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部_省エネ\104_R03年度補正\240_成果報告\40_様式\10_作成用\20_外部公開チェック\"/>
    </mc:Choice>
  </mc:AlternateContent>
  <xr:revisionPtr revIDLastSave="0" documentId="13_ncr:1_{4ABFFCD8-8D81-49A0-BD8E-79B21C1CBAAF}" xr6:coauthVersionLast="47" xr6:coauthVersionMax="47" xr10:uidLastSave="{00000000-0000-0000-0000-000000000000}"/>
  <workbookProtection workbookAlgorithmName="SHA-512" workbookHashValue="8U2bz+kyip5NKs6AIrjrFs8aStOLLExWA4hvnls6WqQqPqD5rFYL1HIWe+UD/KqZK/HFyVjZgyGhePPA3lX0Gw==" workbookSaltValue="L2vlp3mdy4RnaX6rCCnApw==" workbookSpinCount="100000" lockStructure="1"/>
  <bookViews>
    <workbookView xWindow="28680" yWindow="-5685" windowWidth="29040" windowHeight="15840" tabRatio="799" xr2:uid="{00000000-000D-0000-FFFF-FFFF00000000}"/>
  </bookViews>
  <sheets>
    <sheet name="エネルギー使用量計算書（検針票用）（作成例）" sheetId="12" r:id="rId1"/>
    <sheet name="エネルギー使用量計算書（検針票用）" sheetId="10" r:id="rId2"/>
    <sheet name="月→日数換算データ" sheetId="5" state="hidden" r:id="rId3"/>
  </sheets>
  <definedNames>
    <definedName name="_xlnm.Print_Area" localSheetId="1">'エネルギー使用量計算書（検針票用）'!$A$1:$BZ$91</definedName>
    <definedName name="_xlnm.Print_Area" localSheetId="0">'エネルギー使用量計算書（検針票用）（作成例）'!$A$1:$CS$91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12" i="10" l="1"/>
  <c r="AO12" i="12"/>
  <c r="AO13" i="10"/>
  <c r="AO20" i="10"/>
  <c r="AO19" i="10"/>
  <c r="AO15" i="10"/>
  <c r="D65" i="5"/>
  <c r="D55" i="5"/>
  <c r="D56" i="5"/>
  <c r="D57" i="5"/>
  <c r="D58" i="5"/>
  <c r="D59" i="5"/>
  <c r="D60" i="5"/>
  <c r="D61" i="5"/>
  <c r="D62" i="5"/>
  <c r="D63" i="5"/>
  <c r="D64" i="5"/>
  <c r="D54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BP87" i="12"/>
  <c r="AL87" i="12"/>
  <c r="BP80" i="12"/>
  <c r="AL80" i="12"/>
  <c r="BJ76" i="12"/>
  <c r="AF76" i="12"/>
  <c r="BJ75" i="12"/>
  <c r="BJ78" i="12" s="1"/>
  <c r="BJ79" i="12" s="1"/>
  <c r="AF75" i="12"/>
  <c r="AF78" i="12" s="1"/>
  <c r="AF79" i="12" s="1"/>
  <c r="BP70" i="12"/>
  <c r="AL70" i="12"/>
  <c r="BJ69" i="12"/>
  <c r="AF69" i="12"/>
  <c r="BJ66" i="12"/>
  <c r="AF66" i="12"/>
  <c r="BJ65" i="12"/>
  <c r="BJ68" i="12" s="1"/>
  <c r="AF65" i="12"/>
  <c r="AF68" i="12" s="1"/>
  <c r="BU52" i="12"/>
  <c r="AQ52" i="12"/>
  <c r="R31" i="12"/>
  <c r="AO18" i="12" s="1"/>
  <c r="AO20" i="12"/>
  <c r="AO19" i="12"/>
  <c r="AO17" i="12"/>
  <c r="AO16" i="12"/>
  <c r="AO15" i="12"/>
  <c r="AO13" i="12"/>
  <c r="AF77" i="12" l="1"/>
  <c r="AF80" i="12" s="1"/>
  <c r="AF67" i="12"/>
  <c r="AO14" i="12"/>
  <c r="BJ77" i="12"/>
  <c r="BJ80" i="12" s="1"/>
  <c r="BJ67" i="12"/>
  <c r="BJ70" i="12" s="1"/>
  <c r="AO17" i="10"/>
  <c r="AO16" i="10"/>
  <c r="AF70" i="12" l="1"/>
  <c r="X87" i="12" s="1"/>
  <c r="BB87" i="12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27" i="5"/>
  <c r="D28" i="5"/>
  <c r="D29" i="5"/>
  <c r="D30" i="5"/>
  <c r="D31" i="5"/>
  <c r="D32" i="5"/>
  <c r="D33" i="5"/>
  <c r="D34" i="5"/>
  <c r="D35" i="5"/>
  <c r="D36" i="5"/>
  <c r="D26" i="5"/>
  <c r="BP87" i="10" l="1"/>
  <c r="AL87" i="10"/>
  <c r="BP80" i="10"/>
  <c r="AL80" i="10"/>
  <c r="BJ76" i="10"/>
  <c r="AF76" i="10"/>
  <c r="BJ75" i="10"/>
  <c r="BJ78" i="10" s="1"/>
  <c r="BJ79" i="10" s="1"/>
  <c r="AF75" i="10"/>
  <c r="AF78" i="10" s="1"/>
  <c r="AF79" i="10" s="1"/>
  <c r="BP70" i="10"/>
  <c r="AL70" i="10"/>
  <c r="BJ69" i="10"/>
  <c r="AF69" i="10"/>
  <c r="BJ66" i="10"/>
  <c r="AF66" i="10"/>
  <c r="BJ65" i="10"/>
  <c r="BJ68" i="10" s="1"/>
  <c r="AF65" i="10"/>
  <c r="AF68" i="10" s="1"/>
  <c r="BU52" i="10"/>
  <c r="AQ52" i="10"/>
  <c r="R31" i="10"/>
  <c r="AO18" i="10" l="1"/>
  <c r="AO14" i="10"/>
  <c r="BJ77" i="10"/>
  <c r="BJ80" i="10" s="1"/>
  <c r="AF67" i="10"/>
  <c r="AF77" i="10"/>
  <c r="AF80" i="10" s="1"/>
  <c r="BJ67" i="10"/>
  <c r="AF70" i="10" l="1"/>
  <c r="W87" i="10" s="1"/>
  <c r="BJ70" i="10"/>
  <c r="BA87" i="10" s="1"/>
</calcChain>
</file>

<file path=xl/sharedStrings.xml><?xml version="1.0" encoding="utf-8"?>
<sst xmlns="http://schemas.openxmlformats.org/spreadsheetml/2006/main" count="346" uniqueCount="107">
  <si>
    <t>日</t>
    <rPh sb="0" eb="1">
      <t>ニチ</t>
    </rPh>
    <phoneticPr fontId="1"/>
  </si>
  <si>
    <t>設備使用者</t>
    <rPh sb="0" eb="2">
      <t>セツビ</t>
    </rPh>
    <rPh sb="2" eb="5">
      <t>シヨウシャ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</si>
  <si>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</si>
  <si>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今年分</t>
    <rPh sb="0" eb="2">
      <t>コトシ</t>
    </rPh>
    <rPh sb="2" eb="3">
      <t>ブン</t>
    </rPh>
    <phoneticPr fontId="1"/>
  </si>
  <si>
    <t>使用期間</t>
    <rPh sb="0" eb="2">
      <t>シヨウ</t>
    </rPh>
    <rPh sb="2" eb="4">
      <t>キカン</t>
    </rPh>
    <phoneticPr fontId="1"/>
  </si>
  <si>
    <t>D</t>
    <phoneticPr fontId="1"/>
  </si>
  <si>
    <t>E</t>
    <phoneticPr fontId="1"/>
  </si>
  <si>
    <t>単位</t>
    <rPh sb="0" eb="2">
      <t>タンイ</t>
    </rPh>
    <phoneticPr fontId="1"/>
  </si>
  <si>
    <t>報告月</t>
    <rPh sb="0" eb="2">
      <t>ホウコク</t>
    </rPh>
    <rPh sb="2" eb="3">
      <t>ツキ</t>
    </rPh>
    <phoneticPr fontId="1"/>
  </si>
  <si>
    <t>3月</t>
    <rPh sb="1" eb="2">
      <t>ガツ</t>
    </rPh>
    <phoneticPr fontId="1"/>
  </si>
  <si>
    <t>報告月の検針日数</t>
    <rPh sb="0" eb="2">
      <t>ホウコク</t>
    </rPh>
    <rPh sb="2" eb="3">
      <t>ツキ</t>
    </rPh>
    <rPh sb="4" eb="6">
      <t>ケンシン</t>
    </rPh>
    <rPh sb="6" eb="8">
      <t>ニッスウ</t>
    </rPh>
    <phoneticPr fontId="1"/>
  </si>
  <si>
    <t>報告月の使用量</t>
    <rPh sb="0" eb="2">
      <t>ホウコク</t>
    </rPh>
    <rPh sb="2" eb="3">
      <t>ツキ</t>
    </rPh>
    <rPh sb="4" eb="7">
      <t>シヨウリョウ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</si>
  <si>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</si>
  <si>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</si>
  <si>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</si>
  <si>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</si>
  <si>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年月</t>
    <rPh sb="0" eb="2">
      <t>ネンゲツ</t>
    </rPh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</si>
  <si>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</si>
  <si>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</si>
  <si>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</si>
  <si>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</si>
  <si>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</si>
  <si>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</si>
  <si>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</si>
  <si>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</si>
  <si>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</si>
  <si>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</si>
  <si>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</si>
  <si>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使用量</t>
    <rPh sb="0" eb="3">
      <t>シヨウリョウ</t>
    </rPh>
    <phoneticPr fontId="1"/>
  </si>
  <si>
    <t>今年分のみ</t>
    <rPh sb="2" eb="3">
      <t>ブン</t>
    </rPh>
    <phoneticPr fontId="1"/>
  </si>
  <si>
    <t>利用年</t>
    <rPh sb="0" eb="2">
      <t>リヨウ</t>
    </rPh>
    <rPh sb="2" eb="3">
      <t>ネン</t>
    </rPh>
    <phoneticPr fontId="1"/>
  </si>
  <si>
    <t>A</t>
    <phoneticPr fontId="1"/>
  </si>
  <si>
    <t>B</t>
    <phoneticPr fontId="1"/>
  </si>
  <si>
    <t>C</t>
    <phoneticPr fontId="1"/>
  </si>
  <si>
    <t>D-1</t>
    <phoneticPr fontId="1"/>
  </si>
  <si>
    <t>D-2</t>
    <phoneticPr fontId="1"/>
  </si>
  <si>
    <t>検針票</t>
    <rPh sb="0" eb="2">
      <t>ケンシン</t>
    </rPh>
    <rPh sb="2" eb="3">
      <t>ヒョウ</t>
    </rPh>
    <phoneticPr fontId="1"/>
  </si>
  <si>
    <t>C-1</t>
    <phoneticPr fontId="1"/>
  </si>
  <si>
    <t>C-2</t>
    <phoneticPr fontId="1"/>
  </si>
  <si>
    <t>前年分</t>
    <rPh sb="2" eb="3">
      <t>ブン</t>
    </rPh>
    <phoneticPr fontId="1"/>
  </si>
  <si>
    <t>前年分のみ</t>
    <rPh sb="2" eb="3">
      <t>ブン</t>
    </rPh>
    <phoneticPr fontId="1"/>
  </si>
  <si>
    <t>前年分と今年分</t>
    <rPh sb="2" eb="3">
      <t>ブン</t>
    </rPh>
    <rPh sb="6" eb="7">
      <t>ブン</t>
    </rPh>
    <phoneticPr fontId="1"/>
  </si>
  <si>
    <t>検針票2枚目
（報告月の翌月）</t>
    <phoneticPr fontId="1"/>
  </si>
  <si>
    <t>検針票1枚目
（報告月）</t>
    <rPh sb="8" eb="10">
      <t>ホウコク</t>
    </rPh>
    <rPh sb="10" eb="11">
      <t>ツキ</t>
    </rPh>
    <phoneticPr fontId="1"/>
  </si>
  <si>
    <t>検針票1枚目</t>
    <rPh sb="0" eb="2">
      <t>ケンシン</t>
    </rPh>
    <rPh sb="2" eb="3">
      <t>ヒョウ</t>
    </rPh>
    <phoneticPr fontId="1"/>
  </si>
  <si>
    <t>検針票2枚目</t>
    <rPh sb="0" eb="2">
      <t>ケンシン</t>
    </rPh>
    <rPh sb="2" eb="3">
      <t>ヒョウ</t>
    </rPh>
    <rPh sb="4" eb="6">
      <t>マイメ</t>
    </rPh>
    <phoneticPr fontId="1"/>
  </si>
  <si>
    <t>※</t>
    <phoneticPr fontId="1"/>
  </si>
  <si>
    <t>開始日</t>
    <rPh sb="0" eb="2">
      <t>カイシ</t>
    </rPh>
    <rPh sb="2" eb="3">
      <t>ビ</t>
    </rPh>
    <phoneticPr fontId="1"/>
  </si>
  <si>
    <t>終了日</t>
    <rPh sb="0" eb="2">
      <t>シュウリョウ</t>
    </rPh>
    <rPh sb="2" eb="3">
      <t>ビ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</si>
  <si>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</si>
  <si>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</si>
  <si>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</si>
  <si>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</si>
  <si>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終了日の末日</t>
    <rPh sb="0" eb="3">
      <t>シュウリョウビ</t>
    </rPh>
    <rPh sb="4" eb="6">
      <t>マツジツ</t>
    </rPh>
    <phoneticPr fontId="1"/>
  </si>
  <si>
    <r>
      <t>各月</t>
    </r>
    <r>
      <rPr>
        <b/>
        <sz val="26"/>
        <rFont val="ＭＳ Ｐゴシック"/>
        <family val="3"/>
        <charset val="128"/>
        <scheme val="major"/>
      </rPr>
      <t>のエネルギー使</t>
    </r>
    <r>
      <rPr>
        <b/>
        <sz val="26"/>
        <color theme="1"/>
        <rFont val="ＭＳ Ｐゴシック"/>
        <family val="3"/>
        <charset val="128"/>
        <scheme val="major"/>
      </rPr>
      <t>用量を入力してください。</t>
    </r>
    <rPh sb="8" eb="11">
      <t>シヨウリョウ</t>
    </rPh>
    <phoneticPr fontId="1"/>
  </si>
  <si>
    <r>
      <t>報告月の</t>
    </r>
    <r>
      <rPr>
        <sz val="22"/>
        <rFont val="ＭＳ Ｐゴシック"/>
        <family val="3"/>
        <charset val="128"/>
        <scheme val="major"/>
      </rPr>
      <t>エネルギー使用量</t>
    </r>
    <rPh sb="0" eb="2">
      <t>ホウコク</t>
    </rPh>
    <rPh sb="2" eb="3">
      <t>ツキ</t>
    </rPh>
    <rPh sb="9" eb="12">
      <t>シヨウリョウ</t>
    </rPh>
    <phoneticPr fontId="1"/>
  </si>
  <si>
    <t>前年分</t>
    <rPh sb="0" eb="2">
      <t>ゼンネン</t>
    </rPh>
    <rPh sb="2" eb="3">
      <t>ブン</t>
    </rPh>
    <phoneticPr fontId="1"/>
  </si>
  <si>
    <t>2021年</t>
    <rPh sb="4" eb="5">
      <t>ネン</t>
    </rPh>
    <phoneticPr fontId="1"/>
  </si>
  <si>
    <t>項目名</t>
    <rPh sb="0" eb="3">
      <t>コウモクメイ</t>
    </rPh>
    <phoneticPr fontId="1"/>
  </si>
  <si>
    <t>ポイント</t>
    <phoneticPr fontId="1"/>
  </si>
  <si>
    <t>申請書番号</t>
    <phoneticPr fontId="1"/>
  </si>
  <si>
    <t>エラー</t>
    <phoneticPr fontId="1"/>
  </si>
  <si>
    <t>kWh</t>
    <phoneticPr fontId="1"/>
  </si>
  <si>
    <t>利用年</t>
    <phoneticPr fontId="1"/>
  </si>
  <si>
    <t>報告月</t>
    <phoneticPr fontId="1"/>
  </si>
  <si>
    <t>検針票</t>
    <phoneticPr fontId="1"/>
  </si>
  <si>
    <t>エラーメッセージが表示された場合は、入力内容に誤りがないか確認してください。</t>
    <phoneticPr fontId="1"/>
  </si>
  <si>
    <t>〇〇株式会社</t>
    <rPh sb="2" eb="6">
      <t>カブシキガイシャ</t>
    </rPh>
    <phoneticPr fontId="1"/>
  </si>
  <si>
    <t>△△工場</t>
    <rPh sb="2" eb="4">
      <t>コウジョウ</t>
    </rPh>
    <phoneticPr fontId="1"/>
  </si>
  <si>
    <t>設備使用者
事業所名称</t>
    <phoneticPr fontId="1"/>
  </si>
  <si>
    <t>前年分、又は今年分の、検針票1枚目の終了日を含む月が報告月として表示されます。</t>
    <rPh sb="4" eb="5">
      <t>マタ</t>
    </rPh>
    <phoneticPr fontId="1"/>
  </si>
  <si>
    <t>「検針開始日」「検針終了日」「エネルギー使用量」「単位」を、前年分、今年分それぞれの証憑書類から転記してください。
※「単位」は検針票1枚目欄に入力したものが検針票2枚目欄に表示されます。
※検針票は時系列に沿って、一月目の情報を「C-1」に、二月目の情報を「C-2」に入力してください。</t>
    <rPh sb="30" eb="31">
      <t>ゼン</t>
    </rPh>
    <rPh sb="31" eb="32">
      <t>ネン</t>
    </rPh>
    <rPh sb="32" eb="33">
      <t>ブン</t>
    </rPh>
    <rPh sb="34" eb="36">
      <t>コトシ</t>
    </rPh>
    <rPh sb="36" eb="37">
      <t>ブン</t>
    </rPh>
    <phoneticPr fontId="1"/>
  </si>
  <si>
    <t>設備使用者名（補助事業者名）、及び事業所名を補助事業ポータルから転記してください。</t>
    <rPh sb="5" eb="6">
      <t>メイ</t>
    </rPh>
    <rPh sb="12" eb="13">
      <t>メイ</t>
    </rPh>
    <phoneticPr fontId="1"/>
  </si>
  <si>
    <t>【報告方法３】エネルギー使用量計算書（検針票用）</t>
    <rPh sb="12" eb="15">
      <t>シヨウリョウ</t>
    </rPh>
    <rPh sb="15" eb="18">
      <t>ケイサンショ</t>
    </rPh>
    <rPh sb="19" eb="21">
      <t>ケンシン</t>
    </rPh>
    <rPh sb="21" eb="22">
      <t>ヒョウ</t>
    </rPh>
    <rPh sb="22" eb="23">
      <t>ヨウ</t>
    </rPh>
    <phoneticPr fontId="1"/>
  </si>
  <si>
    <t>【報告方法３】エネルギー使用量計算書（検針票用）</t>
    <rPh sb="1" eb="3">
      <t>ホウコク</t>
    </rPh>
    <rPh sb="3" eb="5">
      <t>ホウホウ</t>
    </rPh>
    <rPh sb="12" eb="15">
      <t>シヨウリョウ</t>
    </rPh>
    <rPh sb="15" eb="18">
      <t>ケイサンショ</t>
    </rPh>
    <rPh sb="19" eb="21">
      <t>ケンシン</t>
    </rPh>
    <rPh sb="21" eb="22">
      <t>ヒョウ</t>
    </rPh>
    <rPh sb="22" eb="23">
      <t>ヨウ</t>
    </rPh>
    <phoneticPr fontId="1"/>
  </si>
  <si>
    <t>XXXXXX</t>
    <phoneticPr fontId="1"/>
  </si>
  <si>
    <t>【報告方法３】
エネルギー使用量計算書（検針票用）　
作成ポイント</t>
    <rPh sb="1" eb="3">
      <t>ホウコク</t>
    </rPh>
    <rPh sb="3" eb="5">
      <t>ホウホウ</t>
    </rPh>
    <rPh sb="13" eb="16">
      <t>シヨウリョウ</t>
    </rPh>
    <rPh sb="16" eb="19">
      <t>ケイサンショ</t>
    </rPh>
    <rPh sb="20" eb="23">
      <t>ケンシンヒョウ</t>
    </rPh>
    <rPh sb="23" eb="24">
      <t>ヨウ</t>
    </rPh>
    <rPh sb="27" eb="29">
      <t>サクセイ</t>
    </rPh>
    <phoneticPr fontId="1"/>
  </si>
  <si>
    <t>2022年</t>
    <rPh sb="4" eb="5">
      <t>ネン</t>
    </rPh>
    <phoneticPr fontId="1"/>
  </si>
  <si>
    <t>2021年1月</t>
  </si>
  <si>
    <t>2023年</t>
    <rPh sb="4" eb="5">
      <t>ネン</t>
    </rPh>
    <phoneticPr fontId="1"/>
  </si>
  <si>
    <t>1月</t>
  </si>
  <si>
    <t>2月</t>
  </si>
  <si>
    <t>3月</t>
  </si>
  <si>
    <t>4月</t>
  </si>
  <si>
    <t>申請書番号：BAA211-01-</t>
    <phoneticPr fontId="1"/>
  </si>
  <si>
    <t>「BAA211-01-」から始まる「申請書番号」を入力してください。</t>
    <phoneticPr fontId="1"/>
  </si>
  <si>
    <t>「利用年」をプルダウンから選択してください。
「前年分のみ」「今年分のみ」「前年分と今年分」のいずれかが選択可能です。</t>
    <phoneticPr fontId="1"/>
  </si>
  <si>
    <t>2023年1月</t>
  </si>
  <si>
    <t>5月</t>
    <phoneticPr fontId="1"/>
  </si>
  <si>
    <t>6月</t>
  </si>
  <si>
    <t>7月</t>
  </si>
  <si>
    <t>8月</t>
  </si>
  <si>
    <t>9月</t>
  </si>
  <si>
    <t>10月</t>
  </si>
  <si>
    <t>11月</t>
  </si>
  <si>
    <t>12月</t>
  </si>
  <si>
    <t>2024年</t>
    <rPh sb="4" eb="5">
      <t>ネン</t>
    </rPh>
    <phoneticPr fontId="1"/>
  </si>
  <si>
    <t>2021年2月</t>
  </si>
  <si>
    <t>2021年3月</t>
  </si>
  <si>
    <t>2023年2月</t>
  </si>
  <si>
    <t>2023年3月</t>
  </si>
  <si>
    <t>2023ver.</t>
    <phoneticPr fontId="1"/>
  </si>
  <si>
    <r>
      <t>抽出し</t>
    </r>
    <r>
      <rPr>
        <sz val="22"/>
        <rFont val="ＭＳ Ｐゴシック"/>
        <family val="3"/>
        <charset val="128"/>
        <scheme val="major"/>
      </rPr>
      <t>たエネルギー使</t>
    </r>
    <r>
      <rPr>
        <sz val="22"/>
        <color theme="1"/>
        <rFont val="ＭＳ Ｐゴシック"/>
        <family val="3"/>
        <charset val="128"/>
        <scheme val="major"/>
      </rPr>
      <t>用量</t>
    </r>
    <rPh sb="0" eb="2">
      <t>チュウシュツ</t>
    </rPh>
    <rPh sb="9" eb="12">
      <t>シヨウリョウ</t>
    </rPh>
    <phoneticPr fontId="1"/>
  </si>
  <si>
    <t>抽出したエネルギー使用量</t>
    <rPh sb="0" eb="2">
      <t>チュウシュツ</t>
    </rPh>
    <phoneticPr fontId="1"/>
  </si>
  <si>
    <t>入力情報をもとに自動で計算されたエネルギー使用量が表示されます。表示されている値を、ユーティリティ設備の場合は補助事業ポータルに、生産設備の場合は【報告方法3】年間エネルギー使用量計算書に、転記してください。</t>
    <rPh sb="0" eb="4">
      <t>ニュウリョクジョウホウ</t>
    </rPh>
    <rPh sb="8" eb="10">
      <t>ジドウ</t>
    </rPh>
    <rPh sb="11" eb="13">
      <t>ケイサン</t>
    </rPh>
    <rPh sb="21" eb="24">
      <t>シヨウリョウ</t>
    </rPh>
    <rPh sb="25" eb="27">
      <t>ヒョウジ</t>
    </rPh>
    <phoneticPr fontId="1"/>
  </si>
  <si>
    <t>No.</t>
    <phoneticPr fontId="1"/>
  </si>
  <si>
    <t>黄色のセルが入力必須箇所となりますので、本作成例と成果報告の手引き(Ｐ.43)を参照のうえ、漏れなく入力してください。</t>
    <rPh sb="0" eb="2">
      <t>キイロ</t>
    </rPh>
    <rPh sb="6" eb="8">
      <t>ニュウリョク</t>
    </rPh>
    <rPh sb="8" eb="10">
      <t>ヒッス</t>
    </rPh>
    <rPh sb="10" eb="12">
      <t>カショ</t>
    </rPh>
    <rPh sb="20" eb="21">
      <t>ホン</t>
    </rPh>
    <rPh sb="21" eb="23">
      <t>サクセイ</t>
    </rPh>
    <rPh sb="23" eb="24">
      <t>レイ</t>
    </rPh>
    <rPh sb="46" eb="47">
      <t>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</si>
</sst>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.00_ "/>
  </numFmts>
  <fonts count="4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sz val="12"/>
      <color theme="0"/>
      <name val="ＭＳ Ｐゴシック"/>
      <family val="3"/>
      <charset val="128"/>
      <scheme val="major"/>
    </font>
    <font>
      <sz val="28"/>
      <color theme="1"/>
      <name val="ＭＳ Ｐゴシック"/>
      <family val="3"/>
      <charset val="128"/>
      <scheme val="major"/>
    </font>
    <font>
      <sz val="18"/>
      <color rgb="FFFF0000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48"/>
      <color theme="0" tint="-0.249977111117893"/>
      <name val="ＭＳ Ｐゴシック"/>
      <family val="3"/>
      <charset val="128"/>
      <scheme val="major"/>
    </font>
    <font>
      <sz val="14"/>
      <color theme="0" tint="-0.249977111117893"/>
      <name val="ＭＳ Ｐゴシック"/>
      <family val="3"/>
      <charset val="128"/>
      <scheme val="major"/>
    </font>
    <font>
      <sz val="20"/>
      <color rgb="FFFF0000"/>
      <name val="ＭＳ Ｐゴシック"/>
      <family val="3"/>
      <charset val="128"/>
      <scheme val="major"/>
    </font>
    <font>
      <sz val="26"/>
      <color theme="1"/>
      <name val="ＭＳ Ｐゴシック"/>
      <family val="3"/>
      <charset val="128"/>
      <scheme val="major"/>
    </font>
    <font>
      <b/>
      <sz val="2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4"/>
      <color theme="1"/>
      <name val="ＭＳ Ｐゴシック"/>
      <family val="3"/>
      <charset val="128"/>
      <scheme val="major"/>
    </font>
    <font>
      <b/>
      <sz val="36"/>
      <color theme="1"/>
      <name val="ＭＳ Ｐゴシック"/>
      <family val="3"/>
      <charset val="128"/>
      <scheme val="major"/>
    </font>
    <font>
      <b/>
      <sz val="2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22"/>
      <color rgb="FFFF0000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ajor"/>
    </font>
    <font>
      <sz val="16"/>
      <color rgb="FFFF000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u/>
      <sz val="20"/>
      <color theme="1"/>
      <name val="ＭＳ Ｐゴシック"/>
      <family val="3"/>
      <charset val="128"/>
      <scheme val="major"/>
    </font>
    <font>
      <b/>
      <sz val="18"/>
      <color rgb="FFFF0000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b/>
      <sz val="26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5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ajor"/>
    </font>
    <font>
      <sz val="15"/>
      <color rgb="FFFF0000"/>
      <name val="ＭＳ Ｐゴシック"/>
      <family val="3"/>
      <charset val="128"/>
      <scheme val="major"/>
    </font>
    <font>
      <sz val="15"/>
      <color theme="1"/>
      <name val="ＭＳ Ｐゴシック"/>
      <family val="3"/>
      <charset val="128"/>
      <scheme val="major"/>
    </font>
    <font>
      <sz val="17"/>
      <color rgb="FFFF0000"/>
      <name val="ＭＳ Ｐゴシック"/>
      <family val="3"/>
      <charset val="128"/>
      <scheme val="major"/>
    </font>
    <font>
      <sz val="11"/>
      <color theme="1"/>
      <name val="游ゴシック"/>
      <family val="3"/>
      <charset val="128"/>
    </font>
    <font>
      <sz val="24"/>
      <color rgb="FF0070C0"/>
      <name val="ＭＳ Ｐゴシック"/>
      <family val="3"/>
      <charset val="128"/>
      <scheme val="major"/>
    </font>
    <font>
      <sz val="11"/>
      <name val="Meiryo UI"/>
      <family val="3"/>
      <charset val="128"/>
    </font>
    <font>
      <sz val="20"/>
      <color rgb="FF0070C0"/>
      <name val="ＭＳ Ｐゴシック"/>
      <family val="3"/>
      <charset val="128"/>
      <scheme val="major"/>
    </font>
    <font>
      <b/>
      <sz val="20"/>
      <color theme="0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>
      <alignment vertical="center"/>
    </xf>
    <xf numFmtId="0" fontId="1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0" fillId="0" borderId="0" xfId="0" applyFont="1" applyAlignment="1">
      <alignment horizontal="center" vertical="center" shrinkToFit="1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center" vertical="center"/>
    </xf>
    <xf numFmtId="0" fontId="16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7" fillId="2" borderId="0" xfId="0" applyFont="1" applyFill="1">
      <alignment vertical="center"/>
    </xf>
    <xf numFmtId="0" fontId="27" fillId="4" borderId="0" xfId="0" applyFont="1" applyFill="1">
      <alignment vertical="center"/>
    </xf>
    <xf numFmtId="0" fontId="20" fillId="4" borderId="0" xfId="0" applyFont="1" applyFill="1" applyAlignment="1">
      <alignment horizontal="center" vertical="center" shrinkToFit="1"/>
    </xf>
    <xf numFmtId="0" fontId="6" fillId="2" borderId="0" xfId="0" applyFont="1" applyFill="1">
      <alignment vertical="center"/>
    </xf>
    <xf numFmtId="0" fontId="20" fillId="4" borderId="0" xfId="0" applyFont="1" applyFill="1">
      <alignment vertical="center"/>
    </xf>
    <xf numFmtId="0" fontId="28" fillId="4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0" fillId="2" borderId="0" xfId="0" applyFont="1" applyFill="1">
      <alignment vertical="center"/>
    </xf>
    <xf numFmtId="0" fontId="6" fillId="2" borderId="9" xfId="0" applyFont="1" applyFill="1" applyBorder="1">
      <alignment vertical="center"/>
    </xf>
    <xf numFmtId="177" fontId="4" fillId="4" borderId="0" xfId="0" applyNumberFormat="1" applyFont="1" applyFill="1">
      <alignment vertical="center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shrinkToFit="1"/>
    </xf>
    <xf numFmtId="0" fontId="10" fillId="2" borderId="0" xfId="0" applyFont="1" applyFill="1">
      <alignment vertical="center"/>
    </xf>
    <xf numFmtId="0" fontId="30" fillId="4" borderId="0" xfId="0" applyFont="1" applyFill="1">
      <alignment vertical="center"/>
    </xf>
    <xf numFmtId="0" fontId="27" fillId="4" borderId="0" xfId="0" applyFont="1" applyFill="1" applyAlignment="1">
      <alignment horizontal="center" vertical="center" shrinkToFit="1"/>
    </xf>
    <xf numFmtId="0" fontId="31" fillId="4" borderId="0" xfId="0" applyFont="1" applyFill="1">
      <alignment vertical="center"/>
    </xf>
    <xf numFmtId="0" fontId="25" fillId="4" borderId="0" xfId="0" applyFont="1" applyFill="1">
      <alignment vertical="center"/>
    </xf>
    <xf numFmtId="0" fontId="14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23" fillId="4" borderId="0" xfId="0" applyFont="1" applyFill="1">
      <alignment vertical="center"/>
    </xf>
    <xf numFmtId="0" fontId="34" fillId="4" borderId="0" xfId="0" applyFont="1" applyFill="1" applyAlignment="1">
      <alignment horizontal="right" vertical="center"/>
    </xf>
    <xf numFmtId="55" fontId="2" fillId="0" borderId="7" xfId="0" applyNumberFormat="1" applyFont="1" applyBorder="1" applyAlignment="1">
      <alignment horizontal="center" vertical="center"/>
    </xf>
    <xf numFmtId="0" fontId="35" fillId="0" borderId="0" xfId="0" applyFont="1">
      <alignment vertical="center"/>
    </xf>
    <xf numFmtId="0" fontId="36" fillId="4" borderId="0" xfId="0" applyFont="1" applyFill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39" fillId="4" borderId="0" xfId="0" applyFont="1" applyFill="1">
      <alignment vertical="center"/>
    </xf>
    <xf numFmtId="0" fontId="40" fillId="0" borderId="0" xfId="0" applyFont="1">
      <alignment vertical="center"/>
    </xf>
    <xf numFmtId="0" fontId="40" fillId="4" borderId="0" xfId="0" applyFont="1" applyFill="1">
      <alignment vertical="center"/>
    </xf>
    <xf numFmtId="0" fontId="42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left" vertical="center"/>
    </xf>
    <xf numFmtId="0" fontId="6" fillId="2" borderId="7" xfId="0" applyFont="1" applyFill="1" applyBorder="1">
      <alignment vertical="center"/>
    </xf>
    <xf numFmtId="0" fontId="10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4" fillId="6" borderId="7" xfId="0" applyFont="1" applyFill="1" applyBorder="1" applyAlignment="1">
      <alignment horizontal="center" vertical="center"/>
    </xf>
    <xf numFmtId="0" fontId="44" fillId="6" borderId="4" xfId="0" applyFont="1" applyFill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6" xfId="0" applyFont="1" applyFill="1" applyBorder="1" applyAlignment="1">
      <alignment horizontal="center" vertical="center"/>
    </xf>
    <xf numFmtId="0" fontId="44" fillId="6" borderId="8" xfId="0" applyFont="1" applyFill="1" applyBorder="1" applyAlignment="1">
      <alignment horizontal="center" vertical="center"/>
    </xf>
    <xf numFmtId="0" fontId="44" fillId="6" borderId="9" xfId="0" applyFont="1" applyFill="1" applyBorder="1" applyAlignment="1">
      <alignment horizontal="center" vertical="center"/>
    </xf>
    <xf numFmtId="0" fontId="44" fillId="6" borderId="1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 shrinkToFit="1"/>
    </xf>
    <xf numFmtId="177" fontId="27" fillId="0" borderId="17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177" fontId="27" fillId="0" borderId="19" xfId="0" applyNumberFormat="1" applyFont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horizontal="center" vertical="center" shrinkToFit="1"/>
    </xf>
    <xf numFmtId="2" fontId="5" fillId="0" borderId="15" xfId="0" applyNumberFormat="1" applyFont="1" applyBorder="1" applyAlignment="1">
      <alignment horizontal="center" vertical="center" shrinkToFit="1"/>
    </xf>
    <xf numFmtId="2" fontId="5" fillId="0" borderId="16" xfId="0" applyNumberFormat="1" applyFont="1" applyBorder="1" applyAlignment="1">
      <alignment horizontal="center" vertical="center" shrinkToFit="1"/>
    </xf>
    <xf numFmtId="14" fontId="6" fillId="0" borderId="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 shrinkToFit="1"/>
    </xf>
    <xf numFmtId="2" fontId="5" fillId="0" borderId="18" xfId="0" applyNumberFormat="1" applyFont="1" applyBorder="1" applyAlignment="1">
      <alignment horizontal="center" vertical="center" shrinkToFit="1"/>
    </xf>
    <xf numFmtId="2" fontId="5" fillId="0" borderId="19" xfId="0" applyNumberFormat="1" applyFont="1" applyBorder="1" applyAlignment="1">
      <alignment horizontal="center" vertical="center" shrinkToFit="1"/>
    </xf>
    <xf numFmtId="3" fontId="20" fillId="0" borderId="3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14" fontId="29" fillId="4" borderId="7" xfId="0" applyNumberFormat="1" applyFont="1" applyFill="1" applyBorder="1" applyAlignment="1">
      <alignment horizontal="center" vertical="center"/>
    </xf>
    <xf numFmtId="14" fontId="43" fillId="3" borderId="7" xfId="0" applyNumberFormat="1" applyFont="1" applyFill="1" applyBorder="1" applyAlignment="1">
      <alignment horizontal="center" vertical="center"/>
    </xf>
    <xf numFmtId="176" fontId="43" fillId="3" borderId="7" xfId="0" applyNumberFormat="1" applyFont="1" applyFill="1" applyBorder="1">
      <alignment vertical="center"/>
    </xf>
    <xf numFmtId="4" fontId="43" fillId="3" borderId="4" xfId="0" applyNumberFormat="1" applyFont="1" applyFill="1" applyBorder="1" applyAlignment="1">
      <alignment horizontal="center" vertical="center" shrinkToFit="1"/>
    </xf>
    <xf numFmtId="4" fontId="43" fillId="3" borderId="5" xfId="0" applyNumberFormat="1" applyFont="1" applyFill="1" applyBorder="1" applyAlignment="1">
      <alignment horizontal="center" vertical="center" shrinkToFit="1"/>
    </xf>
    <xf numFmtId="4" fontId="43" fillId="3" borderId="6" xfId="0" applyNumberFormat="1" applyFont="1" applyFill="1" applyBorder="1" applyAlignment="1">
      <alignment horizontal="center" vertical="center" shrinkToFit="1"/>
    </xf>
    <xf numFmtId="4" fontId="43" fillId="3" borderId="11" xfId="0" applyNumberFormat="1" applyFont="1" applyFill="1" applyBorder="1" applyAlignment="1">
      <alignment horizontal="center" vertical="center" shrinkToFit="1"/>
    </xf>
    <xf numFmtId="4" fontId="43" fillId="3" borderId="0" xfId="0" applyNumberFormat="1" applyFont="1" applyFill="1" applyAlignment="1">
      <alignment horizontal="center" vertical="center" shrinkToFit="1"/>
    </xf>
    <xf numFmtId="4" fontId="43" fillId="3" borderId="12" xfId="0" applyNumberFormat="1" applyFont="1" applyFill="1" applyBorder="1" applyAlignment="1">
      <alignment horizontal="center" vertical="center" shrinkToFit="1"/>
    </xf>
    <xf numFmtId="4" fontId="43" fillId="3" borderId="8" xfId="0" applyNumberFormat="1" applyFont="1" applyFill="1" applyBorder="1" applyAlignment="1">
      <alignment horizontal="center" vertical="center" shrinkToFit="1"/>
    </xf>
    <xf numFmtId="4" fontId="43" fillId="3" borderId="9" xfId="0" applyNumberFormat="1" applyFont="1" applyFill="1" applyBorder="1" applyAlignment="1">
      <alignment horizontal="center" vertical="center" shrinkToFit="1"/>
    </xf>
    <xf numFmtId="4" fontId="43" fillId="3" borderId="10" xfId="0" applyNumberFormat="1" applyFont="1" applyFill="1" applyBorder="1" applyAlignment="1">
      <alignment horizontal="center" vertical="center" shrinkToFit="1"/>
    </xf>
    <xf numFmtId="3" fontId="29" fillId="0" borderId="4" xfId="0" applyNumberFormat="1" applyFont="1" applyBorder="1" applyAlignment="1">
      <alignment horizontal="center" vertical="center"/>
    </xf>
    <xf numFmtId="3" fontId="29" fillId="0" borderId="5" xfId="0" applyNumberFormat="1" applyFont="1" applyBorder="1" applyAlignment="1">
      <alignment horizontal="center" vertical="center"/>
    </xf>
    <xf numFmtId="3" fontId="29" fillId="0" borderId="6" xfId="0" applyNumberFormat="1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/>
    </xf>
    <xf numFmtId="3" fontId="29" fillId="0" borderId="8" xfId="0" applyNumberFormat="1" applyFont="1" applyBorder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 wrapText="1" shrinkToFit="1"/>
    </xf>
    <xf numFmtId="0" fontId="27" fillId="2" borderId="5" xfId="0" applyFont="1" applyFill="1" applyBorder="1" applyAlignment="1">
      <alignment horizontal="center" vertical="center" shrinkToFit="1"/>
    </xf>
    <xf numFmtId="0" fontId="27" fillId="2" borderId="6" xfId="0" applyFont="1" applyFill="1" applyBorder="1" applyAlignment="1">
      <alignment horizontal="center" vertical="center" shrinkToFit="1"/>
    </xf>
    <xf numFmtId="0" fontId="27" fillId="2" borderId="0" xfId="0" applyFont="1" applyFill="1" applyAlignment="1">
      <alignment horizontal="center" vertical="center" shrinkToFit="1"/>
    </xf>
    <xf numFmtId="0" fontId="27" fillId="2" borderId="12" xfId="0" applyFont="1" applyFill="1" applyBorder="1" applyAlignment="1">
      <alignment horizontal="center" vertical="center" shrinkToFit="1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3" fontId="29" fillId="3" borderId="7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41" fillId="3" borderId="1" xfId="0" applyNumberFormat="1" applyFont="1" applyFill="1" applyBorder="1" applyAlignment="1">
      <alignment horizontal="left" vertical="center"/>
    </xf>
    <xf numFmtId="49" fontId="41" fillId="3" borderId="2" xfId="0" applyNumberFormat="1" applyFont="1" applyFill="1" applyBorder="1" applyAlignment="1">
      <alignment horizontal="left" vertical="center"/>
    </xf>
    <xf numFmtId="49" fontId="41" fillId="3" borderId="3" xfId="0" applyNumberFormat="1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center" vertical="center" shrinkToFit="1"/>
    </xf>
    <xf numFmtId="0" fontId="41" fillId="3" borderId="7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41" fillId="3" borderId="6" xfId="0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right" vertical="center" wrapText="1"/>
    </xf>
    <xf numFmtId="0" fontId="22" fillId="4" borderId="12" xfId="0" applyFont="1" applyFill="1" applyBorder="1" applyAlignment="1">
      <alignment horizontal="right" vertical="center" wrapText="1"/>
    </xf>
    <xf numFmtId="14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177" fontId="27" fillId="0" borderId="14" xfId="0" applyNumberFormat="1" applyFont="1" applyBorder="1" applyAlignment="1">
      <alignment horizontal="center" vertical="center" shrinkToFit="1"/>
    </xf>
    <xf numFmtId="177" fontId="27" fillId="0" borderId="15" xfId="0" applyNumberFormat="1" applyFont="1" applyBorder="1" applyAlignment="1">
      <alignment horizontal="center" vertical="center" shrinkToFit="1"/>
    </xf>
    <xf numFmtId="177" fontId="27" fillId="0" borderId="16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/>
    </xf>
    <xf numFmtId="14" fontId="29" fillId="3" borderId="7" xfId="0" applyNumberFormat="1" applyFont="1" applyFill="1" applyBorder="1" applyAlignment="1" applyProtection="1">
      <alignment horizontal="center" vertical="center"/>
      <protection locked="0"/>
    </xf>
    <xf numFmtId="176" fontId="29" fillId="3" borderId="7" xfId="0" applyNumberFormat="1" applyFont="1" applyFill="1" applyBorder="1" applyProtection="1">
      <alignment vertical="center"/>
      <protection locked="0"/>
    </xf>
    <xf numFmtId="4" fontId="29" fillId="3" borderId="4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5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6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11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0" xfId="0" applyNumberFormat="1" applyFont="1" applyFill="1" applyAlignment="1" applyProtection="1">
      <alignment horizontal="center" vertical="center" shrinkToFit="1"/>
      <protection locked="0"/>
    </xf>
    <xf numFmtId="4" fontId="29" fillId="3" borderId="12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8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9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10" xfId="0" applyNumberFormat="1" applyFont="1" applyFill="1" applyBorder="1" applyAlignment="1" applyProtection="1">
      <alignment horizontal="center" vertical="center" shrinkToFit="1"/>
      <protection locked="0"/>
    </xf>
    <xf numFmtId="3" fontId="29" fillId="3" borderId="7" xfId="0" applyNumberFormat="1" applyFont="1" applyFill="1" applyBorder="1" applyAlignment="1" applyProtection="1">
      <alignment horizontal="center" vertical="center"/>
      <protection locked="0"/>
    </xf>
    <xf numFmtId="49" fontId="32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32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32" fillId="3" borderId="3" xfId="0" applyNumberFormat="1" applyFont="1" applyFill="1" applyBorder="1" applyAlignment="1" applyProtection="1">
      <alignment horizontal="left" vertical="center" shrinkToFit="1"/>
      <protection locked="0"/>
    </xf>
    <xf numFmtId="0" fontId="32" fillId="3" borderId="7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 shrinkToFit="1"/>
      <protection locked="0"/>
    </xf>
    <xf numFmtId="0" fontId="32" fillId="3" borderId="5" xfId="0" applyFont="1" applyFill="1" applyBorder="1" applyAlignment="1" applyProtection="1">
      <alignment horizontal="center" vertical="center" shrinkToFit="1"/>
      <protection locked="0"/>
    </xf>
    <xf numFmtId="0" fontId="32" fillId="3" borderId="6" xfId="0" applyFont="1" applyFill="1" applyBorder="1" applyAlignment="1" applyProtection="1">
      <alignment horizontal="center" vertical="center" shrinkToFit="1"/>
      <protection locked="0"/>
    </xf>
    <xf numFmtId="0" fontId="32" fillId="3" borderId="8" xfId="0" applyFont="1" applyFill="1" applyBorder="1" applyAlignment="1" applyProtection="1">
      <alignment horizontal="center" vertical="center" shrinkToFit="1"/>
      <protection locked="0"/>
    </xf>
    <xf numFmtId="0" fontId="32" fillId="3" borderId="9" xfId="0" applyFont="1" applyFill="1" applyBorder="1" applyAlignment="1" applyProtection="1">
      <alignment horizontal="center" vertical="center" shrinkToFit="1"/>
      <protection locked="0"/>
    </xf>
    <xf numFmtId="0" fontId="32" fillId="3" borderId="1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</xdr:row>
      <xdr:rowOff>47625</xdr:rowOff>
    </xdr:from>
    <xdr:to>
      <xdr:col>45</xdr:col>
      <xdr:colOff>103909</xdr:colOff>
      <xdr:row>2</xdr:row>
      <xdr:rowOff>258228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04FD2E4-A7AB-4286-9420-ACE950371ADE}"/>
            </a:ext>
          </a:extLst>
        </xdr:cNvPr>
        <xdr:cNvSpPr/>
      </xdr:nvSpPr>
      <xdr:spPr>
        <a:xfrm>
          <a:off x="280987" y="219075"/>
          <a:ext cx="11395797" cy="524928"/>
        </a:xfrm>
        <a:prstGeom prst="rect">
          <a:avLst/>
        </a:prstGeom>
        <a:solidFill>
          <a:srgbClr val="FFFFCC"/>
        </a:solidFill>
        <a:ln w="50800" cmpd="thinThick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rgbClr val="FF0000"/>
              </a:solidFill>
              <a:latin typeface="ＭＳ Ｐゴシック 見出し"/>
            </a:rPr>
            <a:t>2</a:t>
          </a:r>
          <a:r>
            <a:rPr kumimoji="1" lang="ja-JP" altLang="en-US" sz="1800" b="1">
              <a:solidFill>
                <a:srgbClr val="FF0000"/>
              </a:solidFill>
              <a:latin typeface="ＭＳ Ｐゴシック 見出し"/>
            </a:rPr>
            <a:t>枚の検針票をもとに、</a:t>
          </a:r>
          <a:r>
            <a:rPr kumimoji="1" lang="en-US" altLang="ja-JP" sz="1800" b="1">
              <a:solidFill>
                <a:srgbClr val="FF0000"/>
              </a:solidFill>
              <a:latin typeface="ＭＳ Ｐゴシック 見出し"/>
            </a:rPr>
            <a:t>1</a:t>
          </a:r>
          <a:r>
            <a:rPr kumimoji="1" lang="ja-JP" altLang="en-US" sz="1800" b="1">
              <a:solidFill>
                <a:srgbClr val="FF0000"/>
              </a:solidFill>
              <a:latin typeface="ＭＳ Ｐゴシック 見出し"/>
            </a:rPr>
            <a:t>か月あたりのエネルギー使用量を算出する場合に使用してください。</a:t>
          </a:r>
        </a:p>
      </xdr:txBody>
    </xdr:sp>
    <xdr:clientData/>
  </xdr:twoCellAnchor>
  <xdr:twoCellAnchor>
    <xdr:from>
      <xdr:col>79</xdr:col>
      <xdr:colOff>101707</xdr:colOff>
      <xdr:row>18</xdr:row>
      <xdr:rowOff>134741</xdr:rowOff>
    </xdr:from>
    <xdr:to>
      <xdr:col>80</xdr:col>
      <xdr:colOff>343870</xdr:colOff>
      <xdr:row>21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CDCEF0B-C679-4F70-B336-4B08529D3831}"/>
            </a:ext>
          </a:extLst>
        </xdr:cNvPr>
        <xdr:cNvSpPr/>
      </xdr:nvSpPr>
      <xdr:spPr>
        <a:xfrm>
          <a:off x="19357148" y="4710476"/>
          <a:ext cx="690398" cy="70570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1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114407</xdr:colOff>
      <xdr:row>23</xdr:row>
      <xdr:rowOff>46443</xdr:rowOff>
    </xdr:from>
    <xdr:to>
      <xdr:col>80</xdr:col>
      <xdr:colOff>343870</xdr:colOff>
      <xdr:row>27</xdr:row>
      <xdr:rowOff>17143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B4552D6-64DB-43EF-9DD7-A8A01A1A230F}"/>
            </a:ext>
          </a:extLst>
        </xdr:cNvPr>
        <xdr:cNvSpPr/>
      </xdr:nvSpPr>
      <xdr:spPr>
        <a:xfrm>
          <a:off x="19369848" y="5873502"/>
          <a:ext cx="677698" cy="79246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2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114407</xdr:colOff>
      <xdr:row>29</xdr:row>
      <xdr:rowOff>48350</xdr:rowOff>
    </xdr:from>
    <xdr:to>
      <xdr:col>80</xdr:col>
      <xdr:colOff>343870</xdr:colOff>
      <xdr:row>33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5216559-6D66-4632-BB8F-F21450BD8F2D}"/>
            </a:ext>
          </a:extLst>
        </xdr:cNvPr>
        <xdr:cNvSpPr/>
      </xdr:nvSpPr>
      <xdr:spPr>
        <a:xfrm>
          <a:off x="19369848" y="7108056"/>
          <a:ext cx="677698" cy="77341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3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104882</xdr:colOff>
      <xdr:row>35</xdr:row>
      <xdr:rowOff>0</xdr:rowOff>
    </xdr:from>
    <xdr:to>
      <xdr:col>80</xdr:col>
      <xdr:colOff>343870</xdr:colOff>
      <xdr:row>38</xdr:row>
      <xdr:rowOff>145325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13D3755-0727-4ADE-AA65-1D3EFA611FB8}"/>
            </a:ext>
          </a:extLst>
        </xdr:cNvPr>
        <xdr:cNvSpPr/>
      </xdr:nvSpPr>
      <xdr:spPr>
        <a:xfrm>
          <a:off x="19360323" y="8292353"/>
          <a:ext cx="687223" cy="761648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4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108057</xdr:colOff>
      <xdr:row>41</xdr:row>
      <xdr:rowOff>140425</xdr:rowOff>
    </xdr:from>
    <xdr:to>
      <xdr:col>80</xdr:col>
      <xdr:colOff>343870</xdr:colOff>
      <xdr:row>45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309030F-DE3E-484B-A6FD-47F09B34C357}"/>
            </a:ext>
          </a:extLst>
        </xdr:cNvPr>
        <xdr:cNvSpPr/>
      </xdr:nvSpPr>
      <xdr:spPr>
        <a:xfrm>
          <a:off x="19363498" y="9665425"/>
          <a:ext cx="684048" cy="73736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5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104882</xdr:colOff>
      <xdr:row>49</xdr:row>
      <xdr:rowOff>197695</xdr:rowOff>
    </xdr:from>
    <xdr:to>
      <xdr:col>80</xdr:col>
      <xdr:colOff>343870</xdr:colOff>
      <xdr:row>52</xdr:row>
      <xdr:rowOff>196970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E1E127D-C739-4CA2-99AC-DA1FDE352A09}"/>
            </a:ext>
          </a:extLst>
        </xdr:cNvPr>
        <xdr:cNvSpPr/>
      </xdr:nvSpPr>
      <xdr:spPr>
        <a:xfrm>
          <a:off x="19360323" y="11795783"/>
          <a:ext cx="687223" cy="727658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6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101707</xdr:colOff>
      <xdr:row>58</xdr:row>
      <xdr:rowOff>725</xdr:rowOff>
    </xdr:from>
    <xdr:to>
      <xdr:col>80</xdr:col>
      <xdr:colOff>343870</xdr:colOff>
      <xdr:row>61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B6C5710-A222-41BC-B72C-A9235FFEDBD9}"/>
            </a:ext>
          </a:extLst>
        </xdr:cNvPr>
        <xdr:cNvSpPr/>
      </xdr:nvSpPr>
      <xdr:spPr>
        <a:xfrm>
          <a:off x="19000173" y="13530555"/>
          <a:ext cx="696765" cy="7136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7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45</xdr:col>
      <xdr:colOff>48368</xdr:colOff>
      <xdr:row>86</xdr:row>
      <xdr:rowOff>465618</xdr:rowOff>
    </xdr:from>
    <xdr:to>
      <xdr:col>49</xdr:col>
      <xdr:colOff>243</xdr:colOff>
      <xdr:row>90</xdr:row>
      <xdr:rowOff>110922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000EDE1-26D5-4692-9F8D-A5C6F7053521}"/>
            </a:ext>
          </a:extLst>
        </xdr:cNvPr>
        <xdr:cNvSpPr/>
      </xdr:nvSpPr>
      <xdr:spPr>
        <a:xfrm>
          <a:off x="10763993" y="22621165"/>
          <a:ext cx="904375" cy="89546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000" b="1">
              <a:solidFill>
                <a:schemeClr val="bg1"/>
              </a:solidFill>
              <a:latin typeface="+mn-ea"/>
              <a:ea typeface="+mn-ea"/>
            </a:rPr>
            <a:t>7</a:t>
          </a:r>
          <a:endParaRPr kumimoji="1" lang="ja-JP" altLang="en-US" sz="40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66097</xdr:colOff>
      <xdr:row>11</xdr:row>
      <xdr:rowOff>17318</xdr:rowOff>
    </xdr:from>
    <xdr:to>
      <xdr:col>73</xdr:col>
      <xdr:colOff>190500</xdr:colOff>
      <xdr:row>14</xdr:row>
      <xdr:rowOff>256597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C5E90F89-C1CF-4827-9991-037F4B028689}"/>
            </a:ext>
          </a:extLst>
        </xdr:cNvPr>
        <xdr:cNvSpPr/>
      </xdr:nvSpPr>
      <xdr:spPr>
        <a:xfrm>
          <a:off x="9829222" y="2346613"/>
          <a:ext cx="7744403" cy="1213427"/>
        </a:xfrm>
        <a:prstGeom prst="wedgeRectCallout">
          <a:avLst>
            <a:gd name="adj1" fmla="val -53207"/>
            <a:gd name="adj2" fmla="val -3537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0">
              <a:solidFill>
                <a:schemeClr val="tx1"/>
              </a:solidFill>
            </a:rPr>
            <a:t>　入力内容に不備がある場合、以下のようなメッセージが表示されます。</a:t>
          </a:r>
          <a:endParaRPr kumimoji="1" lang="en-US" altLang="ja-JP" sz="1600" b="0">
            <a:solidFill>
              <a:schemeClr val="tx1"/>
            </a:solidFill>
          </a:endParaRPr>
        </a:p>
        <a:p>
          <a:pPr algn="l"/>
          <a:endParaRPr kumimoji="1" lang="en-US" altLang="ja-JP" sz="1600" b="0">
            <a:solidFill>
              <a:srgbClr val="FF0000"/>
            </a:solidFill>
          </a:endParaRPr>
        </a:p>
        <a:p>
          <a:pPr algn="l"/>
          <a:endParaRPr kumimoji="1" lang="en-US" altLang="ja-JP" sz="1600" b="0">
            <a:solidFill>
              <a:srgbClr val="FF0000"/>
            </a:solidFill>
          </a:endParaRPr>
        </a:p>
        <a:p>
          <a:pPr algn="l"/>
          <a:endParaRPr kumimoji="1" lang="ja-JP" altLang="en-US" sz="1600" b="0">
            <a:solidFill>
              <a:srgbClr val="FF0000"/>
            </a:solidFill>
          </a:endParaRPr>
        </a:p>
      </xdr:txBody>
    </xdr:sp>
    <xdr:clientData/>
  </xdr:twoCellAnchor>
  <xdr:twoCellAnchor>
    <xdr:from>
      <xdr:col>68</xdr:col>
      <xdr:colOff>95248</xdr:colOff>
      <xdr:row>2</xdr:row>
      <xdr:rowOff>221216</xdr:rowOff>
    </xdr:from>
    <xdr:to>
      <xdr:col>77</xdr:col>
      <xdr:colOff>1304</xdr:colOff>
      <xdr:row>8</xdr:row>
      <xdr:rowOff>39687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42DC7876-A05A-4A93-A5A7-F4D1804B57B9}"/>
            </a:ext>
          </a:extLst>
        </xdr:cNvPr>
        <xdr:cNvGrpSpPr/>
      </xdr:nvGrpSpPr>
      <xdr:grpSpPr>
        <a:xfrm>
          <a:off x="16291558" y="719374"/>
          <a:ext cx="2045371" cy="1320563"/>
          <a:chOff x="16287748" y="706991"/>
          <a:chExt cx="2049181" cy="1275796"/>
        </a:xfrm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A82D4BA8-EB9D-4A67-91D1-20B97EB8A286}"/>
              </a:ext>
            </a:extLst>
          </xdr:cNvPr>
          <xdr:cNvSpPr/>
        </xdr:nvSpPr>
        <xdr:spPr>
          <a:xfrm>
            <a:off x="16287748" y="1104900"/>
            <a:ext cx="895350" cy="877887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1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19" name="コネクタ: カギ線 18">
            <a:extLst>
              <a:ext uri="{FF2B5EF4-FFF2-40B4-BE49-F238E27FC236}">
                <a16:creationId xmlns:a16="http://schemas.microsoft.com/office/drawing/2014/main" id="{0F0486ED-7E5B-4100-8A91-804900BE45C4}"/>
              </a:ext>
            </a:extLst>
          </xdr:cNvPr>
          <xdr:cNvCxnSpPr>
            <a:stCxn id="10" idx="3"/>
            <a:endCxn id="21" idx="6"/>
          </xdr:cNvCxnSpPr>
        </xdr:nvCxnSpPr>
        <xdr:spPr>
          <a:xfrm flipV="1">
            <a:off x="17183098" y="726676"/>
            <a:ext cx="1153831" cy="817168"/>
          </a:xfrm>
          <a:prstGeom prst="bentConnector3">
            <a:avLst>
              <a:gd name="adj1" fmla="val 119812"/>
            </a:avLst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楕円 20">
            <a:extLst>
              <a:ext uri="{FF2B5EF4-FFF2-40B4-BE49-F238E27FC236}">
                <a16:creationId xmlns:a16="http://schemas.microsoft.com/office/drawing/2014/main" id="{1378B082-71B9-41A5-8F32-ECDFC91056E8}"/>
              </a:ext>
            </a:extLst>
          </xdr:cNvPr>
          <xdr:cNvSpPr/>
        </xdr:nvSpPr>
        <xdr:spPr>
          <a:xfrm>
            <a:off x="18284860" y="706991"/>
            <a:ext cx="52069" cy="45719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23</xdr:col>
      <xdr:colOff>134805</xdr:colOff>
      <xdr:row>14</xdr:row>
      <xdr:rowOff>293809</xdr:rowOff>
    </xdr:from>
    <xdr:to>
      <xdr:col>35</xdr:col>
      <xdr:colOff>218362</xdr:colOff>
      <xdr:row>19</xdr:row>
      <xdr:rowOff>472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7ADC33B5-F82E-47B9-8B0D-BE179BF3646F}"/>
            </a:ext>
          </a:extLst>
        </xdr:cNvPr>
        <xdr:cNvGrpSpPr/>
      </xdr:nvGrpSpPr>
      <xdr:grpSpPr>
        <a:xfrm>
          <a:off x="5607870" y="3720904"/>
          <a:ext cx="2942962" cy="1375443"/>
          <a:chOff x="5611680" y="3569637"/>
          <a:chExt cx="2941057" cy="1315615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509C6ECB-BA5C-4663-9531-9872397B4A1B}"/>
              </a:ext>
            </a:extLst>
          </xdr:cNvPr>
          <xdr:cNvSpPr/>
        </xdr:nvSpPr>
        <xdr:spPr>
          <a:xfrm>
            <a:off x="7627874" y="3901612"/>
            <a:ext cx="924863" cy="983640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2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30" name="コネクタ: カギ線 29">
            <a:extLst>
              <a:ext uri="{FF2B5EF4-FFF2-40B4-BE49-F238E27FC236}">
                <a16:creationId xmlns:a16="http://schemas.microsoft.com/office/drawing/2014/main" id="{0D5140F6-97A6-496D-816E-C275BE525946}"/>
              </a:ext>
            </a:extLst>
          </xdr:cNvPr>
          <xdr:cNvCxnSpPr>
            <a:stCxn id="11" idx="1"/>
            <a:endCxn id="31" idx="4"/>
          </xdr:cNvCxnSpPr>
        </xdr:nvCxnSpPr>
        <xdr:spPr>
          <a:xfrm rot="10800000">
            <a:off x="5636461" y="3592637"/>
            <a:ext cx="1994588" cy="800795"/>
          </a:xfrm>
          <a:prstGeom prst="bentConnector2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楕円 30">
            <a:extLst>
              <a:ext uri="{FF2B5EF4-FFF2-40B4-BE49-F238E27FC236}">
                <a16:creationId xmlns:a16="http://schemas.microsoft.com/office/drawing/2014/main" id="{342C27D4-C6AB-4075-B220-7EEC38206CB8}"/>
              </a:ext>
            </a:extLst>
          </xdr:cNvPr>
          <xdr:cNvSpPr/>
        </xdr:nvSpPr>
        <xdr:spPr>
          <a:xfrm>
            <a:off x="5611680" y="3569637"/>
            <a:ext cx="55912" cy="1982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50</xdr:col>
      <xdr:colOff>5484</xdr:colOff>
      <xdr:row>14</xdr:row>
      <xdr:rowOff>234951</xdr:rowOff>
    </xdr:from>
    <xdr:to>
      <xdr:col>56</xdr:col>
      <xdr:colOff>213730</xdr:colOff>
      <xdr:row>18</xdr:row>
      <xdr:rowOff>286897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5A61C096-28FA-4452-A53B-96068AA3FD70}"/>
            </a:ext>
          </a:extLst>
        </xdr:cNvPr>
        <xdr:cNvGrpSpPr/>
      </xdr:nvGrpSpPr>
      <xdr:grpSpPr>
        <a:xfrm>
          <a:off x="11913639" y="3665856"/>
          <a:ext cx="1631281" cy="1379731"/>
          <a:chOff x="11901921" y="3528559"/>
          <a:chExt cx="1633821" cy="1344487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DC3E28F2-3856-413A-BDD1-4CA36E967147}"/>
              </a:ext>
            </a:extLst>
          </xdr:cNvPr>
          <xdr:cNvSpPr/>
        </xdr:nvSpPr>
        <xdr:spPr>
          <a:xfrm>
            <a:off x="12618168" y="3847231"/>
            <a:ext cx="917574" cy="1025815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3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44" name="コネクタ: カギ線 43">
            <a:extLst>
              <a:ext uri="{FF2B5EF4-FFF2-40B4-BE49-F238E27FC236}">
                <a16:creationId xmlns:a16="http://schemas.microsoft.com/office/drawing/2014/main" id="{9277C311-558E-4F4F-B066-C0E406453F7C}"/>
              </a:ext>
            </a:extLst>
          </xdr:cNvPr>
          <xdr:cNvCxnSpPr>
            <a:stCxn id="12" idx="1"/>
            <a:endCxn id="45" idx="4"/>
          </xdr:cNvCxnSpPr>
        </xdr:nvCxnSpPr>
        <xdr:spPr>
          <a:xfrm rot="10800000">
            <a:off x="11936342" y="3558192"/>
            <a:ext cx="681826" cy="805116"/>
          </a:xfrm>
          <a:prstGeom prst="bentConnector2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楕円 44">
            <a:extLst>
              <a:ext uri="{FF2B5EF4-FFF2-40B4-BE49-F238E27FC236}">
                <a16:creationId xmlns:a16="http://schemas.microsoft.com/office/drawing/2014/main" id="{895EBDAC-B4BD-478E-A068-B835A644C9A2}"/>
              </a:ext>
            </a:extLst>
          </xdr:cNvPr>
          <xdr:cNvSpPr/>
        </xdr:nvSpPr>
        <xdr:spPr>
          <a:xfrm>
            <a:off x="11901921" y="3528559"/>
            <a:ext cx="68842" cy="29633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2683</xdr:colOff>
      <xdr:row>24</xdr:row>
      <xdr:rowOff>124917</xdr:rowOff>
    </xdr:from>
    <xdr:to>
      <xdr:col>35</xdr:col>
      <xdr:colOff>178911</xdr:colOff>
      <xdr:row>29</xdr:row>
      <xdr:rowOff>64593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8A99F473-8EEF-48D4-9545-048F748FB7BA}"/>
            </a:ext>
          </a:extLst>
        </xdr:cNvPr>
        <xdr:cNvGrpSpPr/>
      </xdr:nvGrpSpPr>
      <xdr:grpSpPr>
        <a:xfrm>
          <a:off x="7146433" y="6318072"/>
          <a:ext cx="1363043" cy="886461"/>
          <a:chOff x="7146433" y="6154242"/>
          <a:chExt cx="1366853" cy="939801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CA2B0AE6-F3DA-4DF3-8D61-9006583A7015}"/>
              </a:ext>
            </a:extLst>
          </xdr:cNvPr>
          <xdr:cNvSpPr/>
        </xdr:nvSpPr>
        <xdr:spPr>
          <a:xfrm>
            <a:off x="7631049" y="6154242"/>
            <a:ext cx="882237" cy="939801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4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52" name="直線矢印コネクタ 51">
            <a:extLst>
              <a:ext uri="{FF2B5EF4-FFF2-40B4-BE49-F238E27FC236}">
                <a16:creationId xmlns:a16="http://schemas.microsoft.com/office/drawing/2014/main" id="{12A3D911-8BA7-484A-A3CA-98FBAB3908A6}"/>
              </a:ext>
            </a:extLst>
          </xdr:cNvPr>
          <xdr:cNvCxnSpPr>
            <a:stCxn id="13" idx="1"/>
          </xdr:cNvCxnSpPr>
        </xdr:nvCxnSpPr>
        <xdr:spPr>
          <a:xfrm flipH="1">
            <a:off x="7146433" y="6627318"/>
            <a:ext cx="481441" cy="3008"/>
          </a:xfrm>
          <a:prstGeom prst="straightConnector1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0</xdr:colOff>
      <xdr:row>29</xdr:row>
      <xdr:rowOff>162515</xdr:rowOff>
    </xdr:from>
    <xdr:to>
      <xdr:col>35</xdr:col>
      <xdr:colOff>178911</xdr:colOff>
      <xdr:row>34</xdr:row>
      <xdr:rowOff>111715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7AEC6481-E4BB-43A7-B780-251FAD7F2506}"/>
            </a:ext>
          </a:extLst>
        </xdr:cNvPr>
        <xdr:cNvGrpSpPr/>
      </xdr:nvGrpSpPr>
      <xdr:grpSpPr>
        <a:xfrm>
          <a:off x="7143750" y="7308170"/>
          <a:ext cx="1365726" cy="899795"/>
          <a:chOff x="7143750" y="7191965"/>
          <a:chExt cx="1369536" cy="949325"/>
        </a:xfrm>
      </xdr:grpSpPr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0A6745F-D6A9-4486-B946-6298EBD6C8B8}"/>
              </a:ext>
            </a:extLst>
          </xdr:cNvPr>
          <xdr:cNvSpPr/>
        </xdr:nvSpPr>
        <xdr:spPr>
          <a:xfrm>
            <a:off x="7621111" y="7191965"/>
            <a:ext cx="892175" cy="949325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5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57" name="直線矢印コネクタ 56">
            <a:extLst>
              <a:ext uri="{FF2B5EF4-FFF2-40B4-BE49-F238E27FC236}">
                <a16:creationId xmlns:a16="http://schemas.microsoft.com/office/drawing/2014/main" id="{9CF4BF8F-A269-42E7-99C0-B03A1F8BD95B}"/>
              </a:ext>
            </a:extLst>
          </xdr:cNvPr>
          <xdr:cNvCxnSpPr>
            <a:stCxn id="14" idx="1"/>
          </xdr:cNvCxnSpPr>
        </xdr:nvCxnSpPr>
        <xdr:spPr>
          <a:xfrm flipH="1">
            <a:off x="7143750" y="7666519"/>
            <a:ext cx="477361" cy="0"/>
          </a:xfrm>
          <a:prstGeom prst="straightConnector1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210068</xdr:colOff>
      <xdr:row>54</xdr:row>
      <xdr:rowOff>216267</xdr:rowOff>
    </xdr:from>
    <xdr:to>
      <xdr:col>62</xdr:col>
      <xdr:colOff>18470</xdr:colOff>
      <xdr:row>60</xdr:row>
      <xdr:rowOff>145150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DBC17CA8-FC3A-447A-A01F-B54416221DAF}"/>
            </a:ext>
          </a:extLst>
        </xdr:cNvPr>
        <xdr:cNvGrpSpPr/>
      </xdr:nvGrpSpPr>
      <xdr:grpSpPr>
        <a:xfrm>
          <a:off x="7588133" y="12904520"/>
          <a:ext cx="7197897" cy="1359538"/>
          <a:chOff x="7830068" y="12936751"/>
          <a:chExt cx="7428402" cy="1403722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DF02E9CD-A8F6-4862-B53C-A3F12F3BD88D}"/>
              </a:ext>
            </a:extLst>
          </xdr:cNvPr>
          <xdr:cNvSpPr/>
        </xdr:nvSpPr>
        <xdr:spPr>
          <a:xfrm>
            <a:off x="11077719" y="13375508"/>
            <a:ext cx="959359" cy="964965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6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40" name="コネクタ: カギ線 39">
            <a:extLst>
              <a:ext uri="{FF2B5EF4-FFF2-40B4-BE49-F238E27FC236}">
                <a16:creationId xmlns:a16="http://schemas.microsoft.com/office/drawing/2014/main" id="{A7BBBD59-CD8C-4B32-9C25-CDE93F42B381}"/>
              </a:ext>
            </a:extLst>
          </xdr:cNvPr>
          <xdr:cNvCxnSpPr>
            <a:stCxn id="15" idx="1"/>
            <a:endCxn id="41" idx="3"/>
          </xdr:cNvCxnSpPr>
        </xdr:nvCxnSpPr>
        <xdr:spPr>
          <a:xfrm rot="10800000">
            <a:off x="7836560" y="12957956"/>
            <a:ext cx="3241160" cy="900036"/>
          </a:xfrm>
          <a:prstGeom prst="bentConnector2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" name="楕円 40">
            <a:extLst>
              <a:ext uri="{FF2B5EF4-FFF2-40B4-BE49-F238E27FC236}">
                <a16:creationId xmlns:a16="http://schemas.microsoft.com/office/drawing/2014/main" id="{CC385661-574C-4C80-92E0-0F6EEFAD4A15}"/>
              </a:ext>
            </a:extLst>
          </xdr:cNvPr>
          <xdr:cNvSpPr/>
        </xdr:nvSpPr>
        <xdr:spPr>
          <a:xfrm>
            <a:off x="7830068" y="12937805"/>
            <a:ext cx="66003" cy="19887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5" name="コネクタ: カギ線 64">
            <a:extLst>
              <a:ext uri="{FF2B5EF4-FFF2-40B4-BE49-F238E27FC236}">
                <a16:creationId xmlns:a16="http://schemas.microsoft.com/office/drawing/2014/main" id="{6FE0122D-4C03-42C4-8C0D-1780B9E82E9C}"/>
              </a:ext>
            </a:extLst>
          </xdr:cNvPr>
          <xdr:cNvCxnSpPr>
            <a:stCxn id="15" idx="3"/>
            <a:endCxn id="66" idx="3"/>
          </xdr:cNvCxnSpPr>
        </xdr:nvCxnSpPr>
        <xdr:spPr>
          <a:xfrm flipV="1">
            <a:off x="12033903" y="12959680"/>
            <a:ext cx="3159568" cy="898311"/>
          </a:xfrm>
          <a:prstGeom prst="bentConnector2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6" name="楕円 65">
            <a:extLst>
              <a:ext uri="{FF2B5EF4-FFF2-40B4-BE49-F238E27FC236}">
                <a16:creationId xmlns:a16="http://schemas.microsoft.com/office/drawing/2014/main" id="{59FF7DF0-3C8A-419A-9F7B-5A7FC6C20536}"/>
              </a:ext>
            </a:extLst>
          </xdr:cNvPr>
          <xdr:cNvSpPr/>
        </xdr:nvSpPr>
        <xdr:spPr>
          <a:xfrm>
            <a:off x="15186039" y="12936751"/>
            <a:ext cx="72431" cy="23143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142836</xdr:colOff>
      <xdr:row>87</xdr:row>
      <xdr:rowOff>12020</xdr:rowOff>
    </xdr:from>
    <xdr:to>
      <xdr:col>45</xdr:col>
      <xdr:colOff>45194</xdr:colOff>
      <xdr:row>88</xdr:row>
      <xdr:rowOff>119599</xdr:rowOff>
    </xdr:to>
    <xdr:cxnSp macro="">
      <xdr:nvCxnSpPr>
        <xdr:cNvPr id="71" name="コネクタ: カギ線 70">
          <a:extLst>
            <a:ext uri="{FF2B5EF4-FFF2-40B4-BE49-F238E27FC236}">
              <a16:creationId xmlns:a16="http://schemas.microsoft.com/office/drawing/2014/main" id="{40F83040-3212-49CA-9CFF-698D073C7D14}"/>
            </a:ext>
          </a:extLst>
        </xdr:cNvPr>
        <xdr:cNvCxnSpPr>
          <a:stCxn id="16" idx="1"/>
          <a:endCxn id="72" idx="4"/>
        </xdr:cNvCxnSpPr>
      </xdr:nvCxnSpPr>
      <xdr:spPr>
        <a:xfrm rot="10800000">
          <a:off x="7286586" y="22802567"/>
          <a:ext cx="3474233" cy="266329"/>
        </a:xfrm>
        <a:prstGeom prst="bentConnector2">
          <a:avLst/>
        </a:prstGeom>
        <a:ln w="28575">
          <a:solidFill>
            <a:schemeClr val="tx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104206</xdr:colOff>
      <xdr:row>86</xdr:row>
      <xdr:rowOff>621209</xdr:rowOff>
    </xdr:from>
    <xdr:to>
      <xdr:col>30</xdr:col>
      <xdr:colOff>181464</xdr:colOff>
      <xdr:row>87</xdr:row>
      <xdr:rowOff>8844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624DE3D1-FE10-4494-8D2C-2B86C0E8099A}"/>
            </a:ext>
          </a:extLst>
        </xdr:cNvPr>
        <xdr:cNvSpPr/>
      </xdr:nvSpPr>
      <xdr:spPr>
        <a:xfrm>
          <a:off x="7247956" y="22776756"/>
          <a:ext cx="77258" cy="2263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243</xdr:colOff>
      <xdr:row>87</xdr:row>
      <xdr:rowOff>1204</xdr:rowOff>
    </xdr:from>
    <xdr:to>
      <xdr:col>60</xdr:col>
      <xdr:colOff>103716</xdr:colOff>
      <xdr:row>88</xdr:row>
      <xdr:rowOff>119598</xdr:rowOff>
    </xdr:to>
    <xdr:cxnSp macro="">
      <xdr:nvCxnSpPr>
        <xdr:cNvPr id="76" name="コネクタ: カギ線 75">
          <a:extLst>
            <a:ext uri="{FF2B5EF4-FFF2-40B4-BE49-F238E27FC236}">
              <a16:creationId xmlns:a16="http://schemas.microsoft.com/office/drawing/2014/main" id="{0A0363CB-79C2-43A9-BFDF-F244BD5C80FD}"/>
            </a:ext>
          </a:extLst>
        </xdr:cNvPr>
        <xdr:cNvCxnSpPr>
          <a:stCxn id="16" idx="3"/>
          <a:endCxn id="77" idx="4"/>
        </xdr:cNvCxnSpPr>
      </xdr:nvCxnSpPr>
      <xdr:spPr>
        <a:xfrm flipV="1">
          <a:off x="11668368" y="22791751"/>
          <a:ext cx="2722848" cy="277144"/>
        </a:xfrm>
        <a:prstGeom prst="bentConnector2">
          <a:avLst/>
        </a:prstGeom>
        <a:ln w="28575">
          <a:solidFill>
            <a:schemeClr val="tx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69849</xdr:colOff>
      <xdr:row>86</xdr:row>
      <xdr:rowOff>600869</xdr:rowOff>
    </xdr:from>
    <xdr:to>
      <xdr:col>60</xdr:col>
      <xdr:colOff>143932</xdr:colOff>
      <xdr:row>87</xdr:row>
      <xdr:rowOff>1204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6F3A48DA-A1EC-492D-8ED9-55C75BD9AD06}"/>
            </a:ext>
          </a:extLst>
        </xdr:cNvPr>
        <xdr:cNvSpPr/>
      </xdr:nvSpPr>
      <xdr:spPr>
        <a:xfrm>
          <a:off x="14357349" y="22756416"/>
          <a:ext cx="74083" cy="3533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41</xdr:col>
      <xdr:colOff>178592</xdr:colOff>
      <xdr:row>12</xdr:row>
      <xdr:rowOff>154784</xdr:rowOff>
    </xdr:from>
    <xdr:to>
      <xdr:col>72</xdr:col>
      <xdr:colOff>158530</xdr:colOff>
      <xdr:row>14</xdr:row>
      <xdr:rowOff>67786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B8D6945C-C457-4CBF-AC5F-E1A7DBBC5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8030" y="2726534"/>
          <a:ext cx="8100000" cy="555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</xdr:row>
      <xdr:rowOff>47625</xdr:rowOff>
    </xdr:from>
    <xdr:to>
      <xdr:col>45</xdr:col>
      <xdr:colOff>103909</xdr:colOff>
      <xdr:row>2</xdr:row>
      <xdr:rowOff>258228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83585" y="220807"/>
          <a:ext cx="11510097" cy="522330"/>
        </a:xfrm>
        <a:prstGeom prst="rect">
          <a:avLst/>
        </a:prstGeom>
        <a:solidFill>
          <a:srgbClr val="FFFFCC"/>
        </a:solidFill>
        <a:ln w="50800" cmpd="thinThick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rgbClr val="FF0000"/>
              </a:solidFill>
              <a:latin typeface="ＭＳ Ｐゴシック 見出し"/>
            </a:rPr>
            <a:t>2</a:t>
          </a:r>
          <a:r>
            <a:rPr kumimoji="1" lang="ja-JP" altLang="en-US" sz="1800" b="1">
              <a:solidFill>
                <a:srgbClr val="FF0000"/>
              </a:solidFill>
              <a:latin typeface="ＭＳ Ｐゴシック 見出し"/>
            </a:rPr>
            <a:t>枚の検針票をもとに、</a:t>
          </a:r>
          <a:r>
            <a:rPr kumimoji="1" lang="en-US" altLang="ja-JP" sz="1800" b="1">
              <a:solidFill>
                <a:srgbClr val="FF0000"/>
              </a:solidFill>
              <a:latin typeface="ＭＳ Ｐゴシック 見出し"/>
            </a:rPr>
            <a:t>1</a:t>
          </a:r>
          <a:r>
            <a:rPr kumimoji="1" lang="ja-JP" altLang="en-US" sz="1800" b="1">
              <a:solidFill>
                <a:srgbClr val="FF0000"/>
              </a:solidFill>
              <a:latin typeface="ＭＳ Ｐゴシック 見出し"/>
            </a:rPr>
            <a:t>か月あたりのエネルギー使用量を算出する場合に使用してください。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94C1-8EE6-48B0-83F5-4CFAF16477AA}">
  <sheetPr>
    <tabColor rgb="FFFFC000"/>
    <pageSetUpPr fitToPage="1"/>
  </sheetPr>
  <dimension ref="A1:CW91"/>
  <sheetViews>
    <sheetView showGridLines="0" tabSelected="1" view="pageBreakPreview" zoomScale="40" zoomScaleNormal="40" zoomScaleSheetLayoutView="40" workbookViewId="0"/>
  </sheetViews>
  <sheetFormatPr defaultColWidth="9" defaultRowHeight="18" x14ac:dyDescent="0.2"/>
  <cols>
    <col min="1" max="77" width="3.33203125" style="5" customWidth="1"/>
    <col min="78" max="78" width="4.33203125" style="5" customWidth="1"/>
    <col min="79" max="79" width="3.6640625" style="5" customWidth="1"/>
    <col min="80" max="81" width="6.44140625" style="54" customWidth="1"/>
    <col min="82" max="88" width="8.44140625" style="54" customWidth="1"/>
    <col min="89" max="89" width="3.109375" style="54" customWidth="1"/>
    <col min="90" max="96" width="16.88671875" style="54" customWidth="1"/>
    <col min="97" max="97" width="4.33203125" style="5" customWidth="1"/>
    <col min="98" max="16384" width="9" style="5"/>
  </cols>
  <sheetData>
    <row r="1" spans="1:96" ht="14.1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</row>
    <row r="2" spans="1:96" ht="25.35" customHeight="1" x14ac:dyDescent="0.2">
      <c r="A2" s="38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7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47" t="s">
        <v>101</v>
      </c>
      <c r="BZ2" s="11"/>
    </row>
    <row r="3" spans="1:96" ht="32.85" customHeight="1" x14ac:dyDescent="0.2">
      <c r="A3" s="12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215" t="s">
        <v>84</v>
      </c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6"/>
      <c r="BQ3" s="188" t="s">
        <v>75</v>
      </c>
      <c r="BR3" s="189"/>
      <c r="BS3" s="189"/>
      <c r="BT3" s="189"/>
      <c r="BU3" s="189"/>
      <c r="BV3" s="189"/>
      <c r="BW3" s="189"/>
      <c r="BX3" s="189"/>
      <c r="BY3" s="190"/>
      <c r="BZ3" s="11"/>
    </row>
    <row r="4" spans="1:96" ht="41.4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46" t="s">
        <v>73</v>
      </c>
      <c r="U4" s="11"/>
      <c r="V4" s="11"/>
      <c r="X4" s="11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96" ht="10.35" customHeight="1" x14ac:dyDescent="0.2">
      <c r="A5" s="14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  <row r="6" spans="1:96" ht="10.35" customHeight="1" x14ac:dyDescent="0.2">
      <c r="A6" s="14"/>
      <c r="B6" s="15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</row>
    <row r="7" spans="1:96" ht="10.35" customHeight="1" x14ac:dyDescent="0.2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</row>
    <row r="8" spans="1:96" ht="10.35" customHeight="1" x14ac:dyDescent="0.2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96" ht="10.35" customHeight="1" thickBot="1" x14ac:dyDescent="0.25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96" ht="10.35" customHeight="1" thickTop="1" x14ac:dyDescent="0.2">
      <c r="A10" s="7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B10" s="96" t="s">
        <v>76</v>
      </c>
      <c r="CC10" s="97"/>
      <c r="CD10" s="97"/>
      <c r="CE10" s="97"/>
      <c r="CF10" s="97"/>
      <c r="CG10" s="97"/>
      <c r="CH10" s="97"/>
      <c r="CI10" s="97"/>
      <c r="CJ10" s="98"/>
      <c r="CK10" s="60"/>
      <c r="CL10" s="105" t="s">
        <v>106</v>
      </c>
      <c r="CM10" s="105"/>
      <c r="CN10" s="105"/>
      <c r="CO10" s="105"/>
      <c r="CP10" s="105"/>
      <c r="CQ10" s="105"/>
      <c r="CR10" s="105"/>
    </row>
    <row r="11" spans="1:96" ht="10.35" customHeight="1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P11" s="17"/>
      <c r="AQ11" s="17"/>
      <c r="AR11" s="17"/>
      <c r="AS11" s="17"/>
      <c r="AT11" s="17"/>
      <c r="AU11" s="17"/>
      <c r="AV11" s="17"/>
      <c r="AW11" s="17"/>
      <c r="AX11" s="16"/>
      <c r="AY11" s="16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B11" s="99"/>
      <c r="CC11" s="100"/>
      <c r="CD11" s="100"/>
      <c r="CE11" s="100"/>
      <c r="CF11" s="100"/>
      <c r="CG11" s="100"/>
      <c r="CH11" s="100"/>
      <c r="CI11" s="100"/>
      <c r="CJ11" s="101"/>
      <c r="CK11" s="60"/>
      <c r="CL11" s="105"/>
      <c r="CM11" s="105"/>
      <c r="CN11" s="105"/>
      <c r="CO11" s="105"/>
      <c r="CP11" s="105"/>
      <c r="CQ11" s="105"/>
      <c r="CR11" s="105"/>
    </row>
    <row r="12" spans="1:96" ht="25.5" customHeight="1" x14ac:dyDescent="0.2">
      <c r="A12" s="16"/>
      <c r="B12" s="202" t="s">
        <v>1</v>
      </c>
      <c r="C12" s="203"/>
      <c r="D12" s="203"/>
      <c r="E12" s="203"/>
      <c r="F12" s="203"/>
      <c r="G12" s="203"/>
      <c r="H12" s="203"/>
      <c r="I12" s="204"/>
      <c r="J12" s="208" t="s">
        <v>67</v>
      </c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10"/>
      <c r="AM12"/>
      <c r="AN12" s="7" t="s">
        <v>46</v>
      </c>
      <c r="AO12" s="53" t="str">
        <f>IFERROR(IF(R26="前年分と今年分",IF(OR(LEFT(BG48,4)-LEFT(AC48,4)=2,LEFT(BG48,4)-LEFT(AC48,4)=3),"","【前年分】検針票が計画年度のものか確認してください。"),""),"")</f>
        <v/>
      </c>
      <c r="AP12" s="49"/>
      <c r="AQ12" s="16"/>
      <c r="AR12" s="16"/>
      <c r="AS12" s="16"/>
      <c r="AT12" s="16"/>
      <c r="AU12" s="16"/>
      <c r="AX12" s="18"/>
      <c r="AY12" s="16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B12" s="99"/>
      <c r="CC12" s="100"/>
      <c r="CD12" s="100"/>
      <c r="CE12" s="100"/>
      <c r="CF12" s="100"/>
      <c r="CG12" s="100"/>
      <c r="CH12" s="100"/>
      <c r="CI12" s="100"/>
      <c r="CJ12" s="101"/>
      <c r="CK12" s="60"/>
      <c r="CL12" s="105"/>
      <c r="CM12" s="105"/>
      <c r="CN12" s="105"/>
      <c r="CO12" s="105"/>
      <c r="CP12" s="105"/>
      <c r="CQ12" s="105"/>
      <c r="CR12" s="105"/>
    </row>
    <row r="13" spans="1:96" ht="25.5" customHeight="1" x14ac:dyDescent="0.2">
      <c r="A13" s="16"/>
      <c r="B13" s="205"/>
      <c r="C13" s="206"/>
      <c r="D13" s="206"/>
      <c r="E13" s="206"/>
      <c r="F13" s="206"/>
      <c r="G13" s="206"/>
      <c r="H13" s="206"/>
      <c r="I13" s="207"/>
      <c r="J13" s="211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3"/>
      <c r="AM13"/>
      <c r="AN13" s="7" t="s">
        <v>46</v>
      </c>
      <c r="AO13" s="53" t="str">
        <f>IFERROR(IF(R26="今年分のみ","",IF(OR((AC48&amp;AI48&amp;AK48)-(T48&amp;Z48&amp;AB48)+1&gt;=40,20&gt;=(AC48&amp;AI48&amp;AK48)-(T48&amp;Z48&amp;AB48)+1),"【前年分】C-1の開始日と終了日との間隔が小さい、又は大きいです。入力内容を確認してください。","")),"")</f>
        <v/>
      </c>
      <c r="AP13" s="49"/>
      <c r="AQ13" s="16"/>
      <c r="AR13" s="16"/>
      <c r="AS13" s="16"/>
      <c r="AT13" s="16"/>
      <c r="AU13" s="16"/>
      <c r="AX13" s="19"/>
      <c r="AY13" s="16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B13" s="99"/>
      <c r="CC13" s="100"/>
      <c r="CD13" s="100"/>
      <c r="CE13" s="100"/>
      <c r="CF13" s="100"/>
      <c r="CG13" s="100"/>
      <c r="CH13" s="100"/>
      <c r="CI13" s="100"/>
      <c r="CJ13" s="101"/>
      <c r="CK13" s="60"/>
      <c r="CL13" s="105"/>
      <c r="CM13" s="105"/>
      <c r="CN13" s="105"/>
      <c r="CO13" s="105"/>
      <c r="CP13" s="105"/>
      <c r="CQ13" s="105"/>
      <c r="CR13" s="105"/>
    </row>
    <row r="14" spans="1:96" ht="25.5" customHeight="1" x14ac:dyDescent="0.2">
      <c r="A14" s="11"/>
      <c r="B14" s="202" t="s">
        <v>2</v>
      </c>
      <c r="C14" s="203"/>
      <c r="D14" s="203"/>
      <c r="E14" s="203"/>
      <c r="F14" s="203"/>
      <c r="G14" s="203"/>
      <c r="H14" s="203"/>
      <c r="I14" s="204"/>
      <c r="J14" s="208" t="s">
        <v>68</v>
      </c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10"/>
      <c r="AM14"/>
      <c r="AN14" s="7" t="s">
        <v>46</v>
      </c>
      <c r="AO14" s="53" t="str">
        <f>IFERROR(IF(R26="今年分のみ","",IF(EXACT(R31,RIGHT(AC48,LEN(AC48)-5)),"","【前年分と今年分】C-1 終了日の月が不一致です。入力内容を確認してください。")),"")</f>
        <v/>
      </c>
      <c r="AP14" s="49"/>
      <c r="AQ14" s="16"/>
      <c r="AR14" s="16"/>
      <c r="AS14" s="16"/>
      <c r="AT14" s="16"/>
      <c r="AU14" s="16"/>
      <c r="AX14" s="19"/>
      <c r="AY14" s="11"/>
      <c r="AZ14" s="4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B14" s="99"/>
      <c r="CC14" s="100"/>
      <c r="CD14" s="100"/>
      <c r="CE14" s="100"/>
      <c r="CF14" s="100"/>
      <c r="CG14" s="100"/>
      <c r="CH14" s="100"/>
      <c r="CI14" s="100"/>
      <c r="CJ14" s="101"/>
      <c r="CK14" s="60"/>
      <c r="CL14" s="105"/>
      <c r="CM14" s="105"/>
      <c r="CN14" s="105"/>
      <c r="CO14" s="105"/>
      <c r="CP14" s="105"/>
      <c r="CQ14" s="105"/>
      <c r="CR14" s="105"/>
    </row>
    <row r="15" spans="1:96" ht="25.5" customHeight="1" thickBot="1" x14ac:dyDescent="0.25">
      <c r="A15" s="11"/>
      <c r="B15" s="205"/>
      <c r="C15" s="206"/>
      <c r="D15" s="206"/>
      <c r="E15" s="206"/>
      <c r="F15" s="206"/>
      <c r="G15" s="206"/>
      <c r="H15" s="206"/>
      <c r="I15" s="207"/>
      <c r="J15" s="211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3"/>
      <c r="AM15"/>
      <c r="AN15" s="7" t="s">
        <v>46</v>
      </c>
      <c r="AO15" s="53" t="str">
        <f>IFERROR(IF(R26="今年分のみ","",IF(OR((AC48&amp;AI48&amp;AK48)*1=(T52&amp;Z52&amp;AB52)-1,(AC48&amp;AI48&amp;AK48)*1=(T52&amp;Z52&amp;AB52)*1),"","【前年分】検針票1枚目終了日と2枚目開始日が連続した日付ではありません。")),"")</f>
        <v/>
      </c>
      <c r="AP15" s="49"/>
      <c r="AQ15" s="16"/>
      <c r="AR15" s="11"/>
      <c r="AS15" s="16"/>
      <c r="AT15" s="16"/>
      <c r="AU15" s="16"/>
      <c r="AX15" s="19"/>
      <c r="AY15" s="27"/>
      <c r="AZ15" s="40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B15" s="102"/>
      <c r="CC15" s="103"/>
      <c r="CD15" s="103"/>
      <c r="CE15" s="103"/>
      <c r="CF15" s="103"/>
      <c r="CG15" s="103"/>
      <c r="CH15" s="103"/>
      <c r="CI15" s="103"/>
      <c r="CJ15" s="104"/>
      <c r="CK15" s="60"/>
      <c r="CL15" s="105"/>
      <c r="CM15" s="105"/>
      <c r="CN15" s="105"/>
      <c r="CO15" s="105"/>
      <c r="CP15" s="105"/>
      <c r="CQ15" s="105"/>
      <c r="CR15" s="105"/>
    </row>
    <row r="16" spans="1:96" customFormat="1" ht="25.5" customHeight="1" thickTop="1" x14ac:dyDescent="0.2">
      <c r="AN16" s="7" t="s">
        <v>46</v>
      </c>
      <c r="AO16" s="53" t="str">
        <f>IFERROR(IF(R26="今年分のみ","",IF(OR((AC52&amp;AI52&amp;AK52)-(T52&amp;Z52&amp;AB52)+1&gt;=40,20&gt;=(AC52&amp;AI52&amp;AK52)-(T52&amp;Z52&amp;AB52)+1),"【前年分】C-2の開始日と終了日との間隔が小さい、又は大きいです。入力内容を確認してください。","")),"")</f>
        <v/>
      </c>
      <c r="AP16" s="49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</row>
    <row r="17" spans="1:96" customFormat="1" ht="25.5" customHeight="1" x14ac:dyDescent="0.2">
      <c r="AN17" s="7" t="s">
        <v>46</v>
      </c>
      <c r="AO17" s="53" t="str">
        <f>IFERROR(IF(R26="前年分のみ","",IF(OR((BG48&amp;BM48&amp;BO48)-(AX48&amp;BD48&amp;BF48)+1&gt;=40,20&gt;=(BG48&amp;BM48&amp;BO48)-(AX48&amp;BD48&amp;BF48)+1),"【今年分】C-1の開始日と終了日との間隔が小さい、又は大きいです。入力内容を確認してください。","")),"")</f>
        <v/>
      </c>
      <c r="AP17" s="49"/>
      <c r="CB17" s="106" t="s">
        <v>105</v>
      </c>
      <c r="CC17" s="106"/>
      <c r="CD17" s="106" t="s">
        <v>58</v>
      </c>
      <c r="CE17" s="106"/>
      <c r="CF17" s="106"/>
      <c r="CG17" s="106"/>
      <c r="CH17" s="106"/>
      <c r="CI17" s="106"/>
      <c r="CJ17" s="106"/>
      <c r="CK17" s="107" t="s">
        <v>59</v>
      </c>
      <c r="CL17" s="108"/>
      <c r="CM17" s="108"/>
      <c r="CN17" s="108"/>
      <c r="CO17" s="108"/>
      <c r="CP17" s="108"/>
      <c r="CQ17" s="108"/>
      <c r="CR17" s="109"/>
    </row>
    <row r="18" spans="1:96" s="11" customFormat="1" ht="25.5" customHeight="1" x14ac:dyDescent="0.2">
      <c r="B18" s="35"/>
      <c r="C18" s="35"/>
      <c r="D18" s="35"/>
      <c r="E18" s="35"/>
      <c r="F18" s="35"/>
      <c r="G18" s="35"/>
      <c r="H18" s="35"/>
      <c r="I18" s="35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7" t="s">
        <v>46</v>
      </c>
      <c r="AO18" s="53" t="str">
        <f>IFERROR(IF(R26="前年分のみ","",IF(EXACT(R31,RIGHT(BG48,LEN(BG48)-5)),"","【前年分と今年分】C-1 終了日の月が不一致です。入力内容を確認してください。")),"")</f>
        <v/>
      </c>
      <c r="AP18" s="50"/>
      <c r="AQ18" s="16"/>
      <c r="AS18" s="16"/>
      <c r="AT18" s="16"/>
      <c r="AU18" s="16"/>
      <c r="AX18" s="19"/>
      <c r="AZ18" s="43"/>
      <c r="CB18" s="106"/>
      <c r="CC18" s="106"/>
      <c r="CD18" s="106"/>
      <c r="CE18" s="106"/>
      <c r="CF18" s="106"/>
      <c r="CG18" s="106"/>
      <c r="CH18" s="106"/>
      <c r="CI18" s="106"/>
      <c r="CJ18" s="106"/>
      <c r="CK18" s="110"/>
      <c r="CL18" s="111"/>
      <c r="CM18" s="111"/>
      <c r="CN18" s="111"/>
      <c r="CO18" s="111"/>
      <c r="CP18" s="111"/>
      <c r="CQ18" s="111"/>
      <c r="CR18" s="112"/>
    </row>
    <row r="19" spans="1:96" ht="25.5" customHeight="1" x14ac:dyDescent="0.2">
      <c r="A19" s="11"/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7" t="s">
        <v>46</v>
      </c>
      <c r="AO19" s="53" t="str">
        <f>IFERROR(IF(R26="前年分のみ","",IF(OR((BG48&amp;BM48&amp;BO48)*1=(AX52&amp;BD52&amp;BF52)-1,(BG48&amp;BM48&amp;BO48)*1=(AX52&amp;BD52&amp;BF52)*1),"","【今年分】検針票1枚目終了日と2枚目開始日が連続した日付ではありません。")),"")</f>
        <v/>
      </c>
      <c r="AP19" s="51"/>
      <c r="AQ19" s="16"/>
      <c r="AR19" s="16"/>
      <c r="AS19" s="16"/>
      <c r="AT19" s="16"/>
      <c r="AU19" s="16"/>
      <c r="AX19" s="16"/>
      <c r="AY19" s="27"/>
      <c r="AZ19" s="40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B19" s="94"/>
      <c r="CC19" s="94"/>
      <c r="CD19" s="113" t="s">
        <v>60</v>
      </c>
      <c r="CE19" s="113"/>
      <c r="CF19" s="113"/>
      <c r="CG19" s="113"/>
      <c r="CH19" s="113"/>
      <c r="CI19" s="113"/>
      <c r="CJ19" s="113"/>
      <c r="CK19" s="85" t="s">
        <v>85</v>
      </c>
      <c r="CL19" s="86"/>
      <c r="CM19" s="86"/>
      <c r="CN19" s="86"/>
      <c r="CO19" s="86"/>
      <c r="CP19" s="86"/>
      <c r="CQ19" s="86"/>
      <c r="CR19" s="87"/>
    </row>
    <row r="20" spans="1:96" ht="25.5" customHeight="1" x14ac:dyDescent="0.2">
      <c r="A20" s="1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7" t="s">
        <v>46</v>
      </c>
      <c r="AO20" s="53" t="str">
        <f>IFERROR(IF(R26="前年分のみ","",IF(OR((BG52&amp;BM52&amp;BO52)-(AX52&amp;BD52&amp;BF52)+1&gt;=40,20&gt;=(BG52&amp;BM52&amp;BO52)-(AX52&amp;BD52&amp;BF52)+1),"【今年分】C-2の開始日と終了日との間隔が小さい、又は大きいです。入力内容を確認してください。","")),"")</f>
        <v/>
      </c>
      <c r="AP20" s="52"/>
      <c r="AQ20" s="20"/>
      <c r="AR20" s="20"/>
      <c r="AS20" s="20"/>
      <c r="AT20" s="20"/>
      <c r="AU20" s="20"/>
      <c r="AX20" s="11"/>
      <c r="AY20" s="11"/>
      <c r="AZ20" s="44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B20" s="94"/>
      <c r="CC20" s="94"/>
      <c r="CD20" s="113"/>
      <c r="CE20" s="113"/>
      <c r="CF20" s="113"/>
      <c r="CG20" s="113"/>
      <c r="CH20" s="113"/>
      <c r="CI20" s="113"/>
      <c r="CJ20" s="113"/>
      <c r="CK20" s="88"/>
      <c r="CL20" s="89"/>
      <c r="CM20" s="89"/>
      <c r="CN20" s="89"/>
      <c r="CO20" s="89"/>
      <c r="CP20" s="89"/>
      <c r="CQ20" s="89"/>
      <c r="CR20" s="90"/>
    </row>
    <row r="21" spans="1:96" ht="15.75" customHeight="1" x14ac:dyDescent="0.2">
      <c r="B21" s="214" t="s">
        <v>54</v>
      </c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11"/>
      <c r="CB21" s="94"/>
      <c r="CC21" s="94"/>
      <c r="CD21" s="113"/>
      <c r="CE21" s="113"/>
      <c r="CF21" s="113"/>
      <c r="CG21" s="113"/>
      <c r="CH21" s="113"/>
      <c r="CI21" s="113"/>
      <c r="CJ21" s="113"/>
      <c r="CK21" s="88"/>
      <c r="CL21" s="89"/>
      <c r="CM21" s="89"/>
      <c r="CN21" s="89"/>
      <c r="CO21" s="89"/>
      <c r="CP21" s="89"/>
      <c r="CQ21" s="89"/>
      <c r="CR21" s="90"/>
    </row>
    <row r="22" spans="1:96" ht="15.75" customHeight="1" x14ac:dyDescent="0.2">
      <c r="A22" s="11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11"/>
      <c r="CB22" s="94"/>
      <c r="CC22" s="94"/>
      <c r="CD22" s="113"/>
      <c r="CE22" s="113"/>
      <c r="CF22" s="113"/>
      <c r="CG22" s="113"/>
      <c r="CH22" s="113"/>
      <c r="CI22" s="113"/>
      <c r="CJ22" s="113"/>
      <c r="CK22" s="91"/>
      <c r="CL22" s="92"/>
      <c r="CM22" s="92"/>
      <c r="CN22" s="92"/>
      <c r="CO22" s="92"/>
      <c r="CP22" s="92"/>
      <c r="CQ22" s="92"/>
      <c r="CR22" s="93"/>
    </row>
    <row r="23" spans="1:96" ht="15.75" customHeight="1" x14ac:dyDescent="0.2">
      <c r="A23" s="11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11"/>
      <c r="CB23" s="94"/>
      <c r="CC23" s="94"/>
      <c r="CD23" s="95" t="s">
        <v>69</v>
      </c>
      <c r="CE23" s="95"/>
      <c r="CF23" s="95"/>
      <c r="CG23" s="95"/>
      <c r="CH23" s="95"/>
      <c r="CI23" s="95"/>
      <c r="CJ23" s="95"/>
      <c r="CK23" s="85" t="s">
        <v>72</v>
      </c>
      <c r="CL23" s="86"/>
      <c r="CM23" s="86"/>
      <c r="CN23" s="86"/>
      <c r="CO23" s="86"/>
      <c r="CP23" s="86"/>
      <c r="CQ23" s="86"/>
      <c r="CR23" s="87"/>
    </row>
    <row r="24" spans="1:96" s="11" customFormat="1" ht="15.75" customHeight="1" x14ac:dyDescent="0.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CB24" s="94"/>
      <c r="CC24" s="94"/>
      <c r="CD24" s="95"/>
      <c r="CE24" s="95"/>
      <c r="CF24" s="95"/>
      <c r="CG24" s="95"/>
      <c r="CH24" s="95"/>
      <c r="CI24" s="95"/>
      <c r="CJ24" s="95"/>
      <c r="CK24" s="88"/>
      <c r="CL24" s="89"/>
      <c r="CM24" s="89"/>
      <c r="CN24" s="89"/>
      <c r="CO24" s="89"/>
      <c r="CP24" s="89"/>
      <c r="CQ24" s="89"/>
      <c r="CR24" s="90"/>
    </row>
    <row r="25" spans="1:96" ht="15.75" customHeight="1" x14ac:dyDescent="0.2">
      <c r="A25" s="1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11"/>
      <c r="CB25" s="94"/>
      <c r="CC25" s="94"/>
      <c r="CD25" s="95"/>
      <c r="CE25" s="95"/>
      <c r="CF25" s="95"/>
      <c r="CG25" s="95"/>
      <c r="CH25" s="95"/>
      <c r="CI25" s="95"/>
      <c r="CJ25" s="95"/>
      <c r="CK25" s="88"/>
      <c r="CL25" s="89"/>
      <c r="CM25" s="89"/>
      <c r="CN25" s="89"/>
      <c r="CO25" s="89"/>
      <c r="CP25" s="89"/>
      <c r="CQ25" s="89"/>
      <c r="CR25" s="90"/>
    </row>
    <row r="26" spans="1:96" ht="15.75" customHeight="1" x14ac:dyDescent="0.2">
      <c r="A26" s="11"/>
      <c r="B26" s="115" t="s">
        <v>31</v>
      </c>
      <c r="C26" s="115"/>
      <c r="D26" s="115"/>
      <c r="E26" s="191" t="s">
        <v>30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 t="s">
        <v>41</v>
      </c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11"/>
      <c r="CB26" s="94"/>
      <c r="CC26" s="94"/>
      <c r="CD26" s="95"/>
      <c r="CE26" s="95"/>
      <c r="CF26" s="95"/>
      <c r="CG26" s="95"/>
      <c r="CH26" s="95"/>
      <c r="CI26" s="95"/>
      <c r="CJ26" s="95"/>
      <c r="CK26" s="88"/>
      <c r="CL26" s="89"/>
      <c r="CM26" s="89"/>
      <c r="CN26" s="89"/>
      <c r="CO26" s="89"/>
      <c r="CP26" s="89"/>
      <c r="CQ26" s="89"/>
      <c r="CR26" s="90"/>
    </row>
    <row r="27" spans="1:96" ht="15.75" customHeight="1" x14ac:dyDescent="0.2">
      <c r="A27" s="11"/>
      <c r="B27" s="115"/>
      <c r="C27" s="115"/>
      <c r="D27" s="115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11"/>
      <c r="CB27" s="94"/>
      <c r="CC27" s="94"/>
      <c r="CD27" s="95"/>
      <c r="CE27" s="95"/>
      <c r="CF27" s="95"/>
      <c r="CG27" s="95"/>
      <c r="CH27" s="95"/>
      <c r="CI27" s="95"/>
      <c r="CJ27" s="95"/>
      <c r="CK27" s="88"/>
      <c r="CL27" s="89"/>
      <c r="CM27" s="89"/>
      <c r="CN27" s="89"/>
      <c r="CO27" s="89"/>
      <c r="CP27" s="89"/>
      <c r="CQ27" s="89"/>
      <c r="CR27" s="90"/>
    </row>
    <row r="28" spans="1:96" ht="15.75" customHeight="1" x14ac:dyDescent="0.2">
      <c r="A28" s="11"/>
      <c r="B28" s="115"/>
      <c r="C28" s="115"/>
      <c r="D28" s="115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11"/>
      <c r="CB28" s="94"/>
      <c r="CC28" s="94"/>
      <c r="CD28" s="95"/>
      <c r="CE28" s="95"/>
      <c r="CF28" s="95"/>
      <c r="CG28" s="95"/>
      <c r="CH28" s="95"/>
      <c r="CI28" s="95"/>
      <c r="CJ28" s="95"/>
      <c r="CK28" s="91"/>
      <c r="CL28" s="92"/>
      <c r="CM28" s="92"/>
      <c r="CN28" s="92"/>
      <c r="CO28" s="92"/>
      <c r="CP28" s="92"/>
      <c r="CQ28" s="92"/>
      <c r="CR28" s="93"/>
    </row>
    <row r="29" spans="1:96" ht="15.75" customHeight="1" x14ac:dyDescent="0.2">
      <c r="A29" s="11"/>
      <c r="B29" s="115"/>
      <c r="C29" s="115"/>
      <c r="D29" s="115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11"/>
      <c r="CB29" s="94"/>
      <c r="CC29" s="94"/>
      <c r="CD29" s="95" t="s">
        <v>61</v>
      </c>
      <c r="CE29" s="95"/>
      <c r="CF29" s="95"/>
      <c r="CG29" s="95"/>
      <c r="CH29" s="95"/>
      <c r="CI29" s="95"/>
      <c r="CJ29" s="95"/>
      <c r="CK29" s="85" t="s">
        <v>66</v>
      </c>
      <c r="CL29" s="86"/>
      <c r="CM29" s="86"/>
      <c r="CN29" s="86"/>
      <c r="CO29" s="86"/>
      <c r="CP29" s="86"/>
      <c r="CQ29" s="86"/>
      <c r="CR29" s="87"/>
    </row>
    <row r="30" spans="1:96" ht="15.75" customHeight="1" x14ac:dyDescent="0.2">
      <c r="A30" s="11"/>
      <c r="B30" s="34"/>
      <c r="C30" s="34"/>
      <c r="D30" s="34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11"/>
      <c r="CB30" s="94"/>
      <c r="CC30" s="94"/>
      <c r="CD30" s="95"/>
      <c r="CE30" s="95"/>
      <c r="CF30" s="95"/>
      <c r="CG30" s="95"/>
      <c r="CH30" s="95"/>
      <c r="CI30" s="95"/>
      <c r="CJ30" s="95"/>
      <c r="CK30" s="88"/>
      <c r="CL30" s="89"/>
      <c r="CM30" s="89"/>
      <c r="CN30" s="89"/>
      <c r="CO30" s="89"/>
      <c r="CP30" s="89"/>
      <c r="CQ30" s="89"/>
      <c r="CR30" s="90"/>
    </row>
    <row r="31" spans="1:96" ht="15.75" customHeight="1" x14ac:dyDescent="0.2">
      <c r="A31" s="11"/>
      <c r="B31" s="115" t="s">
        <v>32</v>
      </c>
      <c r="C31" s="115"/>
      <c r="D31" s="115"/>
      <c r="E31" s="191" t="s">
        <v>8</v>
      </c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3" t="str">
        <f>IFERROR(IF(R26="前年分と今年分",IF(RIGHT(AC48,LEN(AC48)-5)=RIGHT(BG48,LEN(BG48)-5),RIGHT(AC48,LEN(AC48)-5),"前年分と今年分で検針月が一致しません"),IF(R26="前年分のみ",RIGHT(AC48,LEN(AC48)-5),IF(R26="今年分のみ",RIGHT(BG48,LEN(BG48)-5),""))),"")</f>
        <v>2月</v>
      </c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5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11"/>
      <c r="CB31" s="94"/>
      <c r="CC31" s="94"/>
      <c r="CD31" s="95"/>
      <c r="CE31" s="95"/>
      <c r="CF31" s="95"/>
      <c r="CG31" s="95"/>
      <c r="CH31" s="95"/>
      <c r="CI31" s="95"/>
      <c r="CJ31" s="95"/>
      <c r="CK31" s="88"/>
      <c r="CL31" s="89"/>
      <c r="CM31" s="89"/>
      <c r="CN31" s="89"/>
      <c r="CO31" s="89"/>
      <c r="CP31" s="89"/>
      <c r="CQ31" s="89"/>
      <c r="CR31" s="90"/>
    </row>
    <row r="32" spans="1:96" ht="15.75" customHeight="1" x14ac:dyDescent="0.2">
      <c r="A32" s="11"/>
      <c r="B32" s="115"/>
      <c r="C32" s="115"/>
      <c r="D32" s="115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6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8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11"/>
      <c r="CB32" s="94"/>
      <c r="CC32" s="94"/>
      <c r="CD32" s="95"/>
      <c r="CE32" s="95"/>
      <c r="CF32" s="95"/>
      <c r="CG32" s="95"/>
      <c r="CH32" s="95"/>
      <c r="CI32" s="95"/>
      <c r="CJ32" s="95"/>
      <c r="CK32" s="88"/>
      <c r="CL32" s="89"/>
      <c r="CM32" s="89"/>
      <c r="CN32" s="89"/>
      <c r="CO32" s="89"/>
      <c r="CP32" s="89"/>
      <c r="CQ32" s="89"/>
      <c r="CR32" s="90"/>
    </row>
    <row r="33" spans="1:96" ht="15.75" customHeight="1" x14ac:dyDescent="0.2">
      <c r="A33" s="11"/>
      <c r="B33" s="115"/>
      <c r="C33" s="115"/>
      <c r="D33" s="115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6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8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11"/>
      <c r="CB33" s="94"/>
      <c r="CC33" s="94"/>
      <c r="CD33" s="95"/>
      <c r="CE33" s="95"/>
      <c r="CF33" s="95"/>
      <c r="CG33" s="95"/>
      <c r="CH33" s="95"/>
      <c r="CI33" s="95"/>
      <c r="CJ33" s="95"/>
      <c r="CK33" s="88"/>
      <c r="CL33" s="89"/>
      <c r="CM33" s="89"/>
      <c r="CN33" s="89"/>
      <c r="CO33" s="89"/>
      <c r="CP33" s="89"/>
      <c r="CQ33" s="89"/>
      <c r="CR33" s="90"/>
    </row>
    <row r="34" spans="1:96" ht="15.75" customHeight="1" x14ac:dyDescent="0.2">
      <c r="A34" s="11"/>
      <c r="B34" s="115"/>
      <c r="C34" s="115"/>
      <c r="D34" s="115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9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1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11"/>
      <c r="CB34" s="94"/>
      <c r="CC34" s="94"/>
      <c r="CD34" s="95"/>
      <c r="CE34" s="95"/>
      <c r="CF34" s="95"/>
      <c r="CG34" s="95"/>
      <c r="CH34" s="95"/>
      <c r="CI34" s="95"/>
      <c r="CJ34" s="95"/>
      <c r="CK34" s="91"/>
      <c r="CL34" s="92"/>
      <c r="CM34" s="92"/>
      <c r="CN34" s="92"/>
      <c r="CO34" s="92"/>
      <c r="CP34" s="92"/>
      <c r="CQ34" s="92"/>
      <c r="CR34" s="93"/>
    </row>
    <row r="35" spans="1:96" ht="15.75" customHeight="1" x14ac:dyDescent="0.2">
      <c r="A35" s="11"/>
      <c r="B35" s="34"/>
      <c r="C35" s="34"/>
      <c r="D35" s="34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11"/>
      <c r="CB35" s="94"/>
      <c r="CC35" s="94"/>
      <c r="CD35" s="95" t="s">
        <v>63</v>
      </c>
      <c r="CE35" s="95"/>
      <c r="CF35" s="95"/>
      <c r="CG35" s="95"/>
      <c r="CH35" s="95"/>
      <c r="CI35" s="95"/>
      <c r="CJ35" s="95"/>
      <c r="CK35" s="85" t="s">
        <v>86</v>
      </c>
      <c r="CL35" s="86"/>
      <c r="CM35" s="86"/>
      <c r="CN35" s="86"/>
      <c r="CO35" s="86"/>
      <c r="CP35" s="86"/>
      <c r="CQ35" s="86"/>
      <c r="CR35" s="87"/>
    </row>
    <row r="36" spans="1:96" ht="15.75" customHeight="1" x14ac:dyDescent="0.2">
      <c r="A36" s="11"/>
      <c r="B36" s="34"/>
      <c r="C36" s="34"/>
      <c r="D36" s="34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11"/>
      <c r="CB36" s="94"/>
      <c r="CC36" s="94"/>
      <c r="CD36" s="95"/>
      <c r="CE36" s="95"/>
      <c r="CF36" s="95"/>
      <c r="CG36" s="95"/>
      <c r="CH36" s="95"/>
      <c r="CI36" s="95"/>
      <c r="CJ36" s="95"/>
      <c r="CK36" s="88"/>
      <c r="CL36" s="89"/>
      <c r="CM36" s="89"/>
      <c r="CN36" s="89"/>
      <c r="CO36" s="89"/>
      <c r="CP36" s="89"/>
      <c r="CQ36" s="89"/>
      <c r="CR36" s="90"/>
    </row>
    <row r="37" spans="1:96" ht="15.75" customHeight="1" x14ac:dyDescent="0.2">
      <c r="A37" s="11"/>
      <c r="B37" s="34"/>
      <c r="C37" s="34"/>
      <c r="D37" s="34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11"/>
      <c r="CB37" s="94"/>
      <c r="CC37" s="94"/>
      <c r="CD37" s="95"/>
      <c r="CE37" s="95"/>
      <c r="CF37" s="95"/>
      <c r="CG37" s="95"/>
      <c r="CH37" s="95"/>
      <c r="CI37" s="95"/>
      <c r="CJ37" s="95"/>
      <c r="CK37" s="88"/>
      <c r="CL37" s="89"/>
      <c r="CM37" s="89"/>
      <c r="CN37" s="89"/>
      <c r="CO37" s="89"/>
      <c r="CP37" s="89"/>
      <c r="CQ37" s="89"/>
      <c r="CR37" s="90"/>
    </row>
    <row r="38" spans="1:96" s="11" customFormat="1" ht="15.75" customHeight="1" x14ac:dyDescent="0.2">
      <c r="B38" s="34"/>
      <c r="C38" s="34"/>
      <c r="D38" s="34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CB38" s="94"/>
      <c r="CC38" s="94"/>
      <c r="CD38" s="95"/>
      <c r="CE38" s="95"/>
      <c r="CF38" s="95"/>
      <c r="CG38" s="95"/>
      <c r="CH38" s="95"/>
      <c r="CI38" s="95"/>
      <c r="CJ38" s="95"/>
      <c r="CK38" s="88"/>
      <c r="CL38" s="89"/>
      <c r="CM38" s="89"/>
      <c r="CN38" s="89"/>
      <c r="CO38" s="89"/>
      <c r="CP38" s="89"/>
      <c r="CQ38" s="89"/>
      <c r="CR38" s="90"/>
    </row>
    <row r="39" spans="1:96" ht="15.75" customHeight="1" x14ac:dyDescent="0.2">
      <c r="A39" s="1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11"/>
      <c r="CB39" s="94"/>
      <c r="CC39" s="94"/>
      <c r="CD39" s="95"/>
      <c r="CE39" s="95"/>
      <c r="CF39" s="95"/>
      <c r="CG39" s="95"/>
      <c r="CH39" s="95"/>
      <c r="CI39" s="95"/>
      <c r="CJ39" s="95"/>
      <c r="CK39" s="88"/>
      <c r="CL39" s="89"/>
      <c r="CM39" s="89"/>
      <c r="CN39" s="89"/>
      <c r="CO39" s="89"/>
      <c r="CP39" s="89"/>
      <c r="CQ39" s="89"/>
      <c r="CR39" s="90"/>
    </row>
    <row r="40" spans="1:96" ht="13.2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B40" s="94"/>
      <c r="CC40" s="94"/>
      <c r="CD40" s="95"/>
      <c r="CE40" s="95"/>
      <c r="CF40" s="95"/>
      <c r="CG40" s="95"/>
      <c r="CH40" s="95"/>
      <c r="CI40" s="95"/>
      <c r="CJ40" s="95"/>
      <c r="CK40" s="91"/>
      <c r="CL40" s="92"/>
      <c r="CM40" s="92"/>
      <c r="CN40" s="92"/>
      <c r="CO40" s="92"/>
      <c r="CP40" s="92"/>
      <c r="CQ40" s="92"/>
      <c r="CR40" s="93"/>
    </row>
    <row r="41" spans="1:96" ht="19.5" customHeight="1" x14ac:dyDescent="0.2">
      <c r="A41" s="11"/>
      <c r="B41" s="115" t="s">
        <v>33</v>
      </c>
      <c r="C41" s="115"/>
      <c r="D41" s="115"/>
      <c r="E41" s="176" t="s">
        <v>36</v>
      </c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1"/>
      <c r="S41" s="8"/>
      <c r="T41" s="114" t="s">
        <v>39</v>
      </c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8"/>
      <c r="AV41" s="11"/>
      <c r="AW41" s="8"/>
      <c r="AX41" s="114" t="s">
        <v>3</v>
      </c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8"/>
      <c r="BZ41" s="11"/>
      <c r="CB41" s="94"/>
      <c r="CC41" s="94"/>
      <c r="CD41" s="95" t="s">
        <v>64</v>
      </c>
      <c r="CE41" s="95"/>
      <c r="CF41" s="95"/>
      <c r="CG41" s="95"/>
      <c r="CH41" s="95"/>
      <c r="CI41" s="95"/>
      <c r="CJ41" s="95"/>
      <c r="CK41" s="85" t="s">
        <v>70</v>
      </c>
      <c r="CL41" s="86"/>
      <c r="CM41" s="86"/>
      <c r="CN41" s="86"/>
      <c r="CO41" s="86"/>
      <c r="CP41" s="86"/>
      <c r="CQ41" s="86"/>
      <c r="CR41" s="87"/>
    </row>
    <row r="42" spans="1:96" ht="19.5" customHeight="1" x14ac:dyDescent="0.2">
      <c r="A42" s="11"/>
      <c r="B42" s="115"/>
      <c r="C42" s="115"/>
      <c r="D42" s="115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1"/>
      <c r="S42" s="8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8"/>
      <c r="AV42" s="11"/>
      <c r="AW42" s="8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8"/>
      <c r="BZ42" s="11"/>
      <c r="CB42" s="94"/>
      <c r="CC42" s="94"/>
      <c r="CD42" s="95"/>
      <c r="CE42" s="95"/>
      <c r="CF42" s="95"/>
      <c r="CG42" s="95"/>
      <c r="CH42" s="95"/>
      <c r="CI42" s="95"/>
      <c r="CJ42" s="95"/>
      <c r="CK42" s="88"/>
      <c r="CL42" s="89"/>
      <c r="CM42" s="89"/>
      <c r="CN42" s="89"/>
      <c r="CO42" s="89"/>
      <c r="CP42" s="89"/>
      <c r="CQ42" s="89"/>
      <c r="CR42" s="90"/>
    </row>
    <row r="43" spans="1:96" ht="19.5" customHeight="1" x14ac:dyDescent="0.2">
      <c r="A43" s="11"/>
      <c r="B43" s="115"/>
      <c r="C43" s="115"/>
      <c r="D43" s="115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1"/>
      <c r="S43" s="8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8"/>
      <c r="AV43" s="11"/>
      <c r="AW43" s="8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8"/>
      <c r="BZ43" s="11"/>
      <c r="CB43" s="94"/>
      <c r="CC43" s="94"/>
      <c r="CD43" s="95"/>
      <c r="CE43" s="95"/>
      <c r="CF43" s="95"/>
      <c r="CG43" s="95"/>
      <c r="CH43" s="95"/>
      <c r="CI43" s="95"/>
      <c r="CJ43" s="95"/>
      <c r="CK43" s="88"/>
      <c r="CL43" s="89"/>
      <c r="CM43" s="89"/>
      <c r="CN43" s="89"/>
      <c r="CO43" s="89"/>
      <c r="CP43" s="89"/>
      <c r="CQ43" s="89"/>
      <c r="CR43" s="90"/>
    </row>
    <row r="44" spans="1:96" ht="13.2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9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9"/>
      <c r="AV44" s="11"/>
      <c r="AW44" s="9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9"/>
      <c r="BZ44" s="11"/>
      <c r="CB44" s="94"/>
      <c r="CC44" s="94"/>
      <c r="CD44" s="95"/>
      <c r="CE44" s="95"/>
      <c r="CF44" s="95"/>
      <c r="CG44" s="95"/>
      <c r="CH44" s="95"/>
      <c r="CI44" s="95"/>
      <c r="CJ44" s="95"/>
      <c r="CK44" s="88"/>
      <c r="CL44" s="89"/>
      <c r="CM44" s="89"/>
      <c r="CN44" s="89"/>
      <c r="CO44" s="89"/>
      <c r="CP44" s="89"/>
      <c r="CQ44" s="89"/>
      <c r="CR44" s="90"/>
    </row>
    <row r="45" spans="1:96" ht="17.850000000000001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9"/>
      <c r="T45" s="178" t="s">
        <v>4</v>
      </c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9" t="s">
        <v>28</v>
      </c>
      <c r="AM45" s="180"/>
      <c r="AN45" s="180"/>
      <c r="AO45" s="180"/>
      <c r="AP45" s="181"/>
      <c r="AQ45" s="178" t="s">
        <v>7</v>
      </c>
      <c r="AR45" s="178"/>
      <c r="AS45" s="178"/>
      <c r="AT45" s="178"/>
      <c r="AU45" s="23"/>
      <c r="AV45" s="24"/>
      <c r="AW45" s="23"/>
      <c r="AX45" s="178" t="s">
        <v>4</v>
      </c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9" t="s">
        <v>28</v>
      </c>
      <c r="BQ45" s="180"/>
      <c r="BR45" s="180"/>
      <c r="BS45" s="180"/>
      <c r="BT45" s="181"/>
      <c r="BU45" s="178" t="s">
        <v>7</v>
      </c>
      <c r="BV45" s="178"/>
      <c r="BW45" s="178"/>
      <c r="BX45" s="178"/>
      <c r="BY45" s="9"/>
      <c r="BZ45" s="11"/>
      <c r="CB45" s="94"/>
      <c r="CC45" s="94"/>
      <c r="CD45" s="95"/>
      <c r="CE45" s="95"/>
      <c r="CF45" s="95"/>
      <c r="CG45" s="95"/>
      <c r="CH45" s="95"/>
      <c r="CI45" s="95"/>
      <c r="CJ45" s="95"/>
      <c r="CK45" s="88"/>
      <c r="CL45" s="89"/>
      <c r="CM45" s="89"/>
      <c r="CN45" s="89"/>
      <c r="CO45" s="89"/>
      <c r="CP45" s="89"/>
      <c r="CQ45" s="89"/>
      <c r="CR45" s="90"/>
    </row>
    <row r="46" spans="1:96" ht="25.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9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82"/>
      <c r="AM46" s="183"/>
      <c r="AN46" s="183"/>
      <c r="AO46" s="183"/>
      <c r="AP46" s="184"/>
      <c r="AQ46" s="178"/>
      <c r="AR46" s="178"/>
      <c r="AS46" s="178"/>
      <c r="AT46" s="178"/>
      <c r="AU46" s="23"/>
      <c r="AV46" s="24"/>
      <c r="AW46" s="23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82"/>
      <c r="BQ46" s="183"/>
      <c r="BR46" s="183"/>
      <c r="BS46" s="183"/>
      <c r="BT46" s="184"/>
      <c r="BU46" s="178"/>
      <c r="BV46" s="178"/>
      <c r="BW46" s="178"/>
      <c r="BX46" s="178"/>
      <c r="BY46" s="9"/>
      <c r="BZ46" s="11"/>
      <c r="CB46" s="94"/>
      <c r="CC46" s="94"/>
      <c r="CD46" s="95"/>
      <c r="CE46" s="95"/>
      <c r="CF46" s="95"/>
      <c r="CG46" s="95"/>
      <c r="CH46" s="95"/>
      <c r="CI46" s="95"/>
      <c r="CJ46" s="95"/>
      <c r="CK46" s="91"/>
      <c r="CL46" s="92"/>
      <c r="CM46" s="92"/>
      <c r="CN46" s="92"/>
      <c r="CO46" s="92"/>
      <c r="CP46" s="92"/>
      <c r="CQ46" s="92"/>
      <c r="CR46" s="93"/>
    </row>
    <row r="47" spans="1:96" ht="30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9"/>
      <c r="T47" s="178" t="s">
        <v>47</v>
      </c>
      <c r="U47" s="178"/>
      <c r="V47" s="178"/>
      <c r="W47" s="178"/>
      <c r="X47" s="178"/>
      <c r="Y47" s="178"/>
      <c r="Z47" s="178"/>
      <c r="AA47" s="178"/>
      <c r="AB47" s="178"/>
      <c r="AC47" s="178" t="s">
        <v>48</v>
      </c>
      <c r="AD47" s="178"/>
      <c r="AE47" s="178"/>
      <c r="AF47" s="178"/>
      <c r="AG47" s="178"/>
      <c r="AH47" s="178"/>
      <c r="AI47" s="178"/>
      <c r="AJ47" s="178"/>
      <c r="AK47" s="178"/>
      <c r="AL47" s="185"/>
      <c r="AM47" s="186"/>
      <c r="AN47" s="186"/>
      <c r="AO47" s="186"/>
      <c r="AP47" s="187"/>
      <c r="AQ47" s="178"/>
      <c r="AR47" s="178"/>
      <c r="AS47" s="178"/>
      <c r="AT47" s="178"/>
      <c r="AU47" s="23"/>
      <c r="AV47" s="24"/>
      <c r="AW47" s="23"/>
      <c r="AX47" s="178" t="s">
        <v>49</v>
      </c>
      <c r="AY47" s="178"/>
      <c r="AZ47" s="178"/>
      <c r="BA47" s="178"/>
      <c r="BB47" s="178"/>
      <c r="BC47" s="178"/>
      <c r="BD47" s="178"/>
      <c r="BE47" s="178"/>
      <c r="BF47" s="178"/>
      <c r="BG47" s="178" t="s">
        <v>50</v>
      </c>
      <c r="BH47" s="178"/>
      <c r="BI47" s="178"/>
      <c r="BJ47" s="178"/>
      <c r="BK47" s="178"/>
      <c r="BL47" s="178"/>
      <c r="BM47" s="178"/>
      <c r="BN47" s="178"/>
      <c r="BO47" s="178"/>
      <c r="BP47" s="185"/>
      <c r="BQ47" s="186"/>
      <c r="BR47" s="186"/>
      <c r="BS47" s="186"/>
      <c r="BT47" s="187"/>
      <c r="BU47" s="178"/>
      <c r="BV47" s="178"/>
      <c r="BW47" s="178"/>
      <c r="BX47" s="178"/>
      <c r="BY47" s="9"/>
      <c r="BZ47" s="11"/>
      <c r="CB47" s="70"/>
      <c r="CC47" s="71"/>
      <c r="CD47" s="76" t="s">
        <v>65</v>
      </c>
      <c r="CE47" s="77"/>
      <c r="CF47" s="77"/>
      <c r="CG47" s="77"/>
      <c r="CH47" s="77"/>
      <c r="CI47" s="77"/>
      <c r="CJ47" s="78"/>
      <c r="CK47" s="85" t="s">
        <v>71</v>
      </c>
      <c r="CL47" s="86"/>
      <c r="CM47" s="86"/>
      <c r="CN47" s="86"/>
      <c r="CO47" s="86"/>
      <c r="CP47" s="86"/>
      <c r="CQ47" s="86"/>
      <c r="CR47" s="87"/>
    </row>
    <row r="48" spans="1:96" ht="18.75" customHeight="1" x14ac:dyDescent="0.2">
      <c r="A48" s="11"/>
      <c r="B48" s="11"/>
      <c r="C48" s="11"/>
      <c r="D48" s="11"/>
      <c r="E48" s="115" t="s">
        <v>37</v>
      </c>
      <c r="F48" s="115"/>
      <c r="G48" s="115"/>
      <c r="H48" s="168" t="s">
        <v>43</v>
      </c>
      <c r="I48" s="169"/>
      <c r="J48" s="169"/>
      <c r="K48" s="169"/>
      <c r="L48" s="169"/>
      <c r="M48" s="169"/>
      <c r="N48" s="169"/>
      <c r="O48" s="169"/>
      <c r="P48" s="169"/>
      <c r="Q48" s="170"/>
      <c r="R48" s="11"/>
      <c r="S48" s="9"/>
      <c r="T48" s="141" t="s">
        <v>78</v>
      </c>
      <c r="U48" s="141"/>
      <c r="V48" s="141"/>
      <c r="W48" s="141"/>
      <c r="X48" s="141"/>
      <c r="Y48" s="141"/>
      <c r="Z48" s="142">
        <v>16</v>
      </c>
      <c r="AA48" s="142"/>
      <c r="AB48" s="140" t="s">
        <v>0</v>
      </c>
      <c r="AC48" s="141" t="s">
        <v>97</v>
      </c>
      <c r="AD48" s="141"/>
      <c r="AE48" s="141"/>
      <c r="AF48" s="141"/>
      <c r="AG48" s="141"/>
      <c r="AH48" s="141"/>
      <c r="AI48" s="142">
        <v>15</v>
      </c>
      <c r="AJ48" s="142"/>
      <c r="AK48" s="140" t="s">
        <v>0</v>
      </c>
      <c r="AL48" s="143">
        <v>500</v>
      </c>
      <c r="AM48" s="144"/>
      <c r="AN48" s="144"/>
      <c r="AO48" s="144"/>
      <c r="AP48" s="145"/>
      <c r="AQ48" s="175" t="s">
        <v>62</v>
      </c>
      <c r="AR48" s="175"/>
      <c r="AS48" s="175"/>
      <c r="AT48" s="175"/>
      <c r="AU48" s="37"/>
      <c r="AV48" s="14"/>
      <c r="AW48" s="37"/>
      <c r="AX48" s="141" t="s">
        <v>87</v>
      </c>
      <c r="AY48" s="141"/>
      <c r="AZ48" s="141"/>
      <c r="BA48" s="141"/>
      <c r="BB48" s="141"/>
      <c r="BC48" s="141"/>
      <c r="BD48" s="142">
        <v>16</v>
      </c>
      <c r="BE48" s="142"/>
      <c r="BF48" s="140" t="s">
        <v>0</v>
      </c>
      <c r="BG48" s="141" t="s">
        <v>99</v>
      </c>
      <c r="BH48" s="141"/>
      <c r="BI48" s="141"/>
      <c r="BJ48" s="141"/>
      <c r="BK48" s="141"/>
      <c r="BL48" s="141"/>
      <c r="BM48" s="142">
        <v>15</v>
      </c>
      <c r="BN48" s="142"/>
      <c r="BO48" s="140" t="s">
        <v>0</v>
      </c>
      <c r="BP48" s="143">
        <v>450</v>
      </c>
      <c r="BQ48" s="144"/>
      <c r="BR48" s="144"/>
      <c r="BS48" s="144"/>
      <c r="BT48" s="145"/>
      <c r="BU48" s="175" t="s">
        <v>62</v>
      </c>
      <c r="BV48" s="175"/>
      <c r="BW48" s="175"/>
      <c r="BX48" s="175"/>
      <c r="BY48" s="9"/>
      <c r="BZ48" s="11"/>
      <c r="CB48" s="72"/>
      <c r="CC48" s="73"/>
      <c r="CD48" s="79"/>
      <c r="CE48" s="80"/>
      <c r="CF48" s="80"/>
      <c r="CG48" s="80"/>
      <c r="CH48" s="80"/>
      <c r="CI48" s="80"/>
      <c r="CJ48" s="81"/>
      <c r="CK48" s="88"/>
      <c r="CL48" s="89"/>
      <c r="CM48" s="89"/>
      <c r="CN48" s="89"/>
      <c r="CO48" s="89"/>
      <c r="CP48" s="89"/>
      <c r="CQ48" s="89"/>
      <c r="CR48" s="90"/>
    </row>
    <row r="49" spans="1:101" ht="18.75" customHeight="1" x14ac:dyDescent="0.2">
      <c r="A49" s="11"/>
      <c r="B49" s="11"/>
      <c r="C49" s="11"/>
      <c r="D49" s="11"/>
      <c r="E49" s="115"/>
      <c r="F49" s="115"/>
      <c r="G49" s="115"/>
      <c r="H49" s="171"/>
      <c r="I49" s="171"/>
      <c r="J49" s="171"/>
      <c r="K49" s="171"/>
      <c r="L49" s="171"/>
      <c r="M49" s="171"/>
      <c r="N49" s="171"/>
      <c r="O49" s="171"/>
      <c r="P49" s="171"/>
      <c r="Q49" s="172"/>
      <c r="R49" s="11"/>
      <c r="S49" s="9"/>
      <c r="T49" s="141"/>
      <c r="U49" s="141"/>
      <c r="V49" s="141"/>
      <c r="W49" s="141"/>
      <c r="X49" s="141"/>
      <c r="Y49" s="141"/>
      <c r="Z49" s="142"/>
      <c r="AA49" s="142"/>
      <c r="AB49" s="140"/>
      <c r="AC49" s="141"/>
      <c r="AD49" s="141"/>
      <c r="AE49" s="141"/>
      <c r="AF49" s="141"/>
      <c r="AG49" s="141"/>
      <c r="AH49" s="141"/>
      <c r="AI49" s="142"/>
      <c r="AJ49" s="142"/>
      <c r="AK49" s="140"/>
      <c r="AL49" s="146"/>
      <c r="AM49" s="147"/>
      <c r="AN49" s="147"/>
      <c r="AO49" s="147"/>
      <c r="AP49" s="148"/>
      <c r="AQ49" s="175"/>
      <c r="AR49" s="175"/>
      <c r="AS49" s="175"/>
      <c r="AT49" s="175"/>
      <c r="AU49" s="37"/>
      <c r="AV49" s="14"/>
      <c r="AW49" s="37"/>
      <c r="AX49" s="141"/>
      <c r="AY49" s="141"/>
      <c r="AZ49" s="141"/>
      <c r="BA49" s="141"/>
      <c r="BB49" s="141"/>
      <c r="BC49" s="141"/>
      <c r="BD49" s="142"/>
      <c r="BE49" s="142"/>
      <c r="BF49" s="140"/>
      <c r="BG49" s="141"/>
      <c r="BH49" s="141"/>
      <c r="BI49" s="141"/>
      <c r="BJ49" s="141"/>
      <c r="BK49" s="141"/>
      <c r="BL49" s="141"/>
      <c r="BM49" s="142"/>
      <c r="BN49" s="142"/>
      <c r="BO49" s="140"/>
      <c r="BP49" s="146"/>
      <c r="BQ49" s="147"/>
      <c r="BR49" s="147"/>
      <c r="BS49" s="147"/>
      <c r="BT49" s="148"/>
      <c r="BU49" s="175"/>
      <c r="BV49" s="175"/>
      <c r="BW49" s="175"/>
      <c r="BX49" s="175"/>
      <c r="BY49" s="9"/>
      <c r="BZ49" s="11"/>
      <c r="CB49" s="72"/>
      <c r="CC49" s="73"/>
      <c r="CD49" s="79"/>
      <c r="CE49" s="80"/>
      <c r="CF49" s="80"/>
      <c r="CG49" s="80"/>
      <c r="CH49" s="80"/>
      <c r="CI49" s="80"/>
      <c r="CJ49" s="81"/>
      <c r="CK49" s="88"/>
      <c r="CL49" s="89"/>
      <c r="CM49" s="89"/>
      <c r="CN49" s="89"/>
      <c r="CO49" s="89"/>
      <c r="CP49" s="89"/>
      <c r="CQ49" s="89"/>
      <c r="CR49" s="90"/>
    </row>
    <row r="50" spans="1:101" ht="18.75" customHeight="1" x14ac:dyDescent="0.2">
      <c r="A50" s="11"/>
      <c r="B50" s="11"/>
      <c r="C50" s="11"/>
      <c r="D50" s="11"/>
      <c r="E50" s="115"/>
      <c r="F50" s="115"/>
      <c r="G50" s="115"/>
      <c r="H50" s="171"/>
      <c r="I50" s="171"/>
      <c r="J50" s="171"/>
      <c r="K50" s="171"/>
      <c r="L50" s="171"/>
      <c r="M50" s="171"/>
      <c r="N50" s="171"/>
      <c r="O50" s="171"/>
      <c r="P50" s="171"/>
      <c r="Q50" s="172"/>
      <c r="R50" s="11"/>
      <c r="S50" s="9"/>
      <c r="T50" s="141"/>
      <c r="U50" s="141"/>
      <c r="V50" s="141"/>
      <c r="W50" s="141"/>
      <c r="X50" s="141"/>
      <c r="Y50" s="141"/>
      <c r="Z50" s="142"/>
      <c r="AA50" s="142"/>
      <c r="AB50" s="140"/>
      <c r="AC50" s="141"/>
      <c r="AD50" s="141"/>
      <c r="AE50" s="141"/>
      <c r="AF50" s="141"/>
      <c r="AG50" s="141"/>
      <c r="AH50" s="141"/>
      <c r="AI50" s="142"/>
      <c r="AJ50" s="142"/>
      <c r="AK50" s="140"/>
      <c r="AL50" s="146"/>
      <c r="AM50" s="147"/>
      <c r="AN50" s="147"/>
      <c r="AO50" s="147"/>
      <c r="AP50" s="148"/>
      <c r="AQ50" s="175"/>
      <c r="AR50" s="175"/>
      <c r="AS50" s="175"/>
      <c r="AT50" s="175"/>
      <c r="AU50" s="37"/>
      <c r="AV50" s="14"/>
      <c r="AW50" s="37"/>
      <c r="AX50" s="141"/>
      <c r="AY50" s="141"/>
      <c r="AZ50" s="141"/>
      <c r="BA50" s="141"/>
      <c r="BB50" s="141"/>
      <c r="BC50" s="141"/>
      <c r="BD50" s="142"/>
      <c r="BE50" s="142"/>
      <c r="BF50" s="140"/>
      <c r="BG50" s="141"/>
      <c r="BH50" s="141"/>
      <c r="BI50" s="141"/>
      <c r="BJ50" s="141"/>
      <c r="BK50" s="141"/>
      <c r="BL50" s="141"/>
      <c r="BM50" s="142"/>
      <c r="BN50" s="142"/>
      <c r="BO50" s="140"/>
      <c r="BP50" s="146"/>
      <c r="BQ50" s="147"/>
      <c r="BR50" s="147"/>
      <c r="BS50" s="147"/>
      <c r="BT50" s="148"/>
      <c r="BU50" s="175"/>
      <c r="BV50" s="175"/>
      <c r="BW50" s="175"/>
      <c r="BX50" s="175"/>
      <c r="BY50" s="9"/>
      <c r="BZ50" s="11"/>
      <c r="CB50" s="72"/>
      <c r="CC50" s="73"/>
      <c r="CD50" s="79"/>
      <c r="CE50" s="80"/>
      <c r="CF50" s="80"/>
      <c r="CG50" s="80"/>
      <c r="CH50" s="80"/>
      <c r="CI50" s="80"/>
      <c r="CJ50" s="81"/>
      <c r="CK50" s="88"/>
      <c r="CL50" s="89"/>
      <c r="CM50" s="89"/>
      <c r="CN50" s="89"/>
      <c r="CO50" s="89"/>
      <c r="CP50" s="89"/>
      <c r="CQ50" s="89"/>
      <c r="CR50" s="90"/>
    </row>
    <row r="51" spans="1:101" ht="18.75" customHeight="1" x14ac:dyDescent="0.2">
      <c r="A51" s="11"/>
      <c r="B51" s="11"/>
      <c r="C51" s="11"/>
      <c r="D51" s="11"/>
      <c r="E51" s="115"/>
      <c r="F51" s="115"/>
      <c r="G51" s="115"/>
      <c r="H51" s="173"/>
      <c r="I51" s="173"/>
      <c r="J51" s="173"/>
      <c r="K51" s="173"/>
      <c r="L51" s="173"/>
      <c r="M51" s="173"/>
      <c r="N51" s="173"/>
      <c r="O51" s="173"/>
      <c r="P51" s="173"/>
      <c r="Q51" s="174"/>
      <c r="R51" s="11"/>
      <c r="S51" s="9"/>
      <c r="T51" s="141"/>
      <c r="U51" s="141"/>
      <c r="V51" s="141"/>
      <c r="W51" s="141"/>
      <c r="X51" s="141"/>
      <c r="Y51" s="141"/>
      <c r="Z51" s="142"/>
      <c r="AA51" s="142"/>
      <c r="AB51" s="140"/>
      <c r="AC51" s="141"/>
      <c r="AD51" s="141"/>
      <c r="AE51" s="141"/>
      <c r="AF51" s="141"/>
      <c r="AG51" s="141"/>
      <c r="AH51" s="141"/>
      <c r="AI51" s="142"/>
      <c r="AJ51" s="142"/>
      <c r="AK51" s="140"/>
      <c r="AL51" s="149"/>
      <c r="AM51" s="150"/>
      <c r="AN51" s="150"/>
      <c r="AO51" s="150"/>
      <c r="AP51" s="151"/>
      <c r="AQ51" s="175"/>
      <c r="AR51" s="175"/>
      <c r="AS51" s="175"/>
      <c r="AT51" s="175"/>
      <c r="AU51" s="37"/>
      <c r="AV51" s="14"/>
      <c r="AW51" s="37"/>
      <c r="AX51" s="141"/>
      <c r="AY51" s="141"/>
      <c r="AZ51" s="141"/>
      <c r="BA51" s="141"/>
      <c r="BB51" s="141"/>
      <c r="BC51" s="141"/>
      <c r="BD51" s="142"/>
      <c r="BE51" s="142"/>
      <c r="BF51" s="140"/>
      <c r="BG51" s="141"/>
      <c r="BH51" s="141"/>
      <c r="BI51" s="141"/>
      <c r="BJ51" s="141"/>
      <c r="BK51" s="141"/>
      <c r="BL51" s="141"/>
      <c r="BM51" s="142"/>
      <c r="BN51" s="142"/>
      <c r="BO51" s="140"/>
      <c r="BP51" s="149"/>
      <c r="BQ51" s="150"/>
      <c r="BR51" s="150"/>
      <c r="BS51" s="150"/>
      <c r="BT51" s="151"/>
      <c r="BU51" s="175"/>
      <c r="BV51" s="175"/>
      <c r="BW51" s="175"/>
      <c r="BX51" s="175"/>
      <c r="BY51" s="9"/>
      <c r="BZ51" s="11"/>
      <c r="CB51" s="72"/>
      <c r="CC51" s="73"/>
      <c r="CD51" s="79"/>
      <c r="CE51" s="80"/>
      <c r="CF51" s="80"/>
      <c r="CG51" s="80"/>
      <c r="CH51" s="80"/>
      <c r="CI51" s="80"/>
      <c r="CJ51" s="81"/>
      <c r="CK51" s="88"/>
      <c r="CL51" s="89"/>
      <c r="CM51" s="89"/>
      <c r="CN51" s="89"/>
      <c r="CO51" s="89"/>
      <c r="CP51" s="89"/>
      <c r="CQ51" s="89"/>
      <c r="CR51" s="90"/>
    </row>
    <row r="52" spans="1:101" ht="18.75" customHeight="1" x14ac:dyDescent="0.2">
      <c r="A52" s="11"/>
      <c r="B52" s="11"/>
      <c r="C52" s="11"/>
      <c r="D52" s="11"/>
      <c r="E52" s="161" t="s">
        <v>38</v>
      </c>
      <c r="F52" s="162"/>
      <c r="G52" s="163"/>
      <c r="H52" s="168" t="s">
        <v>42</v>
      </c>
      <c r="I52" s="169"/>
      <c r="J52" s="169"/>
      <c r="K52" s="169"/>
      <c r="L52" s="169"/>
      <c r="M52" s="169"/>
      <c r="N52" s="169"/>
      <c r="O52" s="169"/>
      <c r="P52" s="169"/>
      <c r="Q52" s="170"/>
      <c r="R52" s="11"/>
      <c r="S52" s="9"/>
      <c r="T52" s="141" t="s">
        <v>97</v>
      </c>
      <c r="U52" s="141"/>
      <c r="V52" s="141"/>
      <c r="W52" s="141"/>
      <c r="X52" s="141"/>
      <c r="Y52" s="141"/>
      <c r="Z52" s="142">
        <v>16</v>
      </c>
      <c r="AA52" s="142"/>
      <c r="AB52" s="140" t="s">
        <v>0</v>
      </c>
      <c r="AC52" s="141" t="s">
        <v>98</v>
      </c>
      <c r="AD52" s="141"/>
      <c r="AE52" s="141"/>
      <c r="AF52" s="141"/>
      <c r="AG52" s="141"/>
      <c r="AH52" s="141"/>
      <c r="AI52" s="142">
        <v>15</v>
      </c>
      <c r="AJ52" s="142"/>
      <c r="AK52" s="140" t="s">
        <v>0</v>
      </c>
      <c r="AL52" s="143">
        <v>400</v>
      </c>
      <c r="AM52" s="144"/>
      <c r="AN52" s="144"/>
      <c r="AO52" s="144"/>
      <c r="AP52" s="145"/>
      <c r="AQ52" s="152" t="str">
        <f>IF(OR(T52="",AC52="",AL52=""),"",$AQ$48)</f>
        <v>kWh</v>
      </c>
      <c r="AR52" s="153"/>
      <c r="AS52" s="153"/>
      <c r="AT52" s="154"/>
      <c r="AU52" s="37"/>
      <c r="AV52" s="14"/>
      <c r="AW52" s="37"/>
      <c r="AX52" s="141" t="s">
        <v>99</v>
      </c>
      <c r="AY52" s="141"/>
      <c r="AZ52" s="141"/>
      <c r="BA52" s="141"/>
      <c r="BB52" s="141"/>
      <c r="BC52" s="141"/>
      <c r="BD52" s="142">
        <v>16</v>
      </c>
      <c r="BE52" s="142"/>
      <c r="BF52" s="140" t="s">
        <v>0</v>
      </c>
      <c r="BG52" s="141" t="s">
        <v>100</v>
      </c>
      <c r="BH52" s="141"/>
      <c r="BI52" s="141"/>
      <c r="BJ52" s="141"/>
      <c r="BK52" s="141"/>
      <c r="BL52" s="141"/>
      <c r="BM52" s="142">
        <v>15</v>
      </c>
      <c r="BN52" s="142"/>
      <c r="BO52" s="140" t="s">
        <v>0</v>
      </c>
      <c r="BP52" s="143">
        <v>350</v>
      </c>
      <c r="BQ52" s="144"/>
      <c r="BR52" s="144"/>
      <c r="BS52" s="144"/>
      <c r="BT52" s="145"/>
      <c r="BU52" s="152" t="str">
        <f>IF(OR(AX52="",BG52="",BP52=""),"",$BU$48)</f>
        <v>kWh</v>
      </c>
      <c r="BV52" s="153"/>
      <c r="BW52" s="153"/>
      <c r="BX52" s="154"/>
      <c r="BY52" s="9"/>
      <c r="BZ52" s="139"/>
      <c r="CB52" s="72"/>
      <c r="CC52" s="73"/>
      <c r="CD52" s="79"/>
      <c r="CE52" s="80"/>
      <c r="CF52" s="80"/>
      <c r="CG52" s="80"/>
      <c r="CH52" s="80"/>
      <c r="CI52" s="80"/>
      <c r="CJ52" s="81"/>
      <c r="CK52" s="88"/>
      <c r="CL52" s="89"/>
      <c r="CM52" s="89"/>
      <c r="CN52" s="89"/>
      <c r="CO52" s="89"/>
      <c r="CP52" s="89"/>
      <c r="CQ52" s="89"/>
      <c r="CR52" s="90"/>
    </row>
    <row r="53" spans="1:101" ht="18.75" customHeight="1" x14ac:dyDescent="0.2">
      <c r="A53" s="11"/>
      <c r="B53" s="11"/>
      <c r="C53" s="11"/>
      <c r="D53" s="11"/>
      <c r="E53" s="164"/>
      <c r="F53" s="131"/>
      <c r="G53" s="132"/>
      <c r="H53" s="171"/>
      <c r="I53" s="171"/>
      <c r="J53" s="171"/>
      <c r="K53" s="171"/>
      <c r="L53" s="171"/>
      <c r="M53" s="171"/>
      <c r="N53" s="171"/>
      <c r="O53" s="171"/>
      <c r="P53" s="171"/>
      <c r="Q53" s="172"/>
      <c r="R53" s="11"/>
      <c r="S53" s="9"/>
      <c r="T53" s="141"/>
      <c r="U53" s="141"/>
      <c r="V53" s="141"/>
      <c r="W53" s="141"/>
      <c r="X53" s="141"/>
      <c r="Y53" s="141"/>
      <c r="Z53" s="142"/>
      <c r="AA53" s="142"/>
      <c r="AB53" s="140"/>
      <c r="AC53" s="141"/>
      <c r="AD53" s="141"/>
      <c r="AE53" s="141"/>
      <c r="AF53" s="141"/>
      <c r="AG53" s="141"/>
      <c r="AH53" s="141"/>
      <c r="AI53" s="142"/>
      <c r="AJ53" s="142"/>
      <c r="AK53" s="140"/>
      <c r="AL53" s="146"/>
      <c r="AM53" s="147"/>
      <c r="AN53" s="147"/>
      <c r="AO53" s="147"/>
      <c r="AP53" s="148"/>
      <c r="AQ53" s="155"/>
      <c r="AR53" s="156"/>
      <c r="AS53" s="156"/>
      <c r="AT53" s="157"/>
      <c r="AU53" s="37"/>
      <c r="AV53" s="14"/>
      <c r="AW53" s="37"/>
      <c r="AX53" s="141"/>
      <c r="AY53" s="141"/>
      <c r="AZ53" s="141"/>
      <c r="BA53" s="141"/>
      <c r="BB53" s="141"/>
      <c r="BC53" s="141"/>
      <c r="BD53" s="142"/>
      <c r="BE53" s="142"/>
      <c r="BF53" s="140"/>
      <c r="BG53" s="141"/>
      <c r="BH53" s="141"/>
      <c r="BI53" s="141"/>
      <c r="BJ53" s="141"/>
      <c r="BK53" s="141"/>
      <c r="BL53" s="141"/>
      <c r="BM53" s="142"/>
      <c r="BN53" s="142"/>
      <c r="BO53" s="140"/>
      <c r="BP53" s="146"/>
      <c r="BQ53" s="147"/>
      <c r="BR53" s="147"/>
      <c r="BS53" s="147"/>
      <c r="BT53" s="148"/>
      <c r="BU53" s="155"/>
      <c r="BV53" s="156"/>
      <c r="BW53" s="156"/>
      <c r="BX53" s="157"/>
      <c r="BY53" s="9"/>
      <c r="BZ53" s="139"/>
      <c r="CB53" s="72"/>
      <c r="CC53" s="73"/>
      <c r="CD53" s="79"/>
      <c r="CE53" s="80"/>
      <c r="CF53" s="80"/>
      <c r="CG53" s="80"/>
      <c r="CH53" s="80"/>
      <c r="CI53" s="80"/>
      <c r="CJ53" s="81"/>
      <c r="CK53" s="88"/>
      <c r="CL53" s="89"/>
      <c r="CM53" s="89"/>
      <c r="CN53" s="89"/>
      <c r="CO53" s="89"/>
      <c r="CP53" s="89"/>
      <c r="CQ53" s="89"/>
      <c r="CR53" s="90"/>
    </row>
    <row r="54" spans="1:101" ht="18.75" customHeight="1" x14ac:dyDescent="0.2">
      <c r="A54" s="11"/>
      <c r="B54" s="11"/>
      <c r="C54" s="11"/>
      <c r="D54" s="11"/>
      <c r="E54" s="164"/>
      <c r="F54" s="131"/>
      <c r="G54" s="132"/>
      <c r="H54" s="171"/>
      <c r="I54" s="171"/>
      <c r="J54" s="171"/>
      <c r="K54" s="171"/>
      <c r="L54" s="171"/>
      <c r="M54" s="171"/>
      <c r="N54" s="171"/>
      <c r="O54" s="171"/>
      <c r="P54" s="171"/>
      <c r="Q54" s="172"/>
      <c r="R54" s="11"/>
      <c r="S54" s="9"/>
      <c r="T54" s="141"/>
      <c r="U54" s="141"/>
      <c r="V54" s="141"/>
      <c r="W54" s="141"/>
      <c r="X54" s="141"/>
      <c r="Y54" s="141"/>
      <c r="Z54" s="142"/>
      <c r="AA54" s="142"/>
      <c r="AB54" s="140"/>
      <c r="AC54" s="141"/>
      <c r="AD54" s="141"/>
      <c r="AE54" s="141"/>
      <c r="AF54" s="141"/>
      <c r="AG54" s="141"/>
      <c r="AH54" s="141"/>
      <c r="AI54" s="142"/>
      <c r="AJ54" s="142"/>
      <c r="AK54" s="140"/>
      <c r="AL54" s="146"/>
      <c r="AM54" s="147"/>
      <c r="AN54" s="147"/>
      <c r="AO54" s="147"/>
      <c r="AP54" s="148"/>
      <c r="AQ54" s="155"/>
      <c r="AR54" s="156"/>
      <c r="AS54" s="156"/>
      <c r="AT54" s="157"/>
      <c r="AU54" s="37"/>
      <c r="AV54" s="14"/>
      <c r="AW54" s="37"/>
      <c r="AX54" s="141"/>
      <c r="AY54" s="141"/>
      <c r="AZ54" s="141"/>
      <c r="BA54" s="141"/>
      <c r="BB54" s="141"/>
      <c r="BC54" s="141"/>
      <c r="BD54" s="142"/>
      <c r="BE54" s="142"/>
      <c r="BF54" s="140"/>
      <c r="BG54" s="141"/>
      <c r="BH54" s="141"/>
      <c r="BI54" s="141"/>
      <c r="BJ54" s="141"/>
      <c r="BK54" s="141"/>
      <c r="BL54" s="141"/>
      <c r="BM54" s="142"/>
      <c r="BN54" s="142"/>
      <c r="BO54" s="140"/>
      <c r="BP54" s="146"/>
      <c r="BQ54" s="147"/>
      <c r="BR54" s="147"/>
      <c r="BS54" s="147"/>
      <c r="BT54" s="148"/>
      <c r="BU54" s="155"/>
      <c r="BV54" s="156"/>
      <c r="BW54" s="156"/>
      <c r="BX54" s="157"/>
      <c r="BY54" s="9"/>
      <c r="BZ54" s="139"/>
      <c r="CB54" s="72"/>
      <c r="CC54" s="73"/>
      <c r="CD54" s="79"/>
      <c r="CE54" s="80"/>
      <c r="CF54" s="80"/>
      <c r="CG54" s="80"/>
      <c r="CH54" s="80"/>
      <c r="CI54" s="80"/>
      <c r="CJ54" s="81"/>
      <c r="CK54" s="88"/>
      <c r="CL54" s="89"/>
      <c r="CM54" s="89"/>
      <c r="CN54" s="89"/>
      <c r="CO54" s="89"/>
      <c r="CP54" s="89"/>
      <c r="CQ54" s="89"/>
      <c r="CR54" s="90"/>
    </row>
    <row r="55" spans="1:101" ht="18.75" customHeight="1" x14ac:dyDescent="0.2">
      <c r="A55" s="11"/>
      <c r="B55" s="11"/>
      <c r="C55" s="11"/>
      <c r="D55" s="11"/>
      <c r="E55" s="165"/>
      <c r="F55" s="166"/>
      <c r="G55" s="167"/>
      <c r="H55" s="173"/>
      <c r="I55" s="173"/>
      <c r="J55" s="173"/>
      <c r="K55" s="173"/>
      <c r="L55" s="173"/>
      <c r="M55" s="173"/>
      <c r="N55" s="173"/>
      <c r="O55" s="173"/>
      <c r="P55" s="173"/>
      <c r="Q55" s="174"/>
      <c r="R55" s="11"/>
      <c r="S55" s="9"/>
      <c r="T55" s="141"/>
      <c r="U55" s="141"/>
      <c r="V55" s="141"/>
      <c r="W55" s="141"/>
      <c r="X55" s="141"/>
      <c r="Y55" s="141"/>
      <c r="Z55" s="142"/>
      <c r="AA55" s="142"/>
      <c r="AB55" s="140"/>
      <c r="AC55" s="141"/>
      <c r="AD55" s="141"/>
      <c r="AE55" s="141"/>
      <c r="AF55" s="141"/>
      <c r="AG55" s="141"/>
      <c r="AH55" s="141"/>
      <c r="AI55" s="142"/>
      <c r="AJ55" s="142"/>
      <c r="AK55" s="140"/>
      <c r="AL55" s="149"/>
      <c r="AM55" s="150"/>
      <c r="AN55" s="150"/>
      <c r="AO55" s="150"/>
      <c r="AP55" s="151"/>
      <c r="AQ55" s="158"/>
      <c r="AR55" s="159"/>
      <c r="AS55" s="159"/>
      <c r="AT55" s="160"/>
      <c r="AU55" s="37"/>
      <c r="AV55" s="14"/>
      <c r="AW55" s="37"/>
      <c r="AX55" s="141"/>
      <c r="AY55" s="141"/>
      <c r="AZ55" s="141"/>
      <c r="BA55" s="141"/>
      <c r="BB55" s="141"/>
      <c r="BC55" s="141"/>
      <c r="BD55" s="142"/>
      <c r="BE55" s="142"/>
      <c r="BF55" s="140"/>
      <c r="BG55" s="141"/>
      <c r="BH55" s="141"/>
      <c r="BI55" s="141"/>
      <c r="BJ55" s="141"/>
      <c r="BK55" s="141"/>
      <c r="BL55" s="141"/>
      <c r="BM55" s="142"/>
      <c r="BN55" s="142"/>
      <c r="BO55" s="140"/>
      <c r="BP55" s="149"/>
      <c r="BQ55" s="150"/>
      <c r="BR55" s="150"/>
      <c r="BS55" s="150"/>
      <c r="BT55" s="151"/>
      <c r="BU55" s="158"/>
      <c r="BV55" s="159"/>
      <c r="BW55" s="159"/>
      <c r="BX55" s="160"/>
      <c r="BY55" s="9"/>
      <c r="BZ55" s="139"/>
      <c r="CB55" s="72"/>
      <c r="CC55" s="73"/>
      <c r="CD55" s="79"/>
      <c r="CE55" s="80"/>
      <c r="CF55" s="80"/>
      <c r="CG55" s="80"/>
      <c r="CH55" s="80"/>
      <c r="CI55" s="80"/>
      <c r="CJ55" s="81"/>
      <c r="CK55" s="88"/>
      <c r="CL55" s="89"/>
      <c r="CM55" s="89"/>
      <c r="CN55" s="89"/>
      <c r="CO55" s="89"/>
      <c r="CP55" s="89"/>
      <c r="CQ55" s="89"/>
      <c r="CR55" s="90"/>
    </row>
    <row r="56" spans="1:101" ht="18.75" customHeight="1" x14ac:dyDescent="0.2">
      <c r="A56" s="11"/>
      <c r="B56" s="11"/>
      <c r="C56" s="11"/>
      <c r="D56" s="11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11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11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11"/>
      <c r="CB56" s="72"/>
      <c r="CC56" s="73"/>
      <c r="CD56" s="79"/>
      <c r="CE56" s="80"/>
      <c r="CF56" s="80"/>
      <c r="CG56" s="80"/>
      <c r="CH56" s="80"/>
      <c r="CI56" s="80"/>
      <c r="CJ56" s="81"/>
      <c r="CK56" s="88"/>
      <c r="CL56" s="89"/>
      <c r="CM56" s="89"/>
      <c r="CN56" s="89"/>
      <c r="CO56" s="89"/>
      <c r="CP56" s="89"/>
      <c r="CQ56" s="89"/>
      <c r="CR56" s="90"/>
    </row>
    <row r="57" spans="1:101" ht="19.2" x14ac:dyDescent="0.2">
      <c r="A57" s="11"/>
      <c r="B57" s="11"/>
      <c r="C57" s="11"/>
      <c r="D57" s="1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B57" s="74"/>
      <c r="CC57" s="75"/>
      <c r="CD57" s="82"/>
      <c r="CE57" s="83"/>
      <c r="CF57" s="83"/>
      <c r="CG57" s="83"/>
      <c r="CH57" s="83"/>
      <c r="CI57" s="83"/>
      <c r="CJ57" s="84"/>
      <c r="CK57" s="91"/>
      <c r="CL57" s="92"/>
      <c r="CM57" s="92"/>
      <c r="CN57" s="92"/>
      <c r="CO57" s="92"/>
      <c r="CP57" s="92"/>
      <c r="CQ57" s="92"/>
      <c r="CR57" s="93"/>
    </row>
    <row r="58" spans="1:101" ht="18.899999999999999" customHeight="1" x14ac:dyDescent="0.2">
      <c r="A58" s="11"/>
      <c r="B58" s="11"/>
      <c r="C58" s="11"/>
      <c r="D58" s="1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B58" s="61"/>
      <c r="CC58" s="61"/>
      <c r="CD58" s="64" t="s">
        <v>103</v>
      </c>
      <c r="CE58" s="64"/>
      <c r="CF58" s="64"/>
      <c r="CG58" s="64"/>
      <c r="CH58" s="64"/>
      <c r="CI58" s="64"/>
      <c r="CJ58" s="64"/>
      <c r="CK58" s="67" t="s">
        <v>104</v>
      </c>
      <c r="CL58" s="67"/>
      <c r="CM58" s="67"/>
      <c r="CN58" s="67"/>
      <c r="CO58" s="67"/>
      <c r="CP58" s="67"/>
      <c r="CQ58" s="67"/>
      <c r="CR58" s="67"/>
    </row>
    <row r="59" spans="1:101" ht="18.899999999999999" customHeight="1" x14ac:dyDescent="0.2">
      <c r="A59" s="11"/>
      <c r="B59" s="11"/>
      <c r="C59" s="11"/>
      <c r="D59" s="1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B59" s="62"/>
      <c r="CC59" s="62"/>
      <c r="CD59" s="65"/>
      <c r="CE59" s="65"/>
      <c r="CF59" s="65"/>
      <c r="CG59" s="65"/>
      <c r="CH59" s="65"/>
      <c r="CI59" s="65"/>
      <c r="CJ59" s="65"/>
      <c r="CK59" s="68"/>
      <c r="CL59" s="68"/>
      <c r="CM59" s="68"/>
      <c r="CN59" s="68"/>
      <c r="CO59" s="68"/>
      <c r="CP59" s="68"/>
      <c r="CQ59" s="68"/>
      <c r="CR59" s="68"/>
    </row>
    <row r="60" spans="1:101" ht="18.899999999999999" customHeight="1" x14ac:dyDescent="0.2">
      <c r="A60" s="11"/>
      <c r="B60" s="11"/>
      <c r="C60" s="11"/>
      <c r="D60" s="1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62"/>
      <c r="CC60" s="62"/>
      <c r="CD60" s="65"/>
      <c r="CE60" s="65"/>
      <c r="CF60" s="65"/>
      <c r="CG60" s="65"/>
      <c r="CH60" s="65"/>
      <c r="CI60" s="65"/>
      <c r="CJ60" s="65"/>
      <c r="CK60" s="68"/>
      <c r="CL60" s="68"/>
      <c r="CM60" s="68"/>
      <c r="CN60" s="68"/>
      <c r="CO60" s="68"/>
      <c r="CP60" s="68"/>
      <c r="CQ60" s="68"/>
      <c r="CR60" s="68"/>
    </row>
    <row r="61" spans="1:101" ht="18.899999999999999" customHeight="1" x14ac:dyDescent="0.2">
      <c r="A61" s="11"/>
      <c r="B61" s="11"/>
      <c r="C61" s="11"/>
      <c r="D61" s="1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62"/>
      <c r="CC61" s="62"/>
      <c r="CD61" s="65"/>
      <c r="CE61" s="65"/>
      <c r="CF61" s="65"/>
      <c r="CG61" s="65"/>
      <c r="CH61" s="65"/>
      <c r="CI61" s="65"/>
      <c r="CJ61" s="65"/>
      <c r="CK61" s="68"/>
      <c r="CL61" s="68"/>
      <c r="CM61" s="68"/>
      <c r="CN61" s="68"/>
      <c r="CO61" s="68"/>
      <c r="CP61" s="68"/>
      <c r="CQ61" s="68"/>
      <c r="CR61" s="68"/>
    </row>
    <row r="62" spans="1:101" s="11" customFormat="1" ht="19.2" x14ac:dyDescent="0.2"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CB62" s="63"/>
      <c r="CC62" s="63"/>
      <c r="CD62" s="66"/>
      <c r="CE62" s="66"/>
      <c r="CF62" s="66"/>
      <c r="CG62" s="66"/>
      <c r="CH62" s="66"/>
      <c r="CI62" s="66"/>
      <c r="CJ62" s="66"/>
      <c r="CK62" s="69"/>
      <c r="CL62" s="69"/>
      <c r="CM62" s="69"/>
      <c r="CN62" s="69"/>
      <c r="CO62" s="69"/>
      <c r="CP62" s="69"/>
      <c r="CQ62" s="69"/>
      <c r="CR62" s="69"/>
    </row>
    <row r="63" spans="1:101" ht="19.2" x14ac:dyDescent="0.2">
      <c r="A63" s="11"/>
      <c r="B63" s="11"/>
      <c r="C63" s="11"/>
      <c r="D63" s="1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</row>
    <row r="64" spans="1:101" ht="50.1" customHeight="1" x14ac:dyDescent="0.2">
      <c r="A64" s="11"/>
      <c r="B64" s="115" t="s">
        <v>5</v>
      </c>
      <c r="C64" s="115"/>
      <c r="D64" s="115"/>
      <c r="E64" s="116" t="s">
        <v>55</v>
      </c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39"/>
      <c r="S64" s="39"/>
      <c r="T64" s="39"/>
      <c r="U64" s="39"/>
      <c r="W64" s="9"/>
      <c r="X64" s="114" t="s">
        <v>39</v>
      </c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26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26"/>
      <c r="BB64" s="114" t="s">
        <v>3</v>
      </c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31"/>
      <c r="BS64" s="27"/>
      <c r="BT64" s="27"/>
      <c r="BU64" s="27"/>
      <c r="BV64" s="27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</row>
    <row r="65" spans="1:101" ht="50.1" hidden="1" customHeight="1" x14ac:dyDescent="0.2">
      <c r="A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25"/>
      <c r="S65" s="25"/>
      <c r="T65" s="25"/>
      <c r="U65" s="25"/>
      <c r="W65" s="9"/>
      <c r="X65" s="122" t="s">
        <v>49</v>
      </c>
      <c r="Y65" s="122"/>
      <c r="Z65" s="122"/>
      <c r="AA65" s="122"/>
      <c r="AB65" s="122"/>
      <c r="AC65" s="122"/>
      <c r="AD65" s="122"/>
      <c r="AE65" s="122"/>
      <c r="AF65" s="130" t="str">
        <f>T48&amp;Z48&amp;AB48</f>
        <v>2021年1月16日</v>
      </c>
      <c r="AG65" s="130"/>
      <c r="AH65" s="130"/>
      <c r="AI65" s="130"/>
      <c r="AJ65" s="130"/>
      <c r="AK65" s="130"/>
      <c r="AL65" s="26"/>
      <c r="AM65" s="26"/>
      <c r="AN65" s="26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26"/>
      <c r="BB65" s="122" t="s">
        <v>49</v>
      </c>
      <c r="BC65" s="122"/>
      <c r="BD65" s="122"/>
      <c r="BE65" s="122"/>
      <c r="BF65" s="122"/>
      <c r="BG65" s="122"/>
      <c r="BH65" s="122"/>
      <c r="BI65" s="122"/>
      <c r="BJ65" s="130" t="str">
        <f>AX48&amp;BD48&amp;BF48</f>
        <v>2023年1月16日</v>
      </c>
      <c r="BK65" s="130"/>
      <c r="BL65" s="130"/>
      <c r="BM65" s="130"/>
      <c r="BN65" s="130"/>
      <c r="BO65" s="130"/>
      <c r="BP65" s="31"/>
      <c r="BQ65" s="31"/>
      <c r="BR65" s="31"/>
      <c r="BS65" s="27"/>
      <c r="BT65" s="27"/>
      <c r="BU65" s="27"/>
      <c r="BV65" s="27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</row>
    <row r="66" spans="1:101" ht="50.1" hidden="1" customHeight="1" x14ac:dyDescent="0.2">
      <c r="A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25"/>
      <c r="S66" s="25"/>
      <c r="T66" s="25"/>
      <c r="U66" s="25"/>
      <c r="W66" s="9"/>
      <c r="X66" s="122" t="s">
        <v>50</v>
      </c>
      <c r="Y66" s="122"/>
      <c r="Z66" s="122"/>
      <c r="AA66" s="122"/>
      <c r="AB66" s="122"/>
      <c r="AC66" s="122"/>
      <c r="AD66" s="122"/>
      <c r="AE66" s="122"/>
      <c r="AF66" s="130" t="str">
        <f>AC48&amp;AI48&amp;AK48</f>
        <v>2021年2月15日</v>
      </c>
      <c r="AG66" s="130"/>
      <c r="AH66" s="130"/>
      <c r="AI66" s="130"/>
      <c r="AJ66" s="130"/>
      <c r="AK66" s="130"/>
      <c r="AL66" s="26"/>
      <c r="AM66" s="26"/>
      <c r="AN66" s="26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26"/>
      <c r="BB66" s="122" t="s">
        <v>50</v>
      </c>
      <c r="BC66" s="122"/>
      <c r="BD66" s="122"/>
      <c r="BE66" s="122"/>
      <c r="BF66" s="122"/>
      <c r="BG66" s="122"/>
      <c r="BH66" s="122"/>
      <c r="BI66" s="122"/>
      <c r="BJ66" s="130" t="str">
        <f>BG48&amp;BM48&amp;BO48</f>
        <v>2023年2月15日</v>
      </c>
      <c r="BK66" s="130"/>
      <c r="BL66" s="130"/>
      <c r="BM66" s="130"/>
      <c r="BN66" s="130"/>
      <c r="BO66" s="130"/>
      <c r="BP66" s="31"/>
      <c r="BQ66" s="31"/>
      <c r="BR66" s="31"/>
      <c r="BS66" s="27"/>
      <c r="BT66" s="27"/>
      <c r="BU66" s="27"/>
      <c r="BV66" s="27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</row>
    <row r="67" spans="1:101" ht="50.1" customHeight="1" x14ac:dyDescent="0.2">
      <c r="A67" s="11"/>
      <c r="B67" s="11"/>
      <c r="C67" s="11"/>
      <c r="D67" s="1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11"/>
      <c r="W67" s="9"/>
      <c r="X67" s="122" t="s">
        <v>4</v>
      </c>
      <c r="Y67" s="122"/>
      <c r="Z67" s="122"/>
      <c r="AA67" s="122"/>
      <c r="AB67" s="122"/>
      <c r="AC67" s="122"/>
      <c r="AD67" s="122"/>
      <c r="AE67" s="122"/>
      <c r="AF67" s="138">
        <f>AF66-AF65+1</f>
        <v>31</v>
      </c>
      <c r="AG67" s="138"/>
      <c r="AH67" s="138"/>
      <c r="AI67" s="138"/>
      <c r="AJ67" s="138"/>
      <c r="AK67" s="138"/>
      <c r="AL67" s="124" t="s">
        <v>0</v>
      </c>
      <c r="AM67" s="124"/>
      <c r="AN67" s="26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26"/>
      <c r="BB67" s="122" t="s">
        <v>4</v>
      </c>
      <c r="BC67" s="122"/>
      <c r="BD67" s="122"/>
      <c r="BE67" s="122"/>
      <c r="BF67" s="122"/>
      <c r="BG67" s="122"/>
      <c r="BH67" s="122"/>
      <c r="BI67" s="122"/>
      <c r="BJ67" s="138">
        <f>BJ66-BJ65+1</f>
        <v>31</v>
      </c>
      <c r="BK67" s="138"/>
      <c r="BL67" s="138"/>
      <c r="BM67" s="138"/>
      <c r="BN67" s="138"/>
      <c r="BO67" s="138"/>
      <c r="BP67" s="124" t="s">
        <v>0</v>
      </c>
      <c r="BQ67" s="124"/>
      <c r="BR67" s="31"/>
      <c r="BS67" s="27"/>
      <c r="BT67" s="27"/>
      <c r="BU67" s="27"/>
      <c r="BV67" s="27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</row>
    <row r="68" spans="1:101" ht="50.1" hidden="1" customHeight="1" x14ac:dyDescent="0.2">
      <c r="A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25"/>
      <c r="S68" s="25"/>
      <c r="T68" s="25"/>
      <c r="U68" s="25"/>
      <c r="W68" s="9"/>
      <c r="X68" s="122" t="s">
        <v>53</v>
      </c>
      <c r="Y68" s="122"/>
      <c r="Z68" s="122"/>
      <c r="AA68" s="122"/>
      <c r="AB68" s="122"/>
      <c r="AC68" s="122"/>
      <c r="AD68" s="122"/>
      <c r="AE68" s="122"/>
      <c r="AF68" s="130">
        <f>EOMONTH(AF65,0)</f>
        <v>44227</v>
      </c>
      <c r="AG68" s="130"/>
      <c r="AH68" s="130"/>
      <c r="AI68" s="130"/>
      <c r="AJ68" s="130"/>
      <c r="AK68" s="130"/>
      <c r="AL68" s="26"/>
      <c r="AM68" s="26"/>
      <c r="AN68" s="26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26"/>
      <c r="BB68" s="122" t="s">
        <v>53</v>
      </c>
      <c r="BC68" s="122"/>
      <c r="BD68" s="122"/>
      <c r="BE68" s="122"/>
      <c r="BF68" s="122"/>
      <c r="BG68" s="122"/>
      <c r="BH68" s="122"/>
      <c r="BI68" s="122"/>
      <c r="BJ68" s="130">
        <f>EOMONTH(BJ65,0)</f>
        <v>44957</v>
      </c>
      <c r="BK68" s="130"/>
      <c r="BL68" s="130"/>
      <c r="BM68" s="130"/>
      <c r="BN68" s="130"/>
      <c r="BO68" s="130"/>
      <c r="BP68" s="31"/>
      <c r="BQ68" s="31"/>
      <c r="BR68" s="31"/>
      <c r="BS68" s="28"/>
      <c r="BT68" s="27"/>
      <c r="BU68" s="27"/>
      <c r="BV68" s="27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</row>
    <row r="69" spans="1:101" ht="50.1" customHeight="1" thickBot="1" x14ac:dyDescent="0.25">
      <c r="A69" s="11"/>
      <c r="B69" s="131"/>
      <c r="C69" s="131"/>
      <c r="D69" s="131"/>
      <c r="E69" s="115" t="s">
        <v>34</v>
      </c>
      <c r="F69" s="115"/>
      <c r="G69" s="115"/>
      <c r="H69" s="116" t="s">
        <v>44</v>
      </c>
      <c r="I69" s="116"/>
      <c r="J69" s="116"/>
      <c r="K69" s="116"/>
      <c r="L69" s="116"/>
      <c r="M69" s="116"/>
      <c r="N69" s="116"/>
      <c r="O69" s="116"/>
      <c r="P69" s="116"/>
      <c r="Q69" s="116"/>
      <c r="R69" s="39"/>
      <c r="S69" s="39"/>
      <c r="T69" s="39"/>
      <c r="U69" s="39"/>
      <c r="W69" s="9"/>
      <c r="X69" s="122" t="s">
        <v>10</v>
      </c>
      <c r="Y69" s="122"/>
      <c r="Z69" s="122"/>
      <c r="AA69" s="122"/>
      <c r="AB69" s="122"/>
      <c r="AC69" s="122"/>
      <c r="AD69" s="122"/>
      <c r="AE69" s="122"/>
      <c r="AF69" s="123">
        <f>AI48</f>
        <v>15</v>
      </c>
      <c r="AG69" s="123"/>
      <c r="AH69" s="123"/>
      <c r="AI69" s="123"/>
      <c r="AJ69" s="123"/>
      <c r="AK69" s="123"/>
      <c r="AL69" s="124" t="s">
        <v>0</v>
      </c>
      <c r="AM69" s="124"/>
      <c r="AN69" s="26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26"/>
      <c r="BB69" s="122" t="s">
        <v>10</v>
      </c>
      <c r="BC69" s="122"/>
      <c r="BD69" s="122"/>
      <c r="BE69" s="122"/>
      <c r="BF69" s="122"/>
      <c r="BG69" s="122"/>
      <c r="BH69" s="122"/>
      <c r="BI69" s="122"/>
      <c r="BJ69" s="123">
        <f>BM48</f>
        <v>15</v>
      </c>
      <c r="BK69" s="123"/>
      <c r="BL69" s="123"/>
      <c r="BM69" s="123"/>
      <c r="BN69" s="123"/>
      <c r="BO69" s="123"/>
      <c r="BP69" s="124" t="s">
        <v>0</v>
      </c>
      <c r="BQ69" s="124"/>
      <c r="BR69" s="31"/>
      <c r="BS69" s="27"/>
      <c r="BT69" s="27"/>
      <c r="BU69" s="27"/>
      <c r="BV69" s="27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T69" s="11"/>
      <c r="CU69" s="11"/>
      <c r="CV69" s="11"/>
      <c r="CW69" s="11"/>
    </row>
    <row r="70" spans="1:101" ht="50.1" customHeight="1" thickBot="1" x14ac:dyDescent="0.25">
      <c r="A70" s="11"/>
      <c r="B70" s="11"/>
      <c r="C70" s="11"/>
      <c r="D70" s="11"/>
      <c r="E70" s="11"/>
      <c r="F70" s="11"/>
      <c r="G70" s="11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11"/>
      <c r="W70" s="9"/>
      <c r="X70" s="125" t="s">
        <v>11</v>
      </c>
      <c r="Y70" s="126"/>
      <c r="Z70" s="126"/>
      <c r="AA70" s="126"/>
      <c r="AB70" s="126"/>
      <c r="AC70" s="126"/>
      <c r="AD70" s="126"/>
      <c r="AE70" s="126"/>
      <c r="AF70" s="134">
        <f>IF(OR(AO12&lt;&gt;"",AO13&lt;&gt;"",AO14&lt;&gt;""),"error",AL48*AF69/AF67)</f>
        <v>241.93548387096774</v>
      </c>
      <c r="AG70" s="135"/>
      <c r="AH70" s="135"/>
      <c r="AI70" s="135"/>
      <c r="AJ70" s="135"/>
      <c r="AK70" s="136"/>
      <c r="AL70" s="137" t="str">
        <f>AQ48</f>
        <v>kWh</v>
      </c>
      <c r="AM70" s="121"/>
      <c r="AN70" s="26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26"/>
      <c r="BB70" s="125" t="s">
        <v>11</v>
      </c>
      <c r="BC70" s="126"/>
      <c r="BD70" s="126"/>
      <c r="BE70" s="126"/>
      <c r="BF70" s="126"/>
      <c r="BG70" s="126"/>
      <c r="BH70" s="126"/>
      <c r="BI70" s="126"/>
      <c r="BJ70" s="127">
        <f>IF(OR(AO12&lt;&gt;"",AO18&lt;&gt;"",AO17&lt;&gt;""),"error",BP48*BJ69/BJ67)</f>
        <v>217.74193548387098</v>
      </c>
      <c r="BK70" s="128"/>
      <c r="BL70" s="128"/>
      <c r="BM70" s="128"/>
      <c r="BN70" s="128"/>
      <c r="BO70" s="129"/>
      <c r="BP70" s="120" t="str">
        <f>BU48</f>
        <v>kWh</v>
      </c>
      <c r="BQ70" s="121"/>
      <c r="BR70" s="31"/>
      <c r="BS70" s="27"/>
      <c r="BT70" s="27"/>
      <c r="BU70" s="27"/>
      <c r="BV70" s="27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T70" s="11"/>
      <c r="CU70" s="11"/>
      <c r="CV70" s="11"/>
      <c r="CW70" s="11"/>
    </row>
    <row r="71" spans="1:101" ht="21.6" customHeight="1" x14ac:dyDescent="0.2">
      <c r="A71" s="11"/>
      <c r="B71" s="11"/>
      <c r="C71" s="11"/>
      <c r="D71" s="1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11"/>
      <c r="W71" s="9"/>
      <c r="X71" s="29"/>
      <c r="Y71" s="29"/>
      <c r="Z71" s="29"/>
      <c r="AA71" s="29"/>
      <c r="AB71" s="29"/>
      <c r="AC71" s="29"/>
      <c r="AD71" s="29"/>
      <c r="AE71" s="29"/>
      <c r="AF71" s="30"/>
      <c r="AG71" s="30"/>
      <c r="AH71" s="30"/>
      <c r="AI71" s="30"/>
      <c r="AJ71" s="30"/>
      <c r="AK71" s="30"/>
      <c r="AL71" s="26"/>
      <c r="AM71" s="26"/>
      <c r="AN71" s="26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26"/>
      <c r="BB71" s="29"/>
      <c r="BC71" s="29"/>
      <c r="BD71" s="29"/>
      <c r="BE71" s="29"/>
      <c r="BF71" s="29"/>
      <c r="BG71" s="29"/>
      <c r="BH71" s="29"/>
      <c r="BI71" s="29"/>
      <c r="BJ71" s="30"/>
      <c r="BK71" s="30"/>
      <c r="BL71" s="30"/>
      <c r="BM71" s="30"/>
      <c r="BN71" s="30"/>
      <c r="BO71" s="30"/>
      <c r="BP71" s="31"/>
      <c r="BQ71" s="31"/>
      <c r="BR71" s="31"/>
      <c r="BS71" s="27"/>
      <c r="BT71" s="27"/>
      <c r="BU71" s="27"/>
      <c r="BV71" s="27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T71" s="11"/>
      <c r="CU71" s="11"/>
      <c r="CV71" s="11"/>
      <c r="CW71" s="11"/>
    </row>
    <row r="72" spans="1:101" s="11" customFormat="1" ht="21.6" customHeight="1" x14ac:dyDescent="0.2"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V72" s="6"/>
      <c r="W72" s="6"/>
      <c r="X72" s="6"/>
      <c r="Y72" s="6"/>
      <c r="Z72" s="6"/>
      <c r="AA72" s="6"/>
      <c r="AB72" s="6"/>
      <c r="AC72" s="6"/>
      <c r="AD72" s="45"/>
      <c r="AE72" s="45"/>
      <c r="AF72" s="45"/>
      <c r="AG72" s="45"/>
      <c r="AH72" s="45"/>
      <c r="AI72" s="45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6"/>
      <c r="BA72" s="6"/>
      <c r="BB72" s="6"/>
      <c r="BC72" s="6"/>
      <c r="BD72" s="6"/>
      <c r="BE72" s="6"/>
      <c r="BF72" s="6"/>
      <c r="BG72" s="6"/>
      <c r="BH72" s="45"/>
      <c r="BI72" s="45"/>
      <c r="BJ72" s="45"/>
      <c r="BK72" s="45"/>
      <c r="BL72" s="45"/>
      <c r="BM72" s="45"/>
      <c r="BN72" s="27"/>
      <c r="BO72" s="27"/>
      <c r="BP72" s="27"/>
      <c r="BQ72" s="27"/>
      <c r="BR72" s="27"/>
      <c r="BS72" s="27"/>
      <c r="BT72" s="27"/>
      <c r="CS72" s="5"/>
    </row>
    <row r="73" spans="1:101" ht="10.5" customHeight="1" x14ac:dyDescent="0.2">
      <c r="A73" s="11"/>
      <c r="B73" s="11"/>
      <c r="C73" s="11"/>
      <c r="D73" s="1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11"/>
      <c r="W73" s="11"/>
      <c r="X73" s="6"/>
      <c r="Y73" s="6"/>
      <c r="Z73" s="6"/>
      <c r="AA73" s="6"/>
      <c r="AB73" s="6"/>
      <c r="AC73" s="6"/>
      <c r="AD73" s="6"/>
      <c r="AE73" s="6"/>
      <c r="AF73" s="45"/>
      <c r="AG73" s="45"/>
      <c r="AH73" s="45"/>
      <c r="AI73" s="45"/>
      <c r="AJ73" s="45"/>
      <c r="AK73" s="45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6"/>
      <c r="BC73" s="6"/>
      <c r="BD73" s="6"/>
      <c r="BE73" s="6"/>
      <c r="BF73" s="6"/>
      <c r="BG73" s="6"/>
      <c r="BH73" s="6"/>
      <c r="BI73" s="6"/>
      <c r="BJ73" s="45"/>
      <c r="BK73" s="45"/>
      <c r="BL73" s="45"/>
      <c r="BM73" s="45"/>
      <c r="BN73" s="45"/>
      <c r="BO73" s="45"/>
      <c r="BP73" s="27"/>
      <c r="BQ73" s="27"/>
      <c r="BR73" s="27"/>
      <c r="BS73" s="27"/>
      <c r="BT73" s="27"/>
      <c r="BU73" s="27"/>
      <c r="BV73" s="27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T73" s="11"/>
      <c r="CU73" s="11"/>
      <c r="CV73" s="11"/>
      <c r="CW73" s="11"/>
    </row>
    <row r="74" spans="1:101" ht="21.6" customHeight="1" x14ac:dyDescent="0.2">
      <c r="A74" s="11"/>
      <c r="B74" s="11"/>
      <c r="C74" s="11"/>
      <c r="D74" s="1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11"/>
      <c r="W74" s="9"/>
      <c r="X74" s="32"/>
      <c r="Y74" s="32"/>
      <c r="Z74" s="32"/>
      <c r="AA74" s="32"/>
      <c r="AB74" s="32"/>
      <c r="AC74" s="32"/>
      <c r="AD74" s="32"/>
      <c r="AE74" s="32"/>
      <c r="AF74" s="26"/>
      <c r="AG74" s="26"/>
      <c r="AH74" s="26"/>
      <c r="AI74" s="26"/>
      <c r="AJ74" s="26"/>
      <c r="AK74" s="26"/>
      <c r="AL74" s="26"/>
      <c r="AM74" s="26"/>
      <c r="AN74" s="26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26"/>
      <c r="BB74" s="32"/>
      <c r="BC74" s="32"/>
      <c r="BD74" s="32"/>
      <c r="BE74" s="32"/>
      <c r="BF74" s="32"/>
      <c r="BG74" s="32"/>
      <c r="BH74" s="32"/>
      <c r="BI74" s="32"/>
      <c r="BJ74" s="26"/>
      <c r="BK74" s="26"/>
      <c r="BL74" s="26"/>
      <c r="BM74" s="26"/>
      <c r="BN74" s="26"/>
      <c r="BO74" s="26"/>
      <c r="BP74" s="31"/>
      <c r="BQ74" s="31"/>
      <c r="BR74" s="31"/>
      <c r="BS74" s="27"/>
      <c r="BT74" s="27"/>
      <c r="BU74" s="27"/>
      <c r="BV74" s="27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T74" s="11"/>
      <c r="CU74" s="11"/>
      <c r="CV74" s="11"/>
      <c r="CW74" s="11"/>
    </row>
    <row r="75" spans="1:101" ht="50.1" hidden="1" customHeight="1" x14ac:dyDescent="0.2">
      <c r="A75" s="11"/>
      <c r="B75" s="11"/>
      <c r="C75" s="11"/>
      <c r="D75" s="1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11"/>
      <c r="W75" s="9"/>
      <c r="X75" s="122" t="s">
        <v>49</v>
      </c>
      <c r="Y75" s="122"/>
      <c r="Z75" s="122"/>
      <c r="AA75" s="122"/>
      <c r="AB75" s="122"/>
      <c r="AC75" s="122"/>
      <c r="AD75" s="122"/>
      <c r="AE75" s="122"/>
      <c r="AF75" s="130" t="str">
        <f>T52&amp;Z52&amp;AB52</f>
        <v>2021年2月16日</v>
      </c>
      <c r="AG75" s="130"/>
      <c r="AH75" s="130"/>
      <c r="AI75" s="130"/>
      <c r="AJ75" s="130"/>
      <c r="AK75" s="130"/>
      <c r="AL75" s="26"/>
      <c r="AM75" s="26"/>
      <c r="AN75" s="26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26"/>
      <c r="BB75" s="122" t="s">
        <v>49</v>
      </c>
      <c r="BC75" s="122"/>
      <c r="BD75" s="122"/>
      <c r="BE75" s="122"/>
      <c r="BF75" s="122"/>
      <c r="BG75" s="122"/>
      <c r="BH75" s="122"/>
      <c r="BI75" s="122"/>
      <c r="BJ75" s="130" t="str">
        <f>AX52&amp;BD52&amp;BF52</f>
        <v>2023年2月16日</v>
      </c>
      <c r="BK75" s="130"/>
      <c r="BL75" s="130"/>
      <c r="BM75" s="130"/>
      <c r="BN75" s="130"/>
      <c r="BO75" s="130"/>
      <c r="BP75" s="31"/>
      <c r="BQ75" s="31"/>
      <c r="BR75" s="31"/>
      <c r="BS75" s="27"/>
      <c r="BT75" s="27"/>
      <c r="BU75" s="27"/>
      <c r="BV75" s="27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T75" s="11"/>
      <c r="CU75" s="11"/>
      <c r="CV75" s="11"/>
      <c r="CW75" s="11"/>
    </row>
    <row r="76" spans="1:101" ht="50.1" hidden="1" customHeight="1" x14ac:dyDescent="0.2">
      <c r="A76" s="11"/>
      <c r="B76" s="11"/>
      <c r="C76" s="11"/>
      <c r="D76" s="1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11"/>
      <c r="W76" s="9"/>
      <c r="X76" s="122" t="s">
        <v>50</v>
      </c>
      <c r="Y76" s="122"/>
      <c r="Z76" s="122"/>
      <c r="AA76" s="122"/>
      <c r="AB76" s="122"/>
      <c r="AC76" s="122"/>
      <c r="AD76" s="122"/>
      <c r="AE76" s="122"/>
      <c r="AF76" s="130" t="str">
        <f>AC52&amp;AI52&amp;AK52</f>
        <v>2021年3月15日</v>
      </c>
      <c r="AG76" s="130"/>
      <c r="AH76" s="130"/>
      <c r="AI76" s="130"/>
      <c r="AJ76" s="130"/>
      <c r="AK76" s="130"/>
      <c r="AL76" s="26"/>
      <c r="AM76" s="26"/>
      <c r="AN76" s="26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26"/>
      <c r="BB76" s="122" t="s">
        <v>50</v>
      </c>
      <c r="BC76" s="122"/>
      <c r="BD76" s="122"/>
      <c r="BE76" s="122"/>
      <c r="BF76" s="122"/>
      <c r="BG76" s="122"/>
      <c r="BH76" s="122"/>
      <c r="BI76" s="122"/>
      <c r="BJ76" s="130" t="str">
        <f>BG52&amp;BM52&amp;BO52</f>
        <v>2023年3月15日</v>
      </c>
      <c r="BK76" s="130"/>
      <c r="BL76" s="130"/>
      <c r="BM76" s="130"/>
      <c r="BN76" s="130"/>
      <c r="BO76" s="130"/>
      <c r="BP76" s="31"/>
      <c r="BQ76" s="31"/>
      <c r="BR76" s="31"/>
      <c r="BS76" s="27"/>
      <c r="BT76" s="27"/>
      <c r="BU76" s="27"/>
      <c r="BV76" s="27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T76" s="11"/>
      <c r="CU76" s="11"/>
      <c r="CV76" s="11"/>
      <c r="CW76" s="11"/>
    </row>
    <row r="77" spans="1:101" ht="50.1" customHeight="1" x14ac:dyDescent="0.2">
      <c r="A77" s="11"/>
      <c r="B77" s="11"/>
      <c r="C77" s="11"/>
      <c r="D77" s="1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11"/>
      <c r="W77" s="9"/>
      <c r="X77" s="122" t="s">
        <v>4</v>
      </c>
      <c r="Y77" s="122"/>
      <c r="Z77" s="122"/>
      <c r="AA77" s="122"/>
      <c r="AB77" s="122"/>
      <c r="AC77" s="122"/>
      <c r="AD77" s="122"/>
      <c r="AE77" s="122"/>
      <c r="AF77" s="138">
        <f>AF76-AF75+1</f>
        <v>28</v>
      </c>
      <c r="AG77" s="138"/>
      <c r="AH77" s="138"/>
      <c r="AI77" s="138"/>
      <c r="AJ77" s="138"/>
      <c r="AK77" s="138"/>
      <c r="AL77" s="124" t="s">
        <v>0</v>
      </c>
      <c r="AM77" s="124"/>
      <c r="AN77" s="26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26"/>
      <c r="BB77" s="122" t="s">
        <v>4</v>
      </c>
      <c r="BC77" s="122"/>
      <c r="BD77" s="122"/>
      <c r="BE77" s="122"/>
      <c r="BF77" s="122"/>
      <c r="BG77" s="122"/>
      <c r="BH77" s="122"/>
      <c r="BI77" s="122"/>
      <c r="BJ77" s="138">
        <f>BJ76-BJ75+1</f>
        <v>28</v>
      </c>
      <c r="BK77" s="138"/>
      <c r="BL77" s="138"/>
      <c r="BM77" s="138"/>
      <c r="BN77" s="138"/>
      <c r="BO77" s="138"/>
      <c r="BP77" s="124" t="s">
        <v>0</v>
      </c>
      <c r="BQ77" s="124"/>
      <c r="BR77" s="31"/>
      <c r="BS77" s="27"/>
      <c r="BT77" s="27"/>
      <c r="BU77" s="27"/>
      <c r="BV77" s="27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T77" s="11"/>
      <c r="CU77" s="11"/>
      <c r="CV77" s="11"/>
      <c r="CW77" s="11"/>
    </row>
    <row r="78" spans="1:101" ht="50.1" hidden="1" customHeight="1" x14ac:dyDescent="0.2">
      <c r="A78" s="11"/>
      <c r="R78" s="11"/>
      <c r="S78" s="11"/>
      <c r="T78" s="11"/>
      <c r="U78" s="11"/>
      <c r="V78" s="11"/>
      <c r="W78" s="9"/>
      <c r="X78" s="122" t="s">
        <v>53</v>
      </c>
      <c r="Y78" s="122"/>
      <c r="Z78" s="122"/>
      <c r="AA78" s="122"/>
      <c r="AB78" s="122"/>
      <c r="AC78" s="122"/>
      <c r="AD78" s="122"/>
      <c r="AE78" s="122"/>
      <c r="AF78" s="130">
        <f>EOMONTH(AF75,0)</f>
        <v>44255</v>
      </c>
      <c r="AG78" s="130"/>
      <c r="AH78" s="130"/>
      <c r="AI78" s="130"/>
      <c r="AJ78" s="130"/>
      <c r="AK78" s="130"/>
      <c r="AL78" s="26"/>
      <c r="AM78" s="26"/>
      <c r="AN78" s="26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26"/>
      <c r="BB78" s="122" t="s">
        <v>53</v>
      </c>
      <c r="BC78" s="122"/>
      <c r="BD78" s="122"/>
      <c r="BE78" s="122"/>
      <c r="BF78" s="122"/>
      <c r="BG78" s="122"/>
      <c r="BH78" s="122"/>
      <c r="BI78" s="122"/>
      <c r="BJ78" s="130">
        <f>EOMONTH(BJ75,0)</f>
        <v>44985</v>
      </c>
      <c r="BK78" s="130"/>
      <c r="BL78" s="130"/>
      <c r="BM78" s="130"/>
      <c r="BN78" s="130"/>
      <c r="BO78" s="130"/>
      <c r="BP78" s="31"/>
      <c r="BQ78" s="31"/>
      <c r="BR78" s="31"/>
      <c r="BS78" s="27"/>
      <c r="BT78" s="27"/>
      <c r="BU78" s="27"/>
      <c r="BV78" s="27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T78" s="11"/>
      <c r="CU78" s="11"/>
      <c r="CV78" s="11"/>
      <c r="CW78" s="11"/>
    </row>
    <row r="79" spans="1:101" ht="50.1" customHeight="1" thickBot="1" x14ac:dyDescent="0.25">
      <c r="A79" s="11"/>
      <c r="B79" s="131"/>
      <c r="C79" s="131"/>
      <c r="D79" s="132"/>
      <c r="E79" s="133" t="s">
        <v>35</v>
      </c>
      <c r="F79" s="115"/>
      <c r="G79" s="115"/>
      <c r="H79" s="116" t="s">
        <v>45</v>
      </c>
      <c r="I79" s="116"/>
      <c r="J79" s="116"/>
      <c r="K79" s="116"/>
      <c r="L79" s="116"/>
      <c r="M79" s="116"/>
      <c r="N79" s="116"/>
      <c r="O79" s="116"/>
      <c r="P79" s="116"/>
      <c r="Q79" s="116"/>
      <c r="R79" s="39"/>
      <c r="S79" s="39"/>
      <c r="T79" s="39"/>
      <c r="U79" s="39"/>
      <c r="V79" s="11"/>
      <c r="W79" s="9"/>
      <c r="X79" s="122" t="s">
        <v>10</v>
      </c>
      <c r="Y79" s="122"/>
      <c r="Z79" s="122"/>
      <c r="AA79" s="122"/>
      <c r="AB79" s="122"/>
      <c r="AC79" s="122"/>
      <c r="AD79" s="122"/>
      <c r="AE79" s="122"/>
      <c r="AF79" s="123">
        <f>AF78-AF75+1</f>
        <v>13</v>
      </c>
      <c r="AG79" s="123"/>
      <c r="AH79" s="123"/>
      <c r="AI79" s="123"/>
      <c r="AJ79" s="123"/>
      <c r="AK79" s="123"/>
      <c r="AL79" s="124" t="s">
        <v>0</v>
      </c>
      <c r="AM79" s="124"/>
      <c r="AN79" s="26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26"/>
      <c r="BB79" s="122" t="s">
        <v>10</v>
      </c>
      <c r="BC79" s="122"/>
      <c r="BD79" s="122"/>
      <c r="BE79" s="122"/>
      <c r="BF79" s="122"/>
      <c r="BG79" s="122"/>
      <c r="BH79" s="122"/>
      <c r="BI79" s="122"/>
      <c r="BJ79" s="123">
        <f>BJ78-BJ75+1</f>
        <v>13</v>
      </c>
      <c r="BK79" s="123"/>
      <c r="BL79" s="123"/>
      <c r="BM79" s="123"/>
      <c r="BN79" s="123"/>
      <c r="BO79" s="123"/>
      <c r="BP79" s="124" t="s">
        <v>0</v>
      </c>
      <c r="BQ79" s="124"/>
      <c r="BR79" s="31"/>
      <c r="BS79" s="27"/>
      <c r="BT79" s="27"/>
      <c r="BU79" s="27"/>
      <c r="BV79" s="27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T79" s="11"/>
      <c r="CU79" s="11"/>
      <c r="CV79" s="11"/>
      <c r="CW79" s="11"/>
    </row>
    <row r="80" spans="1:101" ht="50.1" customHeight="1" thickBo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9"/>
      <c r="X80" s="125" t="s">
        <v>11</v>
      </c>
      <c r="Y80" s="126"/>
      <c r="Z80" s="126"/>
      <c r="AA80" s="126"/>
      <c r="AB80" s="126"/>
      <c r="AC80" s="126"/>
      <c r="AD80" s="126"/>
      <c r="AE80" s="126"/>
      <c r="AF80" s="127">
        <f>IF(OR(AO12&lt;&gt;"",AO15&lt;&gt;"",AO16&lt;&gt;""),"error",AL52*AF79/AF77)</f>
        <v>185.71428571428572</v>
      </c>
      <c r="AG80" s="128"/>
      <c r="AH80" s="128"/>
      <c r="AI80" s="128"/>
      <c r="AJ80" s="128"/>
      <c r="AK80" s="129"/>
      <c r="AL80" s="120" t="str">
        <f>AQ48</f>
        <v>kWh</v>
      </c>
      <c r="AM80" s="121"/>
      <c r="AN80" s="26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26"/>
      <c r="BB80" s="125" t="s">
        <v>11</v>
      </c>
      <c r="BC80" s="126"/>
      <c r="BD80" s="126"/>
      <c r="BE80" s="126"/>
      <c r="BF80" s="126"/>
      <c r="BG80" s="126"/>
      <c r="BH80" s="126"/>
      <c r="BI80" s="126"/>
      <c r="BJ80" s="127">
        <f>IF(OR(AO12&lt;&gt;"",AO19&lt;&gt;"",AO20&lt;&gt;""),"error",BP52*BJ79/BJ77)</f>
        <v>162.5</v>
      </c>
      <c r="BK80" s="128"/>
      <c r="BL80" s="128"/>
      <c r="BM80" s="128"/>
      <c r="BN80" s="128"/>
      <c r="BO80" s="129"/>
      <c r="BP80" s="120" t="str">
        <f>BU48</f>
        <v>kWh</v>
      </c>
      <c r="BQ80" s="121"/>
      <c r="BR80" s="31"/>
      <c r="BS80" s="27"/>
      <c r="BT80" s="27"/>
      <c r="BU80" s="27"/>
      <c r="BV80" s="27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T80" s="11"/>
      <c r="CU80" s="11"/>
      <c r="CV80" s="11"/>
      <c r="CW80" s="11"/>
    </row>
    <row r="81" spans="1:101" ht="21.6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9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31"/>
      <c r="BQ81" s="31"/>
      <c r="BR81" s="31"/>
      <c r="BS81" s="27"/>
      <c r="BT81" s="27"/>
      <c r="BU81" s="27"/>
      <c r="BV81" s="27"/>
      <c r="BW81" s="11"/>
      <c r="BX81" s="11"/>
      <c r="BY81" s="11"/>
      <c r="BZ81" s="11"/>
      <c r="CA81" s="11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T81" s="11"/>
      <c r="CU81" s="11"/>
      <c r="CV81" s="11"/>
      <c r="CW81" s="11"/>
    </row>
    <row r="82" spans="1:101" s="11" customFormat="1" ht="21.6" customHeight="1" x14ac:dyDescent="0.2"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27"/>
      <c r="BM82" s="27"/>
      <c r="BN82" s="27"/>
      <c r="BO82" s="27"/>
      <c r="BP82" s="27"/>
      <c r="BQ82" s="27"/>
      <c r="BR82" s="27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</row>
    <row r="83" spans="1:101" s="11" customFormat="1" ht="21.6" customHeight="1" x14ac:dyDescent="0.2"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27"/>
      <c r="BM83" s="27"/>
      <c r="BN83" s="27"/>
      <c r="BO83" s="27"/>
      <c r="BP83" s="27"/>
      <c r="BQ83" s="27"/>
      <c r="BR83" s="27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</row>
    <row r="84" spans="1:101" ht="21.6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27"/>
      <c r="BM84" s="27"/>
      <c r="BN84" s="27"/>
      <c r="BO84" s="27"/>
      <c r="BP84" s="27"/>
      <c r="BQ84" s="27"/>
      <c r="BR84" s="27"/>
      <c r="BS84" s="11"/>
      <c r="BT84" s="11"/>
      <c r="BU84" s="11"/>
      <c r="BV84" s="11"/>
      <c r="BW84" s="11"/>
      <c r="BX84" s="11"/>
      <c r="BY84" s="11"/>
      <c r="BZ84" s="11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</row>
    <row r="85" spans="1:101" ht="21.6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27"/>
      <c r="BM85" s="27"/>
      <c r="BN85" s="27"/>
      <c r="BO85" s="27"/>
      <c r="BP85" s="27"/>
      <c r="BQ85" s="27"/>
      <c r="BR85" s="27"/>
      <c r="BS85" s="11"/>
      <c r="BT85" s="11"/>
      <c r="BU85" s="11"/>
      <c r="BV85" s="11"/>
      <c r="BW85" s="11"/>
      <c r="BX85" s="11"/>
      <c r="BY85" s="11"/>
      <c r="BZ85" s="11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</row>
    <row r="86" spans="1:101" ht="50.1" customHeight="1" thickBo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4" t="s">
        <v>56</v>
      </c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114" t="s">
        <v>3</v>
      </c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27"/>
      <c r="BT86" s="27"/>
      <c r="BU86" s="27"/>
      <c r="BV86" s="27"/>
      <c r="BW86" s="11"/>
      <c r="BX86" s="11"/>
      <c r="BY86" s="11"/>
      <c r="BZ86" s="11"/>
      <c r="CA86" s="11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T86" s="11"/>
      <c r="CU86" s="11"/>
      <c r="CV86" s="11"/>
      <c r="CW86" s="11"/>
    </row>
    <row r="87" spans="1:101" ht="50.1" customHeight="1" thickBot="1" x14ac:dyDescent="0.25">
      <c r="A87" s="11"/>
      <c r="B87" s="115" t="s">
        <v>6</v>
      </c>
      <c r="C87" s="115"/>
      <c r="D87" s="115"/>
      <c r="E87" s="116" t="s">
        <v>102</v>
      </c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39"/>
      <c r="S87" s="39"/>
      <c r="T87" s="39"/>
      <c r="U87" s="39"/>
      <c r="W87" s="9"/>
      <c r="X87" s="117">
        <f>IF(AO12&lt;&gt;"","入力をご確認ください",IFERROR(AF70+AF80,"入力をご確認ください"))</f>
        <v>427.64976958525347</v>
      </c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9"/>
      <c r="AL87" s="120" t="str">
        <f>AQ48</f>
        <v>kWh</v>
      </c>
      <c r="AM87" s="121"/>
      <c r="AN87" s="26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26"/>
      <c r="BB87" s="117">
        <f>IF(AO12&lt;&gt;"","入力をご確認ください",IFERROR(BJ70+BJ80,"入力をご確認ください"))</f>
        <v>380.24193548387098</v>
      </c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9"/>
      <c r="BP87" s="120" t="str">
        <f>BU48</f>
        <v>kWh</v>
      </c>
      <c r="BQ87" s="121"/>
      <c r="BR87" s="31"/>
      <c r="BS87" s="27"/>
      <c r="BT87" s="27"/>
      <c r="BU87" s="27"/>
      <c r="BV87" s="27"/>
      <c r="BW87" s="11"/>
      <c r="BX87" s="11"/>
      <c r="BY87" s="11"/>
      <c r="BZ87" s="11"/>
      <c r="CA87" s="11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T87" s="11"/>
      <c r="CU87" s="11"/>
      <c r="CV87" s="11"/>
      <c r="CW87" s="11"/>
    </row>
    <row r="88" spans="1:101" ht="13.2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11"/>
      <c r="BT88" s="11"/>
      <c r="BU88" s="11"/>
      <c r="BV88" s="11"/>
      <c r="BW88" s="11"/>
      <c r="BX88" s="11"/>
      <c r="BY88" s="11"/>
      <c r="BZ88" s="11"/>
      <c r="CA88" s="11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T88" s="11"/>
      <c r="CU88" s="11"/>
      <c r="CV88" s="11"/>
      <c r="CW88" s="11"/>
    </row>
    <row r="89" spans="1:10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11"/>
      <c r="BT89" s="11"/>
      <c r="BU89" s="11"/>
      <c r="BV89" s="11"/>
      <c r="BW89" s="11"/>
      <c r="BX89" s="11"/>
      <c r="BY89" s="11"/>
      <c r="BZ89" s="11"/>
      <c r="CA89" s="11"/>
      <c r="CB89" s="55"/>
      <c r="CC89" s="55"/>
      <c r="CD89" s="55"/>
      <c r="CT89" s="11"/>
      <c r="CU89" s="11"/>
      <c r="CV89" s="11"/>
      <c r="CW89" s="11"/>
    </row>
    <row r="90" spans="1:10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</row>
    <row r="91" spans="1:10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33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</row>
  </sheetData>
  <sheetProtection algorithmName="SHA-512" hashValue="NeFvV5+Sk6oHfREhX/fp/OAduCJEZ0qNdL51s6vwKEpd1r3V0rZ7pYTgwdX3KM1Nw5Mk0i/j8/9NJjTfO1aF2Q==" saltValue="9pRc6mSJ2WPKzWj6HEoAnQ==" spinCount="100000" sheet="1" objects="1" scenarios="1" selectLockedCells="1" selectUnlockedCells="1"/>
  <mergeCells count="168">
    <mergeCell ref="BQ3:BY3"/>
    <mergeCell ref="B26:D29"/>
    <mergeCell ref="E26:Q29"/>
    <mergeCell ref="R26:AD29"/>
    <mergeCell ref="B31:D34"/>
    <mergeCell ref="E31:Q34"/>
    <mergeCell ref="R31:AD34"/>
    <mergeCell ref="B12:I13"/>
    <mergeCell ref="J12:AL13"/>
    <mergeCell ref="B14:I15"/>
    <mergeCell ref="J14:AL15"/>
    <mergeCell ref="B21:BY23"/>
    <mergeCell ref="AU3:BP3"/>
    <mergeCell ref="B41:D43"/>
    <mergeCell ref="E41:Q43"/>
    <mergeCell ref="T41:AT44"/>
    <mergeCell ref="AX41:BX44"/>
    <mergeCell ref="T45:AK46"/>
    <mergeCell ref="AL45:AP47"/>
    <mergeCell ref="AQ45:AT47"/>
    <mergeCell ref="AX45:BO46"/>
    <mergeCell ref="BP45:BT47"/>
    <mergeCell ref="BU45:BX47"/>
    <mergeCell ref="T47:AB47"/>
    <mergeCell ref="AC47:AK47"/>
    <mergeCell ref="AX47:BF47"/>
    <mergeCell ref="BG47:BO47"/>
    <mergeCell ref="E48:G51"/>
    <mergeCell ref="H48:Q51"/>
    <mergeCell ref="T48:Y51"/>
    <mergeCell ref="Z48:AA51"/>
    <mergeCell ref="AB48:AB51"/>
    <mergeCell ref="AC48:AH51"/>
    <mergeCell ref="Z52:AA55"/>
    <mergeCell ref="AB52:AB55"/>
    <mergeCell ref="AC52:AH55"/>
    <mergeCell ref="BF48:BF51"/>
    <mergeCell ref="BG48:BL51"/>
    <mergeCell ref="BM48:BN51"/>
    <mergeCell ref="BO48:BO51"/>
    <mergeCell ref="BP48:BT51"/>
    <mergeCell ref="BU48:BX51"/>
    <mergeCell ref="AI48:AJ51"/>
    <mergeCell ref="AK48:AK51"/>
    <mergeCell ref="AL48:AP51"/>
    <mergeCell ref="AQ48:AT51"/>
    <mergeCell ref="AX48:BC51"/>
    <mergeCell ref="BD48:BE51"/>
    <mergeCell ref="BZ52:BZ55"/>
    <mergeCell ref="B64:D64"/>
    <mergeCell ref="E64:Q64"/>
    <mergeCell ref="X64:AM64"/>
    <mergeCell ref="BB64:BQ64"/>
    <mergeCell ref="X65:AE65"/>
    <mergeCell ref="AF65:AK65"/>
    <mergeCell ref="BB65:BI65"/>
    <mergeCell ref="BJ65:BO65"/>
    <mergeCell ref="BF52:BF55"/>
    <mergeCell ref="BG52:BL55"/>
    <mergeCell ref="BM52:BN55"/>
    <mergeCell ref="BO52:BO55"/>
    <mergeCell ref="BP52:BT55"/>
    <mergeCell ref="BU52:BX55"/>
    <mergeCell ref="AI52:AJ55"/>
    <mergeCell ref="AK52:AK55"/>
    <mergeCell ref="AL52:AP55"/>
    <mergeCell ref="AQ52:AT55"/>
    <mergeCell ref="AX52:BC55"/>
    <mergeCell ref="BD52:BE55"/>
    <mergeCell ref="E52:G55"/>
    <mergeCell ref="H52:Q55"/>
    <mergeCell ref="T52:Y55"/>
    <mergeCell ref="X66:AE66"/>
    <mergeCell ref="AF66:AK66"/>
    <mergeCell ref="BB66:BI66"/>
    <mergeCell ref="BJ66:BO66"/>
    <mergeCell ref="X67:AE67"/>
    <mergeCell ref="AF67:AK67"/>
    <mergeCell ref="AL67:AM67"/>
    <mergeCell ref="BB67:BI67"/>
    <mergeCell ref="BJ67:BO67"/>
    <mergeCell ref="BP67:BQ67"/>
    <mergeCell ref="X68:AE68"/>
    <mergeCell ref="AF68:AK68"/>
    <mergeCell ref="BB68:BI68"/>
    <mergeCell ref="BJ68:BO68"/>
    <mergeCell ref="B69:D69"/>
    <mergeCell ref="E69:G69"/>
    <mergeCell ref="H69:Q69"/>
    <mergeCell ref="X69:AE69"/>
    <mergeCell ref="AF69:AK69"/>
    <mergeCell ref="AL69:AM69"/>
    <mergeCell ref="BB69:BI69"/>
    <mergeCell ref="BJ69:BO69"/>
    <mergeCell ref="BP69:BQ69"/>
    <mergeCell ref="X70:AE70"/>
    <mergeCell ref="AF70:AK70"/>
    <mergeCell ref="AL70:AM70"/>
    <mergeCell ref="BB70:BI70"/>
    <mergeCell ref="BJ70:BO70"/>
    <mergeCell ref="BP70:BQ70"/>
    <mergeCell ref="X77:AE77"/>
    <mergeCell ref="AF77:AK77"/>
    <mergeCell ref="AL77:AM77"/>
    <mergeCell ref="BB77:BI77"/>
    <mergeCell ref="BJ77:BO77"/>
    <mergeCell ref="BP77:BQ77"/>
    <mergeCell ref="X75:AE75"/>
    <mergeCell ref="AF75:AK75"/>
    <mergeCell ref="BB75:BI75"/>
    <mergeCell ref="BJ75:BO75"/>
    <mergeCell ref="X76:AE76"/>
    <mergeCell ref="AF76:AK76"/>
    <mergeCell ref="BB76:BI76"/>
    <mergeCell ref="BJ76:BO76"/>
    <mergeCell ref="X78:AE78"/>
    <mergeCell ref="AF78:AK78"/>
    <mergeCell ref="BB78:BI78"/>
    <mergeCell ref="BJ78:BO78"/>
    <mergeCell ref="B79:D79"/>
    <mergeCell ref="E79:G79"/>
    <mergeCell ref="H79:Q79"/>
    <mergeCell ref="X79:AE79"/>
    <mergeCell ref="AF79:AK79"/>
    <mergeCell ref="AL79:AM79"/>
    <mergeCell ref="W86:AN86"/>
    <mergeCell ref="BA86:BR86"/>
    <mergeCell ref="B87:D87"/>
    <mergeCell ref="E87:Q87"/>
    <mergeCell ref="X87:AK87"/>
    <mergeCell ref="AL87:AM87"/>
    <mergeCell ref="BB87:BO87"/>
    <mergeCell ref="BP87:BQ87"/>
    <mergeCell ref="BB79:BI79"/>
    <mergeCell ref="BJ79:BO79"/>
    <mergeCell ref="BP79:BQ79"/>
    <mergeCell ref="X80:AE80"/>
    <mergeCell ref="AF80:AK80"/>
    <mergeCell ref="AL80:AM80"/>
    <mergeCell ref="BB80:BI80"/>
    <mergeCell ref="BJ80:BO80"/>
    <mergeCell ref="BP80:BQ80"/>
    <mergeCell ref="CB23:CC28"/>
    <mergeCell ref="CD23:CJ28"/>
    <mergeCell ref="CK23:CR28"/>
    <mergeCell ref="CB29:CC34"/>
    <mergeCell ref="CD29:CJ34"/>
    <mergeCell ref="CK29:CR34"/>
    <mergeCell ref="CB10:CJ15"/>
    <mergeCell ref="CL10:CR15"/>
    <mergeCell ref="CB17:CC18"/>
    <mergeCell ref="CD17:CJ18"/>
    <mergeCell ref="CK17:CR18"/>
    <mergeCell ref="CB19:CC22"/>
    <mergeCell ref="CD19:CJ22"/>
    <mergeCell ref="CK19:CR22"/>
    <mergeCell ref="CB58:CC62"/>
    <mergeCell ref="CD58:CJ62"/>
    <mergeCell ref="CK58:CR62"/>
    <mergeCell ref="CB47:CC57"/>
    <mergeCell ref="CD47:CJ57"/>
    <mergeCell ref="CK47:CR57"/>
    <mergeCell ref="CB35:CC40"/>
    <mergeCell ref="CD35:CJ40"/>
    <mergeCell ref="CK35:CR40"/>
    <mergeCell ref="CB41:CC46"/>
    <mergeCell ref="CD41:CJ46"/>
    <mergeCell ref="CK41:CR46"/>
  </mergeCells>
  <phoneticPr fontId="1"/>
  <conditionalFormatting sqref="X67:AM70 X77:AM80 X87:AM87 T45:AT55">
    <cfRule type="expression" dxfId="4" priority="58">
      <formula>$R$26="今年分のみ"</formula>
    </cfRule>
  </conditionalFormatting>
  <conditionalFormatting sqref="AX45:BX47 BB67:BQ70 BB77:BQ80 BB87:BQ87 AX48:BF55 BM48:BX55">
    <cfRule type="expression" dxfId="3" priority="57">
      <formula>$R$26="前年分のみ"</formula>
    </cfRule>
  </conditionalFormatting>
  <conditionalFormatting sqref="BG48:BL55">
    <cfRule type="expression" dxfId="2" priority="1">
      <formula>$R$26="前年分のみ"</formula>
    </cfRule>
  </conditionalFormatting>
  <dataValidations count="1">
    <dataValidation type="custom" operator="equal" allowBlank="1" showInputMessage="1" showErrorMessage="1" errorTitle="開始日エラー" error="検針票1枚目・2枚目いずれかの開始日が1日となる場合、本書の提出は不要です。" sqref="Z48:AA55 BD48:BE55" xr:uid="{CC2E421E-DEEA-4C6A-8D98-835736F22A96}">
      <formula1>Z48&lt;&gt;1</formula1>
    </dataValidation>
  </dataValidations>
  <pageMargins left="0.7" right="0.7" top="0.75" bottom="0.75" header="0.3" footer="0.3"/>
  <pageSetup paperSize="9" scale="26" orientation="landscape" r:id="rId1"/>
  <colBreaks count="1" manualBreakCount="1">
    <brk id="99" max="11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D328FA1-647F-4EE4-85C3-DF76940F7FA8}">
          <x14:formula1>
            <xm:f>月→日数換算データ!$G$2:$G$4</xm:f>
          </x14:formula1>
          <xm:sqref>R35:AD38 R26:AD29</xm:sqref>
        </x14:dataValidation>
        <x14:dataValidation type="list" allowBlank="1" showInputMessage="1" showErrorMessage="1" xr:uid="{4F73C541-AE84-4932-9D81-B95EC15EFB32}">
          <x14:formula1>
            <xm:f>月→日数換算データ!$D$16:$D$29</xm:f>
          </x14:formula1>
          <xm:sqref>AC48:AH55 T48:Y55</xm:sqref>
        </x14:dataValidation>
        <x14:dataValidation type="list" allowBlank="1" showInputMessage="1" showErrorMessage="1" xr:uid="{2448A9BD-B6F0-4505-A4E1-8E34ADD07DCB}">
          <x14:formula1>
            <xm:f>月→日数換算データ!$D$41:$D$52</xm:f>
          </x14:formula1>
          <xm:sqref>BG48:BL55 AX48:BC55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CD91"/>
  <sheetViews>
    <sheetView showGridLines="0" view="pageBreakPreview" zoomScale="40" zoomScaleNormal="40" zoomScaleSheetLayoutView="40" workbookViewId="0">
      <selection activeCell="BQ3" sqref="BQ3:BY3"/>
    </sheetView>
  </sheetViews>
  <sheetFormatPr defaultColWidth="9" defaultRowHeight="13.2" x14ac:dyDescent="0.2"/>
  <cols>
    <col min="1" max="77" width="3.33203125" style="5" customWidth="1"/>
    <col min="78" max="78" width="4.33203125" style="5" customWidth="1"/>
    <col min="79" max="16384" width="9" style="5"/>
  </cols>
  <sheetData>
    <row r="1" spans="1:78" ht="14.1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</row>
    <row r="2" spans="1:78" ht="25.35" customHeight="1" x14ac:dyDescent="0.2">
      <c r="A2" s="38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7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47" t="s">
        <v>101</v>
      </c>
      <c r="BZ2" s="11"/>
    </row>
    <row r="3" spans="1:78" ht="32.85" customHeight="1" x14ac:dyDescent="0.2">
      <c r="A3" s="12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215" t="s">
        <v>84</v>
      </c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6"/>
      <c r="BQ3" s="236"/>
      <c r="BR3" s="237"/>
      <c r="BS3" s="237"/>
      <c r="BT3" s="237"/>
      <c r="BU3" s="237"/>
      <c r="BV3" s="237"/>
      <c r="BW3" s="237"/>
      <c r="BX3" s="237"/>
      <c r="BY3" s="238"/>
      <c r="BZ3" s="11"/>
    </row>
    <row r="4" spans="1:78" ht="41.4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46" t="s">
        <v>74</v>
      </c>
      <c r="U4" s="11"/>
      <c r="V4" s="11"/>
      <c r="X4" s="11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78" ht="10.35" customHeight="1" x14ac:dyDescent="0.2">
      <c r="A5" s="14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  <row r="6" spans="1:78" ht="10.35" customHeight="1" x14ac:dyDescent="0.2">
      <c r="A6" s="14"/>
      <c r="B6" s="15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</row>
    <row r="7" spans="1:78" ht="10.35" customHeight="1" x14ac:dyDescent="0.2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</row>
    <row r="8" spans="1:78" ht="10.35" customHeight="1" x14ac:dyDescent="0.2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8" ht="10.35" customHeight="1" x14ac:dyDescent="0.2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8" ht="10.35" customHeight="1" x14ac:dyDescent="0.2">
      <c r="A10" s="7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</row>
    <row r="11" spans="1:78" ht="10.35" customHeight="1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P11" s="17"/>
      <c r="AQ11" s="17"/>
      <c r="AR11" s="17"/>
      <c r="AS11" s="17"/>
      <c r="AT11" s="17"/>
      <c r="AU11" s="17"/>
      <c r="AV11" s="17"/>
      <c r="AW11" s="17"/>
      <c r="AX11" s="16"/>
      <c r="AY11" s="16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</row>
    <row r="12" spans="1:78" ht="25.5" customHeight="1" x14ac:dyDescent="0.2">
      <c r="A12" s="16"/>
      <c r="B12" s="202" t="s">
        <v>1</v>
      </c>
      <c r="C12" s="203"/>
      <c r="D12" s="203"/>
      <c r="E12" s="203"/>
      <c r="F12" s="203"/>
      <c r="G12" s="203"/>
      <c r="H12" s="203"/>
      <c r="I12" s="204"/>
      <c r="J12" s="240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2"/>
      <c r="AM12"/>
      <c r="AN12" s="7" t="s">
        <v>46</v>
      </c>
      <c r="AO12" s="53" t="str">
        <f>IFERROR(IF(R26="前年分と今年分",IF(OR(LEFT(BG48,4)-LEFT(AC48,4)=2,LEFT(BG48,4)-LEFT(AC48,4)=3),"","【前年分】検針票が計画年度のものか確認してください。"),""),"")</f>
        <v/>
      </c>
      <c r="AP12" s="49"/>
      <c r="AQ12" s="16"/>
      <c r="AR12" s="16"/>
      <c r="AS12" s="16"/>
      <c r="AT12" s="16"/>
      <c r="AU12" s="16"/>
      <c r="AX12" s="18"/>
      <c r="AY12" s="16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</row>
    <row r="13" spans="1:78" ht="25.5" customHeight="1" x14ac:dyDescent="0.2">
      <c r="A13" s="16"/>
      <c r="B13" s="205"/>
      <c r="C13" s="206"/>
      <c r="D13" s="206"/>
      <c r="E13" s="206"/>
      <c r="F13" s="206"/>
      <c r="G13" s="206"/>
      <c r="H13" s="206"/>
      <c r="I13" s="207"/>
      <c r="J13" s="243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5"/>
      <c r="AM13"/>
      <c r="AN13" s="7" t="s">
        <v>46</v>
      </c>
      <c r="AO13" s="53" t="str">
        <f>IFERROR(IF(R26="今年分のみ","",IF(OR((AC48&amp;AI48&amp;AK48)-(T48&amp;Z48&amp;AB48)+1&gt;=40,20&gt;=(AC48&amp;AI48&amp;AK48)-(T48&amp;Z48&amp;AB48)+1),"【前年分】C-1の開始日と終了日との間隔が小さい、又は大きいです。入力内容を確認してください。","")),"")</f>
        <v/>
      </c>
      <c r="AP13" s="49"/>
      <c r="AQ13" s="16"/>
      <c r="AR13" s="16"/>
      <c r="AS13" s="16"/>
      <c r="AT13" s="16"/>
      <c r="AU13" s="16"/>
      <c r="AX13" s="19"/>
      <c r="AY13" s="16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</row>
    <row r="14" spans="1:78" ht="25.5" customHeight="1" x14ac:dyDescent="0.2">
      <c r="A14" s="11"/>
      <c r="B14" s="202" t="s">
        <v>2</v>
      </c>
      <c r="C14" s="203"/>
      <c r="D14" s="203"/>
      <c r="E14" s="203"/>
      <c r="F14" s="203"/>
      <c r="G14" s="203"/>
      <c r="H14" s="203"/>
      <c r="I14" s="204"/>
      <c r="J14" s="240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2"/>
      <c r="AM14"/>
      <c r="AN14" s="7" t="s">
        <v>46</v>
      </c>
      <c r="AO14" s="53" t="str">
        <f>IFERROR(IF(R26="今年分のみ","",IF(EXACT(R31,RIGHT(AC48,LEN(AC48)-5)),"","【前年分と今年分】C-1 終了日の月が不一致です。入力内容を確認してください。")),"")</f>
        <v/>
      </c>
      <c r="AP14" s="49"/>
      <c r="AQ14" s="16"/>
      <c r="AR14" s="16"/>
      <c r="AS14" s="16"/>
      <c r="AT14" s="16"/>
      <c r="AU14" s="16"/>
      <c r="AX14" s="19"/>
      <c r="AY14" s="11"/>
      <c r="AZ14" s="4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</row>
    <row r="15" spans="1:78" ht="25.5" customHeight="1" x14ac:dyDescent="0.2">
      <c r="A15" s="11"/>
      <c r="B15" s="205"/>
      <c r="C15" s="206"/>
      <c r="D15" s="206"/>
      <c r="E15" s="206"/>
      <c r="F15" s="206"/>
      <c r="G15" s="206"/>
      <c r="H15" s="206"/>
      <c r="I15" s="207"/>
      <c r="J15" s="243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5"/>
      <c r="AM15"/>
      <c r="AN15" s="7" t="s">
        <v>46</v>
      </c>
      <c r="AO15" s="53" t="str">
        <f>IFERROR(IF(R26="今年分のみ","",IF(OR((AC48&amp;AI48&amp;AK48)*1=(T52&amp;Z52&amp;AB52)-1,(AC48&amp;AI48&amp;AK48)*1=(T52&amp;Z52&amp;AB52)*1),"","【前年分】検針票1枚目終了日と2枚目開始日が連続した日付ではありません。")),"")</f>
        <v/>
      </c>
      <c r="AP15" s="49"/>
      <c r="AQ15" s="16"/>
      <c r="AR15" s="11"/>
      <c r="AS15" s="16"/>
      <c r="AT15" s="16"/>
      <c r="AU15" s="16"/>
      <c r="AX15" s="19"/>
      <c r="AY15" s="27"/>
      <c r="AZ15" s="40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</row>
    <row r="16" spans="1:78" customFormat="1" ht="25.5" customHeight="1" x14ac:dyDescent="0.2">
      <c r="AN16" s="7" t="s">
        <v>46</v>
      </c>
      <c r="AO16" s="53" t="str">
        <f>IFERROR(IF(R26="今年分のみ","",IF(OR((AC52&amp;AI52&amp;AK52)-(T52&amp;Z52&amp;AB52)+1&gt;=40,20&gt;=(AC52&amp;AI52&amp;AK52)-(T52&amp;Z52&amp;AB52)+1),"【前年分】C-2の開始日と終了日との間隔が小さい、又は大きいです。入力内容を確認してください。","")),"")</f>
        <v/>
      </c>
      <c r="AP16" s="49"/>
    </row>
    <row r="17" spans="1:78" customFormat="1" ht="25.5" customHeight="1" x14ac:dyDescent="0.2">
      <c r="AN17" s="7" t="s">
        <v>46</v>
      </c>
      <c r="AO17" s="53" t="str">
        <f>IFERROR(IF(R26="前年分のみ","",IF(OR((BG48&amp;BM48&amp;BO48)-(AX48&amp;BD48&amp;BF48)+1&gt;=40,20&gt;=(BG48&amp;BM48&amp;BO48)-(AX48&amp;BD48&amp;BF48)+1),"【今年分】C-1の開始日と終了日との間隔が小さい、又は大きいです。入力内容を確認してください。","")),"")</f>
        <v/>
      </c>
      <c r="AP17" s="49"/>
    </row>
    <row r="18" spans="1:78" s="11" customFormat="1" ht="25.5" customHeight="1" x14ac:dyDescent="0.2">
      <c r="B18" s="35"/>
      <c r="C18" s="35"/>
      <c r="D18" s="35"/>
      <c r="E18" s="35"/>
      <c r="F18" s="35"/>
      <c r="G18" s="35"/>
      <c r="H18" s="35"/>
      <c r="I18" s="35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7" t="s">
        <v>46</v>
      </c>
      <c r="AO18" s="53" t="str">
        <f>IFERROR(IF(R26="前年分のみ","",IF(EXACT(R31,RIGHT(BG48,LEN(BG48)-5)),"","【前年分と今年分】C-1 終了日の月が不一致です。入力内容を確認してください。")),"")</f>
        <v/>
      </c>
      <c r="AP18" s="50"/>
      <c r="AQ18" s="16"/>
      <c r="AS18" s="16"/>
      <c r="AT18" s="16"/>
      <c r="AU18" s="16"/>
      <c r="AX18" s="19"/>
      <c r="AZ18" s="43"/>
    </row>
    <row r="19" spans="1:78" ht="25.5" customHeight="1" x14ac:dyDescent="0.2">
      <c r="A19" s="11"/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7" t="s">
        <v>46</v>
      </c>
      <c r="AO19" s="53" t="str">
        <f>IFERROR(IF(R26="前年分のみ","",IF(OR((BG48&amp;BM48&amp;BO48)*1=(AX52&amp;BD52&amp;BF52)-1,(BG48&amp;BM48&amp;BO48)*1=(AX52&amp;BD52&amp;BF52)*1),"","【今年分】検針票1枚目終了日と2枚目開始日が連続した日付ではありません。")),"")</f>
        <v/>
      </c>
      <c r="AP19" s="51"/>
      <c r="AQ19" s="16"/>
      <c r="AR19" s="16"/>
      <c r="AS19" s="16"/>
      <c r="AT19" s="16"/>
      <c r="AU19" s="16"/>
      <c r="AX19" s="16"/>
      <c r="AY19" s="27"/>
      <c r="AZ19" s="40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</row>
    <row r="20" spans="1:78" ht="25.5" customHeight="1" x14ac:dyDescent="0.2">
      <c r="A20" s="1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7" t="s">
        <v>46</v>
      </c>
      <c r="AO20" s="53" t="str">
        <f>IFERROR(IF(R26="前年分のみ","",IF(OR((BG52&amp;BM52&amp;BO52)-(AX52&amp;BD52&amp;BF52)+1&gt;=40,20&gt;=(BG52&amp;BM52&amp;BO52)-(AX52&amp;BD52&amp;BF52)+1),"【今年分】C-2の開始日と終了日との間隔が小さい、又は大きいです。入力内容を確認してください。","")),"")</f>
        <v/>
      </c>
      <c r="AP20" s="52"/>
      <c r="AQ20" s="20"/>
      <c r="AR20" s="20"/>
      <c r="AS20" s="20"/>
      <c r="AT20" s="20"/>
      <c r="AU20" s="20"/>
      <c r="AX20" s="11"/>
      <c r="AY20" s="11"/>
      <c r="AZ20" s="44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</row>
    <row r="21" spans="1:78" ht="15.75" customHeight="1" x14ac:dyDescent="0.2">
      <c r="B21" s="214" t="s">
        <v>54</v>
      </c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11"/>
    </row>
    <row r="22" spans="1:78" ht="15.75" customHeight="1" x14ac:dyDescent="0.2">
      <c r="A22" s="11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11"/>
    </row>
    <row r="23" spans="1:78" ht="15.75" customHeight="1" x14ac:dyDescent="0.2">
      <c r="A23" s="11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11"/>
    </row>
    <row r="24" spans="1:78" s="11" customFormat="1" ht="15.75" customHeight="1" x14ac:dyDescent="0.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</row>
    <row r="25" spans="1:78" ht="15.75" customHeight="1" x14ac:dyDescent="0.2">
      <c r="A25" s="1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11"/>
    </row>
    <row r="26" spans="1:78" ht="15.75" customHeight="1" x14ac:dyDescent="0.2">
      <c r="A26" s="11"/>
      <c r="B26" s="115" t="s">
        <v>31</v>
      </c>
      <c r="C26" s="115"/>
      <c r="D26" s="115"/>
      <c r="E26" s="191" t="s">
        <v>30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11"/>
    </row>
    <row r="27" spans="1:78" ht="15.75" customHeight="1" x14ac:dyDescent="0.2">
      <c r="A27" s="11"/>
      <c r="B27" s="115"/>
      <c r="C27" s="115"/>
      <c r="D27" s="115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11"/>
    </row>
    <row r="28" spans="1:78" ht="15.75" customHeight="1" x14ac:dyDescent="0.2">
      <c r="A28" s="11"/>
      <c r="B28" s="115"/>
      <c r="C28" s="115"/>
      <c r="D28" s="115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11"/>
    </row>
    <row r="29" spans="1:78" ht="15.75" customHeight="1" x14ac:dyDescent="0.2">
      <c r="A29" s="11"/>
      <c r="B29" s="115"/>
      <c r="C29" s="115"/>
      <c r="D29" s="115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11"/>
    </row>
    <row r="30" spans="1:78" ht="15.75" customHeight="1" x14ac:dyDescent="0.2">
      <c r="A30" s="11"/>
      <c r="B30" s="34"/>
      <c r="C30" s="34"/>
      <c r="D30" s="34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11"/>
    </row>
    <row r="31" spans="1:78" ht="15.75" customHeight="1" x14ac:dyDescent="0.2">
      <c r="A31" s="11"/>
      <c r="B31" s="115" t="s">
        <v>32</v>
      </c>
      <c r="C31" s="115"/>
      <c r="D31" s="115"/>
      <c r="E31" s="191" t="s">
        <v>8</v>
      </c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3" t="str">
        <f>IFERROR(IF(R26="前年分と今年分",IF(RIGHT(AC48,LEN(AC48)-5)=RIGHT(BG48,LEN(BG48)-5),RIGHT(AC48,LEN(AC48)-5),"前年分と今年分で検針月が一致しません"),IF(R26="前年分のみ",RIGHT(AC48,LEN(AC48)-5),IF(R26="今年分のみ",RIGHT(BG48,LEN(BG48)-5),""))),"")</f>
        <v/>
      </c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5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11"/>
    </row>
    <row r="32" spans="1:78" ht="15.75" customHeight="1" x14ac:dyDescent="0.2">
      <c r="A32" s="11"/>
      <c r="B32" s="115"/>
      <c r="C32" s="115"/>
      <c r="D32" s="115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6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8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11"/>
    </row>
    <row r="33" spans="1:78" ht="15.75" customHeight="1" x14ac:dyDescent="0.2">
      <c r="A33" s="11"/>
      <c r="B33" s="115"/>
      <c r="C33" s="115"/>
      <c r="D33" s="115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6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8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11"/>
    </row>
    <row r="34" spans="1:78" ht="15.75" customHeight="1" x14ac:dyDescent="0.2">
      <c r="A34" s="11"/>
      <c r="B34" s="115"/>
      <c r="C34" s="115"/>
      <c r="D34" s="115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9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1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11"/>
    </row>
    <row r="35" spans="1:78" ht="15.75" customHeight="1" x14ac:dyDescent="0.2">
      <c r="A35" s="11"/>
      <c r="B35" s="34"/>
      <c r="C35" s="34"/>
      <c r="D35" s="34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11"/>
    </row>
    <row r="36" spans="1:78" ht="15.75" customHeight="1" x14ac:dyDescent="0.2">
      <c r="A36" s="11"/>
      <c r="B36" s="34"/>
      <c r="C36" s="34"/>
      <c r="D36" s="34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11"/>
    </row>
    <row r="37" spans="1:78" ht="15.75" customHeight="1" x14ac:dyDescent="0.2">
      <c r="A37" s="11"/>
      <c r="B37" s="34"/>
      <c r="C37" s="34"/>
      <c r="D37" s="34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11"/>
    </row>
    <row r="38" spans="1:78" s="11" customFormat="1" ht="15.75" customHeight="1" x14ac:dyDescent="0.2">
      <c r="B38" s="34"/>
      <c r="C38" s="34"/>
      <c r="D38" s="34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</row>
    <row r="39" spans="1:78" ht="15.75" customHeight="1" x14ac:dyDescent="0.2">
      <c r="A39" s="1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11"/>
    </row>
    <row r="40" spans="1:78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</row>
    <row r="41" spans="1:78" ht="19.5" customHeight="1" x14ac:dyDescent="0.2">
      <c r="A41" s="11"/>
      <c r="B41" s="115" t="s">
        <v>33</v>
      </c>
      <c r="C41" s="115"/>
      <c r="D41" s="115"/>
      <c r="E41" s="176" t="s">
        <v>36</v>
      </c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1"/>
      <c r="S41" s="8"/>
      <c r="T41" s="114" t="s">
        <v>39</v>
      </c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8"/>
      <c r="AV41" s="11"/>
      <c r="AW41" s="8"/>
      <c r="AX41" s="114" t="s">
        <v>3</v>
      </c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8"/>
      <c r="BZ41" s="11"/>
    </row>
    <row r="42" spans="1:78" ht="19.5" customHeight="1" x14ac:dyDescent="0.2">
      <c r="A42" s="11"/>
      <c r="B42" s="115"/>
      <c r="C42" s="115"/>
      <c r="D42" s="115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1"/>
      <c r="S42" s="8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8"/>
      <c r="AV42" s="11"/>
      <c r="AW42" s="8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8"/>
      <c r="BZ42" s="11"/>
    </row>
    <row r="43" spans="1:78" ht="19.5" customHeight="1" x14ac:dyDescent="0.2">
      <c r="A43" s="11"/>
      <c r="B43" s="115"/>
      <c r="C43" s="115"/>
      <c r="D43" s="115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1"/>
      <c r="S43" s="8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8"/>
      <c r="AV43" s="11"/>
      <c r="AW43" s="8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8"/>
      <c r="BZ43" s="11"/>
    </row>
    <row r="44" spans="1:78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9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9"/>
      <c r="AV44" s="11"/>
      <c r="AW44" s="9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9"/>
      <c r="BZ44" s="11"/>
    </row>
    <row r="45" spans="1:78" ht="17.850000000000001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9"/>
      <c r="T45" s="178" t="s">
        <v>4</v>
      </c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9" t="s">
        <v>28</v>
      </c>
      <c r="AM45" s="180"/>
      <c r="AN45" s="180"/>
      <c r="AO45" s="180"/>
      <c r="AP45" s="181"/>
      <c r="AQ45" s="178" t="s">
        <v>7</v>
      </c>
      <c r="AR45" s="178"/>
      <c r="AS45" s="178"/>
      <c r="AT45" s="178"/>
      <c r="AU45" s="23"/>
      <c r="AV45" s="24"/>
      <c r="AW45" s="23"/>
      <c r="AX45" s="178" t="s">
        <v>4</v>
      </c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9" t="s">
        <v>28</v>
      </c>
      <c r="BQ45" s="180"/>
      <c r="BR45" s="180"/>
      <c r="BS45" s="180"/>
      <c r="BT45" s="181"/>
      <c r="BU45" s="178" t="s">
        <v>7</v>
      </c>
      <c r="BV45" s="178"/>
      <c r="BW45" s="178"/>
      <c r="BX45" s="178"/>
      <c r="BY45" s="9"/>
      <c r="BZ45" s="11"/>
    </row>
    <row r="46" spans="1:78" ht="25.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9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82"/>
      <c r="AM46" s="183"/>
      <c r="AN46" s="183"/>
      <c r="AO46" s="183"/>
      <c r="AP46" s="184"/>
      <c r="AQ46" s="178"/>
      <c r="AR46" s="178"/>
      <c r="AS46" s="178"/>
      <c r="AT46" s="178"/>
      <c r="AU46" s="23"/>
      <c r="AV46" s="24"/>
      <c r="AW46" s="23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82"/>
      <c r="BQ46" s="183"/>
      <c r="BR46" s="183"/>
      <c r="BS46" s="183"/>
      <c r="BT46" s="184"/>
      <c r="BU46" s="178"/>
      <c r="BV46" s="178"/>
      <c r="BW46" s="178"/>
      <c r="BX46" s="178"/>
      <c r="BY46" s="9"/>
      <c r="BZ46" s="11"/>
    </row>
    <row r="47" spans="1:78" ht="30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9"/>
      <c r="T47" s="178" t="s">
        <v>47</v>
      </c>
      <c r="U47" s="178"/>
      <c r="V47" s="178"/>
      <c r="W47" s="178"/>
      <c r="X47" s="178"/>
      <c r="Y47" s="178"/>
      <c r="Z47" s="178"/>
      <c r="AA47" s="178"/>
      <c r="AB47" s="178"/>
      <c r="AC47" s="178" t="s">
        <v>48</v>
      </c>
      <c r="AD47" s="178"/>
      <c r="AE47" s="178"/>
      <c r="AF47" s="178"/>
      <c r="AG47" s="178"/>
      <c r="AH47" s="178"/>
      <c r="AI47" s="178"/>
      <c r="AJ47" s="178"/>
      <c r="AK47" s="178"/>
      <c r="AL47" s="185"/>
      <c r="AM47" s="186"/>
      <c r="AN47" s="186"/>
      <c r="AO47" s="186"/>
      <c r="AP47" s="187"/>
      <c r="AQ47" s="178"/>
      <c r="AR47" s="178"/>
      <c r="AS47" s="178"/>
      <c r="AT47" s="178"/>
      <c r="AU47" s="23"/>
      <c r="AV47" s="24"/>
      <c r="AW47" s="23"/>
      <c r="AX47" s="178" t="s">
        <v>49</v>
      </c>
      <c r="AY47" s="178"/>
      <c r="AZ47" s="178"/>
      <c r="BA47" s="178"/>
      <c r="BB47" s="178"/>
      <c r="BC47" s="178"/>
      <c r="BD47" s="178"/>
      <c r="BE47" s="178"/>
      <c r="BF47" s="178"/>
      <c r="BG47" s="178" t="s">
        <v>50</v>
      </c>
      <c r="BH47" s="178"/>
      <c r="BI47" s="178"/>
      <c r="BJ47" s="178"/>
      <c r="BK47" s="178"/>
      <c r="BL47" s="178"/>
      <c r="BM47" s="178"/>
      <c r="BN47" s="178"/>
      <c r="BO47" s="178"/>
      <c r="BP47" s="185"/>
      <c r="BQ47" s="186"/>
      <c r="BR47" s="186"/>
      <c r="BS47" s="186"/>
      <c r="BT47" s="187"/>
      <c r="BU47" s="178"/>
      <c r="BV47" s="178"/>
      <c r="BW47" s="178"/>
      <c r="BX47" s="178"/>
      <c r="BY47" s="9"/>
      <c r="BZ47" s="11"/>
    </row>
    <row r="48" spans="1:78" ht="18.75" customHeight="1" x14ac:dyDescent="0.2">
      <c r="A48" s="11"/>
      <c r="B48" s="11"/>
      <c r="C48" s="11"/>
      <c r="D48" s="11"/>
      <c r="E48" s="115" t="s">
        <v>37</v>
      </c>
      <c r="F48" s="115"/>
      <c r="G48" s="115"/>
      <c r="H48" s="168" t="s">
        <v>43</v>
      </c>
      <c r="I48" s="169"/>
      <c r="J48" s="169"/>
      <c r="K48" s="169"/>
      <c r="L48" s="169"/>
      <c r="M48" s="169"/>
      <c r="N48" s="169"/>
      <c r="O48" s="169"/>
      <c r="P48" s="169"/>
      <c r="Q48" s="170"/>
      <c r="R48" s="11"/>
      <c r="S48" s="9"/>
      <c r="T48" s="224"/>
      <c r="U48" s="224"/>
      <c r="V48" s="224"/>
      <c r="W48" s="224"/>
      <c r="X48" s="224"/>
      <c r="Y48" s="224"/>
      <c r="Z48" s="225"/>
      <c r="AA48" s="225"/>
      <c r="AB48" s="140" t="s">
        <v>0</v>
      </c>
      <c r="AC48" s="224"/>
      <c r="AD48" s="224"/>
      <c r="AE48" s="224"/>
      <c r="AF48" s="224"/>
      <c r="AG48" s="224"/>
      <c r="AH48" s="224"/>
      <c r="AI48" s="225"/>
      <c r="AJ48" s="225"/>
      <c r="AK48" s="140" t="s">
        <v>0</v>
      </c>
      <c r="AL48" s="226"/>
      <c r="AM48" s="227"/>
      <c r="AN48" s="227"/>
      <c r="AO48" s="227"/>
      <c r="AP48" s="228"/>
      <c r="AQ48" s="235"/>
      <c r="AR48" s="235"/>
      <c r="AS48" s="235"/>
      <c r="AT48" s="235"/>
      <c r="AU48" s="37"/>
      <c r="AV48" s="14"/>
      <c r="AW48" s="37"/>
      <c r="AX48" s="224"/>
      <c r="AY48" s="224"/>
      <c r="AZ48" s="224"/>
      <c r="BA48" s="224"/>
      <c r="BB48" s="224"/>
      <c r="BC48" s="224"/>
      <c r="BD48" s="225"/>
      <c r="BE48" s="225"/>
      <c r="BF48" s="140" t="s">
        <v>0</v>
      </c>
      <c r="BG48" s="224"/>
      <c r="BH48" s="224"/>
      <c r="BI48" s="224"/>
      <c r="BJ48" s="224"/>
      <c r="BK48" s="224"/>
      <c r="BL48" s="224"/>
      <c r="BM48" s="225"/>
      <c r="BN48" s="225"/>
      <c r="BO48" s="140" t="s">
        <v>0</v>
      </c>
      <c r="BP48" s="226"/>
      <c r="BQ48" s="227"/>
      <c r="BR48" s="227"/>
      <c r="BS48" s="227"/>
      <c r="BT48" s="228"/>
      <c r="BU48" s="235"/>
      <c r="BV48" s="235"/>
      <c r="BW48" s="235"/>
      <c r="BX48" s="235"/>
      <c r="BY48" s="9"/>
      <c r="BZ48" s="11"/>
    </row>
    <row r="49" spans="1:82" ht="18.75" customHeight="1" x14ac:dyDescent="0.2">
      <c r="A49" s="11"/>
      <c r="B49" s="11"/>
      <c r="C49" s="11"/>
      <c r="D49" s="11"/>
      <c r="E49" s="115"/>
      <c r="F49" s="115"/>
      <c r="G49" s="115"/>
      <c r="H49" s="171"/>
      <c r="I49" s="171"/>
      <c r="J49" s="171"/>
      <c r="K49" s="171"/>
      <c r="L49" s="171"/>
      <c r="M49" s="171"/>
      <c r="N49" s="171"/>
      <c r="O49" s="171"/>
      <c r="P49" s="171"/>
      <c r="Q49" s="172"/>
      <c r="R49" s="11"/>
      <c r="S49" s="9"/>
      <c r="T49" s="224"/>
      <c r="U49" s="224"/>
      <c r="V49" s="224"/>
      <c r="W49" s="224"/>
      <c r="X49" s="224"/>
      <c r="Y49" s="224"/>
      <c r="Z49" s="225"/>
      <c r="AA49" s="225"/>
      <c r="AB49" s="140"/>
      <c r="AC49" s="224"/>
      <c r="AD49" s="224"/>
      <c r="AE49" s="224"/>
      <c r="AF49" s="224"/>
      <c r="AG49" s="224"/>
      <c r="AH49" s="224"/>
      <c r="AI49" s="225"/>
      <c r="AJ49" s="225"/>
      <c r="AK49" s="140"/>
      <c r="AL49" s="229"/>
      <c r="AM49" s="230"/>
      <c r="AN49" s="230"/>
      <c r="AO49" s="230"/>
      <c r="AP49" s="231"/>
      <c r="AQ49" s="235"/>
      <c r="AR49" s="235"/>
      <c r="AS49" s="235"/>
      <c r="AT49" s="235"/>
      <c r="AU49" s="37"/>
      <c r="AV49" s="14"/>
      <c r="AW49" s="37"/>
      <c r="AX49" s="224"/>
      <c r="AY49" s="224"/>
      <c r="AZ49" s="224"/>
      <c r="BA49" s="224"/>
      <c r="BB49" s="224"/>
      <c r="BC49" s="224"/>
      <c r="BD49" s="225"/>
      <c r="BE49" s="225"/>
      <c r="BF49" s="140"/>
      <c r="BG49" s="224"/>
      <c r="BH49" s="224"/>
      <c r="BI49" s="224"/>
      <c r="BJ49" s="224"/>
      <c r="BK49" s="224"/>
      <c r="BL49" s="224"/>
      <c r="BM49" s="225"/>
      <c r="BN49" s="225"/>
      <c r="BO49" s="140"/>
      <c r="BP49" s="229"/>
      <c r="BQ49" s="230"/>
      <c r="BR49" s="230"/>
      <c r="BS49" s="230"/>
      <c r="BT49" s="231"/>
      <c r="BU49" s="235"/>
      <c r="BV49" s="235"/>
      <c r="BW49" s="235"/>
      <c r="BX49" s="235"/>
      <c r="BY49" s="9"/>
      <c r="BZ49" s="11"/>
    </row>
    <row r="50" spans="1:82" ht="18.75" customHeight="1" x14ac:dyDescent="0.2">
      <c r="A50" s="11"/>
      <c r="B50" s="11"/>
      <c r="C50" s="11"/>
      <c r="D50" s="11"/>
      <c r="E50" s="115"/>
      <c r="F50" s="115"/>
      <c r="G50" s="115"/>
      <c r="H50" s="171"/>
      <c r="I50" s="171"/>
      <c r="J50" s="171"/>
      <c r="K50" s="171"/>
      <c r="L50" s="171"/>
      <c r="M50" s="171"/>
      <c r="N50" s="171"/>
      <c r="O50" s="171"/>
      <c r="P50" s="171"/>
      <c r="Q50" s="172"/>
      <c r="R50" s="11"/>
      <c r="S50" s="9"/>
      <c r="T50" s="224"/>
      <c r="U50" s="224"/>
      <c r="V50" s="224"/>
      <c r="W50" s="224"/>
      <c r="X50" s="224"/>
      <c r="Y50" s="224"/>
      <c r="Z50" s="225"/>
      <c r="AA50" s="225"/>
      <c r="AB50" s="140"/>
      <c r="AC50" s="224"/>
      <c r="AD50" s="224"/>
      <c r="AE50" s="224"/>
      <c r="AF50" s="224"/>
      <c r="AG50" s="224"/>
      <c r="AH50" s="224"/>
      <c r="AI50" s="225"/>
      <c r="AJ50" s="225"/>
      <c r="AK50" s="140"/>
      <c r="AL50" s="229"/>
      <c r="AM50" s="230"/>
      <c r="AN50" s="230"/>
      <c r="AO50" s="230"/>
      <c r="AP50" s="231"/>
      <c r="AQ50" s="235"/>
      <c r="AR50" s="235"/>
      <c r="AS50" s="235"/>
      <c r="AT50" s="235"/>
      <c r="AU50" s="37"/>
      <c r="AV50" s="14"/>
      <c r="AW50" s="37"/>
      <c r="AX50" s="224"/>
      <c r="AY50" s="224"/>
      <c r="AZ50" s="224"/>
      <c r="BA50" s="224"/>
      <c r="BB50" s="224"/>
      <c r="BC50" s="224"/>
      <c r="BD50" s="225"/>
      <c r="BE50" s="225"/>
      <c r="BF50" s="140"/>
      <c r="BG50" s="224"/>
      <c r="BH50" s="224"/>
      <c r="BI50" s="224"/>
      <c r="BJ50" s="224"/>
      <c r="BK50" s="224"/>
      <c r="BL50" s="224"/>
      <c r="BM50" s="225"/>
      <c r="BN50" s="225"/>
      <c r="BO50" s="140"/>
      <c r="BP50" s="229"/>
      <c r="BQ50" s="230"/>
      <c r="BR50" s="230"/>
      <c r="BS50" s="230"/>
      <c r="BT50" s="231"/>
      <c r="BU50" s="235"/>
      <c r="BV50" s="235"/>
      <c r="BW50" s="235"/>
      <c r="BX50" s="235"/>
      <c r="BY50" s="9"/>
      <c r="BZ50" s="11"/>
    </row>
    <row r="51" spans="1:82" ht="18.75" customHeight="1" x14ac:dyDescent="0.2">
      <c r="A51" s="11"/>
      <c r="B51" s="11"/>
      <c r="C51" s="11"/>
      <c r="D51" s="11"/>
      <c r="E51" s="115"/>
      <c r="F51" s="115"/>
      <c r="G51" s="115"/>
      <c r="H51" s="173"/>
      <c r="I51" s="173"/>
      <c r="J51" s="173"/>
      <c r="K51" s="173"/>
      <c r="L51" s="173"/>
      <c r="M51" s="173"/>
      <c r="N51" s="173"/>
      <c r="O51" s="173"/>
      <c r="P51" s="173"/>
      <c r="Q51" s="174"/>
      <c r="R51" s="11"/>
      <c r="S51" s="9"/>
      <c r="T51" s="224"/>
      <c r="U51" s="224"/>
      <c r="V51" s="224"/>
      <c r="W51" s="224"/>
      <c r="X51" s="224"/>
      <c r="Y51" s="224"/>
      <c r="Z51" s="225"/>
      <c r="AA51" s="225"/>
      <c r="AB51" s="140"/>
      <c r="AC51" s="224"/>
      <c r="AD51" s="224"/>
      <c r="AE51" s="224"/>
      <c r="AF51" s="224"/>
      <c r="AG51" s="224"/>
      <c r="AH51" s="224"/>
      <c r="AI51" s="225"/>
      <c r="AJ51" s="225"/>
      <c r="AK51" s="140"/>
      <c r="AL51" s="232"/>
      <c r="AM51" s="233"/>
      <c r="AN51" s="233"/>
      <c r="AO51" s="233"/>
      <c r="AP51" s="234"/>
      <c r="AQ51" s="235"/>
      <c r="AR51" s="235"/>
      <c r="AS51" s="235"/>
      <c r="AT51" s="235"/>
      <c r="AU51" s="37"/>
      <c r="AV51" s="14"/>
      <c r="AW51" s="37"/>
      <c r="AX51" s="224"/>
      <c r="AY51" s="224"/>
      <c r="AZ51" s="224"/>
      <c r="BA51" s="224"/>
      <c r="BB51" s="224"/>
      <c r="BC51" s="224"/>
      <c r="BD51" s="225"/>
      <c r="BE51" s="225"/>
      <c r="BF51" s="140"/>
      <c r="BG51" s="224"/>
      <c r="BH51" s="224"/>
      <c r="BI51" s="224"/>
      <c r="BJ51" s="224"/>
      <c r="BK51" s="224"/>
      <c r="BL51" s="224"/>
      <c r="BM51" s="225"/>
      <c r="BN51" s="225"/>
      <c r="BO51" s="140"/>
      <c r="BP51" s="232"/>
      <c r="BQ51" s="233"/>
      <c r="BR51" s="233"/>
      <c r="BS51" s="233"/>
      <c r="BT51" s="234"/>
      <c r="BU51" s="235"/>
      <c r="BV51" s="235"/>
      <c r="BW51" s="235"/>
      <c r="BX51" s="235"/>
      <c r="BY51" s="9"/>
      <c r="BZ51" s="11"/>
    </row>
    <row r="52" spans="1:82" ht="18.75" customHeight="1" x14ac:dyDescent="0.2">
      <c r="A52" s="11"/>
      <c r="B52" s="11"/>
      <c r="C52" s="11"/>
      <c r="D52" s="11"/>
      <c r="E52" s="161" t="s">
        <v>38</v>
      </c>
      <c r="F52" s="162"/>
      <c r="G52" s="163"/>
      <c r="H52" s="168" t="s">
        <v>42</v>
      </c>
      <c r="I52" s="169"/>
      <c r="J52" s="169"/>
      <c r="K52" s="169"/>
      <c r="L52" s="169"/>
      <c r="M52" s="169"/>
      <c r="N52" s="169"/>
      <c r="O52" s="169"/>
      <c r="P52" s="169"/>
      <c r="Q52" s="170"/>
      <c r="R52" s="11"/>
      <c r="S52" s="9"/>
      <c r="T52" s="224"/>
      <c r="U52" s="224"/>
      <c r="V52" s="224"/>
      <c r="W52" s="224"/>
      <c r="X52" s="224"/>
      <c r="Y52" s="224"/>
      <c r="Z52" s="225"/>
      <c r="AA52" s="225"/>
      <c r="AB52" s="140" t="s">
        <v>0</v>
      </c>
      <c r="AC52" s="224"/>
      <c r="AD52" s="224"/>
      <c r="AE52" s="224"/>
      <c r="AF52" s="224"/>
      <c r="AG52" s="224"/>
      <c r="AH52" s="224"/>
      <c r="AI52" s="225"/>
      <c r="AJ52" s="225"/>
      <c r="AK52" s="140" t="s">
        <v>0</v>
      </c>
      <c r="AL52" s="226"/>
      <c r="AM52" s="227"/>
      <c r="AN52" s="227"/>
      <c r="AO52" s="227"/>
      <c r="AP52" s="228"/>
      <c r="AQ52" s="152" t="str">
        <f>IF(OR(T52="",AC52="",AL52=""),"",$AQ$48)</f>
        <v/>
      </c>
      <c r="AR52" s="153"/>
      <c r="AS52" s="153"/>
      <c r="AT52" s="154"/>
      <c r="AU52" s="37"/>
      <c r="AV52" s="14"/>
      <c r="AW52" s="37"/>
      <c r="AX52" s="224"/>
      <c r="AY52" s="224"/>
      <c r="AZ52" s="224"/>
      <c r="BA52" s="224"/>
      <c r="BB52" s="224"/>
      <c r="BC52" s="224"/>
      <c r="BD52" s="225"/>
      <c r="BE52" s="225"/>
      <c r="BF52" s="140" t="s">
        <v>0</v>
      </c>
      <c r="BG52" s="224"/>
      <c r="BH52" s="224"/>
      <c r="BI52" s="224"/>
      <c r="BJ52" s="224"/>
      <c r="BK52" s="224"/>
      <c r="BL52" s="224"/>
      <c r="BM52" s="225"/>
      <c r="BN52" s="225"/>
      <c r="BO52" s="140" t="s">
        <v>0</v>
      </c>
      <c r="BP52" s="226"/>
      <c r="BQ52" s="227"/>
      <c r="BR52" s="227"/>
      <c r="BS52" s="227"/>
      <c r="BT52" s="228"/>
      <c r="BU52" s="152" t="str">
        <f>IF(OR(AX52="",BG52="",BP52=""),"",$BU$48)</f>
        <v/>
      </c>
      <c r="BV52" s="153"/>
      <c r="BW52" s="153"/>
      <c r="BX52" s="154"/>
      <c r="BY52" s="9"/>
      <c r="BZ52" s="139"/>
    </row>
    <row r="53" spans="1:82" ht="18.75" customHeight="1" x14ac:dyDescent="0.2">
      <c r="A53" s="11"/>
      <c r="B53" s="11"/>
      <c r="C53" s="11"/>
      <c r="D53" s="11"/>
      <c r="E53" s="164"/>
      <c r="F53" s="131"/>
      <c r="G53" s="132"/>
      <c r="H53" s="171"/>
      <c r="I53" s="171"/>
      <c r="J53" s="171"/>
      <c r="K53" s="171"/>
      <c r="L53" s="171"/>
      <c r="M53" s="171"/>
      <c r="N53" s="171"/>
      <c r="O53" s="171"/>
      <c r="P53" s="171"/>
      <c r="Q53" s="172"/>
      <c r="R53" s="11"/>
      <c r="S53" s="9"/>
      <c r="T53" s="224"/>
      <c r="U53" s="224"/>
      <c r="V53" s="224"/>
      <c r="W53" s="224"/>
      <c r="X53" s="224"/>
      <c r="Y53" s="224"/>
      <c r="Z53" s="225"/>
      <c r="AA53" s="225"/>
      <c r="AB53" s="140"/>
      <c r="AC53" s="224"/>
      <c r="AD53" s="224"/>
      <c r="AE53" s="224"/>
      <c r="AF53" s="224"/>
      <c r="AG53" s="224"/>
      <c r="AH53" s="224"/>
      <c r="AI53" s="225"/>
      <c r="AJ53" s="225"/>
      <c r="AK53" s="140"/>
      <c r="AL53" s="229"/>
      <c r="AM53" s="230"/>
      <c r="AN53" s="230"/>
      <c r="AO53" s="230"/>
      <c r="AP53" s="231"/>
      <c r="AQ53" s="155"/>
      <c r="AR53" s="156"/>
      <c r="AS53" s="156"/>
      <c r="AT53" s="157"/>
      <c r="AU53" s="37"/>
      <c r="AV53" s="14"/>
      <c r="AW53" s="37"/>
      <c r="AX53" s="224"/>
      <c r="AY53" s="224"/>
      <c r="AZ53" s="224"/>
      <c r="BA53" s="224"/>
      <c r="BB53" s="224"/>
      <c r="BC53" s="224"/>
      <c r="BD53" s="225"/>
      <c r="BE53" s="225"/>
      <c r="BF53" s="140"/>
      <c r="BG53" s="224"/>
      <c r="BH53" s="224"/>
      <c r="BI53" s="224"/>
      <c r="BJ53" s="224"/>
      <c r="BK53" s="224"/>
      <c r="BL53" s="224"/>
      <c r="BM53" s="225"/>
      <c r="BN53" s="225"/>
      <c r="BO53" s="140"/>
      <c r="BP53" s="229"/>
      <c r="BQ53" s="230"/>
      <c r="BR53" s="230"/>
      <c r="BS53" s="230"/>
      <c r="BT53" s="231"/>
      <c r="BU53" s="155"/>
      <c r="BV53" s="156"/>
      <c r="BW53" s="156"/>
      <c r="BX53" s="157"/>
      <c r="BY53" s="9"/>
      <c r="BZ53" s="139"/>
    </row>
    <row r="54" spans="1:82" ht="18.75" customHeight="1" x14ac:dyDescent="0.2">
      <c r="A54" s="11"/>
      <c r="B54" s="11"/>
      <c r="C54" s="11"/>
      <c r="D54" s="11"/>
      <c r="E54" s="164"/>
      <c r="F54" s="131"/>
      <c r="G54" s="132"/>
      <c r="H54" s="171"/>
      <c r="I54" s="171"/>
      <c r="J54" s="171"/>
      <c r="K54" s="171"/>
      <c r="L54" s="171"/>
      <c r="M54" s="171"/>
      <c r="N54" s="171"/>
      <c r="O54" s="171"/>
      <c r="P54" s="171"/>
      <c r="Q54" s="172"/>
      <c r="R54" s="11"/>
      <c r="S54" s="9"/>
      <c r="T54" s="224"/>
      <c r="U54" s="224"/>
      <c r="V54" s="224"/>
      <c r="W54" s="224"/>
      <c r="X54" s="224"/>
      <c r="Y54" s="224"/>
      <c r="Z54" s="225"/>
      <c r="AA54" s="225"/>
      <c r="AB54" s="140"/>
      <c r="AC54" s="224"/>
      <c r="AD54" s="224"/>
      <c r="AE54" s="224"/>
      <c r="AF54" s="224"/>
      <c r="AG54" s="224"/>
      <c r="AH54" s="224"/>
      <c r="AI54" s="225"/>
      <c r="AJ54" s="225"/>
      <c r="AK54" s="140"/>
      <c r="AL54" s="229"/>
      <c r="AM54" s="230"/>
      <c r="AN54" s="230"/>
      <c r="AO54" s="230"/>
      <c r="AP54" s="231"/>
      <c r="AQ54" s="155"/>
      <c r="AR54" s="156"/>
      <c r="AS54" s="156"/>
      <c r="AT54" s="157"/>
      <c r="AU54" s="37"/>
      <c r="AV54" s="14"/>
      <c r="AW54" s="37"/>
      <c r="AX54" s="224"/>
      <c r="AY54" s="224"/>
      <c r="AZ54" s="224"/>
      <c r="BA54" s="224"/>
      <c r="BB54" s="224"/>
      <c r="BC54" s="224"/>
      <c r="BD54" s="225"/>
      <c r="BE54" s="225"/>
      <c r="BF54" s="140"/>
      <c r="BG54" s="224"/>
      <c r="BH54" s="224"/>
      <c r="BI54" s="224"/>
      <c r="BJ54" s="224"/>
      <c r="BK54" s="224"/>
      <c r="BL54" s="224"/>
      <c r="BM54" s="225"/>
      <c r="BN54" s="225"/>
      <c r="BO54" s="140"/>
      <c r="BP54" s="229"/>
      <c r="BQ54" s="230"/>
      <c r="BR54" s="230"/>
      <c r="BS54" s="230"/>
      <c r="BT54" s="231"/>
      <c r="BU54" s="155"/>
      <c r="BV54" s="156"/>
      <c r="BW54" s="156"/>
      <c r="BX54" s="157"/>
      <c r="BY54" s="9"/>
      <c r="BZ54" s="139"/>
    </row>
    <row r="55" spans="1:82" ht="18.75" customHeight="1" x14ac:dyDescent="0.2">
      <c r="A55" s="11"/>
      <c r="B55" s="11"/>
      <c r="C55" s="11"/>
      <c r="D55" s="11"/>
      <c r="E55" s="165"/>
      <c r="F55" s="166"/>
      <c r="G55" s="167"/>
      <c r="H55" s="173"/>
      <c r="I55" s="173"/>
      <c r="J55" s="173"/>
      <c r="K55" s="173"/>
      <c r="L55" s="173"/>
      <c r="M55" s="173"/>
      <c r="N55" s="173"/>
      <c r="O55" s="173"/>
      <c r="P55" s="173"/>
      <c r="Q55" s="174"/>
      <c r="R55" s="11"/>
      <c r="S55" s="9"/>
      <c r="T55" s="224"/>
      <c r="U55" s="224"/>
      <c r="V55" s="224"/>
      <c r="W55" s="224"/>
      <c r="X55" s="224"/>
      <c r="Y55" s="224"/>
      <c r="Z55" s="225"/>
      <c r="AA55" s="225"/>
      <c r="AB55" s="140"/>
      <c r="AC55" s="224"/>
      <c r="AD55" s="224"/>
      <c r="AE55" s="224"/>
      <c r="AF55" s="224"/>
      <c r="AG55" s="224"/>
      <c r="AH55" s="224"/>
      <c r="AI55" s="225"/>
      <c r="AJ55" s="225"/>
      <c r="AK55" s="140"/>
      <c r="AL55" s="232"/>
      <c r="AM55" s="233"/>
      <c r="AN55" s="233"/>
      <c r="AO55" s="233"/>
      <c r="AP55" s="234"/>
      <c r="AQ55" s="158"/>
      <c r="AR55" s="159"/>
      <c r="AS55" s="159"/>
      <c r="AT55" s="160"/>
      <c r="AU55" s="37"/>
      <c r="AV55" s="14"/>
      <c r="AW55" s="37"/>
      <c r="AX55" s="224"/>
      <c r="AY55" s="224"/>
      <c r="AZ55" s="224"/>
      <c r="BA55" s="224"/>
      <c r="BB55" s="224"/>
      <c r="BC55" s="224"/>
      <c r="BD55" s="225"/>
      <c r="BE55" s="225"/>
      <c r="BF55" s="140"/>
      <c r="BG55" s="224"/>
      <c r="BH55" s="224"/>
      <c r="BI55" s="224"/>
      <c r="BJ55" s="224"/>
      <c r="BK55" s="224"/>
      <c r="BL55" s="224"/>
      <c r="BM55" s="225"/>
      <c r="BN55" s="225"/>
      <c r="BO55" s="140"/>
      <c r="BP55" s="232"/>
      <c r="BQ55" s="233"/>
      <c r="BR55" s="233"/>
      <c r="BS55" s="233"/>
      <c r="BT55" s="234"/>
      <c r="BU55" s="158"/>
      <c r="BV55" s="159"/>
      <c r="BW55" s="159"/>
      <c r="BX55" s="160"/>
      <c r="BY55" s="9"/>
      <c r="BZ55" s="139"/>
    </row>
    <row r="56" spans="1:82" ht="18.75" customHeight="1" x14ac:dyDescent="0.2">
      <c r="A56" s="11"/>
      <c r="B56" s="11"/>
      <c r="C56" s="11"/>
      <c r="D56" s="11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11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11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11"/>
    </row>
    <row r="57" spans="1:82" ht="19.2" x14ac:dyDescent="0.2">
      <c r="A57" s="11"/>
      <c r="B57" s="11"/>
      <c r="C57" s="11"/>
      <c r="D57" s="1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</row>
    <row r="58" spans="1:82" ht="19.2" x14ac:dyDescent="0.2">
      <c r="A58" s="11"/>
      <c r="B58" s="11"/>
      <c r="C58" s="11"/>
      <c r="D58" s="1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</row>
    <row r="59" spans="1:82" ht="19.2" x14ac:dyDescent="0.2">
      <c r="A59" s="11"/>
      <c r="B59" s="11"/>
      <c r="C59" s="11"/>
      <c r="D59" s="1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</row>
    <row r="60" spans="1:82" ht="19.2" x14ac:dyDescent="0.2">
      <c r="A60" s="11"/>
      <c r="B60" s="11"/>
      <c r="C60" s="11"/>
      <c r="D60" s="1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</row>
    <row r="61" spans="1:82" ht="19.2" x14ac:dyDescent="0.2">
      <c r="A61" s="11"/>
      <c r="B61" s="11"/>
      <c r="C61" s="11"/>
      <c r="D61" s="1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</row>
    <row r="62" spans="1:82" s="11" customFormat="1" ht="19.2" x14ac:dyDescent="0.2"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82" ht="19.2" x14ac:dyDescent="0.2">
      <c r="A63" s="11"/>
      <c r="B63" s="11"/>
      <c r="C63" s="11"/>
      <c r="D63" s="1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</row>
    <row r="64" spans="1:82" ht="50.1" customHeight="1" x14ac:dyDescent="0.2">
      <c r="A64" s="11"/>
      <c r="B64" s="115" t="s">
        <v>5</v>
      </c>
      <c r="C64" s="115"/>
      <c r="D64" s="115"/>
      <c r="E64" s="116" t="s">
        <v>55</v>
      </c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39"/>
      <c r="S64" s="39"/>
      <c r="T64" s="39"/>
      <c r="U64" s="39"/>
      <c r="V64" s="9"/>
      <c r="W64" s="114" t="s">
        <v>39</v>
      </c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26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26"/>
      <c r="BA64" s="114" t="s">
        <v>3</v>
      </c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31"/>
      <c r="BS64" s="27"/>
      <c r="BT64" s="27"/>
      <c r="BU64" s="27"/>
      <c r="BV64" s="27"/>
      <c r="BW64" s="11"/>
      <c r="BX64" s="11"/>
      <c r="BY64" s="11"/>
      <c r="BZ64" s="11"/>
      <c r="CA64" s="11"/>
      <c r="CB64" s="11"/>
      <c r="CC64" s="11"/>
      <c r="CD64" s="11"/>
    </row>
    <row r="65" spans="1:82" ht="50.1" hidden="1" customHeight="1" x14ac:dyDescent="0.2">
      <c r="A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25"/>
      <c r="S65" s="25"/>
      <c r="T65" s="25"/>
      <c r="U65" s="25"/>
      <c r="V65" s="9"/>
      <c r="W65" s="9"/>
      <c r="X65" s="122" t="s">
        <v>51</v>
      </c>
      <c r="Y65" s="122"/>
      <c r="Z65" s="122"/>
      <c r="AA65" s="122"/>
      <c r="AB65" s="122"/>
      <c r="AC65" s="122"/>
      <c r="AD65" s="122"/>
      <c r="AE65" s="122"/>
      <c r="AF65" s="130" t="str">
        <f>T48&amp;Z48&amp;AB48</f>
        <v>日</v>
      </c>
      <c r="AG65" s="130"/>
      <c r="AH65" s="130"/>
      <c r="AI65" s="130"/>
      <c r="AJ65" s="130"/>
      <c r="AK65" s="130"/>
      <c r="AL65" s="26"/>
      <c r="AM65" s="26"/>
      <c r="AN65" s="26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26"/>
      <c r="BA65" s="26"/>
      <c r="BB65" s="122" t="s">
        <v>51</v>
      </c>
      <c r="BC65" s="122"/>
      <c r="BD65" s="122"/>
      <c r="BE65" s="122"/>
      <c r="BF65" s="122"/>
      <c r="BG65" s="122"/>
      <c r="BH65" s="122"/>
      <c r="BI65" s="122"/>
      <c r="BJ65" s="130" t="str">
        <f>AX48&amp;BD48&amp;BF48</f>
        <v>日</v>
      </c>
      <c r="BK65" s="130"/>
      <c r="BL65" s="130"/>
      <c r="BM65" s="130"/>
      <c r="BN65" s="130"/>
      <c r="BO65" s="130"/>
      <c r="BP65" s="31"/>
      <c r="BQ65" s="31"/>
      <c r="BR65" s="31"/>
      <c r="BS65" s="27"/>
      <c r="BT65" s="27"/>
      <c r="BU65" s="27"/>
      <c r="BV65" s="27"/>
      <c r="BW65" s="11"/>
      <c r="BX65" s="11"/>
      <c r="BY65" s="11"/>
      <c r="BZ65" s="11"/>
      <c r="CA65" s="11"/>
      <c r="CB65" s="11"/>
      <c r="CC65" s="11"/>
      <c r="CD65" s="11"/>
    </row>
    <row r="66" spans="1:82" ht="50.1" hidden="1" customHeight="1" x14ac:dyDescent="0.2">
      <c r="A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25"/>
      <c r="S66" s="25"/>
      <c r="T66" s="25"/>
      <c r="U66" s="25"/>
      <c r="V66" s="9"/>
      <c r="W66" s="9"/>
      <c r="X66" s="219" t="s">
        <v>52</v>
      </c>
      <c r="Y66" s="219"/>
      <c r="Z66" s="219"/>
      <c r="AA66" s="219"/>
      <c r="AB66" s="219"/>
      <c r="AC66" s="219"/>
      <c r="AD66" s="219"/>
      <c r="AE66" s="219"/>
      <c r="AF66" s="130" t="str">
        <f>AC48&amp;AI48&amp;AK48</f>
        <v>日</v>
      </c>
      <c r="AG66" s="130"/>
      <c r="AH66" s="130"/>
      <c r="AI66" s="130"/>
      <c r="AJ66" s="130"/>
      <c r="AK66" s="130"/>
      <c r="AL66" s="26"/>
      <c r="AM66" s="26"/>
      <c r="AN66" s="26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26"/>
      <c r="BA66" s="26"/>
      <c r="BB66" s="219" t="s">
        <v>52</v>
      </c>
      <c r="BC66" s="219"/>
      <c r="BD66" s="219"/>
      <c r="BE66" s="219"/>
      <c r="BF66" s="219"/>
      <c r="BG66" s="219"/>
      <c r="BH66" s="219"/>
      <c r="BI66" s="219"/>
      <c r="BJ66" s="130" t="str">
        <f>BG48&amp;BM48&amp;BO48</f>
        <v>日</v>
      </c>
      <c r="BK66" s="130"/>
      <c r="BL66" s="130"/>
      <c r="BM66" s="130"/>
      <c r="BN66" s="130"/>
      <c r="BO66" s="130"/>
      <c r="BP66" s="31"/>
      <c r="BQ66" s="31"/>
      <c r="BR66" s="31"/>
      <c r="BS66" s="27"/>
      <c r="BT66" s="27"/>
      <c r="BU66" s="27"/>
      <c r="BV66" s="27"/>
      <c r="BW66" s="11"/>
      <c r="BX66" s="11"/>
      <c r="BY66" s="11"/>
      <c r="BZ66" s="11"/>
      <c r="CA66" s="11"/>
      <c r="CB66" s="11"/>
      <c r="CC66" s="11"/>
      <c r="CD66" s="11"/>
    </row>
    <row r="67" spans="1:82" ht="50.1" customHeight="1" x14ac:dyDescent="0.2">
      <c r="A67" s="11"/>
      <c r="B67" s="11"/>
      <c r="C67" s="11"/>
      <c r="D67" s="1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9"/>
      <c r="W67" s="122" t="s">
        <v>4</v>
      </c>
      <c r="X67" s="122"/>
      <c r="Y67" s="122"/>
      <c r="Z67" s="122"/>
      <c r="AA67" s="122"/>
      <c r="AB67" s="122"/>
      <c r="AC67" s="122"/>
      <c r="AD67" s="122"/>
      <c r="AE67" s="122"/>
      <c r="AF67" s="218" t="e">
        <f>AF66-AF65+1</f>
        <v>#VALUE!</v>
      </c>
      <c r="AG67" s="138"/>
      <c r="AH67" s="138"/>
      <c r="AI67" s="138"/>
      <c r="AJ67" s="138"/>
      <c r="AK67" s="138"/>
      <c r="AL67" s="124" t="s">
        <v>0</v>
      </c>
      <c r="AM67" s="124"/>
      <c r="AN67" s="26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26"/>
      <c r="BA67" s="122" t="s">
        <v>4</v>
      </c>
      <c r="BB67" s="122"/>
      <c r="BC67" s="122"/>
      <c r="BD67" s="122"/>
      <c r="BE67" s="122"/>
      <c r="BF67" s="122"/>
      <c r="BG67" s="122"/>
      <c r="BH67" s="122"/>
      <c r="BI67" s="122"/>
      <c r="BJ67" s="218" t="e">
        <f>BJ66-BJ65+1</f>
        <v>#VALUE!</v>
      </c>
      <c r="BK67" s="138"/>
      <c r="BL67" s="138"/>
      <c r="BM67" s="138"/>
      <c r="BN67" s="138"/>
      <c r="BO67" s="138"/>
      <c r="BP67" s="124" t="s">
        <v>0</v>
      </c>
      <c r="BQ67" s="124"/>
      <c r="BR67" s="31"/>
      <c r="BS67" s="27"/>
      <c r="BT67" s="27"/>
      <c r="BU67" s="27"/>
      <c r="BV67" s="27"/>
      <c r="BW67" s="11"/>
      <c r="BX67" s="11"/>
      <c r="BY67" s="11"/>
      <c r="BZ67" s="11"/>
      <c r="CA67" s="11"/>
      <c r="CB67" s="11"/>
      <c r="CC67" s="11"/>
      <c r="CD67" s="11"/>
    </row>
    <row r="68" spans="1:82" ht="50.1" hidden="1" customHeight="1" x14ac:dyDescent="0.2">
      <c r="A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25"/>
      <c r="S68" s="25"/>
      <c r="T68" s="25"/>
      <c r="U68" s="25"/>
      <c r="V68" s="9"/>
      <c r="W68" s="58"/>
      <c r="X68" s="122" t="s">
        <v>53</v>
      </c>
      <c r="Y68" s="122"/>
      <c r="Z68" s="122"/>
      <c r="AA68" s="122"/>
      <c r="AB68" s="122"/>
      <c r="AC68" s="122"/>
      <c r="AD68" s="122"/>
      <c r="AE68" s="122"/>
      <c r="AF68" s="217" t="e">
        <f>EOMONTH(AF65,0)</f>
        <v>#VALUE!</v>
      </c>
      <c r="AG68" s="130"/>
      <c r="AH68" s="130"/>
      <c r="AI68" s="130"/>
      <c r="AJ68" s="130"/>
      <c r="AK68" s="130"/>
      <c r="AL68" s="26"/>
      <c r="AM68" s="26"/>
      <c r="AN68" s="26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26"/>
      <c r="BA68" s="59"/>
      <c r="BB68" s="122" t="s">
        <v>53</v>
      </c>
      <c r="BC68" s="122"/>
      <c r="BD68" s="122"/>
      <c r="BE68" s="122"/>
      <c r="BF68" s="122"/>
      <c r="BG68" s="122"/>
      <c r="BH68" s="122"/>
      <c r="BI68" s="122"/>
      <c r="BJ68" s="217" t="e">
        <f>EOMONTH(BJ65,0)</f>
        <v>#VALUE!</v>
      </c>
      <c r="BK68" s="130"/>
      <c r="BL68" s="130"/>
      <c r="BM68" s="130"/>
      <c r="BN68" s="130"/>
      <c r="BO68" s="130"/>
      <c r="BP68" s="31"/>
      <c r="BQ68" s="31"/>
      <c r="BR68" s="31"/>
      <c r="BS68" s="28"/>
      <c r="BT68" s="27"/>
      <c r="BU68" s="27"/>
      <c r="BV68" s="27"/>
      <c r="BW68" s="11"/>
      <c r="BX68" s="11"/>
      <c r="BY68" s="11"/>
      <c r="BZ68" s="11"/>
      <c r="CA68" s="11"/>
      <c r="CB68" s="11"/>
      <c r="CC68" s="11"/>
      <c r="CD68" s="11"/>
    </row>
    <row r="69" spans="1:82" ht="50.1" customHeight="1" thickBot="1" x14ac:dyDescent="0.25">
      <c r="A69" s="11"/>
      <c r="B69" s="131"/>
      <c r="C69" s="131"/>
      <c r="D69" s="131"/>
      <c r="E69" s="115" t="s">
        <v>34</v>
      </c>
      <c r="F69" s="115"/>
      <c r="G69" s="115"/>
      <c r="H69" s="116" t="s">
        <v>44</v>
      </c>
      <c r="I69" s="116"/>
      <c r="J69" s="116"/>
      <c r="K69" s="116"/>
      <c r="L69" s="116"/>
      <c r="M69" s="116"/>
      <c r="N69" s="116"/>
      <c r="O69" s="116"/>
      <c r="P69" s="116"/>
      <c r="Q69" s="116"/>
      <c r="R69" s="39"/>
      <c r="S69" s="39"/>
      <c r="T69" s="39"/>
      <c r="U69" s="39"/>
      <c r="V69" s="9"/>
      <c r="W69" s="122" t="s">
        <v>10</v>
      </c>
      <c r="X69" s="122"/>
      <c r="Y69" s="122"/>
      <c r="Z69" s="122"/>
      <c r="AA69" s="122"/>
      <c r="AB69" s="122"/>
      <c r="AC69" s="122"/>
      <c r="AD69" s="122"/>
      <c r="AE69" s="122"/>
      <c r="AF69" s="223">
        <f>AI48</f>
        <v>0</v>
      </c>
      <c r="AG69" s="123"/>
      <c r="AH69" s="123"/>
      <c r="AI69" s="123"/>
      <c r="AJ69" s="123"/>
      <c r="AK69" s="123"/>
      <c r="AL69" s="124" t="s">
        <v>0</v>
      </c>
      <c r="AM69" s="124"/>
      <c r="AN69" s="26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26"/>
      <c r="BA69" s="122" t="s">
        <v>10</v>
      </c>
      <c r="BB69" s="122"/>
      <c r="BC69" s="122"/>
      <c r="BD69" s="122"/>
      <c r="BE69" s="122"/>
      <c r="BF69" s="122"/>
      <c r="BG69" s="122"/>
      <c r="BH69" s="122"/>
      <c r="BI69" s="122"/>
      <c r="BJ69" s="223">
        <f>BM48</f>
        <v>0</v>
      </c>
      <c r="BK69" s="123"/>
      <c r="BL69" s="123"/>
      <c r="BM69" s="123"/>
      <c r="BN69" s="123"/>
      <c r="BO69" s="123"/>
      <c r="BP69" s="124" t="s">
        <v>0</v>
      </c>
      <c r="BQ69" s="124"/>
      <c r="BR69" s="31"/>
      <c r="BS69" s="27"/>
      <c r="BT69" s="27"/>
      <c r="BU69" s="27"/>
      <c r="BV69" s="27"/>
      <c r="BW69" s="11"/>
      <c r="BX69" s="11"/>
      <c r="BY69" s="11"/>
      <c r="BZ69" s="11"/>
      <c r="CA69" s="11"/>
      <c r="CB69" s="11"/>
      <c r="CC69" s="11"/>
      <c r="CD69" s="11"/>
    </row>
    <row r="70" spans="1:82" ht="50.1" customHeight="1" thickBot="1" x14ac:dyDescent="0.25">
      <c r="A70" s="11"/>
      <c r="B70" s="11"/>
      <c r="C70" s="11"/>
      <c r="D70" s="11"/>
      <c r="E70" s="11"/>
      <c r="F70" s="11"/>
      <c r="G70" s="11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9"/>
      <c r="W70" s="122" t="s">
        <v>11</v>
      </c>
      <c r="X70" s="122"/>
      <c r="Y70" s="122"/>
      <c r="Z70" s="122"/>
      <c r="AA70" s="122"/>
      <c r="AB70" s="122"/>
      <c r="AC70" s="122"/>
      <c r="AD70" s="122"/>
      <c r="AE70" s="125"/>
      <c r="AF70" s="134" t="e">
        <f>IF(OR(AO12&lt;&gt;"",AO13&lt;&gt;"",AO14&lt;&gt;""),"error",AL48*AF69/AF67)</f>
        <v>#VALUE!</v>
      </c>
      <c r="AG70" s="135"/>
      <c r="AH70" s="135"/>
      <c r="AI70" s="135"/>
      <c r="AJ70" s="135"/>
      <c r="AK70" s="136"/>
      <c r="AL70" s="137">
        <f>AQ48</f>
        <v>0</v>
      </c>
      <c r="AM70" s="121"/>
      <c r="AN70" s="26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26"/>
      <c r="BA70" s="122" t="s">
        <v>11</v>
      </c>
      <c r="BB70" s="122"/>
      <c r="BC70" s="122"/>
      <c r="BD70" s="122"/>
      <c r="BE70" s="122"/>
      <c r="BF70" s="122"/>
      <c r="BG70" s="122"/>
      <c r="BH70" s="122"/>
      <c r="BI70" s="125"/>
      <c r="BJ70" s="127" t="e">
        <f>IF(OR(AO12&lt;&gt;"",AO18&lt;&gt;"",AO17&lt;&gt;""),"error",BP48*BJ69/BJ67)</f>
        <v>#VALUE!</v>
      </c>
      <c r="BK70" s="128"/>
      <c r="BL70" s="128"/>
      <c r="BM70" s="128"/>
      <c r="BN70" s="128"/>
      <c r="BO70" s="129"/>
      <c r="BP70" s="120">
        <f>BU48</f>
        <v>0</v>
      </c>
      <c r="BQ70" s="121"/>
      <c r="BR70" s="31"/>
      <c r="BS70" s="27"/>
      <c r="BT70" s="27"/>
      <c r="BU70" s="27"/>
      <c r="BV70" s="27"/>
      <c r="BW70" s="11"/>
      <c r="BX70" s="11"/>
      <c r="BY70" s="11"/>
      <c r="BZ70" s="11"/>
      <c r="CA70" s="11"/>
      <c r="CB70" s="11"/>
      <c r="CC70" s="11"/>
      <c r="CD70" s="11"/>
    </row>
    <row r="71" spans="1:82" ht="21.6" customHeight="1" x14ac:dyDescent="0.2">
      <c r="A71" s="11"/>
      <c r="B71" s="11"/>
      <c r="C71" s="11"/>
      <c r="D71" s="1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9"/>
      <c r="W71" s="9"/>
      <c r="X71" s="29"/>
      <c r="Y71" s="29"/>
      <c r="Z71" s="29"/>
      <c r="AA71" s="29"/>
      <c r="AB71" s="29"/>
      <c r="AC71" s="29"/>
      <c r="AD71" s="29"/>
      <c r="AE71" s="29"/>
      <c r="AF71" s="30"/>
      <c r="AG71" s="30"/>
      <c r="AH71" s="30"/>
      <c r="AI71" s="30"/>
      <c r="AJ71" s="30"/>
      <c r="AK71" s="30"/>
      <c r="AL71" s="26"/>
      <c r="AM71" s="26"/>
      <c r="AN71" s="26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26"/>
      <c r="BA71" s="26"/>
      <c r="BB71" s="29"/>
      <c r="BC71" s="29"/>
      <c r="BD71" s="29"/>
      <c r="BE71" s="29"/>
      <c r="BF71" s="29"/>
      <c r="BG71" s="29"/>
      <c r="BH71" s="29"/>
      <c r="BI71" s="29"/>
      <c r="BJ71" s="30"/>
      <c r="BK71" s="30"/>
      <c r="BL71" s="30"/>
      <c r="BM71" s="30"/>
      <c r="BN71" s="30"/>
      <c r="BO71" s="30"/>
      <c r="BP71" s="31"/>
      <c r="BQ71" s="31"/>
      <c r="BR71" s="31"/>
      <c r="BS71" s="27"/>
      <c r="BT71" s="27"/>
      <c r="BU71" s="27"/>
      <c r="BV71" s="27"/>
      <c r="BW71" s="11"/>
      <c r="BX71" s="11"/>
      <c r="BY71" s="11"/>
      <c r="BZ71" s="11"/>
      <c r="CA71" s="11"/>
      <c r="CB71" s="11"/>
      <c r="CC71" s="11"/>
      <c r="CD71" s="11"/>
    </row>
    <row r="72" spans="1:82" s="11" customFormat="1" ht="21.6" customHeight="1" x14ac:dyDescent="0.2"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V72" s="6"/>
      <c r="W72" s="6"/>
      <c r="X72" s="6"/>
      <c r="Y72" s="6"/>
      <c r="Z72" s="6"/>
      <c r="AA72" s="6"/>
      <c r="AB72" s="6"/>
      <c r="AC72" s="6"/>
      <c r="AD72" s="45"/>
      <c r="AE72" s="45"/>
      <c r="AF72" s="45"/>
      <c r="AG72" s="45"/>
      <c r="AH72" s="45"/>
      <c r="AI72" s="45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6"/>
      <c r="BA72" s="6"/>
      <c r="BB72" s="6"/>
      <c r="BC72" s="6"/>
      <c r="BD72" s="6"/>
      <c r="BE72" s="6"/>
      <c r="BF72" s="6"/>
      <c r="BG72" s="6"/>
      <c r="BH72" s="45"/>
      <c r="BI72" s="45"/>
      <c r="BJ72" s="45"/>
      <c r="BK72" s="45"/>
      <c r="BL72" s="45"/>
      <c r="BM72" s="45"/>
      <c r="BN72" s="27"/>
      <c r="BO72" s="27"/>
      <c r="BP72" s="27"/>
      <c r="BQ72" s="27"/>
      <c r="BR72" s="27"/>
      <c r="BS72" s="27"/>
      <c r="BT72" s="27"/>
    </row>
    <row r="73" spans="1:82" ht="10.5" customHeight="1" x14ac:dyDescent="0.2">
      <c r="A73" s="11"/>
      <c r="B73" s="11"/>
      <c r="C73" s="11"/>
      <c r="D73" s="1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11"/>
      <c r="W73" s="11"/>
      <c r="X73" s="6"/>
      <c r="Y73" s="6"/>
      <c r="Z73" s="6"/>
      <c r="AA73" s="6"/>
      <c r="AB73" s="6"/>
      <c r="AC73" s="6"/>
      <c r="AD73" s="6"/>
      <c r="AE73" s="6"/>
      <c r="AF73" s="45"/>
      <c r="AG73" s="45"/>
      <c r="AH73" s="45"/>
      <c r="AI73" s="45"/>
      <c r="AJ73" s="45"/>
      <c r="AK73" s="45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6"/>
      <c r="BC73" s="6"/>
      <c r="BD73" s="6"/>
      <c r="BE73" s="6"/>
      <c r="BF73" s="6"/>
      <c r="BG73" s="6"/>
      <c r="BH73" s="6"/>
      <c r="BI73" s="6"/>
      <c r="BJ73" s="45"/>
      <c r="BK73" s="45"/>
      <c r="BL73" s="45"/>
      <c r="BM73" s="45"/>
      <c r="BN73" s="45"/>
      <c r="BO73" s="45"/>
      <c r="BP73" s="27"/>
      <c r="BQ73" s="27"/>
      <c r="BR73" s="27"/>
      <c r="BS73" s="27"/>
      <c r="BT73" s="27"/>
      <c r="BU73" s="27"/>
      <c r="BV73" s="27"/>
      <c r="BW73" s="11"/>
      <c r="BX73" s="11"/>
      <c r="BY73" s="11"/>
      <c r="BZ73" s="11"/>
      <c r="CA73" s="11"/>
      <c r="CB73" s="11"/>
      <c r="CC73" s="11"/>
      <c r="CD73" s="11"/>
    </row>
    <row r="74" spans="1:82" ht="21.6" customHeight="1" x14ac:dyDescent="0.2">
      <c r="A74" s="11"/>
      <c r="B74" s="11"/>
      <c r="C74" s="11"/>
      <c r="D74" s="1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9"/>
      <c r="W74" s="9"/>
      <c r="X74" s="32"/>
      <c r="Y74" s="32"/>
      <c r="Z74" s="32"/>
      <c r="AA74" s="32"/>
      <c r="AB74" s="32"/>
      <c r="AC74" s="32"/>
      <c r="AD74" s="32"/>
      <c r="AE74" s="32"/>
      <c r="AF74" s="26"/>
      <c r="AG74" s="26"/>
      <c r="AH74" s="26"/>
      <c r="AI74" s="26"/>
      <c r="AJ74" s="26"/>
      <c r="AK74" s="26"/>
      <c r="AL74" s="26"/>
      <c r="AM74" s="26"/>
      <c r="AN74" s="26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26"/>
      <c r="BA74" s="26"/>
      <c r="BB74" s="32"/>
      <c r="BC74" s="32"/>
      <c r="BD74" s="32"/>
      <c r="BE74" s="32"/>
      <c r="BF74" s="32"/>
      <c r="BG74" s="32"/>
      <c r="BH74" s="32"/>
      <c r="BI74" s="32"/>
      <c r="BJ74" s="26"/>
      <c r="BK74" s="26"/>
      <c r="BL74" s="26"/>
      <c r="BM74" s="26"/>
      <c r="BN74" s="26"/>
      <c r="BO74" s="26"/>
      <c r="BP74" s="31"/>
      <c r="BQ74" s="31"/>
      <c r="BR74" s="31"/>
      <c r="BS74" s="27"/>
      <c r="BT74" s="27"/>
      <c r="BU74" s="27"/>
      <c r="BV74" s="27"/>
      <c r="BW74" s="11"/>
      <c r="BX74" s="11"/>
      <c r="BY74" s="11"/>
      <c r="BZ74" s="11"/>
      <c r="CA74" s="11"/>
      <c r="CB74" s="11"/>
      <c r="CC74" s="11"/>
      <c r="CD74" s="11"/>
    </row>
    <row r="75" spans="1:82" ht="50.1" hidden="1" customHeight="1" x14ac:dyDescent="0.2">
      <c r="A75" s="11"/>
      <c r="B75" s="11"/>
      <c r="C75" s="11"/>
      <c r="D75" s="1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9"/>
      <c r="W75" s="9"/>
      <c r="X75" s="122" t="s">
        <v>51</v>
      </c>
      <c r="Y75" s="122"/>
      <c r="Z75" s="122"/>
      <c r="AA75" s="122"/>
      <c r="AB75" s="122"/>
      <c r="AC75" s="122"/>
      <c r="AD75" s="122"/>
      <c r="AE75" s="122"/>
      <c r="AF75" s="130" t="str">
        <f>T52&amp;Z52&amp;AB52</f>
        <v>日</v>
      </c>
      <c r="AG75" s="130"/>
      <c r="AH75" s="130"/>
      <c r="AI75" s="130"/>
      <c r="AJ75" s="130"/>
      <c r="AK75" s="130"/>
      <c r="AL75" s="26"/>
      <c r="AM75" s="26"/>
      <c r="AN75" s="26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26"/>
      <c r="BA75" s="26"/>
      <c r="BB75" s="122" t="s">
        <v>51</v>
      </c>
      <c r="BC75" s="122"/>
      <c r="BD75" s="122"/>
      <c r="BE75" s="122"/>
      <c r="BF75" s="122"/>
      <c r="BG75" s="122"/>
      <c r="BH75" s="122"/>
      <c r="BI75" s="122"/>
      <c r="BJ75" s="130" t="str">
        <f>AX52&amp;BD52&amp;BF52</f>
        <v>日</v>
      </c>
      <c r="BK75" s="130"/>
      <c r="BL75" s="130"/>
      <c r="BM75" s="130"/>
      <c r="BN75" s="130"/>
      <c r="BO75" s="130"/>
      <c r="BP75" s="31"/>
      <c r="BQ75" s="31"/>
      <c r="BR75" s="31"/>
      <c r="BS75" s="27"/>
      <c r="BT75" s="27"/>
      <c r="BU75" s="27"/>
      <c r="BV75" s="27"/>
      <c r="BW75" s="11"/>
      <c r="BX75" s="11"/>
      <c r="BY75" s="11"/>
      <c r="BZ75" s="11"/>
      <c r="CA75" s="11"/>
      <c r="CB75" s="11"/>
      <c r="CC75" s="11"/>
      <c r="CD75" s="11"/>
    </row>
    <row r="76" spans="1:82" ht="50.1" hidden="1" customHeight="1" x14ac:dyDescent="0.2">
      <c r="A76" s="11"/>
      <c r="B76" s="11"/>
      <c r="C76" s="11"/>
      <c r="D76" s="1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9"/>
      <c r="W76" s="9"/>
      <c r="X76" s="219" t="s">
        <v>52</v>
      </c>
      <c r="Y76" s="219"/>
      <c r="Z76" s="219"/>
      <c r="AA76" s="219"/>
      <c r="AB76" s="219"/>
      <c r="AC76" s="219"/>
      <c r="AD76" s="219"/>
      <c r="AE76" s="219"/>
      <c r="AF76" s="130" t="str">
        <f>AC52&amp;AI52&amp;AK52</f>
        <v>日</v>
      </c>
      <c r="AG76" s="130"/>
      <c r="AH76" s="130"/>
      <c r="AI76" s="130"/>
      <c r="AJ76" s="130"/>
      <c r="AK76" s="130"/>
      <c r="AL76" s="26"/>
      <c r="AM76" s="26"/>
      <c r="AN76" s="26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26"/>
      <c r="BA76" s="26"/>
      <c r="BB76" s="219" t="s">
        <v>52</v>
      </c>
      <c r="BC76" s="219"/>
      <c r="BD76" s="219"/>
      <c r="BE76" s="219"/>
      <c r="BF76" s="219"/>
      <c r="BG76" s="219"/>
      <c r="BH76" s="219"/>
      <c r="BI76" s="219"/>
      <c r="BJ76" s="130" t="str">
        <f>BG52&amp;BM52&amp;BO52</f>
        <v>日</v>
      </c>
      <c r="BK76" s="130"/>
      <c r="BL76" s="130"/>
      <c r="BM76" s="130"/>
      <c r="BN76" s="130"/>
      <c r="BO76" s="130"/>
      <c r="BP76" s="31"/>
      <c r="BQ76" s="31"/>
      <c r="BR76" s="31"/>
      <c r="BS76" s="27"/>
      <c r="BT76" s="27"/>
      <c r="BU76" s="27"/>
      <c r="BV76" s="27"/>
      <c r="BW76" s="11"/>
      <c r="BX76" s="11"/>
      <c r="BY76" s="11"/>
      <c r="BZ76" s="11"/>
      <c r="CA76" s="11"/>
      <c r="CB76" s="11"/>
      <c r="CC76" s="11"/>
      <c r="CD76" s="11"/>
    </row>
    <row r="77" spans="1:82" ht="50.1" customHeight="1" x14ac:dyDescent="0.2">
      <c r="A77" s="11"/>
      <c r="B77" s="11"/>
      <c r="C77" s="11"/>
      <c r="D77" s="1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9"/>
      <c r="W77" s="122" t="s">
        <v>4</v>
      </c>
      <c r="X77" s="122"/>
      <c r="Y77" s="122"/>
      <c r="Z77" s="122"/>
      <c r="AA77" s="122"/>
      <c r="AB77" s="122"/>
      <c r="AC77" s="122"/>
      <c r="AD77" s="122"/>
      <c r="AE77" s="122"/>
      <c r="AF77" s="218" t="e">
        <f>AF76-AF75+1</f>
        <v>#VALUE!</v>
      </c>
      <c r="AG77" s="138"/>
      <c r="AH77" s="138"/>
      <c r="AI77" s="138"/>
      <c r="AJ77" s="138"/>
      <c r="AK77" s="138"/>
      <c r="AL77" s="124" t="s">
        <v>0</v>
      </c>
      <c r="AM77" s="124"/>
      <c r="AN77" s="26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26"/>
      <c r="BA77" s="122" t="s">
        <v>4</v>
      </c>
      <c r="BB77" s="122"/>
      <c r="BC77" s="122"/>
      <c r="BD77" s="122"/>
      <c r="BE77" s="122"/>
      <c r="BF77" s="122"/>
      <c r="BG77" s="122"/>
      <c r="BH77" s="122"/>
      <c r="BI77" s="122"/>
      <c r="BJ77" s="218" t="e">
        <f>BJ76-BJ75+1</f>
        <v>#VALUE!</v>
      </c>
      <c r="BK77" s="138"/>
      <c r="BL77" s="138"/>
      <c r="BM77" s="138"/>
      <c r="BN77" s="138"/>
      <c r="BO77" s="138"/>
      <c r="BP77" s="124" t="s">
        <v>0</v>
      </c>
      <c r="BQ77" s="124"/>
      <c r="BR77" s="31"/>
      <c r="BS77" s="27"/>
      <c r="BT77" s="27"/>
      <c r="BU77" s="27"/>
      <c r="BV77" s="27"/>
      <c r="BW77" s="11"/>
      <c r="BX77" s="11"/>
      <c r="BY77" s="11"/>
      <c r="BZ77" s="11"/>
      <c r="CA77" s="11"/>
      <c r="CB77" s="11"/>
      <c r="CC77" s="11"/>
      <c r="CD77" s="11"/>
    </row>
    <row r="78" spans="1:82" ht="50.1" hidden="1" customHeight="1" x14ac:dyDescent="0.2">
      <c r="A78" s="11"/>
      <c r="R78" s="11"/>
      <c r="S78" s="11"/>
      <c r="T78" s="11"/>
      <c r="U78" s="11"/>
      <c r="V78" s="9"/>
      <c r="W78" s="57"/>
      <c r="X78" s="122" t="s">
        <v>53</v>
      </c>
      <c r="Y78" s="122"/>
      <c r="Z78" s="122"/>
      <c r="AA78" s="122"/>
      <c r="AB78" s="122"/>
      <c r="AC78" s="122"/>
      <c r="AD78" s="122"/>
      <c r="AE78" s="122"/>
      <c r="AF78" s="217" t="e">
        <f>EOMONTH(AF75,0)</f>
        <v>#VALUE!</v>
      </c>
      <c r="AG78" s="130"/>
      <c r="AH78" s="130"/>
      <c r="AI78" s="130"/>
      <c r="AJ78" s="130"/>
      <c r="AK78" s="130"/>
      <c r="AL78" s="26"/>
      <c r="AM78" s="26"/>
      <c r="AN78" s="26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26"/>
      <c r="BA78" s="59"/>
      <c r="BB78" s="122" t="s">
        <v>53</v>
      </c>
      <c r="BC78" s="122"/>
      <c r="BD78" s="122"/>
      <c r="BE78" s="122"/>
      <c r="BF78" s="122"/>
      <c r="BG78" s="122"/>
      <c r="BH78" s="122"/>
      <c r="BI78" s="122"/>
      <c r="BJ78" s="217" t="e">
        <f>EOMONTH(BJ75,0)</f>
        <v>#VALUE!</v>
      </c>
      <c r="BK78" s="130"/>
      <c r="BL78" s="130"/>
      <c r="BM78" s="130"/>
      <c r="BN78" s="130"/>
      <c r="BO78" s="130"/>
      <c r="BP78" s="31"/>
      <c r="BQ78" s="31"/>
      <c r="BR78" s="31"/>
      <c r="BS78" s="27"/>
      <c r="BT78" s="27"/>
      <c r="BU78" s="27"/>
      <c r="BV78" s="27"/>
      <c r="BW78" s="11"/>
      <c r="BX78" s="11"/>
      <c r="BY78" s="11"/>
      <c r="BZ78" s="11"/>
      <c r="CA78" s="11"/>
      <c r="CB78" s="11"/>
      <c r="CC78" s="11"/>
      <c r="CD78" s="11"/>
    </row>
    <row r="79" spans="1:82" ht="50.1" customHeight="1" thickBot="1" x14ac:dyDescent="0.25">
      <c r="A79" s="11"/>
      <c r="B79" s="131"/>
      <c r="C79" s="131"/>
      <c r="D79" s="132"/>
      <c r="E79" s="133" t="s">
        <v>35</v>
      </c>
      <c r="F79" s="115"/>
      <c r="G79" s="115"/>
      <c r="H79" s="116" t="s">
        <v>45</v>
      </c>
      <c r="I79" s="116"/>
      <c r="J79" s="116"/>
      <c r="K79" s="116"/>
      <c r="L79" s="116"/>
      <c r="M79" s="116"/>
      <c r="N79" s="116"/>
      <c r="O79" s="116"/>
      <c r="P79" s="116"/>
      <c r="Q79" s="116"/>
      <c r="R79" s="39"/>
      <c r="S79" s="39"/>
      <c r="T79" s="39"/>
      <c r="U79" s="39"/>
      <c r="V79" s="9"/>
      <c r="W79" s="122" t="s">
        <v>10</v>
      </c>
      <c r="X79" s="122"/>
      <c r="Y79" s="122"/>
      <c r="Z79" s="122"/>
      <c r="AA79" s="122"/>
      <c r="AB79" s="122"/>
      <c r="AC79" s="122"/>
      <c r="AD79" s="122"/>
      <c r="AE79" s="122"/>
      <c r="AF79" s="223" t="e">
        <f>AF78-AF75+1</f>
        <v>#VALUE!</v>
      </c>
      <c r="AG79" s="123"/>
      <c r="AH79" s="123"/>
      <c r="AI79" s="123"/>
      <c r="AJ79" s="123"/>
      <c r="AK79" s="123"/>
      <c r="AL79" s="124" t="s">
        <v>0</v>
      </c>
      <c r="AM79" s="124"/>
      <c r="AN79" s="26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26"/>
      <c r="BA79" s="122" t="s">
        <v>10</v>
      </c>
      <c r="BB79" s="122"/>
      <c r="BC79" s="122"/>
      <c r="BD79" s="122"/>
      <c r="BE79" s="122"/>
      <c r="BF79" s="122"/>
      <c r="BG79" s="122"/>
      <c r="BH79" s="122"/>
      <c r="BI79" s="122"/>
      <c r="BJ79" s="223" t="e">
        <f>BJ78-BJ75+1</f>
        <v>#VALUE!</v>
      </c>
      <c r="BK79" s="123"/>
      <c r="BL79" s="123"/>
      <c r="BM79" s="123"/>
      <c r="BN79" s="123"/>
      <c r="BO79" s="123"/>
      <c r="BP79" s="124" t="s">
        <v>0</v>
      </c>
      <c r="BQ79" s="124"/>
      <c r="BR79" s="31"/>
      <c r="BS79" s="27"/>
      <c r="BT79" s="27"/>
      <c r="BU79" s="27"/>
      <c r="BV79" s="27"/>
      <c r="BW79" s="11"/>
      <c r="BX79" s="11"/>
      <c r="BY79" s="11"/>
      <c r="BZ79" s="11"/>
      <c r="CA79" s="11"/>
      <c r="CB79" s="11"/>
      <c r="CC79" s="11"/>
      <c r="CD79" s="11"/>
    </row>
    <row r="80" spans="1:82" ht="50.1" customHeight="1" thickBo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9"/>
      <c r="W80" s="122" t="s">
        <v>11</v>
      </c>
      <c r="X80" s="122"/>
      <c r="Y80" s="122"/>
      <c r="Z80" s="122"/>
      <c r="AA80" s="122"/>
      <c r="AB80" s="122"/>
      <c r="AC80" s="122"/>
      <c r="AD80" s="122"/>
      <c r="AE80" s="125"/>
      <c r="AF80" s="127" t="e">
        <f>IF(OR(AO12&lt;&gt;"",AO15&lt;&gt;"",AO16&lt;&gt;""),"error",AL52*AF79/AF77)</f>
        <v>#VALUE!</v>
      </c>
      <c r="AG80" s="128"/>
      <c r="AH80" s="128"/>
      <c r="AI80" s="128"/>
      <c r="AJ80" s="128"/>
      <c r="AK80" s="129"/>
      <c r="AL80" s="120">
        <f>AQ48</f>
        <v>0</v>
      </c>
      <c r="AM80" s="121"/>
      <c r="AN80" s="26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26"/>
      <c r="BA80" s="122" t="s">
        <v>11</v>
      </c>
      <c r="BB80" s="122"/>
      <c r="BC80" s="122"/>
      <c r="BD80" s="122"/>
      <c r="BE80" s="122"/>
      <c r="BF80" s="122"/>
      <c r="BG80" s="122"/>
      <c r="BH80" s="122"/>
      <c r="BI80" s="125"/>
      <c r="BJ80" s="127" t="e">
        <f>IF(OR(AO12&lt;&gt;"",AO19&lt;&gt;"",AO20&lt;&gt;""),"error",BP52*BJ79/BJ77)</f>
        <v>#VALUE!</v>
      </c>
      <c r="BK80" s="128"/>
      <c r="BL80" s="128"/>
      <c r="BM80" s="128"/>
      <c r="BN80" s="128"/>
      <c r="BO80" s="129"/>
      <c r="BP80" s="120">
        <f>BU48</f>
        <v>0</v>
      </c>
      <c r="BQ80" s="121"/>
      <c r="BR80" s="31"/>
      <c r="BS80" s="27"/>
      <c r="BT80" s="27"/>
      <c r="BU80" s="27"/>
      <c r="BV80" s="27"/>
      <c r="BW80" s="11"/>
      <c r="BX80" s="11"/>
      <c r="BY80" s="11"/>
      <c r="BZ80" s="11"/>
      <c r="CA80" s="11"/>
      <c r="CB80" s="11"/>
      <c r="CC80" s="11"/>
      <c r="CD80" s="11"/>
    </row>
    <row r="81" spans="1:82" ht="21.6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9"/>
      <c r="W81" s="9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31"/>
      <c r="BQ81" s="31"/>
      <c r="BR81" s="31"/>
      <c r="BS81" s="27"/>
      <c r="BT81" s="27"/>
      <c r="BU81" s="27"/>
      <c r="BV81" s="27"/>
      <c r="BW81" s="11"/>
      <c r="BX81" s="11"/>
      <c r="BY81" s="11"/>
      <c r="BZ81" s="11"/>
      <c r="CA81" s="11"/>
      <c r="CB81" s="11"/>
      <c r="CC81" s="11"/>
      <c r="CD81" s="11"/>
    </row>
    <row r="82" spans="1:82" s="11" customFormat="1" ht="21.6" customHeight="1" x14ac:dyDescent="0.2"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27"/>
      <c r="BM82" s="27"/>
      <c r="BN82" s="27"/>
      <c r="BO82" s="27"/>
      <c r="BP82" s="27"/>
      <c r="BQ82" s="27"/>
      <c r="BR82" s="27"/>
    </row>
    <row r="83" spans="1:82" s="11" customFormat="1" ht="21.6" customHeight="1" x14ac:dyDescent="0.2"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27"/>
      <c r="BM83" s="27"/>
      <c r="BN83" s="27"/>
      <c r="BO83" s="27"/>
      <c r="BP83" s="27"/>
      <c r="BQ83" s="27"/>
      <c r="BR83" s="27"/>
    </row>
    <row r="84" spans="1:82" ht="21.6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27"/>
      <c r="BM84" s="27"/>
      <c r="BN84" s="27"/>
      <c r="BO84" s="27"/>
      <c r="BP84" s="27"/>
      <c r="BQ84" s="27"/>
      <c r="BR84" s="27"/>
      <c r="BS84" s="11"/>
      <c r="BT84" s="11"/>
      <c r="BU84" s="11"/>
      <c r="BV84" s="11"/>
      <c r="BW84" s="11"/>
      <c r="BX84" s="11"/>
      <c r="BY84" s="11"/>
      <c r="BZ84" s="11"/>
    </row>
    <row r="85" spans="1:82" ht="21.6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27"/>
      <c r="BM85" s="27"/>
      <c r="BN85" s="27"/>
      <c r="BO85" s="27"/>
      <c r="BP85" s="27"/>
      <c r="BQ85" s="27"/>
      <c r="BR85" s="27"/>
      <c r="BS85" s="11"/>
      <c r="BT85" s="11"/>
      <c r="BU85" s="11"/>
      <c r="BV85" s="11"/>
      <c r="BW85" s="11"/>
      <c r="BX85" s="11"/>
      <c r="BY85" s="11"/>
      <c r="BZ85" s="11"/>
    </row>
    <row r="86" spans="1:82" ht="50.1" customHeight="1" thickBo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4" t="s">
        <v>56</v>
      </c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114" t="s">
        <v>3</v>
      </c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27"/>
      <c r="BT86" s="27"/>
      <c r="BU86" s="27"/>
      <c r="BV86" s="27"/>
      <c r="BW86" s="11"/>
      <c r="BX86" s="11"/>
      <c r="BY86" s="11"/>
      <c r="BZ86" s="11"/>
      <c r="CA86" s="11"/>
      <c r="CB86" s="11"/>
      <c r="CC86" s="11"/>
      <c r="CD86" s="11"/>
    </row>
    <row r="87" spans="1:82" ht="50.1" customHeight="1" thickBot="1" x14ac:dyDescent="0.25">
      <c r="A87" s="11"/>
      <c r="B87" s="115" t="s">
        <v>6</v>
      </c>
      <c r="C87" s="115"/>
      <c r="D87" s="115"/>
      <c r="E87" s="116" t="s">
        <v>102</v>
      </c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39"/>
      <c r="S87" s="39"/>
      <c r="T87" s="39"/>
      <c r="U87" s="39"/>
      <c r="V87" s="9"/>
      <c r="W87" s="220" t="str">
        <f>IF(AO12&lt;&gt;"","入力をご確認ください",IFERROR(AF70+AF80,"入力をご確認ください"))</f>
        <v>入力をご確認ください</v>
      </c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2"/>
      <c r="AL87" s="137">
        <f>AQ48</f>
        <v>0</v>
      </c>
      <c r="AM87" s="121"/>
      <c r="AN87" s="26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26"/>
      <c r="BA87" s="117" t="str">
        <f>IF(AO12&lt;&gt;"","入力をご確認ください",IFERROR(BJ70+BJ80,"入力をご確認ください"))</f>
        <v>入力をご確認ください</v>
      </c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9"/>
      <c r="BP87" s="137">
        <f>BU48</f>
        <v>0</v>
      </c>
      <c r="BQ87" s="121"/>
      <c r="BR87" s="31"/>
      <c r="BS87" s="27"/>
      <c r="BT87" s="27"/>
      <c r="BU87" s="27"/>
      <c r="BV87" s="27"/>
      <c r="BW87" s="11"/>
      <c r="BX87" s="11"/>
      <c r="BY87" s="11"/>
      <c r="BZ87" s="11"/>
      <c r="CA87" s="11"/>
      <c r="CB87" s="11"/>
      <c r="CC87" s="11"/>
      <c r="CD87" s="11"/>
    </row>
    <row r="88" spans="1:82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</row>
    <row r="89" spans="1:82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</row>
    <row r="90" spans="1:82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</row>
    <row r="91" spans="1:82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33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</row>
  </sheetData>
  <sheetProtection algorithmName="SHA-512" hashValue="wUzUB2iokH7DIBee63mkk05DXYw/mLqoni322jKOAtXVYbXGSUv1bWFHjDIs7jboSubrEDIcmfYw3G0Gs7CuFw==" saltValue="i3iIwdeugWMA4VtMpkk84A==" spinCount="100000" sheet="1" objects="1" scenarios="1" selectLockedCells="1"/>
  <mergeCells count="142">
    <mergeCell ref="BQ3:BY3"/>
    <mergeCell ref="B21:BY23"/>
    <mergeCell ref="B26:D29"/>
    <mergeCell ref="E26:Q29"/>
    <mergeCell ref="R26:AD29"/>
    <mergeCell ref="B31:D34"/>
    <mergeCell ref="E31:Q34"/>
    <mergeCell ref="R31:AD34"/>
    <mergeCell ref="B12:I13"/>
    <mergeCell ref="J12:AL13"/>
    <mergeCell ref="B14:I15"/>
    <mergeCell ref="J14:AL15"/>
    <mergeCell ref="AU3:BP3"/>
    <mergeCell ref="B41:D43"/>
    <mergeCell ref="E41:Q43"/>
    <mergeCell ref="T41:AT44"/>
    <mergeCell ref="AX41:BX44"/>
    <mergeCell ref="T45:AK46"/>
    <mergeCell ref="AL45:AP47"/>
    <mergeCell ref="AQ45:AT47"/>
    <mergeCell ref="AX45:BO46"/>
    <mergeCell ref="BP45:BT47"/>
    <mergeCell ref="BU45:BX47"/>
    <mergeCell ref="T47:AB47"/>
    <mergeCell ref="AC47:AK47"/>
    <mergeCell ref="AX47:BF47"/>
    <mergeCell ref="BG47:BO47"/>
    <mergeCell ref="E48:G51"/>
    <mergeCell ref="H48:Q51"/>
    <mergeCell ref="T48:Y51"/>
    <mergeCell ref="Z48:AA51"/>
    <mergeCell ref="AB48:AB51"/>
    <mergeCell ref="AC48:AH51"/>
    <mergeCell ref="Z52:AA55"/>
    <mergeCell ref="AB52:AB55"/>
    <mergeCell ref="AC52:AH55"/>
    <mergeCell ref="BF48:BF51"/>
    <mergeCell ref="BG48:BL51"/>
    <mergeCell ref="BM48:BN51"/>
    <mergeCell ref="BO48:BO51"/>
    <mergeCell ref="BP48:BT51"/>
    <mergeCell ref="BU48:BX51"/>
    <mergeCell ref="AI48:AJ51"/>
    <mergeCell ref="AK48:AK51"/>
    <mergeCell ref="AL48:AP51"/>
    <mergeCell ref="AQ48:AT51"/>
    <mergeCell ref="AX48:BC51"/>
    <mergeCell ref="BD48:BE51"/>
    <mergeCell ref="BZ52:BZ55"/>
    <mergeCell ref="B64:D64"/>
    <mergeCell ref="E64:Q64"/>
    <mergeCell ref="X65:AE65"/>
    <mergeCell ref="AF65:AK65"/>
    <mergeCell ref="BB65:BI65"/>
    <mergeCell ref="BJ65:BO65"/>
    <mergeCell ref="BF52:BF55"/>
    <mergeCell ref="BG52:BL55"/>
    <mergeCell ref="BM52:BN55"/>
    <mergeCell ref="BO52:BO55"/>
    <mergeCell ref="BP52:BT55"/>
    <mergeCell ref="BU52:BX55"/>
    <mergeCell ref="AI52:AJ55"/>
    <mergeCell ref="AK52:AK55"/>
    <mergeCell ref="AL52:AP55"/>
    <mergeCell ref="AQ52:AT55"/>
    <mergeCell ref="AX52:BC55"/>
    <mergeCell ref="BD52:BE55"/>
    <mergeCell ref="E52:G55"/>
    <mergeCell ref="H52:Q55"/>
    <mergeCell ref="T52:Y55"/>
    <mergeCell ref="W64:AM64"/>
    <mergeCell ref="BA64:BQ64"/>
    <mergeCell ref="B69:D69"/>
    <mergeCell ref="E69:G69"/>
    <mergeCell ref="H69:Q69"/>
    <mergeCell ref="AF69:AK69"/>
    <mergeCell ref="AL69:AM69"/>
    <mergeCell ref="BJ69:BO69"/>
    <mergeCell ref="BP69:BQ69"/>
    <mergeCell ref="X66:AE66"/>
    <mergeCell ref="AF66:AK66"/>
    <mergeCell ref="BB66:BI66"/>
    <mergeCell ref="BJ66:BO66"/>
    <mergeCell ref="AF67:AK67"/>
    <mergeCell ref="AL67:AM67"/>
    <mergeCell ref="BJ67:BO67"/>
    <mergeCell ref="W67:AE67"/>
    <mergeCell ref="W69:AE69"/>
    <mergeCell ref="X68:AE68"/>
    <mergeCell ref="AF68:AK68"/>
    <mergeCell ref="BA67:BI67"/>
    <mergeCell ref="BA69:BI69"/>
    <mergeCell ref="BP67:BQ67"/>
    <mergeCell ref="BB68:BI68"/>
    <mergeCell ref="BJ68:BO68"/>
    <mergeCell ref="B87:D87"/>
    <mergeCell ref="E87:Q87"/>
    <mergeCell ref="AL87:AM87"/>
    <mergeCell ref="BP87:BQ87"/>
    <mergeCell ref="BJ79:BO79"/>
    <mergeCell ref="BP79:BQ79"/>
    <mergeCell ref="AF80:AK80"/>
    <mergeCell ref="AL80:AM80"/>
    <mergeCell ref="BJ80:BO80"/>
    <mergeCell ref="BP80:BQ80"/>
    <mergeCell ref="B79:D79"/>
    <mergeCell ref="E79:G79"/>
    <mergeCell ref="H79:Q79"/>
    <mergeCell ref="AF79:AK79"/>
    <mergeCell ref="AL79:AM79"/>
    <mergeCell ref="W70:AE70"/>
    <mergeCell ref="W77:AE77"/>
    <mergeCell ref="W79:AE79"/>
    <mergeCell ref="W80:AE80"/>
    <mergeCell ref="V86:AN86"/>
    <mergeCell ref="W87:AK87"/>
    <mergeCell ref="X78:AE78"/>
    <mergeCell ref="AF78:AK78"/>
    <mergeCell ref="AF70:AK70"/>
    <mergeCell ref="AL70:AM70"/>
    <mergeCell ref="AF77:AK77"/>
    <mergeCell ref="AL77:AM77"/>
    <mergeCell ref="X75:AE75"/>
    <mergeCell ref="AF75:AK75"/>
    <mergeCell ref="X76:AE76"/>
    <mergeCell ref="AF76:AK76"/>
    <mergeCell ref="BA70:BI70"/>
    <mergeCell ref="BA77:BI77"/>
    <mergeCell ref="BA79:BI79"/>
    <mergeCell ref="BA80:BI80"/>
    <mergeCell ref="AZ86:BR86"/>
    <mergeCell ref="BA87:BO87"/>
    <mergeCell ref="BB78:BI78"/>
    <mergeCell ref="BJ78:BO78"/>
    <mergeCell ref="BJ70:BO70"/>
    <mergeCell ref="BP70:BQ70"/>
    <mergeCell ref="BJ77:BO77"/>
    <mergeCell ref="BP77:BQ77"/>
    <mergeCell ref="BB75:BI75"/>
    <mergeCell ref="BJ75:BO75"/>
    <mergeCell ref="BB76:BI76"/>
    <mergeCell ref="BJ76:BO76"/>
  </mergeCells>
  <phoneticPr fontId="1"/>
  <conditionalFormatting sqref="AF67:AM67 W67 X68:AM68 AF69:AM70 W69:W70 AF77:AM77 W77 X78:AM78 AF79:AM80 W79:W80 AL87:AM87 W87 T45:AT55">
    <cfRule type="expression" dxfId="1" priority="53">
      <formula>$R$26="今年分のみ"</formula>
    </cfRule>
  </conditionalFormatting>
  <conditionalFormatting sqref="BJ67:BQ67 BA67 BB68:BQ68 BJ69:BQ70 BA69:BA70 BJ77:BQ77 BA77 BB78:BQ78 BJ79:BQ80 BA79:BA80 BP87:BQ87 BA87 AX45:BX55">
    <cfRule type="expression" dxfId="0" priority="50">
      <formula>$R$26="前年分のみ"</formula>
    </cfRule>
  </conditionalFormatting>
  <dataValidations count="2">
    <dataValidation type="custom" operator="equal" allowBlank="1" showInputMessage="1" showErrorMessage="1" errorTitle="開始日エラー" error="検針票1枚目・2枚目いずれかの開始日が1日となる場合、本書の提出は不要です。" sqref="Z48:AA55" xr:uid="{00000000-0002-0000-0100-000000000000}">
      <formula1>Z48&lt;&gt;1</formula1>
    </dataValidation>
    <dataValidation type="custom" allowBlank="1" showInputMessage="1" showErrorMessage="1" errorTitle="開始日エラー" error="検針票1枚目・2枚目いずれかの開始日が1日となる場合、本書の提出は不要です。" sqref="BD48:BE55" xr:uid="{00000000-0002-0000-0100-000001000000}">
      <formula1>BD48&lt;&gt;1</formula1>
    </dataValidation>
  </dataValidations>
  <pageMargins left="0.7" right="0.7" top="0.75" bottom="0.75" header="0.3" footer="0.3"/>
  <pageSetup paperSize="9" scale="33" orientation="portrait" r:id="rId1"/>
  <colBreaks count="1" manualBreakCount="1">
    <brk id="80" max="11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月→日数換算データ!$G$2:$G$4</xm:f>
          </x14:formula1>
          <xm:sqref>R35:AD38 R26:AD29</xm:sqref>
        </x14:dataValidation>
        <x14:dataValidation type="list" allowBlank="1" showInputMessage="1" showErrorMessage="1" xr:uid="{EED3B0A7-E6C2-4375-AAE8-B2F7C11DB799}">
          <x14:formula1>
            <xm:f>月→日数換算データ!$D$40:$D$65</xm:f>
          </x14:formula1>
          <xm:sqref>BG48:BL55 AX48:BC55</xm:sqref>
        </x14:dataValidation>
        <x14:dataValidation type="list" allowBlank="1" showInputMessage="1" showErrorMessage="1" xr:uid="{8B3052D6-5D3E-422A-A31A-1C34E118E710}">
          <x14:formula1>
            <xm:f>月→日数換算データ!$D$16:$D$29</xm:f>
          </x14:formula1>
          <xm:sqref>T48:Y51 AC48:AH51 T52:Y55 AC52:AH55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65"/>
  <sheetViews>
    <sheetView topLeftCell="A13" zoomScale="55" zoomScaleNormal="55" workbookViewId="0">
      <selection activeCell="CF10" sqref="CF10"/>
    </sheetView>
  </sheetViews>
  <sheetFormatPr defaultColWidth="9" defaultRowHeight="15" x14ac:dyDescent="0.2"/>
  <cols>
    <col min="1" max="1" width="9" style="1"/>
    <col min="2" max="2" width="11.109375" style="4" bestFit="1" customWidth="1"/>
    <col min="3" max="3" width="9" style="4"/>
    <col min="4" max="4" width="18.6640625" style="4" customWidth="1"/>
    <col min="5" max="5" width="9" style="4"/>
    <col min="6" max="16384" width="9" style="1"/>
  </cols>
  <sheetData>
    <row r="1" spans="2:7" x14ac:dyDescent="0.2">
      <c r="B1" s="2" t="s">
        <v>14</v>
      </c>
      <c r="C1" s="2" t="s">
        <v>15</v>
      </c>
      <c r="D1" s="2" t="s">
        <v>16</v>
      </c>
      <c r="E1" s="2" t="s">
        <v>0</v>
      </c>
    </row>
    <row r="2" spans="2:7" x14ac:dyDescent="0.2">
      <c r="B2" s="3" t="s">
        <v>26</v>
      </c>
      <c r="C2" s="3" t="s">
        <v>12</v>
      </c>
      <c r="D2" s="48" t="str">
        <f t="shared" ref="D2:D25" si="0">CONCATENATE(B2,C2)</f>
        <v>2019年1月</v>
      </c>
      <c r="E2" s="3">
        <v>31</v>
      </c>
      <c r="G2" s="56" t="s">
        <v>40</v>
      </c>
    </row>
    <row r="3" spans="2:7" x14ac:dyDescent="0.2">
      <c r="B3" s="3" t="s">
        <v>26</v>
      </c>
      <c r="C3" s="3" t="s">
        <v>13</v>
      </c>
      <c r="D3" s="48" t="str">
        <f t="shared" si="0"/>
        <v>2019年2月</v>
      </c>
      <c r="E3" s="3">
        <v>28</v>
      </c>
      <c r="G3" s="56" t="s">
        <v>29</v>
      </c>
    </row>
    <row r="4" spans="2:7" x14ac:dyDescent="0.2">
      <c r="B4" s="3" t="s">
        <v>26</v>
      </c>
      <c r="C4" s="3" t="s">
        <v>9</v>
      </c>
      <c r="D4" s="48" t="str">
        <f t="shared" si="0"/>
        <v>2019年3月</v>
      </c>
      <c r="E4" s="3">
        <v>31</v>
      </c>
      <c r="G4" s="56" t="s">
        <v>41</v>
      </c>
    </row>
    <row r="5" spans="2:7" x14ac:dyDescent="0.2">
      <c r="B5" s="3" t="s">
        <v>26</v>
      </c>
      <c r="C5" s="3" t="s">
        <v>17</v>
      </c>
      <c r="D5" s="48" t="str">
        <f t="shared" si="0"/>
        <v>2019年4月</v>
      </c>
      <c r="E5" s="3">
        <v>30</v>
      </c>
    </row>
    <row r="6" spans="2:7" x14ac:dyDescent="0.2">
      <c r="B6" s="3" t="s">
        <v>26</v>
      </c>
      <c r="C6" s="3" t="s">
        <v>18</v>
      </c>
      <c r="D6" s="48" t="str">
        <f t="shared" si="0"/>
        <v>2019年5月</v>
      </c>
      <c r="E6" s="3">
        <v>31</v>
      </c>
    </row>
    <row r="7" spans="2:7" x14ac:dyDescent="0.2">
      <c r="B7" s="3" t="s">
        <v>26</v>
      </c>
      <c r="C7" s="3" t="s">
        <v>19</v>
      </c>
      <c r="D7" s="48" t="str">
        <f t="shared" si="0"/>
        <v>2019年6月</v>
      </c>
      <c r="E7" s="3">
        <v>30</v>
      </c>
    </row>
    <row r="8" spans="2:7" x14ac:dyDescent="0.2">
      <c r="B8" s="3" t="s">
        <v>26</v>
      </c>
      <c r="C8" s="3" t="s">
        <v>20</v>
      </c>
      <c r="D8" s="48" t="str">
        <f t="shared" si="0"/>
        <v>2019年7月</v>
      </c>
      <c r="E8" s="3">
        <v>31</v>
      </c>
    </row>
    <row r="9" spans="2:7" x14ac:dyDescent="0.2">
      <c r="B9" s="3" t="s">
        <v>26</v>
      </c>
      <c r="C9" s="3" t="s">
        <v>21</v>
      </c>
      <c r="D9" s="48" t="str">
        <f t="shared" si="0"/>
        <v>2019年8月</v>
      </c>
      <c r="E9" s="3">
        <v>31</v>
      </c>
    </row>
    <row r="10" spans="2:7" x14ac:dyDescent="0.2">
      <c r="B10" s="3" t="s">
        <v>26</v>
      </c>
      <c r="C10" s="3" t="s">
        <v>22</v>
      </c>
      <c r="D10" s="48" t="str">
        <f t="shared" si="0"/>
        <v>2019年9月</v>
      </c>
      <c r="E10" s="3">
        <v>30</v>
      </c>
    </row>
    <row r="11" spans="2:7" x14ac:dyDescent="0.2">
      <c r="B11" s="3" t="s">
        <v>26</v>
      </c>
      <c r="C11" s="3" t="s">
        <v>23</v>
      </c>
      <c r="D11" s="48" t="str">
        <f t="shared" si="0"/>
        <v>2019年10月</v>
      </c>
      <c r="E11" s="3">
        <v>31</v>
      </c>
    </row>
    <row r="12" spans="2:7" x14ac:dyDescent="0.2">
      <c r="B12" s="3" t="s">
        <v>26</v>
      </c>
      <c r="C12" s="3" t="s">
        <v>24</v>
      </c>
      <c r="D12" s="48" t="str">
        <f t="shared" si="0"/>
        <v>2019年11月</v>
      </c>
      <c r="E12" s="3">
        <v>30</v>
      </c>
    </row>
    <row r="13" spans="2:7" x14ac:dyDescent="0.2">
      <c r="B13" s="3" t="s">
        <v>26</v>
      </c>
      <c r="C13" s="3" t="s">
        <v>25</v>
      </c>
      <c r="D13" s="48" t="str">
        <f t="shared" si="0"/>
        <v>2019年12月</v>
      </c>
      <c r="E13" s="3">
        <v>31</v>
      </c>
    </row>
    <row r="14" spans="2:7" x14ac:dyDescent="0.2">
      <c r="B14" s="3" t="s">
        <v>27</v>
      </c>
      <c r="C14" s="3" t="s">
        <v>12</v>
      </c>
      <c r="D14" s="48" t="str">
        <f t="shared" si="0"/>
        <v>2020年1月</v>
      </c>
      <c r="E14" s="3">
        <v>31</v>
      </c>
    </row>
    <row r="15" spans="2:7" x14ac:dyDescent="0.2">
      <c r="B15" s="3" t="s">
        <v>27</v>
      </c>
      <c r="C15" s="3" t="s">
        <v>13</v>
      </c>
      <c r="D15" s="48" t="str">
        <f t="shared" si="0"/>
        <v>2020年2月</v>
      </c>
      <c r="E15" s="3">
        <v>29</v>
      </c>
    </row>
    <row r="16" spans="2:7" x14ac:dyDescent="0.2">
      <c r="B16" s="3" t="s">
        <v>27</v>
      </c>
      <c r="C16" s="3" t="s">
        <v>9</v>
      </c>
      <c r="D16" s="48" t="str">
        <f t="shared" si="0"/>
        <v>2020年3月</v>
      </c>
      <c r="E16" s="3">
        <v>31</v>
      </c>
    </row>
    <row r="17" spans="2:5" x14ac:dyDescent="0.2">
      <c r="B17" s="3" t="s">
        <v>27</v>
      </c>
      <c r="C17" s="3" t="s">
        <v>17</v>
      </c>
      <c r="D17" s="48" t="str">
        <f t="shared" si="0"/>
        <v>2020年4月</v>
      </c>
      <c r="E17" s="3">
        <v>30</v>
      </c>
    </row>
    <row r="18" spans="2:5" x14ac:dyDescent="0.2">
      <c r="B18" s="3" t="s">
        <v>27</v>
      </c>
      <c r="C18" s="3" t="s">
        <v>18</v>
      </c>
      <c r="D18" s="48" t="str">
        <f t="shared" si="0"/>
        <v>2020年5月</v>
      </c>
      <c r="E18" s="3">
        <v>31</v>
      </c>
    </row>
    <row r="19" spans="2:5" x14ac:dyDescent="0.2">
      <c r="B19" s="3" t="s">
        <v>27</v>
      </c>
      <c r="C19" s="3" t="s">
        <v>19</v>
      </c>
      <c r="D19" s="48" t="str">
        <f t="shared" si="0"/>
        <v>2020年6月</v>
      </c>
      <c r="E19" s="3">
        <v>30</v>
      </c>
    </row>
    <row r="20" spans="2:5" x14ac:dyDescent="0.2">
      <c r="B20" s="3" t="s">
        <v>27</v>
      </c>
      <c r="C20" s="3" t="s">
        <v>20</v>
      </c>
      <c r="D20" s="48" t="str">
        <f t="shared" si="0"/>
        <v>2020年7月</v>
      </c>
      <c r="E20" s="3">
        <v>31</v>
      </c>
    </row>
    <row r="21" spans="2:5" x14ac:dyDescent="0.2">
      <c r="B21" s="3" t="s">
        <v>27</v>
      </c>
      <c r="C21" s="3" t="s">
        <v>21</v>
      </c>
      <c r="D21" s="48" t="str">
        <f t="shared" si="0"/>
        <v>2020年8月</v>
      </c>
      <c r="E21" s="3">
        <v>31</v>
      </c>
    </row>
    <row r="22" spans="2:5" x14ac:dyDescent="0.2">
      <c r="B22" s="3" t="s">
        <v>27</v>
      </c>
      <c r="C22" s="3" t="s">
        <v>22</v>
      </c>
      <c r="D22" s="48" t="str">
        <f t="shared" si="0"/>
        <v>2020年9月</v>
      </c>
      <c r="E22" s="3">
        <v>30</v>
      </c>
    </row>
    <row r="23" spans="2:5" x14ac:dyDescent="0.2">
      <c r="B23" s="3" t="s">
        <v>27</v>
      </c>
      <c r="C23" s="3" t="s">
        <v>23</v>
      </c>
      <c r="D23" s="48" t="str">
        <f t="shared" si="0"/>
        <v>2020年10月</v>
      </c>
      <c r="E23" s="3">
        <v>31</v>
      </c>
    </row>
    <row r="24" spans="2:5" x14ac:dyDescent="0.2">
      <c r="B24" s="3" t="s">
        <v>27</v>
      </c>
      <c r="C24" s="3" t="s">
        <v>24</v>
      </c>
      <c r="D24" s="48" t="str">
        <f t="shared" si="0"/>
        <v>2020年11月</v>
      </c>
      <c r="E24" s="3">
        <v>30</v>
      </c>
    </row>
    <row r="25" spans="2:5" x14ac:dyDescent="0.2">
      <c r="B25" s="3" t="s">
        <v>27</v>
      </c>
      <c r="C25" s="3" t="s">
        <v>25</v>
      </c>
      <c r="D25" s="48" t="str">
        <f t="shared" si="0"/>
        <v>2020年12月</v>
      </c>
      <c r="E25" s="3">
        <v>31</v>
      </c>
    </row>
    <row r="26" spans="2:5" x14ac:dyDescent="0.2">
      <c r="B26" s="3" t="s">
        <v>57</v>
      </c>
      <c r="C26" s="3" t="s">
        <v>12</v>
      </c>
      <c r="D26" s="48" t="str">
        <f>CONCATENATE(B26,C26)</f>
        <v>2021年1月</v>
      </c>
      <c r="E26" s="3">
        <v>31</v>
      </c>
    </row>
    <row r="27" spans="2:5" x14ac:dyDescent="0.2">
      <c r="B27" s="3" t="s">
        <v>57</v>
      </c>
      <c r="C27" s="3" t="s">
        <v>13</v>
      </c>
      <c r="D27" s="48" t="str">
        <f t="shared" ref="D27:D36" si="1">CONCATENATE(B27,C27)</f>
        <v>2021年2月</v>
      </c>
      <c r="E27" s="3">
        <v>28</v>
      </c>
    </row>
    <row r="28" spans="2:5" x14ac:dyDescent="0.2">
      <c r="B28" s="3" t="s">
        <v>57</v>
      </c>
      <c r="C28" s="3" t="s">
        <v>9</v>
      </c>
      <c r="D28" s="48" t="str">
        <f t="shared" si="1"/>
        <v>2021年3月</v>
      </c>
      <c r="E28" s="3">
        <v>31</v>
      </c>
    </row>
    <row r="29" spans="2:5" x14ac:dyDescent="0.2">
      <c r="B29" s="3" t="s">
        <v>57</v>
      </c>
      <c r="C29" s="3" t="s">
        <v>17</v>
      </c>
      <c r="D29" s="48" t="str">
        <f t="shared" si="1"/>
        <v>2021年4月</v>
      </c>
      <c r="E29" s="3">
        <v>30</v>
      </c>
    </row>
    <row r="30" spans="2:5" x14ac:dyDescent="0.2">
      <c r="B30" s="3" t="s">
        <v>57</v>
      </c>
      <c r="C30" s="3" t="s">
        <v>18</v>
      </c>
      <c r="D30" s="48" t="str">
        <f t="shared" si="1"/>
        <v>2021年5月</v>
      </c>
      <c r="E30" s="3">
        <v>31</v>
      </c>
    </row>
    <row r="31" spans="2:5" x14ac:dyDescent="0.2">
      <c r="B31" s="3" t="s">
        <v>57</v>
      </c>
      <c r="C31" s="3" t="s">
        <v>19</v>
      </c>
      <c r="D31" s="48" t="str">
        <f t="shared" si="1"/>
        <v>2021年6月</v>
      </c>
      <c r="E31" s="3">
        <v>30</v>
      </c>
    </row>
    <row r="32" spans="2:5" x14ac:dyDescent="0.2">
      <c r="B32" s="3" t="s">
        <v>57</v>
      </c>
      <c r="C32" s="3" t="s">
        <v>20</v>
      </c>
      <c r="D32" s="48" t="str">
        <f t="shared" si="1"/>
        <v>2021年7月</v>
      </c>
      <c r="E32" s="3">
        <v>31</v>
      </c>
    </row>
    <row r="33" spans="2:5" x14ac:dyDescent="0.2">
      <c r="B33" s="3" t="s">
        <v>57</v>
      </c>
      <c r="C33" s="3" t="s">
        <v>21</v>
      </c>
      <c r="D33" s="48" t="str">
        <f t="shared" si="1"/>
        <v>2021年8月</v>
      </c>
      <c r="E33" s="3">
        <v>31</v>
      </c>
    </row>
    <row r="34" spans="2:5" x14ac:dyDescent="0.2">
      <c r="B34" s="3" t="s">
        <v>57</v>
      </c>
      <c r="C34" s="3" t="s">
        <v>22</v>
      </c>
      <c r="D34" s="48" t="str">
        <f t="shared" si="1"/>
        <v>2021年9月</v>
      </c>
      <c r="E34" s="3">
        <v>30</v>
      </c>
    </row>
    <row r="35" spans="2:5" x14ac:dyDescent="0.2">
      <c r="B35" s="3" t="s">
        <v>57</v>
      </c>
      <c r="C35" s="3" t="s">
        <v>23</v>
      </c>
      <c r="D35" s="48" t="str">
        <f t="shared" si="1"/>
        <v>2021年10月</v>
      </c>
      <c r="E35" s="3">
        <v>31</v>
      </c>
    </row>
    <row r="36" spans="2:5" x14ac:dyDescent="0.2">
      <c r="B36" s="3" t="s">
        <v>57</v>
      </c>
      <c r="C36" s="3" t="s">
        <v>24</v>
      </c>
      <c r="D36" s="48" t="str">
        <f t="shared" si="1"/>
        <v>2021年11月</v>
      </c>
      <c r="E36" s="3">
        <v>30</v>
      </c>
    </row>
    <row r="37" spans="2:5" x14ac:dyDescent="0.2">
      <c r="B37" s="3" t="s">
        <v>57</v>
      </c>
      <c r="C37" s="3" t="s">
        <v>25</v>
      </c>
      <c r="D37" s="48" t="str">
        <f t="shared" ref="D37:D53" si="2">CONCATENATE(B37,C37)</f>
        <v>2021年12月</v>
      </c>
      <c r="E37" s="3">
        <v>31</v>
      </c>
    </row>
    <row r="38" spans="2:5" x14ac:dyDescent="0.2">
      <c r="B38" s="3" t="s">
        <v>77</v>
      </c>
      <c r="C38" s="3" t="s">
        <v>12</v>
      </c>
      <c r="D38" s="48" t="str">
        <f t="shared" si="2"/>
        <v>2022年1月</v>
      </c>
      <c r="E38" s="3">
        <v>31</v>
      </c>
    </row>
    <row r="39" spans="2:5" x14ac:dyDescent="0.2">
      <c r="B39" s="3" t="s">
        <v>77</v>
      </c>
      <c r="C39" s="3" t="s">
        <v>13</v>
      </c>
      <c r="D39" s="48" t="str">
        <f t="shared" si="2"/>
        <v>2022年2月</v>
      </c>
      <c r="E39" s="3">
        <v>28</v>
      </c>
    </row>
    <row r="40" spans="2:5" x14ac:dyDescent="0.2">
      <c r="B40" s="3" t="s">
        <v>77</v>
      </c>
      <c r="C40" s="3" t="s">
        <v>9</v>
      </c>
      <c r="D40" s="48" t="str">
        <f t="shared" si="2"/>
        <v>2022年3月</v>
      </c>
      <c r="E40" s="3">
        <v>31</v>
      </c>
    </row>
    <row r="41" spans="2:5" x14ac:dyDescent="0.2">
      <c r="B41" s="3" t="s">
        <v>77</v>
      </c>
      <c r="C41" s="3" t="s">
        <v>17</v>
      </c>
      <c r="D41" s="48" t="str">
        <f t="shared" si="2"/>
        <v>2022年4月</v>
      </c>
      <c r="E41" s="3">
        <v>30</v>
      </c>
    </row>
    <row r="42" spans="2:5" x14ac:dyDescent="0.2">
      <c r="B42" s="3" t="s">
        <v>77</v>
      </c>
      <c r="C42" s="3" t="s">
        <v>18</v>
      </c>
      <c r="D42" s="48" t="str">
        <f t="shared" si="2"/>
        <v>2022年5月</v>
      </c>
      <c r="E42" s="3">
        <v>31</v>
      </c>
    </row>
    <row r="43" spans="2:5" x14ac:dyDescent="0.2">
      <c r="B43" s="3" t="s">
        <v>77</v>
      </c>
      <c r="C43" s="3" t="s">
        <v>19</v>
      </c>
      <c r="D43" s="48" t="str">
        <f t="shared" si="2"/>
        <v>2022年6月</v>
      </c>
      <c r="E43" s="3">
        <v>30</v>
      </c>
    </row>
    <row r="44" spans="2:5" x14ac:dyDescent="0.2">
      <c r="B44" s="3" t="s">
        <v>77</v>
      </c>
      <c r="C44" s="3" t="s">
        <v>20</v>
      </c>
      <c r="D44" s="48" t="str">
        <f t="shared" si="2"/>
        <v>2022年7月</v>
      </c>
      <c r="E44" s="3">
        <v>31</v>
      </c>
    </row>
    <row r="45" spans="2:5" x14ac:dyDescent="0.2">
      <c r="B45" s="3" t="s">
        <v>77</v>
      </c>
      <c r="C45" s="3" t="s">
        <v>21</v>
      </c>
      <c r="D45" s="48" t="str">
        <f t="shared" si="2"/>
        <v>2022年8月</v>
      </c>
      <c r="E45" s="3">
        <v>31</v>
      </c>
    </row>
    <row r="46" spans="2:5" x14ac:dyDescent="0.2">
      <c r="B46" s="3" t="s">
        <v>77</v>
      </c>
      <c r="C46" s="3" t="s">
        <v>22</v>
      </c>
      <c r="D46" s="48" t="str">
        <f t="shared" si="2"/>
        <v>2022年9月</v>
      </c>
      <c r="E46" s="3">
        <v>30</v>
      </c>
    </row>
    <row r="47" spans="2:5" x14ac:dyDescent="0.2">
      <c r="B47" s="3" t="s">
        <v>77</v>
      </c>
      <c r="C47" s="3" t="s">
        <v>23</v>
      </c>
      <c r="D47" s="48" t="str">
        <f t="shared" si="2"/>
        <v>2022年10月</v>
      </c>
      <c r="E47" s="3">
        <v>31</v>
      </c>
    </row>
    <row r="48" spans="2:5" x14ac:dyDescent="0.2">
      <c r="B48" s="3" t="s">
        <v>77</v>
      </c>
      <c r="C48" s="3" t="s">
        <v>24</v>
      </c>
      <c r="D48" s="48" t="str">
        <f t="shared" si="2"/>
        <v>2022年11月</v>
      </c>
      <c r="E48" s="3">
        <v>30</v>
      </c>
    </row>
    <row r="49" spans="2:5" x14ac:dyDescent="0.2">
      <c r="B49" s="3" t="s">
        <v>77</v>
      </c>
      <c r="C49" s="3" t="s">
        <v>25</v>
      </c>
      <c r="D49" s="48" t="str">
        <f t="shared" si="2"/>
        <v>2022年12月</v>
      </c>
      <c r="E49" s="3">
        <v>31</v>
      </c>
    </row>
    <row r="50" spans="2:5" x14ac:dyDescent="0.2">
      <c r="B50" s="3" t="s">
        <v>79</v>
      </c>
      <c r="C50" s="3" t="s">
        <v>80</v>
      </c>
      <c r="D50" s="48" t="str">
        <f t="shared" si="2"/>
        <v>2023年1月</v>
      </c>
      <c r="E50" s="3">
        <v>31</v>
      </c>
    </row>
    <row r="51" spans="2:5" x14ac:dyDescent="0.2">
      <c r="B51" s="3" t="s">
        <v>79</v>
      </c>
      <c r="C51" s="3" t="s">
        <v>81</v>
      </c>
      <c r="D51" s="48" t="str">
        <f t="shared" si="2"/>
        <v>2023年2月</v>
      </c>
      <c r="E51" s="3">
        <v>28</v>
      </c>
    </row>
    <row r="52" spans="2:5" x14ac:dyDescent="0.2">
      <c r="B52" s="3" t="s">
        <v>79</v>
      </c>
      <c r="C52" s="3" t="s">
        <v>82</v>
      </c>
      <c r="D52" s="48" t="str">
        <f t="shared" si="2"/>
        <v>2023年3月</v>
      </c>
      <c r="E52" s="3">
        <v>31</v>
      </c>
    </row>
    <row r="53" spans="2:5" x14ac:dyDescent="0.2">
      <c r="B53" s="3" t="s">
        <v>79</v>
      </c>
      <c r="C53" s="3" t="s">
        <v>83</v>
      </c>
      <c r="D53" s="48" t="str">
        <f t="shared" si="2"/>
        <v>2023年4月</v>
      </c>
      <c r="E53" s="3">
        <v>30</v>
      </c>
    </row>
    <row r="54" spans="2:5" x14ac:dyDescent="0.2">
      <c r="B54" s="3" t="s">
        <v>79</v>
      </c>
      <c r="C54" s="3" t="s">
        <v>88</v>
      </c>
      <c r="D54" s="48" t="str">
        <f t="shared" ref="D54" si="3">CONCATENATE(B54,C54)</f>
        <v>2023年5月</v>
      </c>
      <c r="E54" s="3">
        <v>31</v>
      </c>
    </row>
    <row r="55" spans="2:5" x14ac:dyDescent="0.2">
      <c r="B55" s="3" t="s">
        <v>79</v>
      </c>
      <c r="C55" s="3" t="s">
        <v>89</v>
      </c>
      <c r="D55" s="48" t="str">
        <f>CONCATENATE(B55,C55)</f>
        <v>2023年6月</v>
      </c>
      <c r="E55" s="3">
        <v>30</v>
      </c>
    </row>
    <row r="56" spans="2:5" x14ac:dyDescent="0.2">
      <c r="B56" s="3" t="s">
        <v>79</v>
      </c>
      <c r="C56" s="3" t="s">
        <v>90</v>
      </c>
      <c r="D56" s="48" t="str">
        <f t="shared" ref="D56:D64" si="4">CONCATENATE(B56,C56)</f>
        <v>2023年7月</v>
      </c>
      <c r="E56" s="3">
        <v>31</v>
      </c>
    </row>
    <row r="57" spans="2:5" x14ac:dyDescent="0.2">
      <c r="B57" s="3" t="s">
        <v>79</v>
      </c>
      <c r="C57" s="3" t="s">
        <v>91</v>
      </c>
      <c r="D57" s="48" t="str">
        <f t="shared" si="4"/>
        <v>2023年8月</v>
      </c>
      <c r="E57" s="3">
        <v>31</v>
      </c>
    </row>
    <row r="58" spans="2:5" x14ac:dyDescent="0.2">
      <c r="B58" s="3" t="s">
        <v>79</v>
      </c>
      <c r="C58" s="3" t="s">
        <v>92</v>
      </c>
      <c r="D58" s="48" t="str">
        <f t="shared" si="4"/>
        <v>2023年9月</v>
      </c>
      <c r="E58" s="3">
        <v>30</v>
      </c>
    </row>
    <row r="59" spans="2:5" x14ac:dyDescent="0.2">
      <c r="B59" s="3" t="s">
        <v>79</v>
      </c>
      <c r="C59" s="3" t="s">
        <v>93</v>
      </c>
      <c r="D59" s="48" t="str">
        <f t="shared" si="4"/>
        <v>2023年10月</v>
      </c>
      <c r="E59" s="3">
        <v>31</v>
      </c>
    </row>
    <row r="60" spans="2:5" x14ac:dyDescent="0.2">
      <c r="B60" s="3" t="s">
        <v>79</v>
      </c>
      <c r="C60" s="3" t="s">
        <v>94</v>
      </c>
      <c r="D60" s="48" t="str">
        <f t="shared" si="4"/>
        <v>2023年11月</v>
      </c>
      <c r="E60" s="3">
        <v>30</v>
      </c>
    </row>
    <row r="61" spans="2:5" x14ac:dyDescent="0.2">
      <c r="B61" s="3" t="s">
        <v>79</v>
      </c>
      <c r="C61" s="3" t="s">
        <v>95</v>
      </c>
      <c r="D61" s="48" t="str">
        <f t="shared" si="4"/>
        <v>2023年12月</v>
      </c>
      <c r="E61" s="3">
        <v>31</v>
      </c>
    </row>
    <row r="62" spans="2:5" x14ac:dyDescent="0.2">
      <c r="B62" s="3" t="s">
        <v>96</v>
      </c>
      <c r="C62" s="3" t="s">
        <v>80</v>
      </c>
      <c r="D62" s="48" t="str">
        <f t="shared" si="4"/>
        <v>2024年1月</v>
      </c>
      <c r="E62" s="3">
        <v>31</v>
      </c>
    </row>
    <row r="63" spans="2:5" x14ac:dyDescent="0.2">
      <c r="B63" s="3" t="s">
        <v>96</v>
      </c>
      <c r="C63" s="3" t="s">
        <v>81</v>
      </c>
      <c r="D63" s="48" t="str">
        <f t="shared" si="4"/>
        <v>2024年2月</v>
      </c>
      <c r="E63" s="3">
        <v>29</v>
      </c>
    </row>
    <row r="64" spans="2:5" x14ac:dyDescent="0.2">
      <c r="B64" s="3" t="s">
        <v>96</v>
      </c>
      <c r="C64" s="3" t="s">
        <v>82</v>
      </c>
      <c r="D64" s="48" t="str">
        <f t="shared" si="4"/>
        <v>2024年3月</v>
      </c>
      <c r="E64" s="3">
        <v>31</v>
      </c>
    </row>
    <row r="65" spans="2:5" x14ac:dyDescent="0.2">
      <c r="B65" s="3" t="s">
        <v>96</v>
      </c>
      <c r="C65" s="3" t="s">
        <v>83</v>
      </c>
      <c r="D65" s="48" t="str">
        <f>CONCATENATE(B65,C65)</f>
        <v>2024年4月</v>
      </c>
      <c r="E65" s="3">
        <v>30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エネルギー使用量計算書（検針票用）（作成例）</vt:lpstr>
      <vt:lpstr>エネルギー使用量計算書（検針票用）</vt:lpstr>
      <vt:lpstr>月→日数換算データ</vt:lpstr>
      <vt:lpstr>'エネルギー使用量計算書（検針票用）'!Print_Area</vt:lpstr>
      <vt:lpstr>'エネルギー使用量計算書（検針票用）（作成例）'!Print_Area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2023-01-25T07:53:26Z</cp:lastPrinted>
  <dcterms:created xsi:type="dcterms:W3CDTF">2018-01-10T04:46:20Z</dcterms:created>
  <dcterms:modified xsi:type="dcterms:W3CDTF">2023-01-31T02:52:32Z</dcterms:modified>
</cp:coreProperties>
</file>