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325" yWindow="15" windowWidth="7620" windowHeight="10695" tabRatio="880" activeTab="0"/>
  </bookViews>
  <sheets>
    <sheet name="様式第1 交付申請書" sheetId="1" r:id="rId1"/>
    <sheet name="実施計画書（事業主基準）" sheetId="2" r:id="rId2"/>
    <sheet name="費用総括表" sheetId="3" r:id="rId3"/>
    <sheet name="高断熱外皮-補助対象外" sheetId="4" r:id="rId4"/>
    <sheet name="空調-高効率個別エアコン" sheetId="5" r:id="rId5"/>
    <sheet name="空調-その他" sheetId="6" r:id="rId6"/>
    <sheet name="給湯-給湯能力別" sheetId="7" r:id="rId7"/>
    <sheet name="給湯-その他" sheetId="8" r:id="rId8"/>
    <sheet name="換気" sheetId="9" r:id="rId9"/>
    <sheet name="プラスワン・システム" sheetId="10" r:id="rId10"/>
    <sheet name="その他-蓄電池システム" sheetId="11" r:id="rId11"/>
    <sheet name="その他①" sheetId="12" r:id="rId12"/>
    <sheet name="その他②" sheetId="13" r:id="rId13"/>
  </sheets>
  <externalReferences>
    <externalReference r:id="rId16"/>
    <externalReference r:id="rId17"/>
  </externalReferences>
  <definedNames>
    <definedName name="Ａ．居室シーリングライト" localSheetId="1">#REF!</definedName>
    <definedName name="Ａ．居室シーリングライト" localSheetId="0">#REF!</definedName>
    <definedName name="Ａ．居室シーリングライト">#REF!</definedName>
    <definedName name="Ｂ．ダウンライト" localSheetId="1">#REF!</definedName>
    <definedName name="Ｂ．ダウンライト" localSheetId="0">#REF!</definedName>
    <definedName name="Ｂ．ダウンライト">#REF!</definedName>
    <definedName name="Ｃ．ペンダント" localSheetId="1">#REF!</definedName>
    <definedName name="Ｃ．ペンダント" localSheetId="0">#REF!</definedName>
    <definedName name="Ｃ．ペンダント">#REF!</definedName>
    <definedName name="Ｄ．室内用スポットライト" localSheetId="1">#REF!</definedName>
    <definedName name="Ｄ．室内用スポットライト" localSheetId="0">#REF!</definedName>
    <definedName name="Ｄ．室内用スポットライト">#REF!</definedName>
    <definedName name="Ｅ．ブラケット" localSheetId="1">#REF!</definedName>
    <definedName name="Ｅ．ブラケット" localSheetId="0">#REF!</definedName>
    <definedName name="Ｅ．ブラケット">#REF!</definedName>
    <definedName name="Ｆ．非居室のシーリングライト" localSheetId="1">#REF!</definedName>
    <definedName name="Ｆ．非居室のシーリングライト" localSheetId="0">#REF!</definedName>
    <definedName name="Ｆ．非居室のシーリングライト">#REF!</definedName>
    <definedName name="Ｇ．足元灯" localSheetId="1">#REF!</definedName>
    <definedName name="Ｇ．足元灯" localSheetId="0">#REF!</definedName>
    <definedName name="Ｇ．足元灯">#REF!</definedName>
    <definedName name="OLE_LINK1" localSheetId="0">'様式第1 交付申請書'!#REF!</definedName>
    <definedName name="_xlnm.Print_Area" localSheetId="11">'その他①'!$A$1:$J$62</definedName>
    <definedName name="_xlnm.Print_Area" localSheetId="12">'その他②'!$A$1:$J$62</definedName>
    <definedName name="_xlnm.Print_Area" localSheetId="10">'その他-蓄電池システム'!$A$1:$J$58</definedName>
    <definedName name="_xlnm.Print_Area" localSheetId="9">'プラスワン・システム'!$A$1:$J$60</definedName>
    <definedName name="_xlnm.Print_Area" localSheetId="8">'換気'!$A$1:$J$63</definedName>
    <definedName name="_xlnm.Print_Area" localSheetId="7">'給湯-その他'!$A$1:$K$62</definedName>
    <definedName name="_xlnm.Print_Area" localSheetId="6">'給湯-給湯能力別'!$A$1:$J$56</definedName>
    <definedName name="_xlnm.Print_Area" localSheetId="5">'空調-その他'!$A$1:$K$61</definedName>
    <definedName name="_xlnm.Print_Area" localSheetId="4">'空調-高効率個別エアコン'!$A$1:$K$57</definedName>
    <definedName name="_xlnm.Print_Area" localSheetId="3">'高断熱外皮-補助対象外'!$A$1:$J$60</definedName>
    <definedName name="_xlnm.Print_Area" localSheetId="1">'実施計画書（事業主基準）'!$A$1:$AI$344</definedName>
    <definedName name="_xlnm.Print_Area" localSheetId="2">'費用総括表'!$A$1:$N$34</definedName>
    <definedName name="_xlnm.Print_Area" localSheetId="0">'様式第1 交付申請書'!$A$1:$AQ$101</definedName>
    <definedName name="スポットライト" localSheetId="1">'実施計画書（事業主基準）'!$BD$439:$BD$441</definedName>
    <definedName name="スポットライト" localSheetId="0">#REF!</definedName>
    <definedName name="スポットライト">#REF!</definedName>
    <definedName name="ダウンライト" localSheetId="1">'実施計画書（事業主基準）'!$BE$439:$BE$441</definedName>
    <definedName name="ダウンライト" localSheetId="0">#REF!</definedName>
    <definedName name="ダウンライト">#REF!</definedName>
    <definedName name="フットライト" localSheetId="1">'実施計画書（事業主基準）'!$BF$439:$BF$441</definedName>
    <definedName name="フットライト" localSheetId="0">#REF!</definedName>
    <definedName name="フットライト">#REF!</definedName>
    <definedName name="ブラケット" localSheetId="1">'実施計画書（事業主基準）'!$BB$439:$BB$441</definedName>
    <definedName name="ブラケット" localSheetId="0">#REF!</definedName>
    <definedName name="ブラケット">#REF!</definedName>
    <definedName name="ペンダント" localSheetId="1">'実施計画書（事業主基準）'!$BC$439:$BC$441</definedName>
    <definedName name="ペンダント" localSheetId="0">#REF!</definedName>
    <definedName name="ペンダント">#REF!</definedName>
    <definedName name="居室シーリングライト" localSheetId="1">'実施計画書（事業主基準）'!$BA$439:$BA$441</definedName>
    <definedName name="居室シーリングライト" localSheetId="0">#REF!</definedName>
    <definedName name="居室シーリングライト">#REF!</definedName>
    <definedName name="照明" localSheetId="1">'実施計画書（事業主基準）'!$BA$438:$BF$441</definedName>
    <definedName name="照明器具" localSheetId="1">#REF!</definedName>
    <definedName name="照明器具" localSheetId="0">#REF!</definedName>
    <definedName name="照明器具">#REF!</definedName>
  </definedNames>
  <calcPr fullCalcOnLoad="1"/>
</workbook>
</file>

<file path=xl/sharedStrings.xml><?xml version="1.0" encoding="utf-8"?>
<sst xmlns="http://schemas.openxmlformats.org/spreadsheetml/2006/main" count="1518" uniqueCount="734">
  <si>
    <t>※複数枚に及ぶ場合</t>
  </si>
  <si>
    <t>＜補助対象費用＞</t>
  </si>
  <si>
    <t>費目</t>
  </si>
  <si>
    <t>図面No.</t>
  </si>
  <si>
    <t>型式・機番</t>
  </si>
  <si>
    <t>数量</t>
  </si>
  <si>
    <t>単位</t>
  </si>
  <si>
    <t>単価（円）</t>
  </si>
  <si>
    <t>標準価格・
オープン価格等</t>
  </si>
  <si>
    <t>備考</t>
  </si>
  <si>
    <t>設備費計</t>
  </si>
  <si>
    <t>工事名・作業内容</t>
  </si>
  <si>
    <t>設置工事費</t>
  </si>
  <si>
    <t>電気工事費</t>
  </si>
  <si>
    <t>その他
工事費</t>
  </si>
  <si>
    <t>工事費計</t>
  </si>
  <si>
    <t>←　費用総括表へ転記</t>
  </si>
  <si>
    <t>設備費
（材料費）</t>
  </si>
  <si>
    <t>配管接続・排水配管工事費</t>
  </si>
  <si>
    <t>※当様式は定型様式ではあるが、行数の調整等の変更は可</t>
  </si>
  <si>
    <t>型式・機番
もしくは規格</t>
  </si>
  <si>
    <t>金額（円）
［税抜］</t>
  </si>
  <si>
    <t>金額(円）
［税抜］</t>
  </si>
  <si>
    <t>補助対象合計金額［税抜］</t>
  </si>
  <si>
    <t>注1:見積書の各項目が税込金額で記載されている場合は、必ず[税抜]に修正して作成すること</t>
  </si>
  <si>
    <t>（　 　    / 　    ページ）</t>
  </si>
  <si>
    <t>－</t>
  </si>
  <si>
    <t>－</t>
  </si>
  <si>
    <t>（　      /       ページ）</t>
  </si>
  <si>
    <t>出力
クラス</t>
  </si>
  <si>
    <t>給湯能力</t>
  </si>
  <si>
    <t>工事名・作業内容</t>
  </si>
  <si>
    <t>費用明細書【 給湯設備 － その他 】</t>
  </si>
  <si>
    <t>設備費
（材料費）</t>
  </si>
  <si>
    <t>設備費計</t>
  </si>
  <si>
    <t>設備費
（材料費）</t>
  </si>
  <si>
    <t>図面№</t>
  </si>
  <si>
    <t>標準外
設備費
（材料費）</t>
  </si>
  <si>
    <t>標準外
設備費
（材料費）</t>
  </si>
  <si>
    <t>標準価格・
オープン価格等</t>
  </si>
  <si>
    <t>費用明細書【 換気設備 】</t>
  </si>
  <si>
    <t>標準外設備費計（寒冷地対策や施工方法で標準外の設備が必要な場合）</t>
  </si>
  <si>
    <t>費用明細書【 空調設備 － 高効率個別エアコン】</t>
  </si>
  <si>
    <t>（　      /       ページ）</t>
  </si>
  <si>
    <t>－</t>
  </si>
  <si>
    <t>費用明細書【 給湯設備 － 給湯能力別】</t>
  </si>
  <si>
    <t>フルオートタイプ
は「フル」、オートタイプは「オート」を記入</t>
  </si>
  <si>
    <t>記号</t>
  </si>
  <si>
    <t xml:space="preserve">費用明細書【 その他 ①（　 </t>
  </si>
  <si>
    <t>） 】</t>
  </si>
  <si>
    <t xml:space="preserve">費用明細書【 その他 ②（　 </t>
  </si>
  <si>
    <t>設備単価（円）</t>
  </si>
  <si>
    <t>設備単価（円）</t>
  </si>
  <si>
    <t>標準外
設置工事費</t>
  </si>
  <si>
    <t>標準外
電気工事費</t>
  </si>
  <si>
    <t>標準外
その他
工事費</t>
  </si>
  <si>
    <t>標準外設備工事費計（寒冷地対策や施工方法で標準外の工事が必要な場合）</t>
  </si>
  <si>
    <t>備考</t>
  </si>
  <si>
    <r>
      <t xml:space="preserve">高効率個別
エアコン
設備費
</t>
    </r>
    <r>
      <rPr>
        <sz val="10"/>
        <rFont val="ＭＳ Ｐ明朝"/>
        <family val="1"/>
      </rPr>
      <t>※設備単価表に該当する
出力クラスの
もの</t>
    </r>
  </si>
  <si>
    <r>
      <t xml:space="preserve">高効率個別
エアコン
設備費
</t>
    </r>
    <r>
      <rPr>
        <sz val="10"/>
        <rFont val="ＭＳ Ｐ明朝"/>
        <family val="1"/>
      </rPr>
      <t>※設備単価表に該当しない
出力クラスの
もの</t>
    </r>
  </si>
  <si>
    <t>省エネ換気設備合計金額［税抜］</t>
  </si>
  <si>
    <t>平成</t>
  </si>
  <si>
    <t>年</t>
  </si>
  <si>
    <t>月</t>
  </si>
  <si>
    <t>日</t>
  </si>
  <si>
    <t>申　請　者</t>
  </si>
  <si>
    <t>郵便番号</t>
  </si>
  <si>
    <t>住　　所</t>
  </si>
  <si>
    <t>氏　　名</t>
  </si>
  <si>
    <t>印</t>
  </si>
  <si>
    <t>電話番号</t>
  </si>
  <si>
    <t>手続代行者</t>
  </si>
  <si>
    <t>会 社 名</t>
  </si>
  <si>
    <t>代表者等名</t>
  </si>
  <si>
    <t>）</t>
  </si>
  <si>
    <t>都道
府県</t>
  </si>
  <si>
    <t>市区
町村</t>
  </si>
  <si>
    <t>着工予定日</t>
  </si>
  <si>
    <t>完了予定日</t>
  </si>
  <si>
    <t>３．補助金交付申請予定額</t>
  </si>
  <si>
    <t>（手続代行者連絡先）</t>
  </si>
  <si>
    <t>会　社　名</t>
  </si>
  <si>
    <t>所　　属</t>
  </si>
  <si>
    <t>担　当　者</t>
  </si>
  <si>
    <t>住　　　所</t>
  </si>
  <si>
    <t>都道府県</t>
  </si>
  <si>
    <t>電 話 番 号</t>
  </si>
  <si>
    <t>Ｆ Ａ Ｘ 番 号</t>
  </si>
  <si>
    <t>緊急連絡先
（携帯等）</t>
  </si>
  <si>
    <t>実施計画書</t>
  </si>
  <si>
    <t>氏</t>
  </si>
  <si>
    <t>名</t>
  </si>
  <si>
    <t>居住者人数（予定）</t>
  </si>
  <si>
    <t>人</t>
  </si>
  <si>
    <t>地域区分</t>
  </si>
  <si>
    <t>工</t>
  </si>
  <si>
    <t>法</t>
  </si>
  <si>
    <t>↑該当工法に■をつける</t>
  </si>
  <si>
    <t>断熱性能</t>
  </si>
  <si>
    <t>暖房</t>
  </si>
  <si>
    <t>冷房</t>
  </si>
  <si>
    <t>給湯</t>
  </si>
  <si>
    <t>換気</t>
  </si>
  <si>
    <t>照明</t>
  </si>
  <si>
    <t>□</t>
  </si>
  <si>
    <t>蓄電池システム</t>
  </si>
  <si>
    <t>円</t>
  </si>
  <si>
    <t>ＧJ/年</t>
  </si>
  <si>
    <t>（小数点第一位まで、二位以下切捨て）
後述(Stotal)より転記</t>
  </si>
  <si>
    <t>（小数点第一位まで、二位以下切捨て）
後述(R)より転記</t>
  </si>
  <si>
    <t>（小数点第一位まで、二位以下切捨て）
後述（R'）より転記</t>
  </si>
  <si>
    <t>■費用対効果</t>
  </si>
  <si>
    <t>円/MJ</t>
  </si>
  <si>
    <t>（小数点第一位まで、二位以下切捨て）
後述(費用対効果)より転記</t>
  </si>
  <si>
    <t>【新築・既築】</t>
  </si>
  <si>
    <t>　</t>
  </si>
  <si>
    <t>※一定の省エネ効果のある設備に限る</t>
  </si>
  <si>
    <t>熱的境界部位</t>
  </si>
  <si>
    <t>屋　根</t>
  </si>
  <si>
    <t>外壁</t>
  </si>
  <si>
    <t>一般部</t>
  </si>
  <si>
    <t>階間部</t>
  </si>
  <si>
    <t>床</t>
  </si>
  <si>
    <t>外気に接する部分</t>
  </si>
  <si>
    <t>部　　位</t>
  </si>
  <si>
    <t>設備の性能</t>
  </si>
  <si>
    <t>台数</t>
  </si>
  <si>
    <t>省エネ基準
達成率(％)</t>
  </si>
  <si>
    <r>
      <t xml:space="preserve">熱（温度）交換効率
</t>
    </r>
    <r>
      <rPr>
        <sz val="10"/>
        <rFont val="ＭＳ Ｐ明朝"/>
        <family val="1"/>
      </rPr>
      <t>※いずれか記入</t>
    </r>
  </si>
  <si>
    <t>メーカー名</t>
  </si>
  <si>
    <t>申請住宅の一次エネルギー消費削減量／削減率の算出</t>
  </si>
  <si>
    <t>■住宅の基準・標準一次エネルギー消費量（面積補正前）</t>
  </si>
  <si>
    <t>項目</t>
  </si>
  <si>
    <t>計算結果</t>
  </si>
  <si>
    <t>計算方法等</t>
  </si>
  <si>
    <t>基準一次エネルギー消費量</t>
  </si>
  <si>
    <t>標準一次エネルギー消費量（面積補正前）</t>
  </si>
  <si>
    <t>Ess ÷ 0.9</t>
  </si>
  <si>
    <t>■一次エネルギー消費削減量の算出（再生可能エネルギー等の効果は除いたもの）</t>
  </si>
  <si>
    <t>一次エネルギー消費量</t>
  </si>
  <si>
    <t>暖房設備</t>
  </si>
  <si>
    <t>冷房設備</t>
  </si>
  <si>
    <t>給湯設備</t>
  </si>
  <si>
    <t>換気設備</t>
  </si>
  <si>
    <t>照明設備</t>
  </si>
  <si>
    <t>その他省エネルギーシステムを導入する場合</t>
  </si>
  <si>
    <t>一次エネルギー消費量（面積補正前）</t>
  </si>
  <si>
    <t>Etotal</t>
  </si>
  <si>
    <t>一次エネルギー消費削減量(省エネ量Ａ）</t>
  </si>
  <si>
    <t>按分比率</t>
  </si>
  <si>
    <t>別表１</t>
  </si>
  <si>
    <t>太陽熱温水器設置ありの算定ツールの結果</t>
  </si>
  <si>
    <t>コージェネシステムありの算定ツールの結果</t>
  </si>
  <si>
    <t>Est - {(Est - Ecgs) ÷ 按分比率}</t>
  </si>
  <si>
    <t>Etotal - Ecgs'</t>
  </si>
  <si>
    <t>㎡</t>
  </si>
  <si>
    <t>一次エネルギー消費削減量【再生可能エネルギー等を含む】（面積補正前）</t>
  </si>
  <si>
    <t>Ssubtotal</t>
  </si>
  <si>
    <t>■一次エネルギー消費削減量の面積補正</t>
  </si>
  <si>
    <t>一次エネルギー消費量（太陽光発電を除く）</t>
  </si>
  <si>
    <t>Etotal'</t>
  </si>
  <si>
    <t>Est' - Ssubtotal'</t>
  </si>
  <si>
    <t>EPVC ÷ 按分比率 ÷ 0.44</t>
  </si>
  <si>
    <t>■申請する住宅の一次エネルギー消費削減量/削減率の算出</t>
  </si>
  <si>
    <t>熱損失係数（Q値）</t>
  </si>
  <si>
    <t>実施計画書1頁目で設定した値</t>
  </si>
  <si>
    <t>㎡</t>
  </si>
  <si>
    <t>Ssubtotal' ＋ SE</t>
  </si>
  <si>
    <t>Stotal ÷ Est' × 100</t>
  </si>
  <si>
    <t>費用対効果</t>
  </si>
  <si>
    <t>定型様式１（７／７）</t>
  </si>
  <si>
    <t>※計算結果は、小数点2位以下切り捨て</t>
  </si>
  <si>
    <t>（Est）</t>
  </si>
  <si>
    <t>(EV)</t>
  </si>
  <si>
    <t>（Etotal）</t>
  </si>
  <si>
    <t>（EHQ）</t>
  </si>
  <si>
    <t>(Etotal)</t>
  </si>
  <si>
    <t>(Ssubtotal')</t>
  </si>
  <si>
    <t>(Stotal)</t>
  </si>
  <si>
    <t>費用総括表</t>
  </si>
  <si>
    <t>・費用明細書を元に、申請する設備ごとの補助対象合計金額を総括表に記載すること</t>
  </si>
  <si>
    <t>・費用明細書の金額と整合性が取れるようにすること</t>
  </si>
  <si>
    <t>ZEHを構成する設備</t>
  </si>
  <si>
    <t>補助対象の合計金額</t>
  </si>
  <si>
    <t>摘要</t>
  </si>
  <si>
    <t>計</t>
  </si>
  <si>
    <t>△</t>
  </si>
  <si>
    <t>×</t>
  </si>
  <si>
    <t>省エネルギー設備</t>
  </si>
  <si>
    <t>給湯設備</t>
  </si>
  <si>
    <t>省エネ換気</t>
  </si>
  <si>
    <t>標準外工事費計（寒冷地対策等や施工方法で標準外の工事が必要な場合）</t>
  </si>
  <si>
    <t>標準外設備費計（寒冷地対策等や施工方法で標準外の設備が必要な場合）</t>
  </si>
  <si>
    <t>設備費計</t>
  </si>
  <si>
    <t>品名</t>
  </si>
  <si>
    <t>空調設備</t>
  </si>
  <si>
    <t>高効率個別エアコン</t>
  </si>
  <si>
    <t>小　計（Ｂ=合計）</t>
  </si>
  <si>
    <t>計</t>
  </si>
  <si>
    <r>
      <rPr>
        <sz val="10"/>
        <color indexed="8"/>
        <rFont val="ＭＳ Ｐ明朝"/>
        <family val="1"/>
      </rPr>
      <t>設備費
（潜熱回収型
石油給湯機）</t>
    </r>
    <r>
      <rPr>
        <sz val="9.5"/>
        <color indexed="8"/>
        <rFont val="ＭＳ Ｐ明朝"/>
        <family val="1"/>
      </rPr>
      <t xml:space="preserve">
</t>
    </r>
    <r>
      <rPr>
        <sz val="7"/>
        <color indexed="8"/>
        <rFont val="ＭＳ Ｐ明朝"/>
        <family val="1"/>
      </rPr>
      <t>※オイルタンク等の
付属物は標準外設備費に計上してください</t>
    </r>
  </si>
  <si>
    <t>設備費
（潜熱回収型
ガス給湯機）</t>
  </si>
  <si>
    <t>設備費
（ヒートポンプ・
ガス瞬間式
併用型給湯機）</t>
  </si>
  <si>
    <t>その他①（　　　　　　　　　　　）</t>
  </si>
  <si>
    <t>小　計（Ａ)</t>
  </si>
  <si>
    <t>費用明細書【 プラスワン・システム 】</t>
  </si>
  <si>
    <t>円</t>
  </si>
  <si>
    <t>その他②（　　　　　　　　　　　）</t>
  </si>
  <si>
    <t>費用明細書【 その他 － 蓄電池システム】</t>
  </si>
  <si>
    <t>（小数点以下切り捨て）</t>
  </si>
  <si>
    <t>計</t>
  </si>
  <si>
    <t>・・・③</t>
  </si>
  <si>
    <t>・・・④</t>
  </si>
  <si>
    <t>換気設備は、③と④の差額が補助対象額</t>
  </si>
  <si>
    <t>メーカー名</t>
  </si>
  <si>
    <t>図面No.</t>
  </si>
  <si>
    <t>メーカー名</t>
  </si>
  <si>
    <t>メーカー名</t>
  </si>
  <si>
    <t>図面No.</t>
  </si>
  <si>
    <t>設備費
（材料費）</t>
  </si>
  <si>
    <t>断熱</t>
  </si>
  <si>
    <t>基準単価　×　床面積の合計</t>
  </si>
  <si>
    <t>照明設備
（照明設備がプラスワン・システムの
場合もここに計上すること）</t>
  </si>
  <si>
    <t>設備費
（電気ヒートポンプ給湯機）</t>
  </si>
  <si>
    <t>＜補助対象外費用＞</t>
  </si>
  <si>
    <t>補助対象外
費用</t>
  </si>
  <si>
    <t>補助対象外合計金額［税抜］</t>
  </si>
  <si>
    <t>←　総括表への転記不要</t>
  </si>
  <si>
    <t>基準単価　×　床面積の合計</t>
  </si>
  <si>
    <t>様式第１（交付申請書）に転記</t>
  </si>
  <si>
    <t>） 】</t>
  </si>
  <si>
    <t>・・・①</t>
  </si>
  <si>
    <t>プラスワン・システム</t>
  </si>
  <si>
    <t>注）照明設備以外のプラスワン・システムはここに計上すること</t>
  </si>
  <si>
    <t>注）SIIが個別に定める上限額以下であること</t>
  </si>
  <si>
    <t>補助対象外</t>
  </si>
  <si>
    <t>蓄電池システム</t>
  </si>
  <si>
    <t>その他設備</t>
  </si>
  <si>
    <t>注）SIIが個別に定める上限額以下であること</t>
  </si>
  <si>
    <t>注2：別添の見積書（写し）と相関がとれるようにすること</t>
  </si>
  <si>
    <t>工事費</t>
  </si>
  <si>
    <t>標準外工事費</t>
  </si>
  <si>
    <t>標準外設備費
（材料費）</t>
  </si>
  <si>
    <t>その他</t>
  </si>
  <si>
    <t>費用明細書【 空調設備 － その他 】</t>
  </si>
  <si>
    <t>（　 　    / 　    ページ）</t>
  </si>
  <si>
    <t>＜補助対象外費用＞</t>
  </si>
  <si>
    <t>工事費</t>
  </si>
  <si>
    <t>・・・②</t>
  </si>
  <si>
    <t>設備費計（ヒートポンプ・ガス瞬間式併用型給湯機の設備費は、工事費も含みます）</t>
  </si>
  <si>
    <t>設備費計（電気ヒートポンプ給湯機の設備費は、工事費も含みます）</t>
  </si>
  <si>
    <t>設備費計（潜熱回収型ガス給湯機の設備費は、工事費も含みます）</t>
  </si>
  <si>
    <t>設備費計（潜熱回収型石油給湯機の設備費は、工事費も含みます）</t>
  </si>
  <si>
    <t>計</t>
  </si>
  <si>
    <t>小　計（C=合計）</t>
  </si>
  <si>
    <t>小　計（D＝差額）</t>
  </si>
  <si>
    <t>小　計（E）</t>
  </si>
  <si>
    <t>プラスワン
・
システム</t>
  </si>
  <si>
    <t>小　計（F）</t>
  </si>
  <si>
    <t>小　計（G）</t>
  </si>
  <si>
    <t>合　計（H＝(Ａ＋E＋F＋G））　（税抜）</t>
  </si>
  <si>
    <t>補助対象費用の １／２　（I＝H／２）</t>
  </si>
  <si>
    <t>補助金交付申請予定額（J）
※限度額３５０万円</t>
  </si>
  <si>
    <t>給湯能力別</t>
  </si>
  <si>
    <r>
      <t xml:space="preserve">工事費
</t>
    </r>
    <r>
      <rPr>
        <sz val="9"/>
        <rFont val="ＭＳ Ｐ明朝"/>
        <family val="1"/>
      </rPr>
      <t>※設備単価表に該当しない出力クラスのもの</t>
    </r>
  </si>
  <si>
    <t>定型様式１（１／６）</t>
  </si>
  <si>
    <t>１.</t>
  </si>
  <si>
    <t>申請者</t>
  </si>
  <si>
    <t>２.</t>
  </si>
  <si>
    <t>住宅の概要</t>
  </si>
  <si>
    <t>建築区分</t>
  </si>
  <si>
    <t>木造（軸組構法）</t>
  </si>
  <si>
    <t>木造（枠組壁工法）</t>
  </si>
  <si>
    <t>床面積</t>
  </si>
  <si>
    <t>（小数点第二位まで、三位以下四捨五入）</t>
  </si>
  <si>
    <t>㎡、(地下</t>
  </si>
  <si>
    <t>（小数点第二位まで、三位以下四捨五入）　</t>
  </si>
  <si>
    <t>熱損失係数（Ｑ値）</t>
  </si>
  <si>
    <t>夏期日射取得係数</t>
  </si>
  <si>
    <r>
      <t>補助対象費用　</t>
    </r>
    <r>
      <rPr>
        <sz val="11"/>
        <rFont val="ＭＳ Ｐ明朝"/>
        <family val="1"/>
      </rPr>
      <t>（１/２する前の費用（税抜））</t>
    </r>
  </si>
  <si>
    <r>
      <t>補助事業の効果　</t>
    </r>
    <r>
      <rPr>
        <sz val="11"/>
        <color indexed="10"/>
        <rFont val="ＭＳ Ｐ明朝"/>
        <family val="1"/>
      </rPr>
      <t>（後述の計算結果記入表より設定される）</t>
    </r>
  </si>
  <si>
    <t>■　年間一次エネルギー消費削減量</t>
  </si>
  <si>
    <t>■　年間一次エネルギー消費削減率</t>
  </si>
  <si>
    <t>■　太陽光を除く一次エネルギー消費削減率</t>
  </si>
  <si>
    <t>■　費　用　対　効　果</t>
  </si>
  <si>
    <t>　他の補助金等に応募（申請）している、又は申請予定の場合はその補助金等の名称を必ず記入すること。</t>
  </si>
  <si>
    <t>平成26年度 住宅のゼロ・エネルギー化推進事業</t>
  </si>
  <si>
    <t>平成25年度補正予算 住宅・ビルの革新的省エネ技術導入促進事業費補助金（ＨＥＭＳ機器導入支援事業）</t>
  </si>
  <si>
    <t>木材利用ポイント（木造住宅の新築・増築及び床・壁の木質化工事）</t>
  </si>
  <si>
    <t>その他（</t>
  </si>
  <si>
    <t>（注）　今回申請する補助対象部分と重複して補助金等を受け取ることはできません</t>
  </si>
  <si>
    <t>定型様式１（２／６）</t>
  </si>
  <si>
    <t>住宅の仕様　　　</t>
  </si>
  <si>
    <t>該当する項目に○をつける。●は必須設備。</t>
  </si>
  <si>
    <t>設備区分</t>
  </si>
  <si>
    <r>
      <t>　　　種　別　</t>
    </r>
    <r>
      <rPr>
        <sz val="10"/>
        <rFont val="ＭＳ Ｐ明朝"/>
        <family val="1"/>
      </rPr>
      <t>（該当する種別に■をつける）
　　　　　　　　　プラスワン・システム、その他省エネルギーシステムについては該当する設備区分に■をつける</t>
    </r>
  </si>
  <si>
    <t>サッシの種類</t>
  </si>
  <si>
    <t>アルミ樹脂複合</t>
  </si>
  <si>
    <t>樹脂</t>
  </si>
  <si>
    <t>木製</t>
  </si>
  <si>
    <t>空調設備</t>
  </si>
  <si>
    <t>給湯設備</t>
  </si>
  <si>
    <t>電気ヒートポンプ給湯機</t>
  </si>
  <si>
    <t>太陽熱温水器</t>
  </si>
  <si>
    <t>ヒートポンプ・ガス瞬間式併用型給湯機</t>
  </si>
  <si>
    <t>換気設備</t>
  </si>
  <si>
    <t>照明設備</t>
  </si>
  <si>
    <t>設備
区分</t>
  </si>
  <si>
    <t>その他
省エネルギー
システム</t>
  </si>
  <si>
    <t>太陽光発電
システム</t>
  </si>
  <si>
    <t>エネルギー
計測装置</t>
  </si>
  <si>
    <t>平成25年度補正予算住宅・ビルの革新的省エネ技術導入促進事業費補助金（ＨＥＭＳ機器導入支援事業）に登録されていること</t>
  </si>
  <si>
    <t>機器型番</t>
  </si>
  <si>
    <r>
      <t>補助事業概要図</t>
    </r>
    <r>
      <rPr>
        <sz val="11"/>
        <rFont val="ＭＳ Ｐ明朝"/>
        <family val="1"/>
      </rPr>
      <t>（イラスト、システム図等を用いて住宅の仕様全般を表現する。別紙でも可）</t>
    </r>
  </si>
  <si>
    <t>定型様式１（３／６）</t>
  </si>
  <si>
    <t>（１）　当該住宅の断熱性能</t>
  </si>
  <si>
    <t>当該住宅の熱損失係数（Q値）</t>
  </si>
  <si>
    <t>夏期日射取得係数</t>
  </si>
  <si>
    <t>Ⅵ地域の場合のみ</t>
  </si>
  <si>
    <t>導入する全ての断熱材、開口部の仕様情報を記入</t>
  </si>
  <si>
    <t>熱伝導率
(W/m・K)</t>
  </si>
  <si>
    <r>
      <t>面積
（m</t>
    </r>
    <r>
      <rPr>
        <vertAlign val="superscript"/>
        <sz val="10.5"/>
        <rFont val="ＭＳ Ｐ明朝"/>
        <family val="1"/>
      </rPr>
      <t>2</t>
    </r>
    <r>
      <rPr>
        <sz val="10.5"/>
        <rFont val="ＭＳ Ｐ明朝"/>
        <family val="1"/>
      </rPr>
      <t>）</t>
    </r>
  </si>
  <si>
    <t>天　井</t>
  </si>
  <si>
    <t>その他の部分</t>
  </si>
  <si>
    <t>土間床</t>
  </si>
  <si>
    <t>製品名</t>
  </si>
  <si>
    <t>庇等の
有無</t>
  </si>
  <si>
    <r>
      <t>熱貫流率
（W/m</t>
    </r>
    <r>
      <rPr>
        <vertAlign val="superscript"/>
        <sz val="10"/>
        <rFont val="ＭＳ Ｐ明朝"/>
        <family val="1"/>
      </rPr>
      <t>2</t>
    </r>
    <r>
      <rPr>
        <sz val="10"/>
        <rFont val="ＭＳ Ｐ明朝"/>
        <family val="1"/>
      </rPr>
      <t>K）</t>
    </r>
  </si>
  <si>
    <t>定型様式１（４／６）</t>
  </si>
  <si>
    <t>住宅の設備仕様</t>
  </si>
  <si>
    <t>（注）　補助対象外でＷEB算定プログラムに算入したものも必ず記入すること。</t>
  </si>
  <si>
    <t>（１）　空調設備</t>
  </si>
  <si>
    <t>導入する空調設備の仕様情報を記入</t>
  </si>
  <si>
    <t>Ⅰ．高効率個別エアコン</t>
  </si>
  <si>
    <t>補助
対象
設備に
○を
つける</t>
  </si>
  <si>
    <t>暖房COP</t>
  </si>
  <si>
    <t>冷房COP</t>
  </si>
  <si>
    <t>Ⅱ．その他空調設備</t>
  </si>
  <si>
    <t>設置居室名
【LD、洋室、和室等】</t>
  </si>
  <si>
    <t>暖房
COP・
効率
(％)</t>
  </si>
  <si>
    <t>冷房
COP・
効率
(％)</t>
  </si>
  <si>
    <r>
      <rPr>
        <sz val="10"/>
        <rFont val="ＭＳ Ｐ明朝"/>
        <family val="1"/>
      </rPr>
      <t>上面
放熱率(％)</t>
    </r>
    <r>
      <rPr>
        <sz val="11"/>
        <rFont val="ＭＳ Ｐ明朝"/>
        <family val="1"/>
      </rPr>
      <t xml:space="preserve">
</t>
    </r>
    <r>
      <rPr>
        <sz val="8.5"/>
        <rFont val="ＭＳ Ｐ明朝"/>
        <family val="1"/>
      </rPr>
      <t>床暖房の
場合のみ
記入</t>
    </r>
  </si>
  <si>
    <t>（注）　熱源機がヒートポンプ式の場合はCOPを記入（小数点第二位まで、三位以下四捨五入）、その他は効率（％）を記入すること</t>
  </si>
  <si>
    <t>（注）　熱源機の場合は設置居室名を記入しなくてよい</t>
  </si>
  <si>
    <t>（注）　床暖房パネルとパネルラジエーターの場合は設置する居室名も記入すること</t>
  </si>
  <si>
    <t>断熱配管について</t>
  </si>
  <si>
    <t>断熱配管を採用する （温水暖房システムの場合）</t>
  </si>
  <si>
    <t>※該当する場合は■をつける</t>
  </si>
  <si>
    <t>定型様式１（５／６）</t>
  </si>
  <si>
    <t>（２）　給湯設備</t>
  </si>
  <si>
    <t>導入する設備の仕様情報を記入　（セット型番があるものは、セット型番で記入すること）</t>
  </si>
  <si>
    <t>機種名（型式）</t>
  </si>
  <si>
    <t>効率</t>
  </si>
  <si>
    <t>追焚
保温
（有無）</t>
  </si>
  <si>
    <t>電気</t>
  </si>
  <si>
    <t>石油</t>
  </si>
  <si>
    <t>エネルギー
消費効率（％）</t>
  </si>
  <si>
    <t>（３）　換気設備</t>
  </si>
  <si>
    <t>導入する設備の仕様情報を記入</t>
  </si>
  <si>
    <t>比消費電力
Ｗ/（㎥/ｈ）</t>
  </si>
  <si>
    <t>DCモーターの場合○を
つける</t>
  </si>
  <si>
    <t>顕熱
回収型
（％）</t>
  </si>
  <si>
    <t>全（潜）熱
回収型
（％）</t>
  </si>
  <si>
    <t>（４）　照明設備</t>
  </si>
  <si>
    <t>補助対象設備を含む</t>
  </si>
  <si>
    <t>プラスワン・システムで導入する器具情報のみ記入</t>
  </si>
  <si>
    <t>機種名（型式）</t>
  </si>
  <si>
    <t>センサーの種類</t>
  </si>
  <si>
    <t>（５）　蓄電池システム（リチウムイオン蓄電池を除く）</t>
  </si>
  <si>
    <t>蓄電池</t>
  </si>
  <si>
    <t>種　　　類</t>
  </si>
  <si>
    <t>電力変換装置</t>
  </si>
  <si>
    <t>型　　　式</t>
  </si>
  <si>
    <t>蓄 電 容 量</t>
  </si>
  <si>
    <t>セル数（単電池の数）</t>
  </si>
  <si>
    <t>定 格 出 力</t>
  </si>
  <si>
    <t>定型様式１（６／６）</t>
  </si>
  <si>
    <t>計算結果記入表</t>
  </si>
  <si>
    <t>算定ツール</t>
  </si>
  <si>
    <t>GJ/戸・年</t>
  </si>
  <si>
    <t>Q2（断熱区分（ウ））の算定ツール結果</t>
  </si>
  <si>
    <t>Q1（断熱区分（オ））の算定ツール結果</t>
  </si>
  <si>
    <t>暖房設備一次エネルギー消費削減率</t>
  </si>
  <si>
    <t>相談結果票の削減率</t>
  </si>
  <si>
    <t>冷房設備一次エネルギー消費削減率</t>
  </si>
  <si>
    <t>給湯設備一次エネルギー消費削減率</t>
  </si>
  <si>
    <t>Est - Etotal(EH1 + EC1 + EV + EHW + EL)</t>
  </si>
  <si>
    <t>Est - Etotal(EHQ + ECQ + EV + EHW + EL)</t>
  </si>
  <si>
    <t>■一次エネルギー消費削減量の算出（再生可能エネルギー等を設置する場合）</t>
  </si>
  <si>
    <t>※1　(EHr×A-EHsystem）＋(EHWr×A-EHWsystem）＋(EV×RV)</t>
  </si>
  <si>
    <t>太陽熱温水器</t>
  </si>
  <si>
    <t>一次エネルギー消費削減量(省エネ量B）</t>
  </si>
  <si>
    <t>補正後の一次エネルギー消費量</t>
  </si>
  <si>
    <t>一次エネルギー消費削減量(省エネ量C）</t>
  </si>
  <si>
    <t>空気
集熱式
太陽熱
利用
シス
テム</t>
  </si>
  <si>
    <t>透過体を持つ集熱部の有効集熱面積</t>
  </si>
  <si>
    <t>建築図面より算出</t>
  </si>
  <si>
    <t>透過体のない集熱部の有効集熱面積</t>
  </si>
  <si>
    <t>GJ/年㎡</t>
  </si>
  <si>
    <t>別表2-1-aまたはb</t>
  </si>
  <si>
    <t>別表2-1-c</t>
  </si>
  <si>
    <t>別表2-1-d</t>
  </si>
  <si>
    <t>別表2-1-e</t>
  </si>
  <si>
    <t>別表2-1-f</t>
  </si>
  <si>
    <t>一次エネルギー消費削減量(省エネ量D）</t>
  </si>
  <si>
    <t>標準一次エネルギー消費量　（B）</t>
  </si>
  <si>
    <t>Est ÷ 120×床面積の合計</t>
  </si>
  <si>
    <t>一次エネルギー消費削減量　（C）</t>
  </si>
  <si>
    <t>Ssubtotal ÷ 120×床面積の合計</t>
  </si>
  <si>
    <t>エネルギー消費削減量</t>
  </si>
  <si>
    <t>一次エネルギー消費削減量(省エネ量E）　（D）</t>
  </si>
  <si>
    <t>補助対象費用</t>
  </si>
  <si>
    <t>1/2する前の費用（税抜）</t>
  </si>
  <si>
    <t>太陽光を除く一次エネルギー消費削減率　（C）÷（B）×100　</t>
  </si>
  <si>
    <t>① 断熱強化及び設備性能向上等による一次エネルギー消費削減量（は）を算出</t>
  </si>
  <si>
    <t>■標準一次エネルギー消費量［面積補正前］（Est)の算出</t>
  </si>
  <si>
    <t>(1) Q値が［断熱区分（ウ）～（オ）]に該当する場合（省エネAの算定）</t>
  </si>
  <si>
    <t>■太陽熱温水器を設置する場合の一次エネルギー消費削減量の算出（省エネ量Bの算定）［該当者のみ]</t>
  </si>
  <si>
    <t>■コージェネレーションシステムを設置する場合の一次エネルギー消費削減量の算出（省エネ量Cの算定）[該当者のみ]</t>
  </si>
  <si>
    <t>(按分比率)</t>
  </si>
  <si>
    <t>（床面積の合計）</t>
  </si>
  <si>
    <t>②　太陽光発電による創エネルギー量（に）を算出</t>
  </si>
  <si>
    <t>③　申請する住宅の一次エネルギー消費削減量／削減率を算出</t>
  </si>
  <si>
    <t>■一次エネルギー消費削減量(Stotal)</t>
  </si>
  <si>
    <t>■一次エネルギー消費削減率(R)</t>
  </si>
  <si>
    <t>■太陽光を除く一次エネルギー消費削減率(R')</t>
  </si>
  <si>
    <t>様式第１（交付申請書）</t>
  </si>
  <si>
    <t>枚</t>
  </si>
  <si>
    <t>平成２６年度 住宅・ビルの革新的省エネルギー技術導入促進事業費補助金</t>
  </si>
  <si>
    <t>交付申請書</t>
  </si>
  <si>
    <t>４．暴力団排除に関する誓約
　　次ページ記載の暴力団排除に関する誓約事項について熟読し、理解の上、これに同意します。</t>
  </si>
  <si>
    <t>※手続代行者連絡先には実務を担当されている方の連絡先を記入してください。</t>
  </si>
  <si>
    <t>暴力団排除に関する誓約事項</t>
  </si>
  <si>
    <t>記</t>
  </si>
  <si>
    <t xml:space="preserve"> </t>
  </si>
  <si>
    <t>※照明設備に補助対象設備がある場合に■をつける</t>
  </si>
  <si>
    <t>断熱材の種類及び組み合わせ</t>
  </si>
  <si>
    <r>
      <t>面積（m</t>
    </r>
    <r>
      <rPr>
        <vertAlign val="superscript"/>
        <sz val="10.5"/>
        <rFont val="ＭＳ Ｐ明朝"/>
        <family val="1"/>
      </rPr>
      <t>2</t>
    </r>
    <r>
      <rPr>
        <sz val="10.5"/>
        <rFont val="ＭＳ Ｐ明朝"/>
        <family val="1"/>
      </rPr>
      <t>）
周長（m）</t>
    </r>
  </si>
  <si>
    <t>床下に接する部分</t>
  </si>
  <si>
    <t>■太陽光発電による創エネルギー量（D）を算出</t>
  </si>
  <si>
    <t>壁付け同時給排気型ファン</t>
  </si>
  <si>
    <t>壁付け同時給排気型ファン（熱交換あり）</t>
  </si>
  <si>
    <t>貯湯量</t>
  </si>
  <si>
    <t>数量</t>
  </si>
  <si>
    <t>汎用的な機械換気</t>
  </si>
  <si>
    <t>標準外設備工事費計</t>
  </si>
  <si>
    <t>設備工事費計</t>
  </si>
  <si>
    <t>□</t>
  </si>
  <si>
    <t>Ｓ造</t>
  </si>
  <si>
    <t>ＲＣ造</t>
  </si>
  <si>
    <t>その他（</t>
  </si>
  <si>
    <t>）</t>
  </si>
  <si>
    <t>㎡</t>
  </si>
  <si>
    <t>1F</t>
  </si>
  <si>
    <t>㎡、2F</t>
  </si>
  <si>
    <t>㎡、3F</t>
  </si>
  <si>
    <t>㎡)</t>
  </si>
  <si>
    <t>３.</t>
  </si>
  <si>
    <t>相談結果Ｎｏ．</t>
  </si>
  <si>
    <t>暖房</t>
  </si>
  <si>
    <t>冷房</t>
  </si>
  <si>
    <t>給湯</t>
  </si>
  <si>
    <t>換気</t>
  </si>
  <si>
    <t>照明</t>
  </si>
  <si>
    <t>　該当する設備区分に■をつける</t>
  </si>
  <si>
    <t>システム名称</t>
  </si>
  <si>
    <t>４.</t>
  </si>
  <si>
    <t>Ｗ/㎡・Ｋ</t>
  </si>
  <si>
    <t>（小数点第二位まで、三位以下四捨五入）</t>
  </si>
  <si>
    <t>（Ⅵ地域の場合のみ）</t>
  </si>
  <si>
    <t>５.</t>
  </si>
  <si>
    <t>６.</t>
  </si>
  <si>
    <t>％</t>
  </si>
  <si>
    <t>７.</t>
  </si>
  <si>
    <t>他の補助金への申請状況</t>
  </si>
  <si>
    <t>　※該当する場合は■をつける</t>
  </si>
  <si>
    <t>平成25年度補正予算 定置用リチウムイオン蓄電池導入支援事業費補助金</t>
  </si>
  <si>
    <t>８.</t>
  </si>
  <si>
    <t>●</t>
  </si>
  <si>
    <t>高効率個別エアコン</t>
  </si>
  <si>
    <t>ヒートポンプ式セントラル空調システム</t>
  </si>
  <si>
    <t>温水式床暖房</t>
  </si>
  <si>
    <t>温水式パネルラジエーター</t>
  </si>
  <si>
    <t>)</t>
  </si>
  <si>
    <t>ガス瞬間式給湯機（潜熱回収型）</t>
  </si>
  <si>
    <t>石油瞬間式給湯機（潜熱回収型）</t>
  </si>
  <si>
    <t>ガスエンジン給湯機</t>
  </si>
  <si>
    <t>コージェネレーションシステム　（　区分　：</t>
  </si>
  <si>
    <t>ダクト式第一種換気設備</t>
  </si>
  <si>
    <t>ダクト式第一種換気設備（熱交換あり）</t>
  </si>
  <si>
    <t>ダクト式第二種または第三種換気設備</t>
  </si>
  <si>
    <t>ＬＥＤ（一定の安全性の配慮がなされている設備に限る）</t>
  </si>
  <si>
    <t>蛍光灯（ｲﾝﾊﾞｰﾀｰﾀｲﾌﾟで100lm/W以上のもの）</t>
  </si>
  <si>
    <t>相談
結果№</t>
  </si>
  <si>
    <t>システム
名称</t>
  </si>
  <si>
    <t>□</t>
  </si>
  <si>
    <t>）</t>
  </si>
  <si>
    <t>鉛蓄電池</t>
  </si>
  <si>
    <t>リチウムイオン蓄電池</t>
  </si>
  <si>
    <t>その他（</t>
  </si>
  <si>
    <t>●</t>
  </si>
  <si>
    <t>メーカー名</t>
  </si>
  <si>
    <t>型式</t>
  </si>
  <si>
    <t>太陽電池モジュールの種類</t>
  </si>
  <si>
    <t>セル実行変換効率（%）</t>
  </si>
  <si>
    <t>公称最大出力（Ｗ）</t>
  </si>
  <si>
    <t>９.</t>
  </si>
  <si>
    <t>１０.</t>
  </si>
  <si>
    <t>W/㎡・K</t>
  </si>
  <si>
    <t>厚さ（mm）</t>
  </si>
  <si>
    <t>日射熱
取得率</t>
  </si>
  <si>
    <t>窓</t>
  </si>
  <si>
    <t>ド　ア</t>
  </si>
  <si>
    <t>１１.</t>
  </si>
  <si>
    <t>機種名（型式）</t>
  </si>
  <si>
    <t>①</t>
  </si>
  <si>
    <t>②</t>
  </si>
  <si>
    <t>③</t>
  </si>
  <si>
    <t>④</t>
  </si>
  <si>
    <t>⑤</t>
  </si>
  <si>
    <t>⑥</t>
  </si>
  <si>
    <t>⑦</t>
  </si>
  <si>
    <t>①</t>
  </si>
  <si>
    <t>②</t>
  </si>
  <si>
    <t>③</t>
  </si>
  <si>
    <t>④</t>
  </si>
  <si>
    <t>⑧</t>
  </si>
  <si>
    <t>⑨</t>
  </si>
  <si>
    <t>⑩</t>
  </si>
  <si>
    <t>⑪</t>
  </si>
  <si>
    <t>⑫</t>
  </si>
  <si>
    <t>ガス</t>
  </si>
  <si>
    <t>APF
（ＪＲＡ）</t>
  </si>
  <si>
    <t>APF
（ＪＩＳ）</t>
  </si>
  <si>
    <t>機種名（型式）</t>
  </si>
  <si>
    <t>⑤</t>
  </si>
  <si>
    <t>⑥</t>
  </si>
  <si>
    <t>⑦</t>
  </si>
  <si>
    <t>導入するシステムの仕様情報を記入</t>
  </si>
  <si>
    <t>kWh</t>
  </si>
  <si>
    <t>（６）　太陽光発電システム</t>
  </si>
  <si>
    <t>容量の合計</t>
  </si>
  <si>
    <t>kW</t>
  </si>
  <si>
    <t>１２.</t>
  </si>
  <si>
    <t>※表に記入すると計算は全て自動で行います。網掛け部分は、計算結果により自動で表示します。</t>
  </si>
  <si>
    <t>VER.</t>
  </si>
  <si>
    <t>Ess</t>
  </si>
  <si>
    <t>算定ツールの結果</t>
  </si>
  <si>
    <t>Est</t>
  </si>
  <si>
    <t>Q値が事業主基準に示す断熱区分(ｵ)の値の場合</t>
  </si>
  <si>
    <t>EH1</t>
  </si>
  <si>
    <t>Q値が事業主基準に示す断熱区分(ｵ)の値より小さい場合</t>
  </si>
  <si>
    <t>Q2</t>
  </si>
  <si>
    <t>H2</t>
  </si>
  <si>
    <t>Q1</t>
  </si>
  <si>
    <t>H1</t>
  </si>
  <si>
    <t>EHQ</t>
  </si>
  <si>
    <t>EC1</t>
  </si>
  <si>
    <t>C2</t>
  </si>
  <si>
    <t>C1</t>
  </si>
  <si>
    <t>ECQ</t>
  </si>
  <si>
    <t>EHW</t>
  </si>
  <si>
    <t>EV</t>
  </si>
  <si>
    <t>EL</t>
  </si>
  <si>
    <t>－</t>
  </si>
  <si>
    <t>%</t>
  </si>
  <si>
    <t>EH1 + EC1 + EV + EHW + EL</t>
  </si>
  <si>
    <t>EHQ + ECQ + EV + EHW + EL</t>
  </si>
  <si>
    <t>SA</t>
  </si>
  <si>
    <t>一次エネルギー消費量</t>
  </si>
  <si>
    <t>EHWS</t>
  </si>
  <si>
    <t>SB</t>
  </si>
  <si>
    <t>EHW - EHWS</t>
  </si>
  <si>
    <t>コージェネ
レーション
システム</t>
  </si>
  <si>
    <t>Ecgs</t>
  </si>
  <si>
    <t>Ecgs'</t>
  </si>
  <si>
    <t>SC</t>
  </si>
  <si>
    <t>Ａg</t>
  </si>
  <si>
    <t>Ａｓ</t>
  </si>
  <si>
    <t>集熱部面積</t>
  </si>
  <si>
    <t>Ａ</t>
  </si>
  <si>
    <t>Ａg＋（Ａｓ÷2）</t>
  </si>
  <si>
    <t xml:space="preserve">集熱部単位面積あたりの暖房設備一次エネルギー消費削減量 </t>
  </si>
  <si>
    <t>ＥHr</t>
  </si>
  <si>
    <t>空気搬送に要するシステムの一次エネルギー消費量</t>
  </si>
  <si>
    <t>EHsystem</t>
  </si>
  <si>
    <t>集熱部単位面積あたりの給湯設備一次エネルギー消費削減量</t>
  </si>
  <si>
    <t>EHWr</t>
  </si>
  <si>
    <t>給湯用採熱に要するシステムの一次エネルギー消費量</t>
  </si>
  <si>
    <t>EHWsystem</t>
  </si>
  <si>
    <t>換気設備一次エネルギー消費削減率</t>
  </si>
  <si>
    <t>RV</t>
  </si>
  <si>
    <t>-</t>
  </si>
  <si>
    <t>SD</t>
  </si>
  <si>
    <t>※1</t>
  </si>
  <si>
    <t>SA + SB + SC + SD</t>
  </si>
  <si>
    <t>Est'</t>
  </si>
  <si>
    <t>EPVC</t>
  </si>
  <si>
    <t>SE</t>
  </si>
  <si>
    <t>W/㎡・K</t>
  </si>
  <si>
    <t>床面積の合計</t>
  </si>
  <si>
    <t>Stotal</t>
  </si>
  <si>
    <t>R</t>
  </si>
  <si>
    <t>R'</t>
  </si>
  <si>
    <t>Ssubtotal' ÷ Est' × 100</t>
  </si>
  <si>
    <t>（Ess）</t>
  </si>
  <si>
    <t>÷</t>
  </si>
  <si>
    <t>0.9</t>
  </si>
  <si>
    <t>＝</t>
  </si>
  <si>
    <t>GJ/戸・年</t>
  </si>
  <si>
    <t>（EH1）</t>
  </si>
  <si>
    <t>＋</t>
  </si>
  <si>
    <t>(EC1)</t>
  </si>
  <si>
    <t>（EHW）</t>
  </si>
  <si>
    <t>（EL）</t>
  </si>
  <si>
    <t>（Etotal）</t>
  </si>
  <si>
    <t>(SA)</t>
  </si>
  <si>
    <t>(2) Q値が［断熱区分（オ）]を超える断熱性能の場合（省エネ量Aの算定）</t>
  </si>
  <si>
    <t>（(H2)</t>
  </si>
  <si>
    <t>(H1)</t>
  </si>
  <si>
    <t>（Ｑ）</t>
  </si>
  <si>
    <t>（Ｑ１）</t>
  </si>
  <si>
    <t>×</t>
  </si>
  <si>
    <t>（(C2)</t>
  </si>
  <si>
    <t>(C1)</t>
  </si>
  <si>
    <t>（Ｑ2）</t>
  </si>
  <si>
    <t>※暖房設備一次エネルギー消費量（EHQ）がマイナスの場合は、０とします。</t>
  </si>
  <si>
    <t>（ECQ）</t>
  </si>
  <si>
    <t>※冷房設備一次エネルギー消費量（ECQ）がマイナスの場合は、０とします。</t>
  </si>
  <si>
    <t>(EHQ)</t>
  </si>
  <si>
    <t>(ECQ)</t>
  </si>
  <si>
    <t>(EHW)</t>
  </si>
  <si>
    <t>(EHWS)</t>
  </si>
  <si>
    <t>(SB)</t>
  </si>
  <si>
    <t>(Est)</t>
  </si>
  <si>
    <t>｛(（Est)</t>
  </si>
  <si>
    <t>(Ecgs)</t>
  </si>
  <si>
    <t>%｝</t>
  </si>
  <si>
    <t>(Ecgs')</t>
  </si>
  <si>
    <t>(SC)</t>
  </si>
  <si>
    <t>■空気集熱式太陽熱利用システムを設置する場合の一次エネルギー消費削減量の算出（省エネ量Dの算定）[該当者のみ]</t>
  </si>
  <si>
    <t>（Ag）</t>
  </si>
  <si>
    <t>（（As）</t>
  </si>
  <si>
    <t>2）</t>
  </si>
  <si>
    <t>(A)</t>
  </si>
  <si>
    <t>（（EHr）</t>
  </si>
  <si>
    <t>（A）</t>
  </si>
  <si>
    <t>（EHsystem）</t>
  </si>
  <si>
    <t>（（EHWr）</t>
  </si>
  <si>
    <t>（EHWsystem）</t>
  </si>
  <si>
    <t>（EV）</t>
  </si>
  <si>
    <t>（RV）</t>
  </si>
  <si>
    <t>（SD）</t>
  </si>
  <si>
    <t>■申請する住宅の面積に応じた標準一次エネルギー消費量（ろ）および一次エネルギー消費削減量（は：省エネ量A～D）の補正</t>
  </si>
  <si>
    <t>（Est）</t>
  </si>
  <si>
    <t>120 ×</t>
  </si>
  <si>
    <t>(Est')</t>
  </si>
  <si>
    <t>（(ＳＡ)</t>
  </si>
  <si>
    <t>(SD)</t>
  </si>
  <si>
    <t>）÷</t>
  </si>
  <si>
    <t>(Etotal')</t>
  </si>
  <si>
    <t>(EPVC)</t>
  </si>
  <si>
    <t>0.44　÷</t>
  </si>
  <si>
    <t>(按分比率)</t>
  </si>
  <si>
    <t>(SE)</t>
  </si>
  <si>
    <t>100</t>
  </si>
  <si>
    <t>（R)</t>
  </si>
  <si>
    <t>％</t>
  </si>
  <si>
    <t>（R')</t>
  </si>
  <si>
    <t>(補助対象費用)</t>
  </si>
  <si>
    <t>1000）</t>
  </si>
  <si>
    <t>(費用対効果)</t>
  </si>
  <si>
    <t>標準外
工事費</t>
  </si>
  <si>
    <t>年間一次エネルギー消費削減量　（C）＋（D）　</t>
  </si>
  <si>
    <t>年間一次エネルギー消費削減率　｛（C）＋（D）｝÷（B）×100　</t>
  </si>
  <si>
    <t xml:space="preserve">（備考）用紙は日本工業規格Ａ４とし、縦位置とする。
一般社団法人 環境共創イニシアチブが執行する住宅・ビルの革新的省エネルギー技術導入促進事業費補助金（ネット・ゼロ・エネルギー・ハウス支援事業）は、経済産業省が定めた住宅・ビルの革新的省エネルギー技術導入促進事業費補助金交付要綱第３条に基づき、当法人に交付される国庫補助金から、新築及び既築住宅に、高断熱性能、高性能設備と制御機構等を組み合わせ、住宅の年間の一次エネルギー消費量が正味（ネット）でゼロとなる住宅を導入しようとする方に交付するものです。
</t>
  </si>
  <si>
    <r>
      <t>　　</t>
    </r>
    <r>
      <rPr>
        <u val="single"/>
        <sz val="14"/>
        <color indexed="8"/>
        <rFont val="ＭＳ 明朝"/>
        <family val="1"/>
      </rPr>
      <t xml:space="preserve">私は、補助金の交付の申請をするに当たって、また、補助事業の実施期間内及び完了後においては、
</t>
    </r>
    <r>
      <rPr>
        <sz val="14"/>
        <color indexed="8"/>
        <rFont val="ＭＳ 明朝"/>
        <family val="1"/>
      </rPr>
      <t>　</t>
    </r>
    <r>
      <rPr>
        <u val="single"/>
        <sz val="14"/>
        <color indexed="8"/>
        <rFont val="ＭＳ 明朝"/>
        <family val="1"/>
      </rPr>
      <t xml:space="preserve">下記のいずれにも該当しないことを誓約いたします。
</t>
    </r>
    <r>
      <rPr>
        <sz val="14"/>
        <color indexed="8"/>
        <rFont val="ＭＳ 明朝"/>
        <family val="1"/>
      </rPr>
      <t>　</t>
    </r>
    <r>
      <rPr>
        <u val="single"/>
        <sz val="14"/>
        <color indexed="8"/>
        <rFont val="ＭＳ 明朝"/>
        <family val="1"/>
      </rPr>
      <t xml:space="preserve">この誓約が虚偽であり、又はこの誓約に反したことにより、当方が不利益を被ることとなっても、異議は
</t>
    </r>
    <r>
      <rPr>
        <sz val="14"/>
        <color indexed="8"/>
        <rFont val="ＭＳ 明朝"/>
        <family val="1"/>
      </rPr>
      <t>　</t>
    </r>
    <r>
      <rPr>
        <u val="single"/>
        <sz val="14"/>
        <color indexed="8"/>
        <rFont val="ＭＳ 明朝"/>
        <family val="1"/>
      </rPr>
      <t>一切申し立てません。</t>
    </r>
  </si>
  <si>
    <r>
      <t xml:space="preserve">(１) </t>
    </r>
    <r>
      <rPr>
        <u val="single"/>
        <sz val="14"/>
        <color indexed="8"/>
        <rFont val="ＭＳ 明朝"/>
        <family val="1"/>
      </rPr>
      <t xml:space="preserve">私が、暴力団員（暴力団員による不当な行為の防止等に関する法律（平成３年法律第77号）第２条
</t>
    </r>
    <r>
      <rPr>
        <sz val="14"/>
        <color indexed="8"/>
        <rFont val="ＭＳ 明朝"/>
        <family val="1"/>
      </rPr>
      <t xml:space="preserve">　　 </t>
    </r>
    <r>
      <rPr>
        <u val="single"/>
        <sz val="14"/>
        <color indexed="8"/>
        <rFont val="ＭＳ 明朝"/>
        <family val="1"/>
      </rPr>
      <t>第６号に規定する暴力団員をいう。以下同じ。）であるとき</t>
    </r>
  </si>
  <si>
    <r>
      <t xml:space="preserve">(２) </t>
    </r>
    <r>
      <rPr>
        <u val="single"/>
        <sz val="14"/>
        <color indexed="8"/>
        <rFont val="ＭＳ 明朝"/>
        <family val="1"/>
      </rPr>
      <t xml:space="preserve">私が、自己、若しくは第三者の不正の利益を図る目的又は第三者に損害を加える目的をもって、
</t>
    </r>
    <r>
      <rPr>
        <sz val="14"/>
        <color indexed="8"/>
        <rFont val="ＭＳ 明朝"/>
        <family val="1"/>
      </rPr>
      <t xml:space="preserve">     </t>
    </r>
    <r>
      <rPr>
        <u val="single"/>
        <sz val="14"/>
        <color indexed="8"/>
        <rFont val="ＭＳ 明朝"/>
        <family val="1"/>
      </rPr>
      <t xml:space="preserve">暴力団（暴力団員による不当な行為の防止等に関する法律（平成３年法律第77号）第２条第２号
</t>
    </r>
    <r>
      <rPr>
        <sz val="14"/>
        <color indexed="8"/>
        <rFont val="ＭＳ 明朝"/>
        <family val="1"/>
      </rPr>
      <t xml:space="preserve">　　 </t>
    </r>
    <r>
      <rPr>
        <u val="single"/>
        <sz val="14"/>
        <color indexed="8"/>
        <rFont val="ＭＳ 明朝"/>
        <family val="1"/>
      </rPr>
      <t>に規定する暴力団をいう。以下同じ。）又は暴力団員を利用するなどしているとき</t>
    </r>
  </si>
  <si>
    <r>
      <t xml:space="preserve">(３) </t>
    </r>
    <r>
      <rPr>
        <u val="single"/>
        <sz val="14"/>
        <color indexed="8"/>
        <rFont val="ＭＳ 明朝"/>
        <family val="1"/>
      </rPr>
      <t xml:space="preserve">私が、暴力団又は暴力団員に対して、資金等を供給し、又は便宜を供与するなど直接的あるいは
</t>
    </r>
    <r>
      <rPr>
        <sz val="14"/>
        <color indexed="8"/>
        <rFont val="ＭＳ 明朝"/>
        <family val="1"/>
      </rPr>
      <t xml:space="preserve">     </t>
    </r>
    <r>
      <rPr>
        <u val="single"/>
        <sz val="14"/>
        <color indexed="8"/>
        <rFont val="ＭＳ 明朝"/>
        <family val="1"/>
      </rPr>
      <t>積極的に暴力団の維持、運営に協力し、若しくは関与しているとき</t>
    </r>
  </si>
  <si>
    <r>
      <t xml:space="preserve">(４) </t>
    </r>
    <r>
      <rPr>
        <u val="single"/>
        <sz val="14"/>
        <color indexed="8"/>
        <rFont val="ＭＳ 明朝"/>
        <family val="1"/>
      </rPr>
      <t xml:space="preserve">私が、暴力団又は暴力団員であることを知りながらこれと社会的に非難されるべき関係を有して
</t>
    </r>
    <r>
      <rPr>
        <sz val="14"/>
        <color indexed="8"/>
        <rFont val="ＭＳ 明朝"/>
        <family val="1"/>
      </rPr>
      <t xml:space="preserve">     </t>
    </r>
    <r>
      <rPr>
        <u val="single"/>
        <sz val="14"/>
        <color indexed="8"/>
        <rFont val="ＭＳ 明朝"/>
        <family val="1"/>
      </rPr>
      <t>いるとき</t>
    </r>
  </si>
  <si>
    <t>①</t>
  </si>
  <si>
    <t>②</t>
  </si>
  <si>
    <t>③</t>
  </si>
  <si>
    <t>④</t>
  </si>
  <si>
    <t>⑤</t>
  </si>
  <si>
    <t>⑥</t>
  </si>
  <si>
    <t>⑦</t>
  </si>
  <si>
    <t>プラスワン・システム</t>
  </si>
  <si>
    <r>
      <t xml:space="preserve">プラスワン・システム
</t>
    </r>
    <r>
      <rPr>
        <sz val="8"/>
        <rFont val="ＭＳ Ｐ明朝"/>
        <family val="1"/>
      </rPr>
      <t>（前ページから反映）</t>
    </r>
  </si>
  <si>
    <t>高断熱外皮</t>
  </si>
  <si>
    <t>サッシ以外の詳細は、１０.住宅の高断熱外皮で記入すること</t>
  </si>
  <si>
    <t>住宅の高断熱外皮</t>
  </si>
  <si>
    <t>（２）　各部位の断熱外皮（必ず仕様書（カタログ等）の写しを添付すること）</t>
  </si>
  <si>
    <t>高断熱外皮</t>
  </si>
  <si>
    <t>高断熱外皮は、①と②の差額が補助対象額</t>
  </si>
  <si>
    <t>費用明細書【 高断熱外皮 － 補助対象外】</t>
  </si>
  <si>
    <t>高断熱外皮設備費計</t>
  </si>
  <si>
    <t>高断熱外皮合計金額［税抜］</t>
  </si>
  <si>
    <t>平成25年度 民生用燃料電池導入支援費補助金</t>
  </si>
  <si>
    <t>設備費
（蓄電容量が
８kWh～
１０kWh
のもの）</t>
  </si>
  <si>
    <t>設備費
（蓄電容量が
８kWh～
１０kWhに
該当
しない
もの）
※SIIに相談のうえ計上してください</t>
  </si>
  <si>
    <t>ガス
エンジン
の場合
○を
つける</t>
  </si>
  <si>
    <t>ハイブ
リッドの
場合
○を
つける</t>
  </si>
  <si>
    <t>定格
冷房
能力
（kW）</t>
  </si>
  <si>
    <t>主たる居室に■をつける</t>
  </si>
  <si>
    <t>生年月日</t>
  </si>
  <si>
    <t>壁付け給気型ファンまたは壁付け排気型ファン</t>
  </si>
  <si>
    <t>　なお、適正化法、補助金等に係る予算の執行の適正化に関する法律施行令（昭和３０年政令第２５５号）及び住宅・ビルの革新的省エネルギー技術導入促進事業費補助金（ネット・ゼロ・エネルギー・ハウス支援事業）交付規程（ＳＩＩ－２６Ｂ－規程－００２）の定めるところに従うことを承知の上、申請します。</t>
  </si>
  <si>
    <t>/</t>
  </si>
  <si>
    <t>(</t>
  </si>
  <si>
    <t>－</t>
  </si>
  <si>
    <t>)</t>
  </si>
  <si>
    <t>(　　　　　)　　　　　　　－　　　　　　　</t>
  </si>
  <si>
    <t>〒</t>
  </si>
  <si>
    <t>@</t>
  </si>
  <si>
    <t>E-mail</t>
  </si>
  <si>
    <t>※補助限度額　一戸あたり３５０万円</t>
  </si>
  <si>
    <t xml:space="preserve"> 円（対象費用の１／２）税抜</t>
  </si>
  <si>
    <t>日</t>
  </si>
  <si>
    <t>２．工事予定期間等</t>
  </si>
  <si>
    <t>建築区分:</t>
  </si>
  <si>
    <t>（</t>
  </si>
  <si>
    <t>１．申請する住宅の所在地</t>
  </si>
  <si>
    <t>（ネット・ゼロ・エネルギー・ハウス支援事業）</t>
  </si>
  <si>
    <t>(ふりがな)</t>
  </si>
  <si>
    <t>　代　表　理　事　　　赤池　学　殿</t>
  </si>
  <si>
    <t>）</t>
  </si>
  <si>
    <t>一般社団法人　環境共創イニシアチブ</t>
  </si>
  <si>
    <t>　  住宅・ビルの革新的省エネルギー技術導入促進事業費補助金（ネット・ゼロ・エネルギー・ハウス支援事業）交付規程（ＳＩＩ－２６Ｂ－規程－００２）第４条の規定に基づき、以下のとおり経済産業省からの住宅・ビルの革新的省エネルギー技術導入促進事業費補助金交付要綱第３条に基づく国庫補助金に係る交付の申請をします。</t>
  </si>
  <si>
    <t>※標準一次エネルギー消費量及び一次エネルギー消費削減量の算定方法については、公募要領Ｐ４３を参照してください。</t>
  </si>
  <si>
    <t>(Ssubtotal')</t>
  </si>
  <si>
    <t>（(Ssubtotal')</t>
  </si>
  <si>
    <t>Ssubtotal'</t>
  </si>
  <si>
    <t>補助対象費用 ÷ (Ssubtotal' × 1000）</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</si>
</sst>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0.000_ "/>
    <numFmt numFmtId="180" formatCode="#,##0.0"/>
    <numFmt numFmtId="181" formatCode="0.00_ "/>
    <numFmt numFmtId="182" formatCode="0.0_ "/>
    <numFmt numFmtId="183" formatCode="#,##0.00;[Red]#,##0.00"/>
    <numFmt numFmtId="184" formatCode="[=0]&quot;&quot;;General"/>
    <numFmt numFmtId="185" formatCode="#,##0.00_ "/>
  </numFmts>
  <fonts count="91">
    <font>
      <sz val="11"/>
      <color theme="1"/>
      <name val="Calibri"/>
      <family val="3"/>
    </font>
    <font>
      <sz val="11"/>
      <color indexed="8"/>
      <name val="ＭＳ Ｐゴシック"/>
      <family val="3"/>
    </font>
    <font>
      <sz val="6"/>
      <name val="ＭＳ Ｐゴシック"/>
      <family val="3"/>
    </font>
    <font>
      <sz val="11"/>
      <name val="ＭＳ Ｐ明朝"/>
      <family val="1"/>
    </font>
    <font>
      <b/>
      <sz val="18"/>
      <name val="ＭＳ Ｐ明朝"/>
      <family val="1"/>
    </font>
    <font>
      <b/>
      <sz val="14"/>
      <name val="ＭＳ Ｐ明朝"/>
      <family val="1"/>
    </font>
    <font>
      <b/>
      <sz val="11"/>
      <name val="ＭＳ Ｐ明朝"/>
      <family val="1"/>
    </font>
    <font>
      <sz val="10"/>
      <name val="ＭＳ Ｐ明朝"/>
      <family val="1"/>
    </font>
    <font>
      <sz val="12"/>
      <name val="ＭＳ Ｐ明朝"/>
      <family val="1"/>
    </font>
    <font>
      <sz val="12"/>
      <color indexed="8"/>
      <name val="ＭＳ Ｐ明朝"/>
      <family val="1"/>
    </font>
    <font>
      <sz val="11"/>
      <color indexed="8"/>
      <name val="ＭＳ Ｐ明朝"/>
      <family val="1"/>
    </font>
    <font>
      <b/>
      <sz val="18"/>
      <color indexed="12"/>
      <name val="ＭＳ Ｐ明朝"/>
      <family val="1"/>
    </font>
    <font>
      <sz val="10"/>
      <color indexed="12"/>
      <name val="ＭＳ Ｐ明朝"/>
      <family val="1"/>
    </font>
    <font>
      <sz val="11"/>
      <color indexed="12"/>
      <name val="ＭＳ Ｐ明朝"/>
      <family val="1"/>
    </font>
    <font>
      <b/>
      <sz val="18"/>
      <color indexed="8"/>
      <name val="ＭＳ Ｐ明朝"/>
      <family val="1"/>
    </font>
    <font>
      <sz val="10"/>
      <color indexed="8"/>
      <name val="ＭＳ Ｐ明朝"/>
      <family val="1"/>
    </font>
    <font>
      <b/>
      <sz val="14"/>
      <color indexed="8"/>
      <name val="ＭＳ Ｐ明朝"/>
      <family val="1"/>
    </font>
    <font>
      <sz val="11"/>
      <color indexed="63"/>
      <name val="ＭＳ Ｐ明朝"/>
      <family val="1"/>
    </font>
    <font>
      <b/>
      <sz val="11"/>
      <color indexed="8"/>
      <name val="ＭＳ Ｐ明朝"/>
      <family val="1"/>
    </font>
    <font>
      <sz val="8"/>
      <name val="ＭＳ Ｐ明朝"/>
      <family val="1"/>
    </font>
    <font>
      <sz val="9"/>
      <name val="ＭＳ Ｐ明朝"/>
      <family val="1"/>
    </font>
    <font>
      <sz val="11"/>
      <color indexed="30"/>
      <name val="ＭＳ Ｐ明朝"/>
      <family val="1"/>
    </font>
    <font>
      <sz val="7"/>
      <name val="ＭＳ Ｐ明朝"/>
      <family val="1"/>
    </font>
    <font>
      <sz val="12"/>
      <name val="ＭＳ 明朝"/>
      <family val="1"/>
    </font>
    <font>
      <b/>
      <sz val="12"/>
      <name val="ＭＳ Ｐ明朝"/>
      <family val="1"/>
    </font>
    <font>
      <sz val="14"/>
      <name val="ＭＳ Ｐ明朝"/>
      <family val="1"/>
    </font>
    <font>
      <u val="single"/>
      <sz val="11"/>
      <name val="ＭＳ Ｐ明朝"/>
      <family val="1"/>
    </font>
    <font>
      <sz val="11"/>
      <name val="ＭＳ Ｐゴシック"/>
      <family val="3"/>
    </font>
    <font>
      <sz val="10.5"/>
      <name val="ＭＳ Ｐ明朝"/>
      <family val="1"/>
    </font>
    <font>
      <sz val="11"/>
      <color indexed="10"/>
      <name val="ＭＳ Ｐ明朝"/>
      <family val="1"/>
    </font>
    <font>
      <b/>
      <sz val="10"/>
      <name val="ＭＳ Ｐ明朝"/>
      <family val="1"/>
    </font>
    <font>
      <vertAlign val="superscript"/>
      <sz val="10"/>
      <name val="ＭＳ Ｐ明朝"/>
      <family val="1"/>
    </font>
    <font>
      <u val="single"/>
      <sz val="18"/>
      <name val="ＭＳ Ｐ明朝"/>
      <family val="1"/>
    </font>
    <font>
      <sz val="9.5"/>
      <color indexed="8"/>
      <name val="ＭＳ Ｐ明朝"/>
      <family val="1"/>
    </font>
    <font>
      <sz val="18"/>
      <color indexed="8"/>
      <name val="ＭＳ Ｐ明朝"/>
      <family val="1"/>
    </font>
    <font>
      <sz val="7"/>
      <color indexed="8"/>
      <name val="ＭＳ Ｐ明朝"/>
      <family val="1"/>
    </font>
    <font>
      <b/>
      <sz val="15"/>
      <color indexed="8"/>
      <name val="ＭＳ Ｐ明朝"/>
      <family val="1"/>
    </font>
    <font>
      <sz val="7.5"/>
      <name val="ＭＳ Ｐ明朝"/>
      <family val="1"/>
    </font>
    <font>
      <b/>
      <sz val="9"/>
      <name val="ＭＳ Ｐ明朝"/>
      <family val="1"/>
    </font>
    <font>
      <sz val="8.5"/>
      <name val="ＭＳ Ｐ明朝"/>
      <family val="1"/>
    </font>
    <font>
      <vertAlign val="superscript"/>
      <sz val="10.5"/>
      <name val="ＭＳ Ｐ明朝"/>
      <family val="1"/>
    </font>
    <font>
      <sz val="13.5"/>
      <name val="ＭＳ Ｐ明朝"/>
      <family val="1"/>
    </font>
    <font>
      <u val="single"/>
      <sz val="14"/>
      <color indexed="8"/>
      <name val="ＭＳ 明朝"/>
      <family val="1"/>
    </font>
    <font>
      <sz val="14"/>
      <color indexed="8"/>
      <name val="ＭＳ 明朝"/>
      <family val="1"/>
    </font>
    <font>
      <sz val="22"/>
      <name val="ＭＳ 明朝"/>
      <family val="1"/>
    </font>
    <font>
      <sz val="13"/>
      <color indexed="10"/>
      <name val="ＭＳ Ｐ明朝"/>
      <family val="1"/>
    </font>
    <font>
      <sz val="11"/>
      <color indexed="9"/>
      <name val="ＭＳ Ｐ明朝"/>
      <family val="1"/>
    </font>
    <font>
      <sz val="12"/>
      <color indexed="8"/>
      <name val="ＭＳ 明朝"/>
      <family val="1"/>
    </font>
    <font>
      <sz val="10"/>
      <color indexed="8"/>
      <name val="ＭＳ 明朝"/>
      <family val="1"/>
    </font>
    <font>
      <b/>
      <sz val="14"/>
      <color indexed="8"/>
      <name val="ＭＳ 明朝"/>
      <family val="1"/>
    </font>
    <font>
      <sz val="13.3"/>
      <color indexed="8"/>
      <name val="ＭＳ 明朝"/>
      <family val="1"/>
    </font>
    <font>
      <u val="single"/>
      <sz val="12"/>
      <color indexed="8"/>
      <name val="ＭＳ 明朝"/>
      <family val="1"/>
    </font>
    <font>
      <sz val="9"/>
      <color indexed="8"/>
      <name val="ＭＳ 明朝"/>
      <family val="1"/>
    </font>
    <font>
      <b/>
      <sz val="12"/>
      <color indexed="8"/>
      <name val="ＭＳ 明朝"/>
      <family val="1"/>
    </font>
    <font>
      <sz val="20"/>
      <color indexed="8"/>
      <name val="ＭＳ 明朝"/>
      <family val="1"/>
    </font>
    <font>
      <b/>
      <sz val="17"/>
      <color indexed="8"/>
      <name val="ＭＳ 明朝"/>
      <family val="1"/>
    </font>
    <font>
      <sz val="11"/>
      <color indexed="8"/>
      <name val="ＭＳ 明朝"/>
      <family val="1"/>
    </font>
    <font>
      <u val="single"/>
      <sz val="17"/>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medium"/>
    </border>
    <border>
      <left style="thin"/>
      <right style="thin"/>
      <top/>
      <bottom style="thin"/>
    </border>
    <border>
      <left style="thin"/>
      <right style="thin"/>
      <top style="thin"/>
      <bottom style="thin"/>
    </border>
    <border>
      <left style="thin"/>
      <right style="thin"/>
      <top/>
      <bottom/>
    </border>
    <border>
      <left/>
      <right/>
      <top/>
      <bottom style="thin"/>
    </border>
    <border>
      <left/>
      <right style="thin"/>
      <top/>
      <bottom>
        <color indexed="63"/>
      </bottom>
    </border>
    <border>
      <left style="thin"/>
      <right>
        <color indexed="63"/>
      </right>
      <top style="thin"/>
      <bottom>
        <color indexed="63"/>
      </bottom>
    </border>
    <border>
      <left/>
      <right/>
      <top style="thin"/>
      <bottom>
        <color indexed="63"/>
      </bottom>
    </border>
    <border>
      <left>
        <color indexed="63"/>
      </left>
      <right style="thin"/>
      <top style="thin"/>
      <bottom>
        <color indexed="63"/>
      </bottom>
    </border>
    <border>
      <left style="thin"/>
      <right/>
      <top/>
      <bottom/>
    </border>
    <border>
      <left style="thin"/>
      <right/>
      <top/>
      <bottom style="thin"/>
    </border>
    <border>
      <left/>
      <right style="thin"/>
      <top/>
      <bottom style="thin"/>
    </border>
    <border>
      <left/>
      <right/>
      <top style="thin"/>
      <bottom style="thin"/>
    </border>
    <border>
      <left/>
      <right style="thin"/>
      <top style="thin"/>
      <bottom style="thin"/>
    </border>
    <border>
      <left style="thin"/>
      <right/>
      <top style="thin"/>
      <bottom style="thin"/>
    </border>
    <border>
      <left>
        <color indexed="63"/>
      </left>
      <right>
        <color indexed="63"/>
      </right>
      <top>
        <color indexed="63"/>
      </top>
      <bottom style="dotted"/>
    </border>
    <border>
      <left style="thin"/>
      <right>
        <color indexed="63"/>
      </right>
      <top style="dotted"/>
      <bottom>
        <color indexed="63"/>
      </bottom>
    </border>
    <border>
      <left>
        <color indexed="63"/>
      </left>
      <right>
        <color indexed="63"/>
      </right>
      <top style="dotted"/>
      <bottom>
        <color indexed="63"/>
      </bottom>
    </border>
    <border>
      <left/>
      <right/>
      <top style="hair"/>
      <bottom style="hair"/>
    </border>
    <border>
      <left/>
      <right style="thin"/>
      <top/>
      <bottom style="dotted"/>
    </border>
    <border>
      <left/>
      <right/>
      <top/>
      <bottom style="medium"/>
    </border>
    <border>
      <left style="thin"/>
      <right style="medium"/>
      <top/>
      <bottom>
        <color indexed="63"/>
      </bottom>
    </border>
    <border>
      <left style="thin"/>
      <right style="medium"/>
      <top/>
      <bottom style="thin"/>
    </border>
    <border>
      <left>
        <color indexed="63"/>
      </left>
      <right/>
      <top style="medium"/>
      <bottom style="medium"/>
    </border>
    <border>
      <left style="thin"/>
      <right style="medium"/>
      <top style="medium"/>
      <bottom style="medium"/>
    </border>
    <border>
      <left/>
      <right style="thin"/>
      <top style="medium"/>
      <bottom style="medium"/>
    </border>
    <border>
      <left style="medium"/>
      <right/>
      <top style="medium"/>
      <bottom style="thin"/>
    </border>
    <border>
      <left style="thin"/>
      <right style="thin"/>
      <top style="medium"/>
      <bottom style="thin"/>
    </border>
    <border>
      <left style="medium"/>
      <right/>
      <top style="thin"/>
      <bottom style="thin"/>
    </border>
    <border>
      <left/>
      <right style="medium"/>
      <top style="thin"/>
      <bottom style="thin"/>
    </border>
    <border>
      <left style="medium"/>
      <right style="thin"/>
      <top/>
      <bottom style="thin"/>
    </border>
    <border>
      <left/>
      <right style="medium"/>
      <top style="medium"/>
      <bottom style="thin"/>
    </border>
    <border>
      <left style="medium"/>
      <right/>
      <top/>
      <bottom style="thin"/>
    </border>
    <border>
      <left/>
      <right style="medium"/>
      <top/>
      <bottom style="thin"/>
    </border>
    <border>
      <left style="thin"/>
      <right style="medium"/>
      <top style="thin"/>
      <bottom style="thin"/>
    </border>
    <border>
      <left style="thin"/>
      <right style="thin"/>
      <top style="thin"/>
      <bottom style="medium"/>
    </border>
    <border>
      <left/>
      <right/>
      <top style="thin"/>
      <bottom style="medium"/>
    </border>
    <border>
      <left style="thin"/>
      <right style="medium"/>
      <top style="thin"/>
      <bottom style="medium"/>
    </border>
    <border>
      <left style="thin"/>
      <right style="medium"/>
      <top style="medium"/>
      <bottom style="double"/>
    </border>
    <border>
      <left style="thin"/>
      <right style="medium"/>
      <top style="thin"/>
      <bottom>
        <color indexed="63"/>
      </bottom>
    </border>
    <border>
      <left style="thin"/>
      <right style="medium"/>
      <top style="double"/>
      <bottom>
        <color indexed="63"/>
      </bottom>
    </border>
    <border>
      <left style="thin"/>
      <right/>
      <top style="medium"/>
      <bottom style="thin"/>
    </border>
    <border>
      <left style="thin">
        <color indexed="23"/>
      </left>
      <right style="thin">
        <color indexed="23"/>
      </right>
      <top style="thin">
        <color indexed="23"/>
      </top>
      <bottom style="thin"/>
    </border>
    <border>
      <left style="thin">
        <color indexed="23"/>
      </left>
      <right style="thin"/>
      <top style="thin">
        <color indexed="23"/>
      </top>
      <bottom style="thin"/>
    </border>
    <border>
      <left style="thin"/>
      <right style="medium"/>
      <top style="thin">
        <color indexed="23"/>
      </top>
      <bottom style="thin"/>
    </border>
    <border>
      <left style="thin"/>
      <right style="thin">
        <color indexed="23"/>
      </right>
      <top style="thin"/>
      <bottom style="thin">
        <color indexed="23"/>
      </bottom>
    </border>
    <border>
      <left/>
      <right style="thin"/>
      <top style="thin">
        <color indexed="23"/>
      </top>
      <bottom style="medium"/>
    </border>
    <border>
      <left style="thin"/>
      <right style="medium"/>
      <top style="thin">
        <color indexed="23"/>
      </top>
      <bottom style="medium"/>
    </border>
    <border>
      <left style="thin">
        <color indexed="23"/>
      </left>
      <right/>
      <top style="thin"/>
      <bottom style="thin">
        <color indexed="23"/>
      </bottom>
    </border>
    <border>
      <left style="thin"/>
      <right style="thin">
        <color indexed="23"/>
      </right>
      <top style="thin">
        <color indexed="23"/>
      </top>
      <bottom style="medium"/>
    </border>
    <border>
      <left style="thin">
        <color indexed="23"/>
      </left>
      <right/>
      <top style="medium"/>
      <bottom style="medium"/>
    </border>
    <border>
      <left style="thin"/>
      <right style="thin">
        <color indexed="23"/>
      </right>
      <top style="medium"/>
      <bottom style="thin">
        <color indexed="23"/>
      </bottom>
    </border>
    <border>
      <left style="thin"/>
      <right style="thin">
        <color indexed="23"/>
      </right>
      <top style="thin">
        <color indexed="23"/>
      </top>
      <bottom style="thin"/>
    </border>
    <border>
      <left>
        <color indexed="63"/>
      </left>
      <right style="thin"/>
      <top style="medium"/>
      <bottom style="thin">
        <color indexed="23"/>
      </bottom>
    </border>
    <border>
      <left style="thin"/>
      <right style="medium"/>
      <top style="medium"/>
      <bottom style="thin">
        <color indexed="23"/>
      </bottom>
    </border>
    <border>
      <left style="thin">
        <color indexed="23"/>
      </left>
      <right>
        <color indexed="63"/>
      </right>
      <top style="medium"/>
      <bottom style="thin">
        <color indexed="23"/>
      </bottom>
    </border>
    <border>
      <left/>
      <right style="thin"/>
      <top style="thin"/>
      <bottom style="thin">
        <color indexed="23"/>
      </bottom>
    </border>
    <border>
      <left style="thin"/>
      <right style="medium"/>
      <top style="thin"/>
      <bottom style="thin">
        <color indexed="23"/>
      </bottom>
    </border>
    <border>
      <left style="thin">
        <color indexed="23"/>
      </left>
      <right/>
      <top style="thin"/>
      <bottom style="thin"/>
    </border>
    <border>
      <left style="thin">
        <color indexed="23"/>
      </left>
      <right/>
      <top style="thin"/>
      <bottom>
        <color indexed="63"/>
      </bottom>
    </border>
    <border>
      <left style="thin">
        <color indexed="23"/>
      </left>
      <right/>
      <top>
        <color indexed="63"/>
      </top>
      <bottom>
        <color indexed="63"/>
      </bottom>
    </border>
    <border>
      <left style="thin">
        <color indexed="23"/>
      </left>
      <right/>
      <top style="thin"/>
      <bottom style="medium"/>
    </border>
    <border>
      <left style="thin"/>
      <right style="thin">
        <color indexed="23"/>
      </right>
      <top style="medium"/>
      <bottom style="thin"/>
    </border>
    <border>
      <left style="thin">
        <color indexed="23"/>
      </left>
      <right style="thin">
        <color indexed="23"/>
      </right>
      <top style="medium"/>
      <bottom style="thin"/>
    </border>
    <border>
      <left style="thin">
        <color indexed="23"/>
      </left>
      <right style="thin"/>
      <top style="medium"/>
      <bottom style="thin"/>
    </border>
    <border>
      <left style="thin"/>
      <right style="thin">
        <color indexed="23"/>
      </right>
      <top style="thin"/>
      <bottom style="thin"/>
    </border>
    <border>
      <left style="thin">
        <color indexed="23"/>
      </left>
      <right style="thin"/>
      <top style="thin"/>
      <bottom style="thin"/>
    </border>
    <border>
      <left style="thin">
        <color indexed="23"/>
      </left>
      <right style="thin">
        <color indexed="23"/>
      </right>
      <top style="thin"/>
      <bottom style="thin"/>
    </border>
    <border>
      <left style="thin"/>
      <right>
        <color indexed="63"/>
      </right>
      <top style="double"/>
      <bottom>
        <color indexed="63"/>
      </bottom>
    </border>
    <border>
      <left style="thin"/>
      <right/>
      <top/>
      <bottom style="medium"/>
    </border>
    <border>
      <left/>
      <right/>
      <top style="double"/>
      <bottom>
        <color indexed="63"/>
      </bottom>
    </border>
    <border>
      <left>
        <color indexed="63"/>
      </left>
      <right style="thin"/>
      <top style="double"/>
      <bottom>
        <color indexed="63"/>
      </bottom>
    </border>
    <border>
      <left style="thin"/>
      <right style="thin">
        <color indexed="23"/>
      </right>
      <top>
        <color indexed="63"/>
      </top>
      <bottom>
        <color indexed="63"/>
      </bottom>
    </border>
    <border>
      <left style="thin"/>
      <right style="medium"/>
      <top style="medium"/>
      <bottom style="thin"/>
    </border>
    <border>
      <left style="medium"/>
      <right style="thin"/>
      <top style="thin"/>
      <bottom style="thin"/>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right style="thin"/>
      <top style="thin"/>
      <bottom style="thin">
        <color indexed="23"/>
      </bottom>
    </border>
    <border>
      <left>
        <color indexed="63"/>
      </left>
      <right style="medium"/>
      <top style="thin"/>
      <bottom style="thin">
        <color indexed="23"/>
      </bottom>
    </border>
    <border>
      <left style="thin"/>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right style="thin"/>
      <top style="thin">
        <color indexed="23"/>
      </top>
      <bottom style="thin">
        <color indexed="23"/>
      </bottom>
    </border>
    <border>
      <left>
        <color indexed="63"/>
      </left>
      <right style="medium"/>
      <top style="thin">
        <color indexed="23"/>
      </top>
      <bottom style="thin">
        <color indexed="23"/>
      </bottom>
    </border>
    <border>
      <left style="thin"/>
      <right style="thin"/>
      <top style="thin">
        <color indexed="23"/>
      </top>
      <bottom style="thin"/>
    </border>
    <border>
      <left>
        <color indexed="63"/>
      </left>
      <right style="medium"/>
      <top style="thin">
        <color indexed="23"/>
      </top>
      <bottom style="thin"/>
    </border>
    <border>
      <left style="thin"/>
      <right style="thin">
        <color indexed="23"/>
      </right>
      <top>
        <color indexed="63"/>
      </top>
      <bottom style="thin">
        <color indexed="23"/>
      </bottom>
    </border>
    <border>
      <left style="thin">
        <color indexed="23"/>
      </left>
      <right style="thin">
        <color indexed="23"/>
      </right>
      <top>
        <color indexed="63"/>
      </top>
      <bottom style="thin">
        <color indexed="23"/>
      </bottom>
    </border>
    <border>
      <left style="thin">
        <color indexed="23"/>
      </left>
      <right style="thin"/>
      <top>
        <color indexed="63"/>
      </top>
      <bottom style="thin">
        <color indexed="23"/>
      </bottom>
    </border>
    <border>
      <left style="thin"/>
      <right style="medium"/>
      <top style="thin">
        <color indexed="23"/>
      </top>
      <bottom style="thin">
        <color indexed="23"/>
      </bottom>
    </border>
    <border>
      <left style="thin"/>
      <right style="thin"/>
      <top>
        <color indexed="63"/>
      </top>
      <bottom style="thin">
        <color indexed="23"/>
      </bottom>
    </border>
    <border>
      <left style="thin"/>
      <right style="medium"/>
      <top>
        <color indexed="63"/>
      </top>
      <bottom style="thin">
        <color indexed="23"/>
      </bottom>
    </border>
    <border>
      <left style="thin"/>
      <right style="thin"/>
      <top style="thin"/>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hair"/>
      <top/>
      <bottom/>
    </border>
    <border>
      <left style="hair"/>
      <right/>
      <top style="hair"/>
      <bottom style="hair"/>
    </border>
    <border>
      <left/>
      <right style="hair"/>
      <top style="hair"/>
      <bottom style="hair"/>
    </border>
    <border>
      <left style="medium"/>
      <right/>
      <top style="medium"/>
      <bottom style="medium"/>
    </border>
    <border>
      <left style="medium"/>
      <right/>
      <top style="thin"/>
      <bottom style="medium"/>
    </border>
    <border>
      <left style="medium"/>
      <right>
        <color indexed="63"/>
      </right>
      <top/>
      <bottom/>
    </border>
    <border>
      <left style="hair"/>
      <right/>
      <top/>
      <bottom style="thin"/>
    </border>
    <border>
      <left style="thin">
        <color indexed="23"/>
      </left>
      <right>
        <color indexed="63"/>
      </right>
      <top style="thin">
        <color indexed="23"/>
      </top>
      <bottom style="thin"/>
    </border>
    <border>
      <left>
        <color indexed="63"/>
      </left>
      <right>
        <color indexed="63"/>
      </right>
      <top style="thin">
        <color indexed="23"/>
      </top>
      <bottom style="thin"/>
    </border>
    <border>
      <left>
        <color indexed="63"/>
      </left>
      <right style="thin"/>
      <top style="thin">
        <color indexed="23"/>
      </top>
      <bottom style="thin"/>
    </border>
    <border>
      <left/>
      <right style="thin">
        <color indexed="23"/>
      </right>
      <top style="thin"/>
      <bottom style="thin"/>
    </border>
    <border>
      <left/>
      <right/>
      <top style="thin"/>
      <bottom style="thin">
        <color indexed="23"/>
      </bottom>
    </border>
    <border>
      <left style="medium"/>
      <right/>
      <top/>
      <bottom style="medium"/>
    </border>
    <border>
      <left style="medium"/>
      <right>
        <color indexed="63"/>
      </right>
      <top style="thin"/>
      <bottom/>
    </border>
    <border>
      <left style="thin"/>
      <right>
        <color indexed="63"/>
      </right>
      <top style="double"/>
      <bottom style="thin">
        <color indexed="23"/>
      </bottom>
    </border>
    <border>
      <left>
        <color indexed="63"/>
      </left>
      <right>
        <color indexed="63"/>
      </right>
      <top style="double"/>
      <bottom style="thin">
        <color indexed="23"/>
      </bottom>
    </border>
    <border>
      <left>
        <color indexed="63"/>
      </left>
      <right style="thin"/>
      <top style="double"/>
      <bottom style="thin">
        <color indexed="23"/>
      </bottom>
    </border>
    <border>
      <left>
        <color indexed="63"/>
      </left>
      <right>
        <color indexed="63"/>
      </right>
      <top style="medium"/>
      <bottom style="thin">
        <color indexed="23"/>
      </bottom>
    </border>
    <border>
      <left style="thin">
        <color indexed="23"/>
      </left>
      <right/>
      <top style="thin">
        <color indexed="23"/>
      </top>
      <bottom style="medium"/>
    </border>
    <border>
      <left/>
      <right/>
      <top style="thin">
        <color indexed="23"/>
      </top>
      <bottom style="medium"/>
    </border>
    <border>
      <left style="thin"/>
      <right/>
      <top style="medium"/>
      <bottom>
        <color indexed="63"/>
      </bottom>
    </border>
    <border>
      <left style="medium"/>
      <right/>
      <top style="medium"/>
      <bottom style="double"/>
    </border>
    <border>
      <left>
        <color indexed="63"/>
      </left>
      <right/>
      <top style="medium"/>
      <bottom style="double"/>
    </border>
    <border>
      <left style="thin"/>
      <right style="thin"/>
      <top style="medium"/>
      <bottom style="double"/>
    </border>
    <border>
      <left/>
      <right style="thin"/>
      <top style="medium"/>
      <bottom style="double"/>
    </border>
    <border>
      <left style="medium"/>
      <right style="thin"/>
      <top style="double"/>
      <bottom/>
    </border>
    <border>
      <left style="medium"/>
      <right style="thin"/>
      <top/>
      <bottom/>
    </border>
    <border>
      <left style="thin"/>
      <right/>
      <top style="thin"/>
      <bottom style="thin">
        <color indexed="23"/>
      </bottom>
    </border>
    <border>
      <left/>
      <right style="thin"/>
      <top/>
      <bottom style="medium"/>
    </border>
    <border>
      <left style="medium"/>
      <right style="thin"/>
      <top style="thin"/>
      <bottom/>
    </border>
    <border>
      <left style="thin"/>
      <right/>
      <top style="thin"/>
      <bottom style="medium"/>
    </border>
    <border>
      <left/>
      <right style="medium"/>
      <top style="thin"/>
      <bottom style="medium"/>
    </border>
    <border>
      <left style="medium"/>
      <right style="thin"/>
      <top/>
      <bottom style="medium"/>
    </border>
    <border>
      <left/>
      <right style="medium"/>
      <top/>
      <bottom style="medium"/>
    </border>
    <border>
      <left style="thin"/>
      <right>
        <color indexed="63"/>
      </right>
      <top style="thin">
        <color indexed="23"/>
      </top>
      <bottom style="thin">
        <color indexed="23"/>
      </bottom>
    </border>
    <border>
      <left style="thin"/>
      <right>
        <color indexed="63"/>
      </right>
      <top style="thin">
        <color indexed="23"/>
      </top>
      <bottom style="thin"/>
    </border>
    <border>
      <left/>
      <right/>
      <top style="thin">
        <color indexed="23"/>
      </top>
      <bottom style="thin">
        <color indexed="23"/>
      </bottom>
    </border>
    <border>
      <left/>
      <right style="thin"/>
      <top style="thin">
        <color indexed="23"/>
      </top>
      <bottom style="thin">
        <color indexed="23"/>
      </bottom>
    </border>
    <border>
      <left/>
      <right style="medium"/>
      <top>
        <color indexed="63"/>
      </top>
      <bottom>
        <color indexed="63"/>
      </bottom>
    </border>
    <border>
      <left/>
      <right style="thin"/>
      <top style="thin"/>
      <bottom style="medium"/>
    </border>
    <border>
      <left>
        <color indexed="63"/>
      </left>
      <right style="thin">
        <color indexed="9"/>
      </right>
      <top>
        <color indexed="63"/>
      </top>
      <bottom>
        <color indexed="63"/>
      </bottom>
    </border>
  </borders>
  <cellStyleXfs count="72">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78" fillId="0" borderId="3" applyNumberFormat="0" applyFill="0" applyAlignment="0" applyProtection="0"/>
    <xf numFmtId="0" fontId="79" fillId="29" borderId="0" applyNumberFormat="0" applyBorder="0" applyAlignment="0" applyProtection="0"/>
    <xf numFmtId="0" fontId="80" fillId="30" borderId="4" applyNumberFormat="0" applyAlignment="0" applyProtection="0"/>
    <xf numFmtId="0" fontId="8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30" borderId="9" applyNumberFormat="0" applyAlignment="0" applyProtection="0"/>
    <xf numFmtId="0" fontId="8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88"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27" fillId="0" borderId="0">
      <alignment vertical="center"/>
      <protection/>
    </xf>
    <xf numFmtId="0" fontId="89" fillId="32" borderId="0" applyNumberFormat="0" applyBorder="0" applyAlignment="0" applyProtection="0"/>
  </cellStyleXfs>
  <cellXfs count="1398">
    <xf numFmtId="0" fontId="0" fillId="0" borderId="0" xfId="0" applyFont="1" applyAlignment="1">
      <alignment vertical="center"/>
    </xf>
    <xf numFmtId="0" fontId="3" fillId="33" borderId="0" xfId="0" applyFont="1" applyFill="1" applyAlignment="1">
      <alignment vertical="center"/>
    </xf>
    <xf numFmtId="0" fontId="3" fillId="0" borderId="0" xfId="0" applyFont="1" applyAlignment="1">
      <alignment vertical="center"/>
    </xf>
    <xf numFmtId="0" fontId="5" fillId="33" borderId="0" xfId="0" applyFont="1" applyFill="1" applyAlignment="1">
      <alignment horizontal="center" vertical="center"/>
    </xf>
    <xf numFmtId="0" fontId="6" fillId="33" borderId="0" xfId="0" applyFont="1" applyFill="1" applyAlignment="1">
      <alignment vertical="center"/>
    </xf>
    <xf numFmtId="0" fontId="6" fillId="33" borderId="0" xfId="0" applyFont="1" applyFill="1" applyAlignment="1">
      <alignment vertical="center"/>
    </xf>
    <xf numFmtId="0" fontId="7" fillId="33" borderId="0" xfId="0" applyFont="1" applyFill="1" applyAlignment="1">
      <alignment vertical="center"/>
    </xf>
    <xf numFmtId="0" fontId="8" fillId="33" borderId="0" xfId="0" applyFont="1" applyFill="1" applyAlignment="1">
      <alignment horizontal="right" vertical="center"/>
    </xf>
    <xf numFmtId="0" fontId="3" fillId="33" borderId="0" xfId="0" applyFont="1" applyFill="1" applyAlignment="1">
      <alignment vertical="center"/>
    </xf>
    <xf numFmtId="0" fontId="7" fillId="33" borderId="0" xfId="0" applyFont="1" applyFill="1" applyAlignment="1">
      <alignment vertical="center"/>
    </xf>
    <xf numFmtId="0" fontId="5" fillId="33" borderId="0" xfId="0" applyFont="1" applyFill="1" applyAlignment="1">
      <alignment/>
    </xf>
    <xf numFmtId="0" fontId="3" fillId="0"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0" xfId="0" applyFont="1" applyFill="1" applyBorder="1" applyAlignment="1">
      <alignment vertical="center"/>
    </xf>
    <xf numFmtId="0" fontId="3" fillId="33" borderId="0" xfId="0" applyFont="1" applyFill="1" applyBorder="1" applyAlignment="1">
      <alignment horizontal="left" vertical="center"/>
    </xf>
    <xf numFmtId="0" fontId="4" fillId="33" borderId="0" xfId="0" applyFont="1" applyFill="1" applyAlignment="1">
      <alignment horizontal="center" vertical="center" wrapText="1"/>
    </xf>
    <xf numFmtId="0" fontId="4" fillId="33" borderId="0" xfId="0" applyFont="1" applyFill="1" applyAlignment="1">
      <alignment horizontal="center" vertical="center"/>
    </xf>
    <xf numFmtId="0" fontId="4" fillId="33" borderId="0" xfId="0" applyFont="1" applyFill="1" applyAlignment="1">
      <alignment vertical="center"/>
    </xf>
    <xf numFmtId="0" fontId="9" fillId="33" borderId="0" xfId="0" applyFont="1" applyFill="1" applyAlignment="1">
      <alignment vertical="center"/>
    </xf>
    <xf numFmtId="0" fontId="10" fillId="0" borderId="0" xfId="0" applyFont="1" applyAlignment="1">
      <alignment vertical="center"/>
    </xf>
    <xf numFmtId="0" fontId="10" fillId="33" borderId="0" xfId="0" applyFont="1" applyFill="1" applyAlignment="1">
      <alignment vertical="center"/>
    </xf>
    <xf numFmtId="0" fontId="11" fillId="33" borderId="0" xfId="0" applyFont="1" applyFill="1" applyAlignment="1">
      <alignment horizontal="center" vertical="center"/>
    </xf>
    <xf numFmtId="0" fontId="11" fillId="33" borderId="0" xfId="0" applyFont="1" applyFill="1" applyAlignment="1">
      <alignment vertical="center"/>
    </xf>
    <xf numFmtId="0" fontId="12" fillId="33" borderId="0" xfId="0" applyFont="1" applyFill="1" applyAlignment="1">
      <alignment vertical="center"/>
    </xf>
    <xf numFmtId="0" fontId="13" fillId="33" borderId="0" xfId="0" applyFont="1" applyFill="1" applyAlignment="1">
      <alignment vertical="center"/>
    </xf>
    <xf numFmtId="0" fontId="10" fillId="0" borderId="0" xfId="0" applyFont="1" applyFill="1" applyBorder="1" applyAlignment="1">
      <alignment horizontal="left" vertical="center"/>
    </xf>
    <xf numFmtId="0" fontId="14" fillId="33" borderId="0" xfId="0" applyFont="1" applyFill="1" applyAlignment="1">
      <alignment horizontal="center" vertical="center"/>
    </xf>
    <xf numFmtId="0" fontId="14" fillId="33" borderId="0" xfId="0" applyFont="1" applyFill="1" applyAlignment="1">
      <alignment vertical="center"/>
    </xf>
    <xf numFmtId="0" fontId="15" fillId="33" borderId="0" xfId="0" applyFont="1" applyFill="1" applyAlignment="1">
      <alignment vertical="center"/>
    </xf>
    <xf numFmtId="0" fontId="9" fillId="33" borderId="0" xfId="0" applyFont="1" applyFill="1" applyAlignment="1">
      <alignment horizontal="right" vertical="center"/>
    </xf>
    <xf numFmtId="0" fontId="16" fillId="33" borderId="0" xfId="0" applyFont="1" applyFill="1" applyAlignment="1">
      <alignment/>
    </xf>
    <xf numFmtId="0" fontId="17" fillId="0" borderId="0" xfId="0" applyFont="1" applyAlignment="1">
      <alignment vertical="center"/>
    </xf>
    <xf numFmtId="0" fontId="10" fillId="33" borderId="0" xfId="0" applyFont="1" applyFill="1" applyBorder="1" applyAlignment="1">
      <alignment horizontal="center" vertical="center"/>
    </xf>
    <xf numFmtId="0" fontId="10" fillId="33" borderId="0" xfId="0" applyFont="1" applyFill="1" applyBorder="1" applyAlignment="1">
      <alignment vertical="center"/>
    </xf>
    <xf numFmtId="0" fontId="10" fillId="33" borderId="0" xfId="0" applyFont="1" applyFill="1" applyBorder="1" applyAlignment="1">
      <alignment horizontal="left" vertical="center"/>
    </xf>
    <xf numFmtId="0" fontId="16" fillId="33" borderId="0" xfId="0" applyFont="1" applyFill="1" applyAlignment="1">
      <alignment horizontal="center" vertical="center"/>
    </xf>
    <xf numFmtId="0" fontId="18" fillId="33" borderId="0" xfId="0" applyFont="1" applyFill="1" applyAlignment="1">
      <alignment vertical="center"/>
    </xf>
    <xf numFmtId="0" fontId="15" fillId="33" borderId="0" xfId="0" applyFont="1" applyFill="1" applyAlignment="1">
      <alignment vertical="center"/>
    </xf>
    <xf numFmtId="0" fontId="8" fillId="33" borderId="0" xfId="0" applyFont="1" applyFill="1" applyAlignment="1">
      <alignment vertical="center"/>
    </xf>
    <xf numFmtId="3" fontId="3" fillId="0" borderId="10" xfId="0" applyNumberFormat="1" applyFont="1" applyFill="1" applyBorder="1" applyAlignment="1">
      <alignment vertical="center"/>
    </xf>
    <xf numFmtId="3" fontId="3" fillId="0" borderId="11" xfId="0" applyNumberFormat="1" applyFont="1" applyFill="1" applyBorder="1" applyAlignment="1">
      <alignment vertical="center"/>
    </xf>
    <xf numFmtId="3" fontId="3" fillId="0" borderId="12" xfId="0" applyNumberFormat="1" applyFont="1" applyFill="1" applyBorder="1" applyAlignment="1">
      <alignment vertical="center"/>
    </xf>
    <xf numFmtId="3" fontId="3" fillId="0" borderId="10" xfId="0" applyNumberFormat="1" applyFont="1" applyFill="1" applyBorder="1" applyAlignment="1">
      <alignment vertical="center"/>
    </xf>
    <xf numFmtId="3" fontId="3" fillId="0" borderId="11" xfId="0" applyNumberFormat="1" applyFont="1" applyFill="1" applyBorder="1" applyAlignment="1">
      <alignment vertical="center"/>
    </xf>
    <xf numFmtId="3" fontId="3" fillId="0" borderId="12" xfId="0" applyNumberFormat="1" applyFont="1" applyFill="1" applyBorder="1" applyAlignment="1">
      <alignment vertical="center"/>
    </xf>
    <xf numFmtId="0" fontId="0" fillId="0" borderId="0" xfId="0" applyBorder="1" applyAlignment="1">
      <alignment vertical="center"/>
    </xf>
    <xf numFmtId="3" fontId="3" fillId="0" borderId="13" xfId="0" applyNumberFormat="1" applyFont="1" applyFill="1" applyBorder="1" applyAlignment="1">
      <alignment vertical="center"/>
    </xf>
    <xf numFmtId="0" fontId="3" fillId="0" borderId="0" xfId="0" applyFont="1" applyFill="1" applyAlignment="1" applyProtection="1">
      <alignment horizontal="left" vertical="center"/>
      <protection hidden="1"/>
    </xf>
    <xf numFmtId="0" fontId="3" fillId="0" borderId="0" xfId="0" applyFont="1" applyFill="1" applyAlignment="1" applyProtection="1">
      <alignment vertical="center"/>
      <protection hidden="1"/>
    </xf>
    <xf numFmtId="0" fontId="3" fillId="0" borderId="0" xfId="0" applyFont="1" applyFill="1" applyAlignment="1" applyProtection="1">
      <alignment horizontal="right" vertical="center"/>
      <protection hidden="1"/>
    </xf>
    <xf numFmtId="0" fontId="3" fillId="0" borderId="0" xfId="0" applyFont="1" applyFill="1" applyBorder="1" applyAlignment="1" applyProtection="1">
      <alignment horizontal="left" vertical="center"/>
      <protection hidden="1"/>
    </xf>
    <xf numFmtId="0" fontId="3" fillId="0" borderId="0" xfId="0" applyFont="1" applyFill="1" applyBorder="1" applyAlignment="1" applyProtection="1">
      <alignment vertical="center"/>
      <protection hidden="1"/>
    </xf>
    <xf numFmtId="0" fontId="23" fillId="0" borderId="0" xfId="0" applyFont="1" applyFill="1" applyBorder="1" applyAlignment="1" applyProtection="1">
      <alignment horizontal="right" vertical="center"/>
      <protection hidden="1"/>
    </xf>
    <xf numFmtId="0" fontId="5" fillId="33" borderId="0" xfId="0" applyFont="1" applyFill="1" applyBorder="1" applyAlignment="1" applyProtection="1">
      <alignment horizontal="center" vertical="center"/>
      <protection hidden="1"/>
    </xf>
    <xf numFmtId="0" fontId="24" fillId="33" borderId="0" xfId="0"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0" fontId="6" fillId="33" borderId="0" xfId="0" applyFont="1" applyFill="1" applyBorder="1" applyAlignment="1" applyProtection="1">
      <alignment horizontal="left" vertical="center"/>
      <protection hidden="1"/>
    </xf>
    <xf numFmtId="0" fontId="3" fillId="33" borderId="0" xfId="0" applyFont="1" applyFill="1" applyBorder="1" applyAlignment="1" applyProtection="1">
      <alignment vertical="center"/>
      <protection hidden="1"/>
    </xf>
    <xf numFmtId="49" fontId="25" fillId="33" borderId="0" xfId="0" applyNumberFormat="1" applyFont="1" applyFill="1" applyBorder="1" applyAlignment="1" applyProtection="1">
      <alignment horizontal="center" vertical="center"/>
      <protection hidden="1"/>
    </xf>
    <xf numFmtId="0" fontId="25" fillId="33" borderId="0" xfId="0" applyFont="1" applyFill="1" applyBorder="1" applyAlignment="1" applyProtection="1">
      <alignment vertical="center"/>
      <protection hidden="1"/>
    </xf>
    <xf numFmtId="0" fontId="3" fillId="33" borderId="0" xfId="0" applyFont="1" applyFill="1" applyBorder="1" applyAlignment="1" applyProtection="1">
      <alignment horizontal="center" vertical="center"/>
      <protection hidden="1"/>
    </xf>
    <xf numFmtId="0" fontId="3" fillId="33" borderId="0" xfId="0" applyFont="1" applyFill="1" applyBorder="1" applyAlignment="1" applyProtection="1">
      <alignment horizontal="left" vertical="center"/>
      <protection hidden="1"/>
    </xf>
    <xf numFmtId="0" fontId="3" fillId="0" borderId="0" xfId="0" applyFont="1" applyFill="1" applyAlignment="1" applyProtection="1">
      <alignment horizontal="center" vertical="center"/>
      <protection hidden="1"/>
    </xf>
    <xf numFmtId="0" fontId="26" fillId="33" borderId="0" xfId="0" applyFont="1" applyFill="1" applyBorder="1" applyAlignment="1" applyProtection="1">
      <alignment vertical="center"/>
      <protection hidden="1"/>
    </xf>
    <xf numFmtId="0" fontId="20" fillId="33" borderId="0" xfId="0" applyFont="1" applyFill="1" applyBorder="1" applyAlignment="1" applyProtection="1">
      <alignment vertical="center"/>
      <protection hidden="1"/>
    </xf>
    <xf numFmtId="0" fontId="19" fillId="33" borderId="0" xfId="0" applyFont="1" applyFill="1" applyBorder="1" applyAlignment="1" applyProtection="1">
      <alignment vertical="center"/>
      <protection hidden="1"/>
    </xf>
    <xf numFmtId="0" fontId="3" fillId="33" borderId="0" xfId="0" applyFont="1" applyFill="1" applyBorder="1" applyAlignment="1" applyProtection="1">
      <alignment horizontal="center" vertical="center"/>
      <protection locked="0"/>
    </xf>
    <xf numFmtId="0" fontId="3" fillId="33" borderId="0" xfId="0" applyFont="1" applyFill="1" applyBorder="1" applyAlignment="1" applyProtection="1">
      <alignment horizontal="left" vertical="center" shrinkToFit="1"/>
      <protection hidden="1"/>
    </xf>
    <xf numFmtId="49" fontId="3" fillId="33" borderId="0" xfId="0" applyNumberFormat="1" applyFont="1" applyFill="1" applyBorder="1" applyAlignment="1" applyProtection="1">
      <alignment horizontal="left" vertical="center"/>
      <protection hidden="1"/>
    </xf>
    <xf numFmtId="0" fontId="3" fillId="33" borderId="0" xfId="0" applyFont="1" applyFill="1" applyBorder="1" applyAlignment="1" applyProtection="1">
      <alignment horizontal="left" vertical="center"/>
      <protection locked="0"/>
    </xf>
    <xf numFmtId="0" fontId="19" fillId="33" borderId="0" xfId="0" applyFont="1" applyFill="1" applyBorder="1" applyAlignment="1" applyProtection="1">
      <alignment vertical="center"/>
      <protection hidden="1"/>
    </xf>
    <xf numFmtId="0" fontId="20" fillId="33" borderId="0" xfId="0" applyFont="1" applyFill="1" applyBorder="1" applyAlignment="1" applyProtection="1">
      <alignment vertical="center"/>
      <protection hidden="1"/>
    </xf>
    <xf numFmtId="0" fontId="3" fillId="33" borderId="14" xfId="0" applyFont="1" applyFill="1" applyBorder="1" applyAlignment="1" applyProtection="1">
      <alignment vertical="center"/>
      <protection hidden="1"/>
    </xf>
    <xf numFmtId="0" fontId="3" fillId="0" borderId="14" xfId="0" applyFont="1" applyFill="1" applyBorder="1" applyAlignment="1" applyProtection="1">
      <alignment vertical="center"/>
      <protection hidden="1"/>
    </xf>
    <xf numFmtId="0" fontId="20" fillId="33" borderId="0" xfId="0" applyFont="1" applyFill="1" applyBorder="1" applyAlignment="1" applyProtection="1">
      <alignment vertical="top"/>
      <protection hidden="1"/>
    </xf>
    <xf numFmtId="0" fontId="28" fillId="33" borderId="0" xfId="0" applyFont="1" applyFill="1" applyBorder="1" applyAlignment="1" applyProtection="1">
      <alignment horizontal="left" vertical="center"/>
      <protection hidden="1"/>
    </xf>
    <xf numFmtId="0" fontId="3" fillId="33" borderId="0" xfId="0" applyFont="1" applyFill="1" applyBorder="1" applyAlignment="1" applyProtection="1">
      <alignment vertical="center"/>
      <protection hidden="1"/>
    </xf>
    <xf numFmtId="0" fontId="19" fillId="33" borderId="0" xfId="0" applyFont="1" applyFill="1" applyBorder="1" applyAlignment="1" applyProtection="1">
      <alignment vertical="top"/>
      <protection hidden="1"/>
    </xf>
    <xf numFmtId="0" fontId="7" fillId="33" borderId="0" xfId="0" applyFont="1" applyFill="1" applyBorder="1" applyAlignment="1" applyProtection="1">
      <alignment horizontal="left" vertical="center"/>
      <protection hidden="1"/>
    </xf>
    <xf numFmtId="0" fontId="7" fillId="33" borderId="0" xfId="0" applyFont="1" applyFill="1" applyBorder="1" applyAlignment="1" applyProtection="1">
      <alignment horizontal="left" vertical="center" shrinkToFit="1"/>
      <protection hidden="1"/>
    </xf>
    <xf numFmtId="0" fontId="7" fillId="33" borderId="0" xfId="0" applyFont="1" applyFill="1" applyBorder="1" applyAlignment="1" applyProtection="1">
      <alignment vertical="center"/>
      <protection hidden="1"/>
    </xf>
    <xf numFmtId="49" fontId="6" fillId="33" borderId="0" xfId="0" applyNumberFormat="1" applyFont="1" applyFill="1" applyBorder="1" applyAlignment="1" applyProtection="1">
      <alignment vertical="center"/>
      <protection hidden="1"/>
    </xf>
    <xf numFmtId="0" fontId="25" fillId="33" borderId="0" xfId="0" applyFont="1" applyFill="1" applyBorder="1" applyAlignment="1" applyProtection="1">
      <alignment vertical="center"/>
      <protection hidden="1"/>
    </xf>
    <xf numFmtId="0" fontId="30" fillId="33" borderId="0" xfId="0" applyFont="1" applyFill="1" applyBorder="1" applyAlignment="1" applyProtection="1">
      <alignment horizontal="right" vertical="center"/>
      <protection hidden="1"/>
    </xf>
    <xf numFmtId="180" fontId="3" fillId="33" borderId="0" xfId="0" applyNumberFormat="1" applyFont="1" applyFill="1" applyBorder="1" applyAlignment="1" applyProtection="1">
      <alignment vertical="center"/>
      <protection hidden="1"/>
    </xf>
    <xf numFmtId="0" fontId="20" fillId="33" borderId="0" xfId="0" applyFont="1" applyFill="1" applyBorder="1" applyAlignment="1" applyProtection="1">
      <alignment horizontal="left" vertical="center"/>
      <protection hidden="1"/>
    </xf>
    <xf numFmtId="0" fontId="30" fillId="0" borderId="0" xfId="0" applyFont="1" applyFill="1" applyAlignment="1" applyProtection="1">
      <alignment horizontal="right" vertical="center"/>
      <protection hidden="1"/>
    </xf>
    <xf numFmtId="0" fontId="7" fillId="0" borderId="0" xfId="0" applyFont="1" applyFill="1" applyAlignment="1" applyProtection="1">
      <alignment vertical="center"/>
      <protection hidden="1"/>
    </xf>
    <xf numFmtId="0" fontId="19" fillId="33" borderId="0" xfId="0" applyFont="1" applyFill="1" applyBorder="1" applyAlignment="1" applyProtection="1">
      <alignment horizontal="left" vertical="center"/>
      <protection hidden="1"/>
    </xf>
    <xf numFmtId="0" fontId="3" fillId="33" borderId="0" xfId="0" applyFont="1" applyFill="1" applyBorder="1" applyAlignment="1" applyProtection="1">
      <alignment vertical="center" shrinkToFit="1"/>
      <protection hidden="1"/>
    </xf>
    <xf numFmtId="0" fontId="3" fillId="33" borderId="15" xfId="0" applyFont="1" applyFill="1" applyBorder="1" applyAlignment="1" applyProtection="1">
      <alignment vertical="center" shrinkToFit="1"/>
      <protection hidden="1"/>
    </xf>
    <xf numFmtId="0" fontId="7" fillId="33" borderId="0" xfId="0" applyFont="1" applyFill="1" applyBorder="1" applyAlignment="1" applyProtection="1">
      <alignment vertical="center"/>
      <protection hidden="1"/>
    </xf>
    <xf numFmtId="3" fontId="3" fillId="33" borderId="0" xfId="0" applyNumberFormat="1" applyFont="1" applyFill="1" applyBorder="1" applyAlignment="1" applyProtection="1">
      <alignment horizontal="center" vertical="center"/>
      <protection hidden="1"/>
    </xf>
    <xf numFmtId="0" fontId="3" fillId="33" borderId="16" xfId="0" applyFont="1" applyFill="1" applyBorder="1" applyAlignment="1" applyProtection="1">
      <alignment vertical="center"/>
      <protection hidden="1"/>
    </xf>
    <xf numFmtId="0" fontId="3" fillId="33" borderId="17" xfId="0" applyFont="1" applyFill="1" applyBorder="1" applyAlignment="1" applyProtection="1">
      <alignment vertical="center"/>
      <protection hidden="1"/>
    </xf>
    <xf numFmtId="0" fontId="3" fillId="33" borderId="18" xfId="0" applyFont="1" applyFill="1" applyBorder="1" applyAlignment="1" applyProtection="1">
      <alignment vertical="center"/>
      <protection hidden="1"/>
    </xf>
    <xf numFmtId="0" fontId="3" fillId="33" borderId="19" xfId="0" applyFont="1" applyFill="1" applyBorder="1" applyAlignment="1" applyProtection="1">
      <alignment vertical="center"/>
      <protection hidden="1"/>
    </xf>
    <xf numFmtId="0" fontId="3" fillId="33" borderId="0" xfId="0" applyFont="1" applyFill="1" applyBorder="1" applyAlignment="1" applyProtection="1">
      <alignment vertical="center"/>
      <protection locked="0"/>
    </xf>
    <xf numFmtId="0" fontId="3" fillId="33" borderId="15" xfId="0" applyFont="1" applyFill="1" applyBorder="1" applyAlignment="1" applyProtection="1">
      <alignment vertical="center"/>
      <protection hidden="1"/>
    </xf>
    <xf numFmtId="0" fontId="3" fillId="33" borderId="20" xfId="0" applyFont="1" applyFill="1" applyBorder="1" applyAlignment="1" applyProtection="1">
      <alignment vertical="center"/>
      <protection hidden="1"/>
    </xf>
    <xf numFmtId="0" fontId="3" fillId="33" borderId="21" xfId="0" applyFont="1" applyFill="1" applyBorder="1" applyAlignment="1" applyProtection="1">
      <alignment vertical="center"/>
      <protection hidden="1"/>
    </xf>
    <xf numFmtId="49" fontId="3" fillId="33" borderId="0" xfId="0" applyNumberFormat="1" applyFont="1" applyFill="1" applyBorder="1" applyAlignment="1" applyProtection="1">
      <alignment horizontal="center" vertical="center"/>
      <protection hidden="1"/>
    </xf>
    <xf numFmtId="0" fontId="3" fillId="0" borderId="17" xfId="0" applyFont="1" applyFill="1" applyBorder="1" applyAlignment="1" applyProtection="1">
      <alignment vertical="center"/>
      <protection locked="0"/>
    </xf>
    <xf numFmtId="0" fontId="3" fillId="33" borderId="19" xfId="0" applyFont="1" applyFill="1" applyBorder="1" applyAlignment="1" applyProtection="1">
      <alignment vertical="center"/>
      <protection locked="0"/>
    </xf>
    <xf numFmtId="0" fontId="3" fillId="33" borderId="15"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3" fillId="33" borderId="15" xfId="0" applyFont="1" applyFill="1" applyBorder="1" applyAlignment="1" applyProtection="1">
      <alignment horizontal="left" vertical="center"/>
      <protection locked="0"/>
    </xf>
    <xf numFmtId="0" fontId="19" fillId="33" borderId="0" xfId="0" applyFont="1" applyFill="1" applyBorder="1" applyAlignment="1" applyProtection="1">
      <alignment vertical="center"/>
      <protection locked="0"/>
    </xf>
    <xf numFmtId="0" fontId="20" fillId="33" borderId="0" xfId="0" applyFont="1" applyFill="1" applyBorder="1" applyAlignment="1" applyProtection="1">
      <alignment vertical="center"/>
      <protection locked="0"/>
    </xf>
    <xf numFmtId="0" fontId="3" fillId="33" borderId="0" xfId="0" applyFont="1" applyFill="1" applyBorder="1" applyAlignment="1" applyProtection="1">
      <alignment vertical="center"/>
      <protection locked="0"/>
    </xf>
    <xf numFmtId="0" fontId="20" fillId="33" borderId="0" xfId="0" applyFont="1" applyFill="1" applyBorder="1" applyAlignment="1" applyProtection="1">
      <alignment vertical="center"/>
      <protection locked="0"/>
    </xf>
    <xf numFmtId="0" fontId="3" fillId="33" borderId="19" xfId="0" applyFont="1" applyFill="1" applyBorder="1" applyAlignment="1" applyProtection="1">
      <alignment vertical="center"/>
      <protection locked="0"/>
    </xf>
    <xf numFmtId="0" fontId="20" fillId="33" borderId="0" xfId="0" applyFont="1" applyFill="1" applyBorder="1" applyAlignment="1" applyProtection="1">
      <alignment horizontal="left" vertical="center"/>
      <protection locked="0"/>
    </xf>
    <xf numFmtId="0" fontId="20" fillId="33" borderId="15" xfId="0" applyFont="1" applyFill="1" applyBorder="1" applyAlignment="1" applyProtection="1">
      <alignment horizontal="left" vertical="center"/>
      <protection locked="0"/>
    </xf>
    <xf numFmtId="0" fontId="20" fillId="33" borderId="17" xfId="0" applyFont="1" applyFill="1" applyBorder="1" applyAlignment="1" applyProtection="1">
      <alignment vertical="center"/>
      <protection hidden="1"/>
    </xf>
    <xf numFmtId="0" fontId="20" fillId="33" borderId="18" xfId="0" applyFont="1" applyFill="1" applyBorder="1" applyAlignment="1" applyProtection="1">
      <alignment vertical="center"/>
      <protection hidden="1"/>
    </xf>
    <xf numFmtId="0" fontId="20" fillId="33" borderId="15" xfId="0" applyFont="1" applyFill="1" applyBorder="1" applyAlignment="1" applyProtection="1">
      <alignment vertical="center"/>
      <protection hidden="1"/>
    </xf>
    <xf numFmtId="0" fontId="20" fillId="33" borderId="21" xfId="0" applyFont="1" applyFill="1" applyBorder="1" applyAlignment="1" applyProtection="1">
      <alignment vertical="center" wrapText="1"/>
      <protection hidden="1"/>
    </xf>
    <xf numFmtId="0" fontId="20" fillId="33" borderId="21" xfId="0" applyFont="1" applyFill="1" applyBorder="1" applyAlignment="1" applyProtection="1">
      <alignment vertical="center"/>
      <protection hidden="1"/>
    </xf>
    <xf numFmtId="0" fontId="20" fillId="0" borderId="17" xfId="0" applyFont="1" applyBorder="1" applyAlignment="1" applyProtection="1">
      <alignment vertical="center"/>
      <protection hidden="1"/>
    </xf>
    <xf numFmtId="0" fontId="20" fillId="0" borderId="18" xfId="0" applyFont="1" applyBorder="1" applyAlignment="1" applyProtection="1">
      <alignment vertical="center"/>
      <protection hidden="1"/>
    </xf>
    <xf numFmtId="0" fontId="20" fillId="0" borderId="0" xfId="0" applyFont="1" applyBorder="1" applyAlignment="1" applyProtection="1">
      <alignment vertical="center"/>
      <protection hidden="1"/>
    </xf>
    <xf numFmtId="0" fontId="20" fillId="0" borderId="15" xfId="0" applyFont="1" applyBorder="1" applyAlignment="1" applyProtection="1">
      <alignment vertical="center"/>
      <protection hidden="1"/>
    </xf>
    <xf numFmtId="0" fontId="20" fillId="33" borderId="0" xfId="0" applyFont="1" applyFill="1" applyBorder="1" applyAlignment="1" applyProtection="1">
      <alignment horizontal="center" vertical="center"/>
      <protection hidden="1"/>
    </xf>
    <xf numFmtId="0" fontId="20" fillId="33" borderId="15" xfId="0" applyFont="1" applyFill="1" applyBorder="1" applyAlignment="1" applyProtection="1">
      <alignment vertical="top"/>
      <protection hidden="1"/>
    </xf>
    <xf numFmtId="0" fontId="7" fillId="33" borderId="22" xfId="0" applyFont="1" applyFill="1" applyBorder="1" applyAlignment="1" applyProtection="1">
      <alignment vertical="center"/>
      <protection hidden="1"/>
    </xf>
    <xf numFmtId="0" fontId="3" fillId="0" borderId="22" xfId="0" applyFont="1" applyFill="1" applyBorder="1" applyAlignment="1" applyProtection="1">
      <alignment vertical="center"/>
      <protection hidden="1"/>
    </xf>
    <xf numFmtId="0" fontId="7" fillId="33" borderId="23" xfId="0" applyFont="1" applyFill="1" applyBorder="1" applyAlignment="1" applyProtection="1">
      <alignment vertical="center"/>
      <protection hidden="1"/>
    </xf>
    <xf numFmtId="0" fontId="3" fillId="0" borderId="17" xfId="0"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0" fontId="3" fillId="0" borderId="16" xfId="0" applyFont="1" applyFill="1" applyBorder="1" applyAlignment="1" applyProtection="1">
      <alignment vertical="center"/>
      <protection hidden="1"/>
    </xf>
    <xf numFmtId="0" fontId="3" fillId="0" borderId="18" xfId="0" applyFont="1" applyFill="1" applyBorder="1" applyAlignment="1" applyProtection="1">
      <alignment vertical="center"/>
      <protection hidden="1"/>
    </xf>
    <xf numFmtId="0" fontId="3" fillId="0" borderId="19" xfId="0" applyFont="1" applyFill="1" applyBorder="1" applyAlignment="1" applyProtection="1">
      <alignment vertical="center"/>
      <protection hidden="1"/>
    </xf>
    <xf numFmtId="0" fontId="3" fillId="0" borderId="15" xfId="0" applyFont="1" applyFill="1" applyBorder="1" applyAlignment="1" applyProtection="1">
      <alignment vertical="center"/>
      <protection hidden="1"/>
    </xf>
    <xf numFmtId="0" fontId="3" fillId="0" borderId="21" xfId="0" applyFont="1" applyFill="1" applyBorder="1" applyAlignment="1" applyProtection="1">
      <alignment vertical="center"/>
      <protection hidden="1"/>
    </xf>
    <xf numFmtId="0" fontId="7" fillId="0" borderId="0" xfId="0" applyFont="1" applyFill="1" applyBorder="1" applyAlignment="1" applyProtection="1">
      <alignment horizontal="left" vertical="center"/>
      <protection hidden="1"/>
    </xf>
    <xf numFmtId="0" fontId="7" fillId="0" borderId="0" xfId="0" applyFont="1" applyFill="1" applyBorder="1" applyAlignment="1" applyProtection="1">
      <alignment vertical="center"/>
      <protection hidden="1"/>
    </xf>
    <xf numFmtId="0" fontId="3" fillId="0" borderId="0" xfId="68" applyFont="1" applyFill="1" applyBorder="1" applyAlignment="1" applyProtection="1">
      <alignment horizontal="center" vertical="center"/>
      <protection hidden="1"/>
    </xf>
    <xf numFmtId="0" fontId="3" fillId="0" borderId="0" xfId="68" applyFont="1" applyFill="1" applyBorder="1" applyAlignment="1" applyProtection="1">
      <alignment vertical="center" wrapText="1"/>
      <protection hidden="1"/>
    </xf>
    <xf numFmtId="0" fontId="3" fillId="33" borderId="0" xfId="0" applyFont="1" applyFill="1" applyAlignment="1" applyProtection="1">
      <alignment horizontal="left" vertical="center"/>
      <protection hidden="1"/>
    </xf>
    <xf numFmtId="0" fontId="3" fillId="33" borderId="0" xfId="0" applyFont="1" applyFill="1" applyAlignment="1" applyProtection="1">
      <alignment vertical="center"/>
      <protection hidden="1"/>
    </xf>
    <xf numFmtId="0" fontId="3" fillId="0" borderId="0" xfId="68" applyFont="1" applyFill="1" applyBorder="1" applyAlignment="1" applyProtection="1">
      <alignment vertical="center"/>
      <protection hidden="1"/>
    </xf>
    <xf numFmtId="0" fontId="20" fillId="33" borderId="0" xfId="0" applyFont="1" applyFill="1" applyAlignment="1" applyProtection="1">
      <alignment vertical="center"/>
      <protection hidden="1"/>
    </xf>
    <xf numFmtId="9" fontId="20" fillId="33" borderId="0" xfId="0" applyNumberFormat="1" applyFont="1" applyFill="1" applyAlignment="1" applyProtection="1">
      <alignment vertical="center"/>
      <protection hidden="1"/>
    </xf>
    <xf numFmtId="0" fontId="6" fillId="0" borderId="0" xfId="68" applyFont="1" applyFill="1" applyBorder="1" applyAlignment="1" applyProtection="1">
      <alignment horizontal="center" vertical="center"/>
      <protection hidden="1"/>
    </xf>
    <xf numFmtId="0" fontId="7" fillId="0" borderId="0" xfId="68" applyFont="1" applyFill="1" applyBorder="1" applyAlignment="1" applyProtection="1">
      <alignment horizontal="center" vertical="center"/>
      <protection hidden="1"/>
    </xf>
    <xf numFmtId="0" fontId="7" fillId="0" borderId="0" xfId="68" applyFont="1" applyFill="1" applyBorder="1" applyAlignment="1" applyProtection="1">
      <alignment horizontal="left" vertical="center"/>
      <protection hidden="1"/>
    </xf>
    <xf numFmtId="0" fontId="3" fillId="0" borderId="0" xfId="68" applyFont="1" applyFill="1" applyBorder="1" applyAlignment="1" applyProtection="1">
      <alignment vertical="center" textRotation="255" wrapText="1"/>
      <protection hidden="1"/>
    </xf>
    <xf numFmtId="0" fontId="30" fillId="0" borderId="0" xfId="68" applyFont="1" applyFill="1" applyBorder="1" applyAlignment="1" applyProtection="1">
      <alignment horizontal="left" vertical="center"/>
      <protection hidden="1"/>
    </xf>
    <xf numFmtId="0" fontId="30" fillId="0" borderId="0" xfId="68" applyFont="1" applyFill="1" applyBorder="1" applyAlignment="1" applyProtection="1">
      <alignment vertical="center"/>
      <protection hidden="1"/>
    </xf>
    <xf numFmtId="0" fontId="6" fillId="0" borderId="0" xfId="68" applyFont="1" applyFill="1" applyBorder="1" applyAlignment="1" applyProtection="1">
      <alignment vertical="center"/>
      <protection hidden="1"/>
    </xf>
    <xf numFmtId="0" fontId="28" fillId="0" borderId="0" xfId="0" applyFont="1" applyFill="1" applyBorder="1" applyAlignment="1" applyProtection="1">
      <alignment vertical="center"/>
      <protection hidden="1"/>
    </xf>
    <xf numFmtId="0" fontId="6" fillId="33" borderId="0" xfId="0" applyFont="1" applyFill="1" applyBorder="1" applyAlignment="1" applyProtection="1">
      <alignment vertical="center"/>
      <protection hidden="1"/>
    </xf>
    <xf numFmtId="0" fontId="3" fillId="0" borderId="0" xfId="0" applyFont="1" applyFill="1" applyBorder="1" applyAlignment="1" applyProtection="1">
      <alignment horizontal="left" vertical="center" shrinkToFit="1"/>
      <protection hidden="1"/>
    </xf>
    <xf numFmtId="0" fontId="6" fillId="33" borderId="24" xfId="0" applyFont="1" applyFill="1" applyBorder="1" applyAlignment="1" applyProtection="1">
      <alignment vertical="center"/>
      <protection hidden="1"/>
    </xf>
    <xf numFmtId="0" fontId="3" fillId="33" borderId="22" xfId="0" applyFont="1" applyFill="1" applyBorder="1" applyAlignment="1" applyProtection="1">
      <alignment vertical="center"/>
      <protection hidden="1"/>
    </xf>
    <xf numFmtId="0" fontId="7" fillId="0" borderId="14" xfId="68" applyFont="1" applyFill="1" applyBorder="1" applyAlignment="1" applyProtection="1">
      <alignment horizontal="left" vertical="center"/>
      <protection hidden="1"/>
    </xf>
    <xf numFmtId="0" fontId="7" fillId="0" borderId="14" xfId="68" applyFont="1" applyFill="1" applyBorder="1" applyAlignment="1" applyProtection="1">
      <alignment horizontal="center" vertical="center"/>
      <protection hidden="1"/>
    </xf>
    <xf numFmtId="0" fontId="3" fillId="33" borderId="16" xfId="0" applyFont="1" applyFill="1" applyBorder="1" applyAlignment="1" applyProtection="1">
      <alignment vertical="center"/>
      <protection hidden="1"/>
    </xf>
    <xf numFmtId="0" fontId="3" fillId="33" borderId="0" xfId="0" applyFont="1" applyFill="1" applyBorder="1" applyAlignment="1" applyProtection="1" quotePrefix="1">
      <alignment vertical="center"/>
      <protection hidden="1"/>
    </xf>
    <xf numFmtId="0" fontId="3" fillId="33" borderId="19" xfId="0" applyFont="1" applyFill="1" applyBorder="1" applyAlignment="1" applyProtection="1">
      <alignment vertical="center"/>
      <protection hidden="1"/>
    </xf>
    <xf numFmtId="0" fontId="28" fillId="33" borderId="0" xfId="0" applyFont="1" applyFill="1" applyBorder="1" applyAlignment="1" applyProtection="1">
      <alignment horizontal="center" vertical="center"/>
      <protection hidden="1"/>
    </xf>
    <xf numFmtId="0" fontId="28" fillId="0" borderId="0" xfId="0" applyFont="1" applyFill="1" applyBorder="1" applyAlignment="1" applyProtection="1">
      <alignment vertical="center"/>
      <protection hidden="1"/>
    </xf>
    <xf numFmtId="0" fontId="3" fillId="0" borderId="0" xfId="0" applyFont="1" applyFill="1" applyBorder="1" applyAlignment="1" applyProtection="1" quotePrefix="1">
      <alignment vertical="center"/>
      <protection hidden="1"/>
    </xf>
    <xf numFmtId="0" fontId="28" fillId="0" borderId="0" xfId="0" applyFont="1" applyFill="1" applyBorder="1" applyAlignment="1" applyProtection="1" quotePrefix="1">
      <alignment vertical="center"/>
      <protection hidden="1"/>
    </xf>
    <xf numFmtId="0" fontId="28" fillId="0" borderId="0" xfId="0" applyFont="1" applyFill="1" applyBorder="1" applyAlignment="1" applyProtection="1" quotePrefix="1">
      <alignment horizontal="center" vertical="center"/>
      <protection hidden="1"/>
    </xf>
    <xf numFmtId="0" fontId="28" fillId="33" borderId="0" xfId="0" applyFont="1" applyFill="1" applyBorder="1" applyAlignment="1" applyProtection="1">
      <alignment vertical="center"/>
      <protection hidden="1"/>
    </xf>
    <xf numFmtId="0" fontId="3" fillId="33" borderId="20" xfId="0" applyFont="1" applyFill="1" applyBorder="1" applyAlignment="1" applyProtection="1">
      <alignment vertical="center"/>
      <protection hidden="1"/>
    </xf>
    <xf numFmtId="0" fontId="28" fillId="33" borderId="0" xfId="0" applyFont="1" applyFill="1" applyBorder="1" applyAlignment="1" applyProtection="1" quotePrefix="1">
      <alignment horizontal="center" vertical="center"/>
      <protection hidden="1"/>
    </xf>
    <xf numFmtId="0" fontId="28" fillId="0" borderId="0" xfId="0" applyFont="1" applyFill="1" applyBorder="1" applyAlignment="1" applyProtection="1">
      <alignment horizontal="center" vertical="center"/>
      <protection hidden="1"/>
    </xf>
    <xf numFmtId="0" fontId="28" fillId="33" borderId="15" xfId="0" applyFont="1" applyFill="1" applyBorder="1" applyAlignment="1" applyProtection="1">
      <alignment vertical="center"/>
      <protection hidden="1"/>
    </xf>
    <xf numFmtId="0" fontId="28" fillId="0" borderId="0" xfId="0" applyFont="1" applyBorder="1" applyAlignment="1" applyProtection="1">
      <alignment vertical="center"/>
      <protection hidden="1"/>
    </xf>
    <xf numFmtId="0" fontId="28" fillId="33" borderId="15" xfId="0" applyFont="1" applyFill="1" applyBorder="1" applyAlignment="1" applyProtection="1">
      <alignment horizontal="right" vertical="center"/>
      <protection hidden="1"/>
    </xf>
    <xf numFmtId="0" fontId="7" fillId="0" borderId="0" xfId="0" applyFont="1" applyBorder="1" applyAlignment="1">
      <alignment horizontal="left" vertical="center"/>
    </xf>
    <xf numFmtId="0" fontId="7" fillId="0" borderId="25" xfId="0" applyFont="1" applyBorder="1" applyAlignment="1">
      <alignment horizontal="left" vertical="center"/>
    </xf>
    <xf numFmtId="0" fontId="28" fillId="33" borderId="25" xfId="0" applyFont="1" applyFill="1" applyBorder="1" applyAlignment="1" applyProtection="1">
      <alignment vertical="center"/>
      <protection hidden="1"/>
    </xf>
    <xf numFmtId="0" fontId="28" fillId="33" borderId="25" xfId="0" applyFont="1" applyFill="1" applyBorder="1" applyAlignment="1" applyProtection="1" quotePrefix="1">
      <alignment vertical="center"/>
      <protection hidden="1"/>
    </xf>
    <xf numFmtId="0" fontId="3" fillId="0" borderId="26" xfId="0" applyFont="1" applyFill="1" applyBorder="1" applyAlignment="1" applyProtection="1">
      <alignment vertical="center"/>
      <protection hidden="1"/>
    </xf>
    <xf numFmtId="0" fontId="3" fillId="33" borderId="27" xfId="0" applyFont="1" applyFill="1" applyBorder="1" applyAlignment="1" applyProtection="1">
      <alignment vertical="center"/>
      <protection hidden="1"/>
    </xf>
    <xf numFmtId="0" fontId="28" fillId="33" borderId="0" xfId="0" applyFont="1" applyFill="1" applyBorder="1" applyAlignment="1" applyProtection="1" quotePrefix="1">
      <alignment vertical="center"/>
      <protection hidden="1"/>
    </xf>
    <xf numFmtId="0" fontId="28" fillId="33" borderId="28" xfId="0" applyFont="1" applyFill="1" applyBorder="1" applyAlignment="1" applyProtection="1">
      <alignment vertical="center"/>
      <protection hidden="1"/>
    </xf>
    <xf numFmtId="0" fontId="28" fillId="0" borderId="25" xfId="0" applyFont="1" applyFill="1" applyBorder="1" applyAlignment="1" applyProtection="1">
      <alignment vertical="center"/>
      <protection hidden="1"/>
    </xf>
    <xf numFmtId="0" fontId="28" fillId="33" borderId="29" xfId="0" applyFont="1" applyFill="1" applyBorder="1" applyAlignment="1" applyProtection="1">
      <alignment vertical="center"/>
      <protection hidden="1"/>
    </xf>
    <xf numFmtId="182" fontId="28" fillId="33" borderId="0" xfId="0" applyNumberFormat="1" applyFont="1" applyFill="1" applyBorder="1" applyAlignment="1" applyProtection="1">
      <alignment horizontal="center" vertical="center"/>
      <protection hidden="1"/>
    </xf>
    <xf numFmtId="0" fontId="28" fillId="0" borderId="15" xfId="0" applyFont="1" applyFill="1" applyBorder="1" applyAlignment="1" applyProtection="1">
      <alignment vertical="center"/>
      <protection hidden="1"/>
    </xf>
    <xf numFmtId="0" fontId="28" fillId="0" borderId="0" xfId="0" applyFont="1" applyFill="1" applyBorder="1" applyAlignment="1" applyProtection="1" quotePrefix="1">
      <alignment vertical="center"/>
      <protection hidden="1"/>
    </xf>
    <xf numFmtId="0" fontId="28" fillId="33" borderId="16" xfId="0" applyFont="1" applyFill="1" applyBorder="1" applyAlignment="1" applyProtection="1">
      <alignment vertical="center"/>
      <protection hidden="1"/>
    </xf>
    <xf numFmtId="0" fontId="28" fillId="33" borderId="19" xfId="0" applyFont="1" applyFill="1" applyBorder="1" applyAlignment="1" applyProtection="1">
      <alignment vertical="center"/>
      <protection hidden="1"/>
    </xf>
    <xf numFmtId="182" fontId="28" fillId="33" borderId="0" xfId="0" applyNumberFormat="1" applyFont="1" applyFill="1" applyBorder="1" applyAlignment="1" applyProtection="1">
      <alignment vertical="center"/>
      <protection hidden="1"/>
    </xf>
    <xf numFmtId="0" fontId="28" fillId="33" borderId="0" xfId="0" applyFont="1" applyFill="1" applyBorder="1" applyAlignment="1" applyProtection="1">
      <alignment vertical="center" shrinkToFit="1"/>
      <protection hidden="1"/>
    </xf>
    <xf numFmtId="0" fontId="28" fillId="0" borderId="19" xfId="0" applyFont="1" applyFill="1" applyBorder="1" applyAlignment="1" applyProtection="1">
      <alignment vertical="center"/>
      <protection hidden="1"/>
    </xf>
    <xf numFmtId="0" fontId="28" fillId="33" borderId="20" xfId="0" applyFont="1" applyFill="1" applyBorder="1" applyAlignment="1" applyProtection="1">
      <alignment vertical="center"/>
      <protection hidden="1"/>
    </xf>
    <xf numFmtId="0" fontId="28" fillId="33" borderId="14" xfId="0" applyFont="1" applyFill="1" applyBorder="1" applyAlignment="1" applyProtection="1">
      <alignment vertical="center"/>
      <protection hidden="1"/>
    </xf>
    <xf numFmtId="0" fontId="19" fillId="33" borderId="14" xfId="0" applyFont="1" applyFill="1" applyBorder="1" applyAlignment="1" applyProtection="1">
      <alignment vertical="top"/>
      <protection hidden="1"/>
    </xf>
    <xf numFmtId="0" fontId="28" fillId="0" borderId="14" xfId="0" applyFont="1" applyFill="1" applyBorder="1" applyAlignment="1" applyProtection="1">
      <alignment vertical="center"/>
      <protection hidden="1"/>
    </xf>
    <xf numFmtId="0" fontId="28" fillId="33" borderId="21" xfId="0" applyFont="1" applyFill="1" applyBorder="1" applyAlignment="1" applyProtection="1">
      <alignment vertical="center"/>
      <protection hidden="1"/>
    </xf>
    <xf numFmtId="0" fontId="32" fillId="33" borderId="0" xfId="0" applyFont="1" applyFill="1" applyBorder="1" applyAlignment="1">
      <alignment horizontal="center" vertical="center"/>
    </xf>
    <xf numFmtId="38" fontId="3" fillId="33" borderId="0" xfId="50" applyFont="1" applyFill="1" applyBorder="1" applyAlignment="1">
      <alignment vertical="center"/>
    </xf>
    <xf numFmtId="0" fontId="3" fillId="33" borderId="30" xfId="0" applyFont="1" applyFill="1" applyBorder="1" applyAlignment="1">
      <alignment horizontal="center" vertical="center"/>
    </xf>
    <xf numFmtId="0" fontId="3" fillId="0" borderId="15" xfId="0" applyFont="1" applyBorder="1" applyAlignment="1">
      <alignment horizontal="center" vertical="center"/>
    </xf>
    <xf numFmtId="0" fontId="3" fillId="0" borderId="31" xfId="0" applyFont="1" applyBorder="1" applyAlignment="1">
      <alignment vertical="center"/>
    </xf>
    <xf numFmtId="0" fontId="3" fillId="0" borderId="23" xfId="0" applyFont="1" applyBorder="1" applyAlignment="1">
      <alignment horizontal="center" vertical="center"/>
    </xf>
    <xf numFmtId="0" fontId="3" fillId="0" borderId="22" xfId="0" applyFont="1" applyBorder="1" applyAlignment="1">
      <alignment horizontal="left" vertical="center" indent="1"/>
    </xf>
    <xf numFmtId="0" fontId="7" fillId="0" borderId="32" xfId="0" applyFont="1" applyBorder="1" applyAlignment="1">
      <alignment vertical="center" wrapText="1"/>
    </xf>
    <xf numFmtId="0" fontId="3" fillId="0" borderId="33" xfId="0" applyFont="1" applyBorder="1" applyAlignment="1">
      <alignment horizontal="center" vertical="center"/>
    </xf>
    <xf numFmtId="0" fontId="3" fillId="0" borderId="34" xfId="0" applyFont="1" applyBorder="1" applyAlignment="1">
      <alignment vertical="center" wrapText="1"/>
    </xf>
    <xf numFmtId="0" fontId="3" fillId="33" borderId="0" xfId="0" applyFont="1" applyFill="1" applyAlignment="1">
      <alignment horizontal="center" vertical="center"/>
    </xf>
    <xf numFmtId="38" fontId="3" fillId="33" borderId="0" xfId="50" applyFont="1" applyFill="1" applyAlignment="1">
      <alignment vertical="center"/>
    </xf>
    <xf numFmtId="0" fontId="3" fillId="0" borderId="0" xfId="0" applyFont="1" applyAlignment="1">
      <alignment horizontal="center" vertical="center"/>
    </xf>
    <xf numFmtId="38" fontId="3" fillId="0" borderId="0" xfId="50" applyFont="1" applyAlignment="1">
      <alignment vertical="center"/>
    </xf>
    <xf numFmtId="0" fontId="3" fillId="0" borderId="0" xfId="0" applyFont="1" applyAlignment="1">
      <alignment horizontal="right" vertical="center"/>
    </xf>
    <xf numFmtId="0" fontId="3" fillId="33" borderId="0" xfId="0" applyFont="1" applyFill="1" applyAlignment="1">
      <alignment horizontal="right" vertical="center"/>
    </xf>
    <xf numFmtId="0" fontId="10" fillId="33" borderId="0" xfId="0" applyFont="1" applyFill="1" applyAlignment="1">
      <alignment horizontal="right" vertical="center"/>
    </xf>
    <xf numFmtId="0" fontId="3" fillId="0" borderId="21" xfId="0" applyFont="1" applyFill="1" applyBorder="1" applyAlignment="1">
      <alignment horizontal="center" vertical="center"/>
    </xf>
    <xf numFmtId="0" fontId="3" fillId="0" borderId="0" xfId="0" applyFont="1" applyBorder="1" applyAlignment="1">
      <alignment horizontal="center" vertical="center"/>
    </xf>
    <xf numFmtId="0" fontId="3" fillId="0" borderId="32" xfId="0" applyFont="1" applyFill="1" applyBorder="1" applyAlignment="1">
      <alignment vertical="center" wrapText="1"/>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34"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vertical="center" shrinkToFit="1"/>
    </xf>
    <xf numFmtId="0" fontId="3" fillId="0" borderId="0" xfId="0" applyFont="1" applyFill="1" applyBorder="1" applyAlignment="1">
      <alignment vertical="center"/>
    </xf>
    <xf numFmtId="0" fontId="3" fillId="0" borderId="0" xfId="0" applyFont="1" applyFill="1" applyBorder="1" applyAlignment="1">
      <alignment horizontal="center" vertical="center" shrinkToFit="1"/>
    </xf>
    <xf numFmtId="3" fontId="3" fillId="0" borderId="0" xfId="0" applyNumberFormat="1" applyFont="1" applyFill="1" applyBorder="1" applyAlignment="1">
      <alignment vertical="center"/>
    </xf>
    <xf numFmtId="3" fontId="3" fillId="0" borderId="0" xfId="0" applyNumberFormat="1" applyFont="1" applyFill="1" applyBorder="1" applyAlignment="1">
      <alignment horizontal="right" vertical="center"/>
    </xf>
    <xf numFmtId="3" fontId="3" fillId="0" borderId="0" xfId="0" applyNumberFormat="1" applyFont="1" applyFill="1" applyBorder="1" applyAlignment="1">
      <alignment vertical="center"/>
    </xf>
    <xf numFmtId="0" fontId="3" fillId="0" borderId="0" xfId="0" applyFont="1" applyFill="1" applyBorder="1" applyAlignment="1">
      <alignment horizontal="right" vertical="center"/>
    </xf>
    <xf numFmtId="0" fontId="10" fillId="0" borderId="0" xfId="0" applyFont="1" applyFill="1" applyBorder="1" applyAlignment="1">
      <alignment vertical="center"/>
    </xf>
    <xf numFmtId="0" fontId="2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3" fillId="0" borderId="0" xfId="0" applyFont="1" applyFill="1" applyBorder="1" applyAlignment="1">
      <alignment vertical="center"/>
    </xf>
    <xf numFmtId="0" fontId="3" fillId="33" borderId="36" xfId="0" applyFont="1" applyFill="1" applyBorder="1" applyAlignment="1">
      <alignment horizontal="center" vertical="center"/>
    </xf>
    <xf numFmtId="0" fontId="3" fillId="33" borderId="37" xfId="0" applyFont="1" applyFill="1" applyBorder="1" applyAlignment="1">
      <alignment horizontal="center" vertical="center" wrapText="1"/>
    </xf>
    <xf numFmtId="0" fontId="3" fillId="33" borderId="38" xfId="0" applyFont="1" applyFill="1" applyBorder="1" applyAlignment="1">
      <alignment horizontal="center" vertical="center"/>
    </xf>
    <xf numFmtId="0" fontId="3" fillId="33" borderId="12" xfId="0" applyFont="1" applyFill="1" applyBorder="1" applyAlignment="1">
      <alignment horizontal="center" vertical="center" wrapText="1"/>
    </xf>
    <xf numFmtId="0" fontId="20" fillId="33" borderId="12" xfId="0" applyFont="1" applyFill="1" applyBorder="1" applyAlignment="1">
      <alignment horizontal="center" vertical="center" wrapText="1"/>
    </xf>
    <xf numFmtId="0" fontId="7" fillId="33" borderId="39" xfId="0" applyFont="1" applyFill="1" applyBorder="1" applyAlignment="1">
      <alignment horizontal="center" vertical="center" wrapText="1"/>
    </xf>
    <xf numFmtId="0" fontId="3" fillId="33" borderId="40" xfId="0" applyFont="1" applyFill="1" applyBorder="1" applyAlignment="1">
      <alignment horizontal="center" vertical="center"/>
    </xf>
    <xf numFmtId="0" fontId="3" fillId="33" borderId="11" xfId="0" applyFont="1" applyFill="1" applyBorder="1" applyAlignment="1">
      <alignment horizontal="center" vertical="center" wrapText="1"/>
    </xf>
    <xf numFmtId="3" fontId="3" fillId="33" borderId="10" xfId="0" applyNumberFormat="1" applyFont="1" applyFill="1" applyBorder="1" applyAlignment="1">
      <alignment vertical="center"/>
    </xf>
    <xf numFmtId="0" fontId="20" fillId="33" borderId="37" xfId="0" applyFont="1" applyFill="1" applyBorder="1" applyAlignment="1">
      <alignment horizontal="center" vertical="center" wrapText="1"/>
    </xf>
    <xf numFmtId="0" fontId="7" fillId="33" borderId="41" xfId="0" applyFont="1" applyFill="1" applyBorder="1" applyAlignment="1">
      <alignment horizontal="center" vertical="center" wrapText="1"/>
    </xf>
    <xf numFmtId="0" fontId="20" fillId="33" borderId="24" xfId="0" applyFont="1" applyFill="1" applyBorder="1" applyAlignment="1">
      <alignment horizontal="center" vertical="center" wrapText="1"/>
    </xf>
    <xf numFmtId="0" fontId="3" fillId="33" borderId="42" xfId="0" applyFont="1" applyFill="1" applyBorder="1" applyAlignment="1">
      <alignment horizontal="center" vertical="center"/>
    </xf>
    <xf numFmtId="0" fontId="22" fillId="33" borderId="11" xfId="0" applyFont="1" applyFill="1" applyBorder="1" applyAlignment="1">
      <alignment horizontal="center" vertical="center" wrapText="1"/>
    </xf>
    <xf numFmtId="0" fontId="7" fillId="33" borderId="43" xfId="0" applyFont="1" applyFill="1" applyBorder="1" applyAlignment="1">
      <alignment horizontal="center" vertical="center" wrapText="1"/>
    </xf>
    <xf numFmtId="3" fontId="3" fillId="33" borderId="10" xfId="0" applyNumberFormat="1" applyFont="1" applyFill="1" applyBorder="1" applyAlignment="1">
      <alignment horizontal="right" vertical="center"/>
    </xf>
    <xf numFmtId="3" fontId="3" fillId="33" borderId="10" xfId="0" applyNumberFormat="1" applyFont="1" applyFill="1" applyBorder="1" applyAlignment="1">
      <alignment vertical="center"/>
    </xf>
    <xf numFmtId="0" fontId="3" fillId="33" borderId="44" xfId="0" applyFont="1" applyFill="1" applyBorder="1" applyAlignment="1">
      <alignment horizontal="center" vertical="center"/>
    </xf>
    <xf numFmtId="3" fontId="3" fillId="0" borderId="45" xfId="0" applyNumberFormat="1" applyFont="1" applyFill="1" applyBorder="1" applyAlignment="1">
      <alignment vertical="center"/>
    </xf>
    <xf numFmtId="0" fontId="3" fillId="0" borderId="23" xfId="0" applyFont="1" applyFill="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vertical="center" wrapText="1"/>
    </xf>
    <xf numFmtId="0" fontId="3" fillId="33" borderId="48" xfId="0" applyFont="1" applyFill="1" applyBorder="1" applyAlignment="1">
      <alignment horizontal="center" vertical="center"/>
    </xf>
    <xf numFmtId="0" fontId="7" fillId="0" borderId="49" xfId="0" applyFont="1" applyFill="1" applyBorder="1" applyAlignment="1">
      <alignment vertical="center" wrapText="1"/>
    </xf>
    <xf numFmtId="0" fontId="3" fillId="0" borderId="50" xfId="0" applyFont="1" applyBorder="1" applyAlignment="1">
      <alignment vertical="center"/>
    </xf>
    <xf numFmtId="0" fontId="7" fillId="0" borderId="32" xfId="0" applyFont="1" applyBorder="1" applyAlignment="1">
      <alignment vertical="center" wrapText="1" shrinkToFit="1"/>
    </xf>
    <xf numFmtId="0" fontId="20" fillId="33" borderId="51" xfId="0" applyFont="1" applyFill="1" applyBorder="1" applyAlignment="1">
      <alignment horizontal="center" vertical="center" wrapText="1"/>
    </xf>
    <xf numFmtId="0" fontId="7" fillId="0" borderId="0" xfId="0" applyFont="1" applyAlignment="1">
      <alignment vertical="center" wrapText="1"/>
    </xf>
    <xf numFmtId="0" fontId="7" fillId="0" borderId="0" xfId="0" applyFont="1" applyAlignment="1">
      <alignment vertical="center"/>
    </xf>
    <xf numFmtId="0" fontId="7" fillId="33" borderId="34" xfId="0" applyFont="1" applyFill="1" applyBorder="1" applyAlignment="1">
      <alignment vertical="center" wrapText="1"/>
    </xf>
    <xf numFmtId="0" fontId="10" fillId="33" borderId="40"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9" xfId="0" applyFont="1" applyBorder="1" applyAlignment="1">
      <alignment horizontal="center" vertical="center"/>
    </xf>
    <xf numFmtId="0" fontId="3" fillId="0" borderId="14" xfId="0" applyFont="1" applyFill="1" applyBorder="1" applyAlignment="1">
      <alignment horizontal="center" vertical="center"/>
    </xf>
    <xf numFmtId="0" fontId="5" fillId="33" borderId="0" xfId="0" applyFont="1" applyFill="1" applyAlignment="1">
      <alignment vertical="center"/>
    </xf>
    <xf numFmtId="0" fontId="3" fillId="33" borderId="12" xfId="0" applyFont="1" applyFill="1" applyBorder="1" applyAlignment="1">
      <alignment horizontal="center" vertical="center"/>
    </xf>
    <xf numFmtId="0" fontId="10" fillId="0" borderId="0" xfId="0" applyFont="1" applyFill="1" applyAlignment="1">
      <alignment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vertical="center" wrapText="1" shrinkToFit="1"/>
    </xf>
    <xf numFmtId="0" fontId="3" fillId="0" borderId="55" xfId="0" applyFont="1" applyBorder="1" applyAlignment="1">
      <alignment horizontal="center" vertical="center" wrapText="1"/>
    </xf>
    <xf numFmtId="0" fontId="3" fillId="0" borderId="49" xfId="0" applyFont="1" applyBorder="1" applyAlignment="1">
      <alignment vertical="center" wrapText="1" shrinkToFit="1"/>
    </xf>
    <xf numFmtId="0" fontId="3" fillId="0" borderId="56" xfId="0" applyFont="1" applyFill="1" applyBorder="1" applyAlignment="1">
      <alignment horizontal="center" vertical="center"/>
    </xf>
    <xf numFmtId="0" fontId="3" fillId="0" borderId="57" xfId="0" applyFont="1" applyBorder="1" applyAlignment="1">
      <alignment vertical="center" wrapText="1" shrinkToFit="1"/>
    </xf>
    <xf numFmtId="0" fontId="3" fillId="0" borderId="58" xfId="0" applyFont="1" applyFill="1" applyBorder="1" applyAlignment="1">
      <alignment horizontal="center" vertical="center"/>
    </xf>
    <xf numFmtId="0" fontId="3" fillId="0"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64" xfId="0" applyFont="1" applyFill="1" applyBorder="1" applyAlignment="1">
      <alignment vertical="center"/>
    </xf>
    <xf numFmtId="0" fontId="3" fillId="0" borderId="65"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67" xfId="0" applyFont="1" applyFill="1" applyBorder="1" applyAlignment="1">
      <alignment vertical="center"/>
    </xf>
    <xf numFmtId="0" fontId="3" fillId="0" borderId="68" xfId="0" applyFont="1" applyFill="1" applyBorder="1" applyAlignment="1">
      <alignment horizontal="center" vertical="center"/>
    </xf>
    <xf numFmtId="0" fontId="3" fillId="0" borderId="31" xfId="0" applyFont="1" applyBorder="1" applyAlignment="1">
      <alignment vertical="center" wrapText="1" shrinkToFit="1"/>
    </xf>
    <xf numFmtId="0" fontId="3" fillId="0" borderId="67" xfId="0" applyFont="1" applyBorder="1" applyAlignment="1">
      <alignment vertical="center"/>
    </xf>
    <xf numFmtId="0" fontId="3" fillId="0" borderId="24" xfId="0" applyFont="1" applyBorder="1" applyAlignment="1">
      <alignment horizontal="center" vertical="center" wrapText="1"/>
    </xf>
    <xf numFmtId="0" fontId="3" fillId="0" borderId="69" xfId="0" applyFont="1" applyFill="1" applyBorder="1" applyAlignment="1">
      <alignment horizontal="center" vertical="center"/>
    </xf>
    <xf numFmtId="0" fontId="3" fillId="0" borderId="70" xfId="0" applyFont="1" applyBorder="1" applyAlignment="1">
      <alignment horizontal="center" vertical="center"/>
    </xf>
    <xf numFmtId="0" fontId="3" fillId="0" borderId="24" xfId="0" applyFont="1" applyBorder="1" applyAlignment="1">
      <alignment horizontal="center" vertical="center"/>
    </xf>
    <xf numFmtId="0" fontId="3" fillId="0" borderId="68" xfId="0" applyFont="1" applyBorder="1" applyAlignment="1">
      <alignment horizontal="center" vertical="center"/>
    </xf>
    <xf numFmtId="0" fontId="3" fillId="0" borderId="71" xfId="0" applyFont="1" applyBorder="1" applyAlignment="1">
      <alignment horizontal="center" vertical="center"/>
    </xf>
    <xf numFmtId="0" fontId="3" fillId="0" borderId="60" xfId="0" applyFont="1" applyBorder="1" applyAlignment="1">
      <alignment horizontal="center" vertical="center"/>
    </xf>
    <xf numFmtId="0" fontId="3" fillId="33" borderId="72" xfId="0" applyFont="1" applyFill="1" applyBorder="1" applyAlignment="1">
      <alignment horizontal="center" vertical="center" wrapText="1"/>
    </xf>
    <xf numFmtId="0" fontId="3" fillId="33" borderId="73" xfId="0" applyFont="1" applyFill="1" applyBorder="1" applyAlignment="1">
      <alignment horizontal="center" vertical="center" shrinkToFit="1"/>
    </xf>
    <xf numFmtId="0" fontId="3" fillId="33" borderId="73" xfId="0" applyFont="1" applyFill="1" applyBorder="1" applyAlignment="1">
      <alignment horizontal="center" vertical="center"/>
    </xf>
    <xf numFmtId="0" fontId="3" fillId="33" borderId="74" xfId="0" applyFont="1" applyFill="1" applyBorder="1" applyAlignment="1">
      <alignment horizontal="center" vertical="center"/>
    </xf>
    <xf numFmtId="0" fontId="3" fillId="33" borderId="72" xfId="0" applyFont="1" applyFill="1" applyBorder="1" applyAlignment="1">
      <alignment horizontal="center" vertical="center"/>
    </xf>
    <xf numFmtId="0" fontId="3" fillId="33" borderId="75" xfId="0" applyFont="1" applyFill="1" applyBorder="1" applyAlignment="1">
      <alignment horizontal="center" vertical="center" wrapText="1"/>
    </xf>
    <xf numFmtId="0" fontId="3" fillId="33" borderId="76" xfId="0" applyFont="1" applyFill="1" applyBorder="1" applyAlignment="1">
      <alignment horizontal="center" vertical="center"/>
    </xf>
    <xf numFmtId="0" fontId="3" fillId="33" borderId="77" xfId="0" applyFont="1" applyFill="1" applyBorder="1" applyAlignment="1">
      <alignment horizontal="center" vertical="center" shrinkToFit="1"/>
    </xf>
    <xf numFmtId="0" fontId="3" fillId="33" borderId="77" xfId="0" applyFont="1" applyFill="1" applyBorder="1" applyAlignment="1">
      <alignment horizontal="center" vertical="center"/>
    </xf>
    <xf numFmtId="0" fontId="3" fillId="33" borderId="75" xfId="0" applyFont="1" applyFill="1" applyBorder="1" applyAlignment="1">
      <alignment horizontal="center" vertical="center"/>
    </xf>
    <xf numFmtId="0" fontId="3" fillId="33" borderId="72" xfId="0" applyFont="1" applyFill="1" applyBorder="1" applyAlignment="1">
      <alignment horizontal="center" vertical="center" shrinkToFit="1"/>
    </xf>
    <xf numFmtId="0" fontId="10" fillId="33" borderId="75" xfId="0" applyFont="1" applyFill="1" applyBorder="1" applyAlignment="1">
      <alignment horizontal="center" vertical="center" wrapText="1"/>
    </xf>
    <xf numFmtId="0" fontId="3" fillId="33" borderId="74" xfId="0" applyFont="1" applyFill="1" applyBorder="1" applyAlignment="1">
      <alignment horizontal="center" vertical="center" wrapText="1"/>
    </xf>
    <xf numFmtId="0" fontId="10" fillId="33" borderId="72" xfId="0" applyFont="1" applyFill="1" applyBorder="1" applyAlignment="1">
      <alignment horizontal="center" vertical="center" wrapText="1"/>
    </xf>
    <xf numFmtId="0" fontId="10" fillId="33" borderId="75" xfId="0" applyFont="1" applyFill="1" applyBorder="1" applyAlignment="1">
      <alignment horizontal="center" vertical="center" wrapText="1"/>
    </xf>
    <xf numFmtId="0" fontId="3" fillId="0" borderId="44" xfId="0" applyFont="1" applyFill="1" applyBorder="1" applyAlignment="1">
      <alignment vertical="center" shrinkToFit="1"/>
    </xf>
    <xf numFmtId="0" fontId="7" fillId="0" borderId="31" xfId="0" applyFont="1" applyBorder="1" applyAlignment="1">
      <alignment vertical="center" wrapText="1"/>
    </xf>
    <xf numFmtId="0" fontId="7" fillId="0" borderId="44" xfId="0" applyFont="1" applyBorder="1" applyAlignment="1">
      <alignment vertical="center" wrapText="1" shrinkToFit="1"/>
    </xf>
    <xf numFmtId="0" fontId="3" fillId="0" borderId="78" xfId="0" applyFont="1" applyBorder="1" applyAlignment="1">
      <alignment vertical="center" wrapText="1"/>
    </xf>
    <xf numFmtId="0" fontId="3" fillId="0" borderId="79" xfId="0" applyFont="1" applyBorder="1" applyAlignment="1">
      <alignment vertical="center" wrapText="1"/>
    </xf>
    <xf numFmtId="0" fontId="0" fillId="0" borderId="80" xfId="0" applyBorder="1" applyAlignment="1">
      <alignment vertical="center"/>
    </xf>
    <xf numFmtId="0" fontId="0" fillId="0" borderId="81" xfId="0" applyBorder="1" applyAlignment="1">
      <alignment vertical="center"/>
    </xf>
    <xf numFmtId="0" fontId="0" fillId="0" borderId="19" xfId="0" applyBorder="1" applyAlignment="1">
      <alignment vertical="center"/>
    </xf>
    <xf numFmtId="0" fontId="0" fillId="0" borderId="0" xfId="0" applyAlignment="1">
      <alignment vertical="center"/>
    </xf>
    <xf numFmtId="0" fontId="0" fillId="0" borderId="15" xfId="0" applyBorder="1" applyAlignment="1">
      <alignment vertical="center"/>
    </xf>
    <xf numFmtId="0" fontId="36" fillId="33" borderId="0" xfId="0" applyFont="1" applyFill="1" applyAlignment="1">
      <alignment vertical="center"/>
    </xf>
    <xf numFmtId="0" fontId="3" fillId="33" borderId="34" xfId="0" applyFont="1" applyFill="1" applyBorder="1" applyAlignment="1">
      <alignment vertical="center" shrinkToFit="1"/>
    </xf>
    <xf numFmtId="0" fontId="10" fillId="0" borderId="0" xfId="0" applyFont="1" applyAlignment="1">
      <alignment vertical="center" shrinkToFit="1"/>
    </xf>
    <xf numFmtId="0" fontId="3" fillId="0" borderId="0" xfId="0" applyFont="1" applyAlignment="1">
      <alignment vertical="center" shrinkToFit="1"/>
    </xf>
    <xf numFmtId="0" fontId="3" fillId="0" borderId="66" xfId="0" applyFont="1" applyBorder="1" applyAlignment="1">
      <alignment horizontal="center" vertical="center"/>
    </xf>
    <xf numFmtId="0" fontId="3" fillId="0" borderId="58" xfId="0" applyFont="1" applyBorder="1" applyAlignment="1">
      <alignment horizontal="center" vertical="center"/>
    </xf>
    <xf numFmtId="0" fontId="3" fillId="0" borderId="82" xfId="0" applyFont="1" applyBorder="1" applyAlignment="1">
      <alignment horizontal="center" vertical="center"/>
    </xf>
    <xf numFmtId="0" fontId="3" fillId="0" borderId="55" xfId="0" applyFont="1" applyBorder="1" applyAlignment="1">
      <alignment horizontal="center" vertical="center"/>
    </xf>
    <xf numFmtId="0" fontId="7" fillId="33" borderId="83" xfId="0" applyFont="1" applyFill="1" applyBorder="1" applyAlignment="1">
      <alignment horizontal="center" vertical="center"/>
    </xf>
    <xf numFmtId="0" fontId="7" fillId="33" borderId="44" xfId="0" applyFont="1" applyFill="1" applyBorder="1" applyAlignment="1">
      <alignment horizontal="center" vertical="center"/>
    </xf>
    <xf numFmtId="0" fontId="28" fillId="33" borderId="0" xfId="68" applyFont="1" applyFill="1" applyBorder="1" applyAlignment="1" applyProtection="1">
      <alignment horizontal="right" vertical="center" shrinkToFit="1"/>
      <protection hidden="1"/>
    </xf>
    <xf numFmtId="0" fontId="28" fillId="0" borderId="0" xfId="0" applyFont="1" applyBorder="1" applyAlignment="1" applyProtection="1">
      <alignment horizontal="right" vertical="center" shrinkToFit="1"/>
      <protection hidden="1"/>
    </xf>
    <xf numFmtId="0" fontId="28" fillId="33" borderId="0" xfId="0" applyFont="1" applyFill="1" applyBorder="1" applyAlignment="1" applyProtection="1">
      <alignment horizontal="right" vertical="center"/>
      <protection hidden="1"/>
    </xf>
    <xf numFmtId="0" fontId="7" fillId="0" borderId="0" xfId="68" applyFont="1" applyBorder="1" applyAlignment="1" applyProtection="1">
      <alignment horizontal="center" vertical="center"/>
      <protection hidden="1"/>
    </xf>
    <xf numFmtId="0" fontId="3" fillId="0" borderId="0" xfId="0" applyFont="1" applyFill="1" applyBorder="1" applyAlignment="1" applyProtection="1">
      <alignment horizontal="center" vertical="center" shrinkToFit="1"/>
      <protection hidden="1"/>
    </xf>
    <xf numFmtId="0" fontId="28" fillId="33" borderId="0" xfId="68" applyFont="1" applyFill="1" applyBorder="1" applyAlignment="1" applyProtection="1">
      <alignment horizontal="center" vertical="center"/>
      <protection hidden="1"/>
    </xf>
    <xf numFmtId="0" fontId="3" fillId="33" borderId="16" xfId="0" applyFont="1" applyFill="1" applyBorder="1" applyAlignment="1" applyProtection="1">
      <alignment horizontal="center" vertical="center"/>
      <protection locked="0"/>
    </xf>
    <xf numFmtId="0" fontId="20" fillId="33" borderId="17" xfId="0" applyFont="1" applyFill="1" applyBorder="1" applyAlignment="1" applyProtection="1">
      <alignment horizontal="left" vertical="center"/>
      <protection hidden="1"/>
    </xf>
    <xf numFmtId="0" fontId="20" fillId="33" borderId="15" xfId="0" applyFont="1" applyFill="1" applyBorder="1" applyAlignment="1" applyProtection="1">
      <alignment horizontal="left" vertical="center" shrinkToFit="1"/>
      <protection hidden="1"/>
    </xf>
    <xf numFmtId="0" fontId="3" fillId="33" borderId="14" xfId="0" applyFont="1" applyFill="1" applyBorder="1" applyAlignment="1" applyProtection="1">
      <alignment horizontal="center" vertical="center"/>
      <protection locked="0"/>
    </xf>
    <xf numFmtId="0" fontId="5" fillId="0" borderId="0" xfId="0" applyFont="1" applyFill="1" applyAlignment="1" applyProtection="1">
      <alignment horizontal="left" vertical="center"/>
      <protection hidden="1"/>
    </xf>
    <xf numFmtId="0" fontId="3" fillId="0" borderId="0" xfId="0" applyFont="1" applyFill="1" applyAlignment="1" applyProtection="1">
      <alignment vertical="center"/>
      <protection hidden="1"/>
    </xf>
    <xf numFmtId="0" fontId="8" fillId="33" borderId="0" xfId="0" applyFont="1" applyFill="1" applyBorder="1" applyAlignment="1" applyProtection="1">
      <alignment horizontal="center" vertical="center"/>
      <protection locked="0"/>
    </xf>
    <xf numFmtId="0" fontId="19" fillId="33" borderId="0" xfId="0" applyFont="1" applyFill="1" applyBorder="1" applyAlignment="1" applyProtection="1">
      <alignment horizontal="right" vertical="top"/>
      <protection hidden="1"/>
    </xf>
    <xf numFmtId="0" fontId="3" fillId="0" borderId="0" xfId="70" applyFont="1" applyBorder="1" applyAlignment="1" applyProtection="1">
      <alignment vertical="center" wrapText="1"/>
      <protection hidden="1"/>
    </xf>
    <xf numFmtId="0" fontId="38" fillId="33" borderId="0" xfId="0" applyFont="1" applyFill="1" applyBorder="1" applyAlignment="1" applyProtection="1">
      <alignment vertical="top"/>
      <protection hidden="1"/>
    </xf>
    <xf numFmtId="3" fontId="6" fillId="33" borderId="0" xfId="0" applyNumberFormat="1" applyFont="1" applyFill="1" applyBorder="1" applyAlignment="1" applyProtection="1">
      <alignment horizontal="left" vertical="center"/>
      <protection hidden="1"/>
    </xf>
    <xf numFmtId="0" fontId="8" fillId="33" borderId="17" xfId="0" applyFont="1" applyFill="1" applyBorder="1" applyAlignment="1" applyProtection="1">
      <alignment horizontal="center" vertical="center"/>
      <protection locked="0"/>
    </xf>
    <xf numFmtId="0" fontId="8" fillId="33" borderId="14" xfId="0" applyFont="1" applyFill="1" applyBorder="1" applyAlignment="1" applyProtection="1">
      <alignment horizontal="center" vertical="center"/>
      <protection locked="0"/>
    </xf>
    <xf numFmtId="0" fontId="22" fillId="34" borderId="20" xfId="0" applyFont="1" applyFill="1" applyBorder="1" applyAlignment="1" applyProtection="1">
      <alignment horizontal="center" vertical="center" wrapText="1"/>
      <protection hidden="1"/>
    </xf>
    <xf numFmtId="0" fontId="3" fillId="0" borderId="23" xfId="0" applyFont="1" applyBorder="1" applyAlignment="1">
      <alignment vertical="center"/>
    </xf>
    <xf numFmtId="0" fontId="20" fillId="33" borderId="14" xfId="0" applyFont="1" applyFill="1" applyBorder="1" applyAlignment="1" applyProtection="1">
      <alignment vertical="center"/>
      <protection hidden="1"/>
    </xf>
    <xf numFmtId="0" fontId="20" fillId="33" borderId="0" xfId="0" applyFont="1" applyFill="1" applyBorder="1" applyAlignment="1" applyProtection="1">
      <alignment vertical="center" shrinkToFit="1"/>
      <protection hidden="1"/>
    </xf>
    <xf numFmtId="0" fontId="8" fillId="33" borderId="22" xfId="0" applyFont="1" applyFill="1" applyBorder="1" applyAlignment="1" applyProtection="1">
      <alignment horizontal="center" vertical="center"/>
      <protection locked="0"/>
    </xf>
    <xf numFmtId="0" fontId="8" fillId="33" borderId="24" xfId="0" applyFont="1" applyFill="1" applyBorder="1" applyAlignment="1" applyProtection="1">
      <alignment horizontal="center" vertical="center"/>
      <protection locked="0"/>
    </xf>
    <xf numFmtId="0" fontId="20" fillId="0" borderId="19" xfId="0" applyFont="1" applyFill="1" applyBorder="1" applyAlignment="1" applyProtection="1">
      <alignment vertical="center" shrinkToFit="1"/>
      <protection hidden="1"/>
    </xf>
    <xf numFmtId="0" fontId="3" fillId="33" borderId="0" xfId="0" applyFont="1" applyFill="1" applyBorder="1" applyAlignment="1" applyProtection="1">
      <alignment horizontal="center" vertical="center" wrapText="1"/>
      <protection hidden="1"/>
    </xf>
    <xf numFmtId="0" fontId="3" fillId="33" borderId="17" xfId="0" applyFont="1" applyFill="1" applyBorder="1" applyAlignment="1" applyProtection="1">
      <alignment horizontal="center" vertical="center"/>
      <protection locked="0"/>
    </xf>
    <xf numFmtId="0" fontId="3" fillId="33" borderId="17" xfId="0" applyFont="1" applyFill="1" applyBorder="1" applyAlignment="1" applyProtection="1">
      <alignment horizontal="center" vertical="center" wrapText="1"/>
      <protection locked="0"/>
    </xf>
    <xf numFmtId="0" fontId="7" fillId="33" borderId="17" xfId="0" applyFont="1" applyFill="1" applyBorder="1" applyAlignment="1" applyProtection="1">
      <alignment horizontal="center" vertical="center"/>
      <protection locked="0"/>
    </xf>
    <xf numFmtId="0" fontId="7" fillId="33" borderId="17" xfId="0" applyFont="1" applyFill="1" applyBorder="1" applyAlignment="1" applyProtection="1">
      <alignment vertical="center"/>
      <protection locked="0"/>
    </xf>
    <xf numFmtId="0" fontId="7" fillId="33" borderId="17" xfId="0" applyFont="1" applyFill="1" applyBorder="1" applyAlignment="1" applyProtection="1">
      <alignment horizontal="left" vertical="center" shrinkToFit="1"/>
      <protection locked="0"/>
    </xf>
    <xf numFmtId="0" fontId="7" fillId="33" borderId="17" xfId="0" applyFont="1" applyFill="1" applyBorder="1" applyAlignment="1" applyProtection="1">
      <alignment horizontal="center" vertical="center" shrinkToFit="1"/>
      <protection locked="0"/>
    </xf>
    <xf numFmtId="0" fontId="7" fillId="33" borderId="18"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0" fontId="25" fillId="33" borderId="0" xfId="0" applyFont="1" applyFill="1" applyBorder="1" applyAlignment="1" applyProtection="1">
      <alignment vertical="center"/>
      <protection locked="0"/>
    </xf>
    <xf numFmtId="0" fontId="25" fillId="33" borderId="15" xfId="0" applyFont="1" applyFill="1" applyBorder="1" applyAlignment="1" applyProtection="1">
      <alignment vertical="center"/>
      <protection locked="0"/>
    </xf>
    <xf numFmtId="0" fontId="3" fillId="33" borderId="20" xfId="0" applyFont="1" applyFill="1" applyBorder="1" applyAlignment="1" applyProtection="1">
      <alignment vertical="center"/>
      <protection locked="0"/>
    </xf>
    <xf numFmtId="0" fontId="20" fillId="33" borderId="14" xfId="0" applyFont="1" applyFill="1" applyBorder="1" applyAlignment="1" applyProtection="1">
      <alignment horizontal="left" vertical="center"/>
      <protection locked="0"/>
    </xf>
    <xf numFmtId="0" fontId="20" fillId="33" borderId="14" xfId="0" applyFont="1" applyFill="1" applyBorder="1" applyAlignment="1" applyProtection="1">
      <alignment vertical="center"/>
      <protection locked="0"/>
    </xf>
    <xf numFmtId="0" fontId="3" fillId="0" borderId="14" xfId="0" applyFont="1" applyFill="1" applyBorder="1" applyAlignment="1" applyProtection="1">
      <alignment vertical="center"/>
      <protection locked="0"/>
    </xf>
    <xf numFmtId="0" fontId="20" fillId="33" borderId="21" xfId="0" applyFont="1" applyFill="1" applyBorder="1" applyAlignment="1" applyProtection="1">
      <alignment horizontal="left" vertical="center"/>
      <protection locked="0"/>
    </xf>
    <xf numFmtId="0" fontId="6" fillId="0" borderId="20" xfId="0" applyFont="1" applyFill="1" applyBorder="1" applyAlignment="1" applyProtection="1">
      <alignment vertical="center"/>
      <protection hidden="1"/>
    </xf>
    <xf numFmtId="0" fontId="3" fillId="0" borderId="0" xfId="0" applyFont="1" applyFill="1" applyBorder="1" applyAlignment="1" applyProtection="1">
      <alignment vertical="center" shrinkToFit="1"/>
      <protection hidden="1"/>
    </xf>
    <xf numFmtId="0" fontId="29" fillId="0" borderId="0" xfId="0" applyFont="1" applyFill="1" applyBorder="1" applyAlignment="1" applyProtection="1">
      <alignment vertical="center"/>
      <protection hidden="1"/>
    </xf>
    <xf numFmtId="0" fontId="45" fillId="0" borderId="0" xfId="0" applyFont="1" applyFill="1" applyBorder="1" applyAlignment="1" applyProtection="1">
      <alignment horizontal="left" vertical="center"/>
      <protection hidden="1"/>
    </xf>
    <xf numFmtId="0" fontId="8" fillId="33" borderId="0" xfId="0" applyFont="1" applyFill="1" applyBorder="1" applyAlignment="1" applyProtection="1">
      <alignment horizontal="left" vertical="center"/>
      <protection hidden="1"/>
    </xf>
    <xf numFmtId="0" fontId="8" fillId="0" borderId="0" xfId="68" applyFont="1" applyFill="1" applyBorder="1" applyAlignment="1" applyProtection="1">
      <alignment vertical="center"/>
      <protection hidden="1"/>
    </xf>
    <xf numFmtId="0" fontId="8" fillId="33" borderId="0" xfId="0" applyFont="1" applyFill="1" applyAlignment="1" applyProtection="1">
      <alignment horizontal="center" vertical="center"/>
      <protection hidden="1"/>
    </xf>
    <xf numFmtId="0" fontId="7" fillId="33" borderId="0" xfId="68" applyFont="1" applyFill="1" applyBorder="1" applyAlignment="1" applyProtection="1">
      <alignment horizontal="left" vertical="center"/>
      <protection hidden="1"/>
    </xf>
    <xf numFmtId="0" fontId="20" fillId="33" borderId="0" xfId="68" applyFont="1" applyFill="1" applyBorder="1" applyAlignment="1" applyProtection="1">
      <alignment horizontal="center" vertical="center"/>
      <protection hidden="1"/>
    </xf>
    <xf numFmtId="0" fontId="3" fillId="0" borderId="0" xfId="68" applyFont="1" applyFill="1" applyBorder="1" applyAlignment="1" applyProtection="1">
      <alignment horizontal="center" vertical="center" shrinkToFit="1"/>
      <protection hidden="1"/>
    </xf>
    <xf numFmtId="0" fontId="3" fillId="33" borderId="0" xfId="69" applyFont="1" applyFill="1" applyBorder="1" applyAlignment="1" applyProtection="1">
      <alignment horizontal="center" vertical="center" shrinkToFit="1"/>
      <protection hidden="1"/>
    </xf>
    <xf numFmtId="0" fontId="8" fillId="33" borderId="0" xfId="68" applyFont="1" applyFill="1" applyBorder="1" applyAlignment="1" applyProtection="1">
      <alignment horizontal="left" vertical="center"/>
      <protection hidden="1"/>
    </xf>
    <xf numFmtId="0" fontId="3" fillId="0" borderId="24" xfId="0" applyFont="1" applyFill="1" applyBorder="1" applyAlignment="1" applyProtection="1">
      <alignment vertical="center"/>
      <protection hidden="1"/>
    </xf>
    <xf numFmtId="0" fontId="3" fillId="33" borderId="22" xfId="0" applyFont="1" applyFill="1" applyBorder="1" applyAlignment="1" applyProtection="1">
      <alignment vertical="center"/>
      <protection hidden="1"/>
    </xf>
    <xf numFmtId="0" fontId="20" fillId="33" borderId="22" xfId="0" applyFont="1" applyFill="1" applyBorder="1" applyAlignment="1" applyProtection="1">
      <alignment vertical="center"/>
      <protection hidden="1"/>
    </xf>
    <xf numFmtId="9" fontId="20" fillId="33" borderId="22" xfId="0" applyNumberFormat="1" applyFont="1" applyFill="1" applyBorder="1" applyAlignment="1" applyProtection="1">
      <alignment vertical="center"/>
      <protection hidden="1"/>
    </xf>
    <xf numFmtId="0" fontId="3" fillId="0" borderId="23" xfId="0" applyFont="1" applyFill="1" applyBorder="1" applyAlignment="1" applyProtection="1">
      <alignment vertical="center"/>
      <protection hidden="1"/>
    </xf>
    <xf numFmtId="9" fontId="20" fillId="33" borderId="0" xfId="0" applyNumberFormat="1" applyFont="1" applyFill="1" applyBorder="1" applyAlignment="1" applyProtection="1">
      <alignment vertical="center"/>
      <protection hidden="1"/>
    </xf>
    <xf numFmtId="0" fontId="7" fillId="33" borderId="0" xfId="0" applyFont="1" applyFill="1" applyAlignment="1" applyProtection="1">
      <alignment vertical="center"/>
      <protection hidden="1"/>
    </xf>
    <xf numFmtId="0" fontId="3" fillId="0" borderId="0" xfId="68" applyFont="1" applyFill="1" applyBorder="1" applyAlignment="1" applyProtection="1">
      <alignment vertical="center" shrinkToFit="1"/>
      <protection hidden="1"/>
    </xf>
    <xf numFmtId="0" fontId="3" fillId="0" borderId="0" xfId="68" applyFont="1" applyFill="1" applyBorder="1" applyAlignment="1" applyProtection="1">
      <alignment horizontal="center" vertical="center" textRotation="255" wrapText="1"/>
      <protection hidden="1"/>
    </xf>
    <xf numFmtId="0" fontId="28" fillId="0" borderId="0" xfId="0" applyFont="1" applyFill="1" applyBorder="1" applyAlignment="1" applyProtection="1">
      <alignment vertical="center" shrinkToFit="1"/>
      <protection hidden="1"/>
    </xf>
    <xf numFmtId="0" fontId="46" fillId="33" borderId="0" xfId="0" applyFont="1" applyFill="1" applyBorder="1" applyAlignment="1" applyProtection="1">
      <alignment vertical="center"/>
      <protection hidden="1"/>
    </xf>
    <xf numFmtId="0" fontId="7" fillId="0" borderId="14" xfId="70" applyFont="1" applyBorder="1" applyAlignment="1" applyProtection="1">
      <alignment vertical="center"/>
      <protection hidden="1"/>
    </xf>
    <xf numFmtId="0" fontId="7" fillId="0" borderId="21" xfId="70" applyFont="1" applyBorder="1" applyAlignment="1" applyProtection="1">
      <alignment vertical="center"/>
      <protection hidden="1"/>
    </xf>
    <xf numFmtId="0" fontId="7" fillId="0" borderId="22" xfId="68" applyFont="1" applyBorder="1" applyAlignment="1" applyProtection="1">
      <alignment vertical="center"/>
      <protection hidden="1"/>
    </xf>
    <xf numFmtId="0" fontId="7" fillId="0" borderId="23" xfId="68" applyFont="1" applyBorder="1" applyAlignment="1" applyProtection="1">
      <alignment vertical="center"/>
      <protection hidden="1"/>
    </xf>
    <xf numFmtId="0" fontId="7" fillId="0" borderId="24" xfId="68" applyFont="1" applyBorder="1" applyAlignment="1" applyProtection="1">
      <alignment vertical="center"/>
      <protection hidden="1"/>
    </xf>
    <xf numFmtId="0" fontId="7" fillId="0" borderId="16" xfId="68" applyFont="1" applyBorder="1" applyAlignment="1" applyProtection="1">
      <alignment vertical="center"/>
      <protection hidden="1"/>
    </xf>
    <xf numFmtId="0" fontId="7" fillId="0" borderId="17" xfId="68" applyFont="1" applyBorder="1" applyAlignment="1" applyProtection="1">
      <alignment vertical="center"/>
      <protection hidden="1"/>
    </xf>
    <xf numFmtId="0" fontId="7" fillId="0" borderId="18" xfId="68" applyFont="1" applyBorder="1" applyAlignment="1" applyProtection="1">
      <alignment vertical="center"/>
      <protection hidden="1"/>
    </xf>
    <xf numFmtId="0" fontId="30" fillId="0" borderId="22" xfId="70" applyFont="1" applyBorder="1" applyAlignment="1" applyProtection="1">
      <alignment vertical="center" shrinkToFit="1"/>
      <protection hidden="1"/>
    </xf>
    <xf numFmtId="0" fontId="7" fillId="0" borderId="0" xfId="68" applyFont="1" applyBorder="1" applyAlignment="1" applyProtection="1">
      <alignment horizontal="left" vertical="center"/>
      <protection hidden="1"/>
    </xf>
    <xf numFmtId="182" fontId="7" fillId="0" borderId="0" xfId="68" applyNumberFormat="1" applyFont="1" applyFill="1" applyBorder="1" applyAlignment="1" applyProtection="1">
      <alignment horizontal="center" vertical="center"/>
      <protection hidden="1"/>
    </xf>
    <xf numFmtId="0" fontId="7" fillId="0" borderId="0" xfId="68" applyFont="1" applyBorder="1" applyAlignment="1">
      <alignment horizontal="center" vertical="center" shrinkToFit="1"/>
      <protection/>
    </xf>
    <xf numFmtId="0" fontId="7" fillId="0" borderId="0" xfId="68" applyFont="1" applyBorder="1" applyAlignment="1">
      <alignment horizontal="left" vertical="center" shrinkToFit="1"/>
      <protection/>
    </xf>
    <xf numFmtId="0" fontId="19" fillId="33" borderId="25" xfId="0" applyFont="1" applyFill="1" applyBorder="1" applyAlignment="1" applyProtection="1">
      <alignment vertical="top"/>
      <protection hidden="1"/>
    </xf>
    <xf numFmtId="0" fontId="3" fillId="0" borderId="0" xfId="0" applyFont="1" applyFill="1" applyBorder="1" applyAlignment="1" applyProtection="1">
      <alignment horizontal="right" vertical="center"/>
      <protection hidden="1"/>
    </xf>
    <xf numFmtId="0" fontId="28" fillId="0" borderId="0" xfId="0" applyFont="1" applyBorder="1" applyAlignment="1" applyProtection="1">
      <alignment horizontal="center" vertical="center"/>
      <protection hidden="1"/>
    </xf>
    <xf numFmtId="0" fontId="28" fillId="33" borderId="0" xfId="0" applyFont="1" applyFill="1" applyBorder="1" applyAlignment="1" applyProtection="1">
      <alignment vertical="center"/>
      <protection hidden="1"/>
    </xf>
    <xf numFmtId="0" fontId="3" fillId="33" borderId="0" xfId="0" applyFont="1" applyFill="1" applyBorder="1" applyAlignment="1" applyProtection="1">
      <alignment horizontal="right" vertical="center"/>
      <protection hidden="1"/>
    </xf>
    <xf numFmtId="0" fontId="8" fillId="33" borderId="16" xfId="0" applyFont="1" applyFill="1" applyBorder="1" applyAlignment="1" applyProtection="1">
      <alignment horizontal="center" vertical="center"/>
      <protection locked="0"/>
    </xf>
    <xf numFmtId="0" fontId="20" fillId="0" borderId="0" xfId="0" applyFont="1" applyFill="1" applyAlignment="1" applyProtection="1">
      <alignment vertical="center"/>
      <protection hidden="1"/>
    </xf>
    <xf numFmtId="0" fontId="8" fillId="33" borderId="19" xfId="0" applyFont="1" applyFill="1" applyBorder="1" applyAlignment="1" applyProtection="1">
      <alignment horizontal="center" vertical="center"/>
      <protection locked="0"/>
    </xf>
    <xf numFmtId="0" fontId="20" fillId="0" borderId="0" xfId="0" applyFont="1" applyBorder="1" applyAlignment="1" applyProtection="1">
      <alignment vertical="center" shrinkToFit="1"/>
      <protection hidden="1"/>
    </xf>
    <xf numFmtId="0" fontId="8" fillId="33" borderId="20" xfId="0" applyFont="1" applyFill="1" applyBorder="1" applyAlignment="1" applyProtection="1">
      <alignment horizontal="center" vertical="center"/>
      <protection locked="0"/>
    </xf>
    <xf numFmtId="0" fontId="3" fillId="33" borderId="84" xfId="0" applyFont="1" applyFill="1" applyBorder="1" applyAlignment="1">
      <alignment horizontal="center" vertical="center"/>
    </xf>
    <xf numFmtId="0" fontId="8" fillId="0" borderId="0" xfId="0" applyFont="1" applyFill="1" applyAlignment="1" applyProtection="1">
      <alignment horizontal="right" vertical="center"/>
      <protection hidden="1"/>
    </xf>
    <xf numFmtId="0" fontId="8" fillId="0" borderId="0" xfId="0" applyFont="1" applyFill="1" applyBorder="1" applyAlignment="1" applyProtection="1">
      <alignment horizontal="right" vertical="center"/>
      <protection hidden="1"/>
    </xf>
    <xf numFmtId="0" fontId="41" fillId="33" borderId="0" xfId="0" applyFont="1" applyFill="1" applyBorder="1" applyAlignment="1" applyProtection="1">
      <alignment vertical="center"/>
      <protection hidden="1"/>
    </xf>
    <xf numFmtId="0" fontId="19" fillId="33" borderId="14" xfId="0" applyFont="1" applyFill="1" applyBorder="1" applyAlignment="1" applyProtection="1">
      <alignment vertical="center"/>
      <protection hidden="1"/>
    </xf>
    <xf numFmtId="0" fontId="3" fillId="0" borderId="0" xfId="0" applyFont="1" applyBorder="1" applyAlignment="1" applyProtection="1">
      <alignment horizontal="center" vertical="center"/>
      <protection hidden="1"/>
    </xf>
    <xf numFmtId="0" fontId="3" fillId="0" borderId="0" xfId="0" applyNumberFormat="1" applyFont="1" applyBorder="1" applyAlignment="1" applyProtection="1">
      <alignment horizontal="center" vertical="center" wrapText="1"/>
      <protection hidden="1"/>
    </xf>
    <xf numFmtId="0" fontId="7" fillId="0" borderId="0" xfId="0" applyFont="1" applyBorder="1" applyAlignment="1" applyProtection="1">
      <alignment horizontal="center" vertical="center"/>
      <protection hidden="1"/>
    </xf>
    <xf numFmtId="0" fontId="3" fillId="0" borderId="0" xfId="0" applyFont="1" applyBorder="1" applyAlignment="1" applyProtection="1">
      <alignment horizontal="left" vertical="center"/>
      <protection hidden="1"/>
    </xf>
    <xf numFmtId="0" fontId="19" fillId="0" borderId="0" xfId="0" applyFont="1" applyBorder="1" applyAlignment="1" applyProtection="1">
      <alignment horizontal="center" vertical="center"/>
      <protection hidden="1"/>
    </xf>
    <xf numFmtId="0" fontId="8" fillId="33" borderId="24" xfId="0" applyFont="1" applyFill="1" applyBorder="1" applyAlignment="1" applyProtection="1">
      <alignment horizontal="center" vertical="center"/>
      <protection/>
    </xf>
    <xf numFmtId="0" fontId="8" fillId="33" borderId="22" xfId="0" applyFont="1" applyFill="1" applyBorder="1" applyAlignment="1" applyProtection="1">
      <alignment horizontal="center" vertical="center"/>
      <protection/>
    </xf>
    <xf numFmtId="0" fontId="3" fillId="0" borderId="23" xfId="0" applyFont="1" applyBorder="1" applyAlignment="1" applyProtection="1">
      <alignment vertical="center"/>
      <protection hidden="1"/>
    </xf>
    <xf numFmtId="0" fontId="3" fillId="33" borderId="12" xfId="0" applyFont="1" applyFill="1" applyBorder="1" applyAlignment="1" applyProtection="1">
      <alignment horizontal="center" vertical="center"/>
      <protection locked="0"/>
    </xf>
    <xf numFmtId="0" fontId="8" fillId="0" borderId="0" xfId="0" applyFont="1" applyFill="1" applyBorder="1" applyAlignment="1" applyProtection="1">
      <alignment vertical="center"/>
      <protection hidden="1"/>
    </xf>
    <xf numFmtId="0" fontId="3" fillId="0" borderId="0" xfId="0" applyFont="1" applyBorder="1" applyAlignment="1" applyProtection="1">
      <alignment vertical="center" shrinkToFit="1"/>
      <protection hidden="1"/>
    </xf>
    <xf numFmtId="0" fontId="28" fillId="0" borderId="0" xfId="68" applyFont="1" applyFill="1" applyBorder="1" applyAlignment="1" applyProtection="1">
      <alignment horizontal="center" vertical="center" textRotation="255" wrapText="1"/>
      <protection hidden="1"/>
    </xf>
    <xf numFmtId="0" fontId="30" fillId="0" borderId="0" xfId="68" applyFont="1" applyAlignment="1" applyProtection="1">
      <alignment horizontal="left" vertical="center"/>
      <protection hidden="1"/>
    </xf>
    <xf numFmtId="0" fontId="7" fillId="0" borderId="0" xfId="70" applyFont="1" applyProtection="1">
      <alignment vertical="center"/>
      <protection hidden="1"/>
    </xf>
    <xf numFmtId="0" fontId="7" fillId="0" borderId="0" xfId="68" applyFont="1" applyAlignment="1" applyProtection="1">
      <alignment horizontal="center" vertical="center"/>
      <protection hidden="1"/>
    </xf>
    <xf numFmtId="0" fontId="7" fillId="0" borderId="0" xfId="68" applyFont="1" applyAlignment="1">
      <alignment horizontal="center" vertical="center" shrinkToFit="1"/>
      <protection/>
    </xf>
    <xf numFmtId="0" fontId="7" fillId="0" borderId="0" xfId="70" applyFont="1" applyAlignment="1">
      <alignment vertical="center" shrinkToFit="1"/>
      <protection/>
    </xf>
    <xf numFmtId="0" fontId="30" fillId="0" borderId="14" xfId="68" applyFont="1" applyFill="1" applyBorder="1" applyAlignment="1" applyProtection="1">
      <alignment horizontal="left" vertical="center"/>
      <protection hidden="1"/>
    </xf>
    <xf numFmtId="0" fontId="7" fillId="0" borderId="24" xfId="70" applyFont="1" applyFill="1" applyBorder="1" applyProtection="1">
      <alignment vertical="center"/>
      <protection hidden="1"/>
    </xf>
    <xf numFmtId="0" fontId="30" fillId="0" borderId="24" xfId="70" applyFont="1" applyFill="1" applyBorder="1" applyProtection="1">
      <alignment vertical="center"/>
      <protection hidden="1"/>
    </xf>
    <xf numFmtId="0" fontId="7" fillId="0" borderId="22" xfId="70" applyFont="1" applyFill="1" applyBorder="1" applyProtection="1">
      <alignment vertical="center"/>
      <protection hidden="1"/>
    </xf>
    <xf numFmtId="0" fontId="7" fillId="0" borderId="22" xfId="68" applyFont="1" applyFill="1" applyBorder="1" applyProtection="1">
      <alignment vertical="center"/>
      <protection hidden="1"/>
    </xf>
    <xf numFmtId="0" fontId="7" fillId="0" borderId="22" xfId="68" applyFont="1" applyFill="1" applyBorder="1" applyAlignment="1" applyProtection="1">
      <alignment vertical="center" shrinkToFit="1"/>
      <protection hidden="1"/>
    </xf>
    <xf numFmtId="0" fontId="7" fillId="0" borderId="22" xfId="70" applyFont="1" applyFill="1" applyBorder="1" applyAlignment="1" applyProtection="1">
      <alignment vertical="center" shrinkToFit="1"/>
      <protection hidden="1"/>
    </xf>
    <xf numFmtId="0" fontId="7" fillId="0" borderId="23" xfId="70" applyFont="1" applyFill="1" applyBorder="1" applyAlignment="1" applyProtection="1">
      <alignment vertical="center" shrinkToFit="1"/>
      <protection hidden="1"/>
    </xf>
    <xf numFmtId="0" fontId="7" fillId="0" borderId="20" xfId="70" applyFont="1" applyFill="1" applyBorder="1" applyProtection="1">
      <alignment vertical="center"/>
      <protection hidden="1"/>
    </xf>
    <xf numFmtId="0" fontId="7" fillId="0" borderId="14" xfId="70" applyFont="1" applyFill="1" applyBorder="1" applyProtection="1">
      <alignment vertical="center"/>
      <protection hidden="1"/>
    </xf>
    <xf numFmtId="0" fontId="7" fillId="0" borderId="14" xfId="68" applyFont="1" applyFill="1" applyBorder="1" applyProtection="1">
      <alignment vertical="center"/>
      <protection hidden="1"/>
    </xf>
    <xf numFmtId="0" fontId="7" fillId="0" borderId="14" xfId="68" applyFont="1" applyFill="1" applyBorder="1" applyAlignment="1" applyProtection="1">
      <alignment vertical="center" shrinkToFit="1"/>
      <protection hidden="1"/>
    </xf>
    <xf numFmtId="0" fontId="7" fillId="0" borderId="14" xfId="70" applyFont="1" applyFill="1" applyBorder="1" applyAlignment="1" applyProtection="1">
      <alignment vertical="center" shrinkToFit="1"/>
      <protection hidden="1"/>
    </xf>
    <xf numFmtId="0" fontId="7" fillId="0" borderId="21" xfId="70" applyFont="1" applyFill="1" applyBorder="1" applyAlignment="1" applyProtection="1">
      <alignment vertical="center" shrinkToFit="1"/>
      <protection hidden="1"/>
    </xf>
    <xf numFmtId="0" fontId="7" fillId="0" borderId="0" xfId="70" applyFont="1" applyFill="1" applyBorder="1" applyProtection="1">
      <alignment vertical="center"/>
      <protection hidden="1"/>
    </xf>
    <xf numFmtId="0" fontId="30" fillId="0" borderId="22" xfId="70" applyFont="1" applyFill="1" applyBorder="1" applyProtection="1">
      <alignment vertical="center"/>
      <protection hidden="1"/>
    </xf>
    <xf numFmtId="0" fontId="30" fillId="0" borderId="0" xfId="70" applyFont="1" applyFill="1" applyBorder="1" applyProtection="1">
      <alignment vertical="center"/>
      <protection hidden="1"/>
    </xf>
    <xf numFmtId="0" fontId="7" fillId="0" borderId="24" xfId="68" applyFont="1" applyFill="1" applyBorder="1" applyProtection="1">
      <alignment vertical="center"/>
      <protection hidden="1"/>
    </xf>
    <xf numFmtId="0" fontId="30" fillId="0" borderId="22" xfId="68" applyFont="1" applyFill="1" applyBorder="1" applyProtection="1">
      <alignment vertical="center"/>
      <protection hidden="1"/>
    </xf>
    <xf numFmtId="0" fontId="3" fillId="0" borderId="15" xfId="0" applyFont="1" applyBorder="1" applyAlignment="1">
      <alignment vertical="center" shrinkToFit="1"/>
    </xf>
    <xf numFmtId="0" fontId="7" fillId="0" borderId="19" xfId="70" applyFont="1" applyFill="1" applyBorder="1" applyProtection="1">
      <alignment vertical="center"/>
      <protection hidden="1"/>
    </xf>
    <xf numFmtId="0" fontId="28" fillId="0" borderId="14" xfId="0" applyFont="1" applyBorder="1" applyAlignment="1" applyProtection="1">
      <alignment horizontal="left" vertical="center"/>
      <protection hidden="1"/>
    </xf>
    <xf numFmtId="0" fontId="7" fillId="0" borderId="0" xfId="68" applyFont="1" applyFill="1" applyBorder="1" applyProtection="1">
      <alignment vertical="center"/>
      <protection hidden="1"/>
    </xf>
    <xf numFmtId="0" fontId="7" fillId="0" borderId="0" xfId="68" applyFont="1" applyFill="1" applyBorder="1" applyAlignment="1" applyProtection="1">
      <alignment vertical="center" shrinkToFit="1"/>
      <protection hidden="1"/>
    </xf>
    <xf numFmtId="0" fontId="7" fillId="0" borderId="0" xfId="70" applyFont="1" applyFill="1" applyBorder="1" applyAlignment="1" applyProtection="1">
      <alignment vertical="center" shrinkToFit="1"/>
      <protection hidden="1"/>
    </xf>
    <xf numFmtId="0" fontId="3" fillId="0" borderId="0" xfId="63" applyFont="1" applyBorder="1">
      <alignment vertical="center"/>
      <protection/>
    </xf>
    <xf numFmtId="0" fontId="3" fillId="0" borderId="0" xfId="63" applyFont="1" applyFill="1" applyBorder="1">
      <alignment vertical="center"/>
      <protection/>
    </xf>
    <xf numFmtId="0" fontId="30" fillId="0" borderId="0" xfId="68" applyFont="1" applyFill="1" applyBorder="1" applyProtection="1">
      <alignment vertical="center"/>
      <protection hidden="1"/>
    </xf>
    <xf numFmtId="0" fontId="3" fillId="0" borderId="0" xfId="0" applyFont="1" applyBorder="1" applyAlignment="1">
      <alignment vertical="center" shrinkToFit="1"/>
    </xf>
    <xf numFmtId="0" fontId="28" fillId="0" borderId="0" xfId="0" applyFont="1" applyBorder="1" applyAlignment="1" applyProtection="1">
      <alignment horizontal="left" vertical="center"/>
      <protection hidden="1"/>
    </xf>
    <xf numFmtId="0" fontId="7" fillId="33" borderId="0" xfId="0" applyFont="1" applyFill="1" applyBorder="1" applyAlignment="1" applyProtection="1">
      <alignment horizontal="center" vertical="center" shrinkToFit="1"/>
      <protection hidden="1"/>
    </xf>
    <xf numFmtId="0" fontId="3" fillId="0" borderId="55" xfId="0" applyFont="1" applyFill="1" applyBorder="1" applyAlignment="1" applyProtection="1">
      <alignment horizontal="center" vertical="center" shrinkToFit="1"/>
      <protection locked="0"/>
    </xf>
    <xf numFmtId="0" fontId="3" fillId="0" borderId="85" xfId="0" applyFont="1" applyFill="1" applyBorder="1" applyAlignment="1" applyProtection="1">
      <alignment vertical="center" shrinkToFit="1"/>
      <protection locked="0"/>
    </xf>
    <xf numFmtId="0" fontId="3" fillId="0" borderId="86" xfId="0" applyFont="1" applyFill="1" applyBorder="1" applyAlignment="1" applyProtection="1">
      <alignment vertical="center" shrinkToFit="1"/>
      <protection locked="0"/>
    </xf>
    <xf numFmtId="0" fontId="3" fillId="0" borderId="55" xfId="0" applyFont="1" applyFill="1" applyBorder="1" applyAlignment="1" applyProtection="1">
      <alignment vertical="center"/>
      <protection locked="0"/>
    </xf>
    <xf numFmtId="0" fontId="3" fillId="0" borderId="85" xfId="0" applyFont="1" applyFill="1" applyBorder="1" applyAlignment="1" applyProtection="1">
      <alignment horizontal="center" vertical="center" shrinkToFit="1"/>
      <protection locked="0"/>
    </xf>
    <xf numFmtId="3" fontId="3" fillId="0" borderId="86" xfId="0" applyNumberFormat="1" applyFont="1" applyFill="1" applyBorder="1" applyAlignment="1" applyProtection="1">
      <alignment vertical="center"/>
      <protection locked="0"/>
    </xf>
    <xf numFmtId="3" fontId="3" fillId="0" borderId="87" xfId="0" applyNumberFormat="1" applyFont="1" applyFill="1" applyBorder="1" applyAlignment="1" applyProtection="1">
      <alignment vertical="center"/>
      <protection locked="0"/>
    </xf>
    <xf numFmtId="3" fontId="3" fillId="0" borderId="87" xfId="0" applyNumberFormat="1" applyFont="1" applyFill="1" applyBorder="1" applyAlignment="1" applyProtection="1">
      <alignment horizontal="right" vertical="center"/>
      <protection locked="0"/>
    </xf>
    <xf numFmtId="0" fontId="3" fillId="0" borderId="88" xfId="0" applyFont="1" applyFill="1" applyBorder="1" applyAlignment="1" applyProtection="1">
      <alignment vertical="center" shrinkToFit="1"/>
      <protection locked="0"/>
    </xf>
    <xf numFmtId="0" fontId="3" fillId="0" borderId="89" xfId="0" applyFont="1" applyFill="1" applyBorder="1" applyAlignment="1" applyProtection="1">
      <alignment horizontal="center" vertical="center" shrinkToFit="1"/>
      <protection locked="0"/>
    </xf>
    <xf numFmtId="0" fontId="3" fillId="0" borderId="90" xfId="0" applyFont="1" applyFill="1" applyBorder="1" applyAlignment="1" applyProtection="1">
      <alignment vertical="center" shrinkToFit="1"/>
      <protection locked="0"/>
    </xf>
    <xf numFmtId="0" fontId="3" fillId="0" borderId="91" xfId="0" applyFont="1" applyFill="1" applyBorder="1" applyAlignment="1" applyProtection="1">
      <alignment vertical="center" shrinkToFit="1"/>
      <protection locked="0"/>
    </xf>
    <xf numFmtId="0" fontId="3" fillId="0" borderId="89" xfId="0" applyFont="1" applyFill="1" applyBorder="1" applyAlignment="1" applyProtection="1">
      <alignment vertical="center"/>
      <protection locked="0"/>
    </xf>
    <xf numFmtId="0" fontId="3" fillId="0" borderId="90" xfId="0" applyFont="1" applyFill="1" applyBorder="1" applyAlignment="1" applyProtection="1">
      <alignment horizontal="center" vertical="center" shrinkToFit="1"/>
      <protection locked="0"/>
    </xf>
    <xf numFmtId="3" fontId="3" fillId="0" borderId="91" xfId="0" applyNumberFormat="1" applyFont="1" applyFill="1" applyBorder="1" applyAlignment="1" applyProtection="1">
      <alignment vertical="center"/>
      <protection locked="0"/>
    </xf>
    <xf numFmtId="3" fontId="3" fillId="0" borderId="92" xfId="0" applyNumberFormat="1" applyFont="1" applyFill="1" applyBorder="1" applyAlignment="1" applyProtection="1">
      <alignment vertical="center"/>
      <protection locked="0"/>
    </xf>
    <xf numFmtId="3" fontId="3" fillId="0" borderId="92" xfId="0" applyNumberFormat="1" applyFont="1" applyFill="1" applyBorder="1" applyAlignment="1" applyProtection="1">
      <alignment horizontal="right" vertical="center"/>
      <protection locked="0"/>
    </xf>
    <xf numFmtId="0" fontId="3" fillId="0" borderId="93" xfId="0" applyFont="1" applyFill="1" applyBorder="1" applyAlignment="1" applyProtection="1">
      <alignment vertical="center" shrinkToFit="1"/>
      <protection locked="0"/>
    </xf>
    <xf numFmtId="3" fontId="3" fillId="0" borderId="92" xfId="0" applyNumberFormat="1" applyFont="1" applyFill="1" applyBorder="1" applyAlignment="1" applyProtection="1">
      <alignment vertical="center"/>
      <protection locked="0"/>
    </xf>
    <xf numFmtId="0" fontId="3" fillId="0" borderId="62" xfId="0" applyFont="1" applyFill="1" applyBorder="1" applyAlignment="1" applyProtection="1">
      <alignment horizontal="center" vertical="center" shrinkToFit="1"/>
      <protection locked="0"/>
    </xf>
    <xf numFmtId="0" fontId="3" fillId="0" borderId="52" xfId="0" applyFont="1" applyFill="1" applyBorder="1" applyAlignment="1" applyProtection="1">
      <alignment vertical="center" shrinkToFit="1"/>
      <protection locked="0"/>
    </xf>
    <xf numFmtId="0" fontId="3" fillId="0" borderId="53" xfId="0" applyFont="1" applyFill="1" applyBorder="1" applyAlignment="1" applyProtection="1">
      <alignment vertical="center" shrinkToFit="1"/>
      <protection locked="0"/>
    </xf>
    <xf numFmtId="0" fontId="3" fillId="0" borderId="62" xfId="0" applyFont="1" applyFill="1" applyBorder="1" applyAlignment="1" applyProtection="1">
      <alignment vertical="center"/>
      <protection locked="0"/>
    </xf>
    <xf numFmtId="0" fontId="3" fillId="0" borderId="52" xfId="0" applyFont="1" applyFill="1" applyBorder="1" applyAlignment="1" applyProtection="1">
      <alignment horizontal="center" vertical="center" shrinkToFit="1"/>
      <protection locked="0"/>
    </xf>
    <xf numFmtId="3" fontId="3" fillId="0" borderId="53" xfId="0" applyNumberFormat="1" applyFont="1" applyFill="1" applyBorder="1" applyAlignment="1" applyProtection="1">
      <alignment vertical="center"/>
      <protection locked="0"/>
    </xf>
    <xf numFmtId="3" fontId="3" fillId="0" borderId="94" xfId="0" applyNumberFormat="1" applyFont="1" applyFill="1" applyBorder="1" applyAlignment="1" applyProtection="1">
      <alignment vertical="center"/>
      <protection locked="0"/>
    </xf>
    <xf numFmtId="3" fontId="3" fillId="0" borderId="94" xfId="0" applyNumberFormat="1" applyFont="1" applyFill="1" applyBorder="1" applyAlignment="1" applyProtection="1">
      <alignment vertical="center"/>
      <protection locked="0"/>
    </xf>
    <xf numFmtId="0" fontId="3" fillId="0" borderId="95" xfId="0" applyFont="1" applyFill="1" applyBorder="1" applyAlignment="1" applyProtection="1">
      <alignment vertical="center" shrinkToFit="1"/>
      <protection locked="0"/>
    </xf>
    <xf numFmtId="0" fontId="3" fillId="0" borderId="55" xfId="0" applyFont="1" applyFill="1" applyBorder="1" applyAlignment="1" applyProtection="1">
      <alignment horizontal="right" vertical="center"/>
      <protection locked="0"/>
    </xf>
    <xf numFmtId="0" fontId="3" fillId="0" borderId="89" xfId="0" applyFont="1" applyFill="1" applyBorder="1" applyAlignment="1" applyProtection="1">
      <alignment horizontal="right" vertical="center"/>
      <protection locked="0"/>
    </xf>
    <xf numFmtId="0" fontId="3" fillId="0" borderId="62" xfId="0" applyFont="1" applyFill="1" applyBorder="1" applyAlignment="1" applyProtection="1">
      <alignment horizontal="right" vertical="center"/>
      <protection locked="0"/>
    </xf>
    <xf numFmtId="0" fontId="3" fillId="0" borderId="96" xfId="0" applyFont="1" applyFill="1" applyBorder="1" applyAlignment="1" applyProtection="1">
      <alignment horizontal="center" vertical="center" shrinkToFit="1"/>
      <protection locked="0"/>
    </xf>
    <xf numFmtId="0" fontId="3" fillId="0" borderId="97" xfId="0" applyFont="1" applyFill="1" applyBorder="1" applyAlignment="1" applyProtection="1">
      <alignment horizontal="center" vertical="center" shrinkToFit="1"/>
      <protection locked="0"/>
    </xf>
    <xf numFmtId="0" fontId="3" fillId="0" borderId="97" xfId="0" applyFont="1" applyFill="1" applyBorder="1" applyAlignment="1" applyProtection="1">
      <alignment vertical="center" shrinkToFit="1"/>
      <protection locked="0"/>
    </xf>
    <xf numFmtId="0" fontId="3" fillId="0" borderId="98" xfId="0" applyFont="1" applyFill="1" applyBorder="1" applyAlignment="1" applyProtection="1">
      <alignment vertical="center" shrinkToFit="1"/>
      <protection locked="0"/>
    </xf>
    <xf numFmtId="0" fontId="3" fillId="0" borderId="96" xfId="0" applyFont="1" applyFill="1" applyBorder="1" applyAlignment="1" applyProtection="1">
      <alignment horizontal="right" vertical="center"/>
      <protection locked="0"/>
    </xf>
    <xf numFmtId="3" fontId="3" fillId="0" borderId="98" xfId="0" applyNumberFormat="1" applyFont="1" applyFill="1" applyBorder="1" applyAlignment="1" applyProtection="1">
      <alignment vertical="center"/>
      <protection locked="0"/>
    </xf>
    <xf numFmtId="0" fontId="3" fillId="0" borderId="87" xfId="0" applyFont="1" applyFill="1" applyBorder="1" applyAlignment="1" applyProtection="1">
      <alignment vertical="center" shrinkToFit="1"/>
      <protection locked="0"/>
    </xf>
    <xf numFmtId="0" fontId="3" fillId="0" borderId="92" xfId="0" applyFont="1" applyFill="1" applyBorder="1" applyAlignment="1" applyProtection="1">
      <alignment vertical="center" shrinkToFit="1"/>
      <protection locked="0"/>
    </xf>
    <xf numFmtId="0" fontId="3" fillId="0" borderId="94" xfId="0" applyFont="1" applyFill="1" applyBorder="1" applyAlignment="1" applyProtection="1">
      <alignment vertical="center" shrinkToFit="1"/>
      <protection locked="0"/>
    </xf>
    <xf numFmtId="0" fontId="3" fillId="0" borderId="55" xfId="0" applyFont="1" applyFill="1" applyBorder="1" applyAlignment="1" applyProtection="1">
      <alignment vertical="center"/>
      <protection locked="0"/>
    </xf>
    <xf numFmtId="0" fontId="3" fillId="0" borderId="89" xfId="0" applyFont="1" applyFill="1" applyBorder="1" applyAlignment="1" applyProtection="1">
      <alignment vertical="center"/>
      <protection locked="0"/>
    </xf>
    <xf numFmtId="0" fontId="3" fillId="0" borderId="62" xfId="0" applyFont="1" applyFill="1" applyBorder="1" applyAlignment="1" applyProtection="1">
      <alignment vertical="center"/>
      <protection locked="0"/>
    </xf>
    <xf numFmtId="0" fontId="3" fillId="0" borderId="87" xfId="0" applyFont="1" applyFill="1" applyBorder="1" applyAlignment="1" applyProtection="1">
      <alignment horizontal="center" vertical="center"/>
      <protection locked="0"/>
    </xf>
    <xf numFmtId="0" fontId="3" fillId="0" borderId="67" xfId="0" applyFont="1" applyFill="1" applyBorder="1" applyAlignment="1" applyProtection="1">
      <alignment vertical="center" shrinkToFit="1"/>
      <protection locked="0"/>
    </xf>
    <xf numFmtId="0" fontId="3" fillId="0" borderId="92" xfId="0" applyFont="1" applyFill="1" applyBorder="1" applyAlignment="1" applyProtection="1">
      <alignment horizontal="center" vertical="center"/>
      <protection locked="0"/>
    </xf>
    <xf numFmtId="0" fontId="3" fillId="0" borderId="99" xfId="0" applyFont="1" applyFill="1" applyBorder="1" applyAlignment="1" applyProtection="1">
      <alignment vertical="center" shrinkToFit="1"/>
      <protection locked="0"/>
    </xf>
    <xf numFmtId="0" fontId="3" fillId="0" borderId="94" xfId="0" applyFont="1" applyFill="1" applyBorder="1" applyAlignment="1" applyProtection="1">
      <alignment horizontal="center" vertical="center"/>
      <protection locked="0"/>
    </xf>
    <xf numFmtId="0" fontId="3" fillId="0" borderId="54" xfId="0" applyFont="1" applyFill="1" applyBorder="1" applyAlignment="1" applyProtection="1">
      <alignment vertical="center" shrinkToFit="1"/>
      <protection locked="0"/>
    </xf>
    <xf numFmtId="3" fontId="3" fillId="0" borderId="87" xfId="0" applyNumberFormat="1" applyFont="1" applyFill="1" applyBorder="1" applyAlignment="1" applyProtection="1">
      <alignment horizontal="center" vertical="center" shrinkToFit="1"/>
      <protection locked="0"/>
    </xf>
    <xf numFmtId="3" fontId="3" fillId="0" borderId="92" xfId="0" applyNumberFormat="1" applyFont="1" applyFill="1" applyBorder="1" applyAlignment="1" applyProtection="1">
      <alignment horizontal="center" vertical="center" shrinkToFit="1"/>
      <protection locked="0"/>
    </xf>
    <xf numFmtId="3" fontId="3" fillId="0" borderId="94" xfId="0" applyNumberFormat="1" applyFont="1" applyFill="1" applyBorder="1" applyAlignment="1" applyProtection="1">
      <alignment horizontal="center" vertical="center" shrinkToFit="1"/>
      <protection locked="0"/>
    </xf>
    <xf numFmtId="3" fontId="3" fillId="0" borderId="94" xfId="0" applyNumberFormat="1" applyFont="1" applyFill="1" applyBorder="1" applyAlignment="1" applyProtection="1">
      <alignment horizontal="right" vertical="center"/>
      <protection locked="0"/>
    </xf>
    <xf numFmtId="0" fontId="8" fillId="33" borderId="0" xfId="0" applyFont="1" applyFill="1" applyAlignment="1" applyProtection="1">
      <alignment horizontal="right" vertical="center"/>
      <protection locked="0"/>
    </xf>
    <xf numFmtId="0" fontId="9" fillId="33" borderId="0" xfId="0" applyFont="1" applyFill="1" applyAlignment="1" applyProtection="1">
      <alignment horizontal="right" vertical="center"/>
      <protection locked="0"/>
    </xf>
    <xf numFmtId="3" fontId="3" fillId="0" borderId="86" xfId="0" applyNumberFormat="1" applyFont="1" applyFill="1" applyBorder="1" applyAlignment="1" applyProtection="1">
      <alignment vertical="center"/>
      <protection locked="0"/>
    </xf>
    <xf numFmtId="3" fontId="3" fillId="0" borderId="91" xfId="0" applyNumberFormat="1" applyFont="1" applyFill="1" applyBorder="1" applyAlignment="1" applyProtection="1">
      <alignment vertical="center"/>
      <protection locked="0"/>
    </xf>
    <xf numFmtId="3" fontId="3" fillId="0" borderId="53" xfId="0" applyNumberFormat="1" applyFont="1" applyFill="1" applyBorder="1" applyAlignment="1" applyProtection="1">
      <alignment vertical="center"/>
      <protection locked="0"/>
    </xf>
    <xf numFmtId="3" fontId="3" fillId="0" borderId="87" xfId="0" applyNumberFormat="1" applyFont="1" applyFill="1" applyBorder="1" applyAlignment="1" applyProtection="1">
      <alignment vertical="center"/>
      <protection locked="0"/>
    </xf>
    <xf numFmtId="0" fontId="3" fillId="0" borderId="85" xfId="0" applyFont="1" applyFill="1" applyBorder="1" applyAlignment="1" applyProtection="1">
      <alignment horizontal="center" vertical="center" wrapText="1"/>
      <protection locked="0"/>
    </xf>
    <xf numFmtId="0" fontId="3" fillId="0" borderId="90" xfId="0" applyFont="1" applyFill="1" applyBorder="1" applyAlignment="1" applyProtection="1">
      <alignment horizontal="center" vertical="center" wrapText="1"/>
      <protection locked="0"/>
    </xf>
    <xf numFmtId="0" fontId="3" fillId="0" borderId="97" xfId="0" applyFont="1" applyFill="1" applyBorder="1" applyAlignment="1" applyProtection="1">
      <alignment horizontal="center" vertical="center" wrapText="1"/>
      <protection locked="0"/>
    </xf>
    <xf numFmtId="3" fontId="3" fillId="0" borderId="100" xfId="0" applyNumberFormat="1" applyFont="1" applyFill="1" applyBorder="1" applyAlignment="1" applyProtection="1">
      <alignment vertical="center"/>
      <protection locked="0"/>
    </xf>
    <xf numFmtId="3" fontId="3" fillId="0" borderId="100" xfId="0" applyNumberFormat="1" applyFont="1" applyFill="1" applyBorder="1" applyAlignment="1" applyProtection="1">
      <alignment horizontal="center" vertical="center" shrinkToFit="1"/>
      <protection locked="0"/>
    </xf>
    <xf numFmtId="0" fontId="3" fillId="0" borderId="101" xfId="0" applyFont="1" applyFill="1" applyBorder="1" applyAlignment="1" applyProtection="1">
      <alignment vertical="center" shrinkToFit="1"/>
      <protection locked="0"/>
    </xf>
    <xf numFmtId="0" fontId="3" fillId="0" borderId="52" xfId="0" applyFont="1" applyFill="1" applyBorder="1" applyAlignment="1" applyProtection="1">
      <alignment horizontal="center" vertical="center" wrapText="1"/>
      <protection locked="0"/>
    </xf>
    <xf numFmtId="0" fontId="8" fillId="33" borderId="17" xfId="0" applyFont="1" applyFill="1" applyBorder="1" applyAlignment="1" applyProtection="1">
      <alignment horizontal="center" vertical="center"/>
      <protection hidden="1"/>
    </xf>
    <xf numFmtId="0" fontId="47" fillId="0" borderId="0" xfId="67" applyFont="1" applyFill="1" applyAlignment="1">
      <alignment vertical="center"/>
      <protection/>
    </xf>
    <xf numFmtId="0" fontId="47" fillId="0" borderId="0" xfId="67" applyFont="1" applyFill="1" applyBorder="1" applyAlignment="1">
      <alignment vertical="center"/>
      <protection/>
    </xf>
    <xf numFmtId="0" fontId="47" fillId="0" borderId="0" xfId="67" applyFont="1" applyFill="1" applyBorder="1" applyAlignment="1">
      <alignment horizontal="center" vertical="center"/>
      <protection/>
    </xf>
    <xf numFmtId="38" fontId="47" fillId="0" borderId="0" xfId="50" applyFont="1" applyFill="1" applyBorder="1" applyAlignment="1">
      <alignment vertical="center"/>
    </xf>
    <xf numFmtId="0" fontId="47" fillId="0" borderId="0" xfId="67" applyFont="1" applyFill="1" applyBorder="1" applyAlignment="1">
      <alignment horizontal="right" vertical="center"/>
      <protection/>
    </xf>
    <xf numFmtId="0" fontId="48" fillId="0" borderId="0" xfId="67" applyFont="1" applyFill="1" applyAlignment="1">
      <alignment vertical="center"/>
      <protection/>
    </xf>
    <xf numFmtId="0" fontId="49" fillId="0" borderId="0" xfId="67" applyFont="1" applyFill="1" applyBorder="1" applyAlignment="1">
      <alignment vertical="center"/>
      <protection/>
    </xf>
    <xf numFmtId="0" fontId="47" fillId="0" borderId="0" xfId="67" applyFont="1" applyFill="1" applyAlignment="1">
      <alignment horizontal="right" vertical="center"/>
      <protection/>
    </xf>
    <xf numFmtId="0" fontId="50" fillId="0" borderId="0" xfId="67" applyFont="1" applyFill="1" applyBorder="1" applyAlignment="1">
      <alignment vertical="center"/>
      <protection/>
    </xf>
    <xf numFmtId="0" fontId="51" fillId="0" borderId="0" xfId="67" applyFont="1" applyFill="1" applyBorder="1" applyAlignment="1">
      <alignment vertical="center"/>
      <protection/>
    </xf>
    <xf numFmtId="0" fontId="51" fillId="0" borderId="0" xfId="67" applyFont="1" applyFill="1" applyBorder="1" applyAlignment="1">
      <alignment horizontal="right" vertical="center"/>
      <protection/>
    </xf>
    <xf numFmtId="0" fontId="51" fillId="0" borderId="0" xfId="67" applyFont="1" applyFill="1" applyBorder="1" applyAlignment="1">
      <alignment horizontal="center" vertical="center"/>
      <protection/>
    </xf>
    <xf numFmtId="0" fontId="47" fillId="0" borderId="0" xfId="67" applyFont="1" applyFill="1" applyBorder="1" applyAlignment="1">
      <alignment horizontal="left" vertical="center" wrapText="1"/>
      <protection/>
    </xf>
    <xf numFmtId="0" fontId="48" fillId="0" borderId="0" xfId="67" applyFont="1" applyFill="1" applyAlignment="1">
      <alignment horizontal="center" vertical="center"/>
      <protection/>
    </xf>
    <xf numFmtId="38" fontId="48" fillId="0" borderId="0" xfId="50" applyFont="1" applyFill="1" applyAlignment="1">
      <alignment vertical="center"/>
    </xf>
    <xf numFmtId="0" fontId="47" fillId="0" borderId="0" xfId="67" applyFont="1" applyFill="1" applyBorder="1" applyAlignment="1">
      <alignment horizontal="left" vertical="center"/>
      <protection/>
    </xf>
    <xf numFmtId="0" fontId="47" fillId="0" borderId="0" xfId="67" applyFont="1" applyFill="1" applyBorder="1" applyAlignment="1">
      <alignment horizontal="left" vertical="center" shrinkToFit="1"/>
      <protection/>
    </xf>
    <xf numFmtId="0" fontId="47" fillId="0" borderId="0" xfId="67" applyFont="1" applyFill="1" applyBorder="1" applyAlignment="1">
      <alignment vertical="center" shrinkToFit="1"/>
      <protection/>
    </xf>
    <xf numFmtId="0" fontId="47" fillId="0" borderId="0" xfId="67" applyFont="1" applyFill="1" applyBorder="1" applyAlignment="1">
      <alignment horizontal="center" vertical="center" wrapText="1"/>
      <protection/>
    </xf>
    <xf numFmtId="0" fontId="47" fillId="0" borderId="0" xfId="67" applyFont="1" applyFill="1" applyBorder="1" applyAlignment="1">
      <alignment horizontal="center" vertical="center" shrinkToFit="1"/>
      <protection/>
    </xf>
    <xf numFmtId="0" fontId="48" fillId="0" borderId="0" xfId="67" applyFont="1" applyFill="1" applyAlignment="1">
      <alignment vertical="center" shrinkToFit="1"/>
      <protection/>
    </xf>
    <xf numFmtId="0" fontId="48" fillId="0" borderId="0" xfId="67" applyFont="1" applyFill="1" applyBorder="1" applyAlignment="1">
      <alignment vertical="center"/>
      <protection/>
    </xf>
    <xf numFmtId="0" fontId="47" fillId="0" borderId="0" xfId="67" applyFont="1" applyFill="1" applyBorder="1" applyAlignment="1">
      <alignment vertical="center" wrapText="1"/>
      <protection/>
    </xf>
    <xf numFmtId="0" fontId="48" fillId="0" borderId="0" xfId="67" applyFont="1" applyFill="1" applyBorder="1" applyAlignment="1">
      <alignment vertical="center" textRotation="255"/>
      <protection/>
    </xf>
    <xf numFmtId="0" fontId="48" fillId="0" borderId="0" xfId="67" applyFont="1" applyFill="1" applyBorder="1" applyAlignment="1">
      <alignment horizontal="center" vertical="center"/>
      <protection/>
    </xf>
    <xf numFmtId="38" fontId="48" fillId="0" borderId="0" xfId="50" applyFont="1" applyFill="1" applyBorder="1" applyAlignment="1">
      <alignment vertical="center"/>
    </xf>
    <xf numFmtId="0" fontId="47" fillId="0" borderId="0" xfId="67" applyFont="1" applyFill="1" applyAlignment="1">
      <alignment vertical="center" shrinkToFit="1"/>
      <protection/>
    </xf>
    <xf numFmtId="0" fontId="52" fillId="0" borderId="0" xfId="67" applyFont="1" applyFill="1" applyAlignment="1">
      <alignment vertical="center" wrapText="1"/>
      <protection/>
    </xf>
    <xf numFmtId="0" fontId="47" fillId="0" borderId="0" xfId="67" applyFont="1" applyFill="1" applyAlignment="1">
      <alignment horizontal="center" vertical="center"/>
      <protection/>
    </xf>
    <xf numFmtId="38" fontId="47" fillId="0" borderId="0" xfId="50" applyFont="1" applyFill="1" applyAlignment="1">
      <alignment vertical="center"/>
    </xf>
    <xf numFmtId="0" fontId="47" fillId="0" borderId="24" xfId="67" applyFont="1" applyFill="1" applyBorder="1" applyAlignment="1">
      <alignment vertical="center"/>
      <protection/>
    </xf>
    <xf numFmtId="0" fontId="47" fillId="0" borderId="22" xfId="67" applyFont="1" applyFill="1" applyBorder="1" applyAlignment="1">
      <alignment vertical="center"/>
      <protection/>
    </xf>
    <xf numFmtId="0" fontId="47" fillId="0" borderId="22" xfId="67" applyFont="1" applyFill="1" applyBorder="1" applyAlignment="1">
      <alignment horizontal="right" vertical="center"/>
      <protection/>
    </xf>
    <xf numFmtId="0" fontId="47" fillId="0" borderId="23" xfId="67" applyFont="1" applyFill="1" applyBorder="1" applyAlignment="1">
      <alignment vertical="center"/>
      <protection/>
    </xf>
    <xf numFmtId="38" fontId="53" fillId="0" borderId="0" xfId="50" applyFont="1" applyFill="1" applyBorder="1" applyAlignment="1">
      <alignment vertical="center"/>
    </xf>
    <xf numFmtId="0" fontId="47" fillId="0" borderId="16" xfId="67" applyFont="1" applyFill="1" applyBorder="1" applyAlignment="1">
      <alignment vertical="center"/>
      <protection/>
    </xf>
    <xf numFmtId="0" fontId="47" fillId="0" borderId="24" xfId="67" applyFont="1" applyFill="1" applyBorder="1" applyAlignment="1">
      <alignment horizontal="left" vertical="center"/>
      <protection/>
    </xf>
    <xf numFmtId="0" fontId="47" fillId="0" borderId="22" xfId="67" applyFont="1" applyFill="1" applyBorder="1" applyAlignment="1">
      <alignment horizontal="right" vertical="center" shrinkToFit="1"/>
      <protection/>
    </xf>
    <xf numFmtId="0" fontId="47" fillId="0" borderId="22" xfId="67" applyFont="1" applyFill="1" applyBorder="1" applyAlignment="1">
      <alignment vertical="center" shrinkToFit="1"/>
      <protection/>
    </xf>
    <xf numFmtId="0" fontId="54" fillId="0" borderId="0" xfId="67" applyFont="1" applyFill="1" applyAlignment="1">
      <alignment horizontal="center" vertical="center"/>
      <protection/>
    </xf>
    <xf numFmtId="0" fontId="90" fillId="0" borderId="0" xfId="0" applyFont="1" applyFill="1" applyBorder="1" applyAlignment="1" applyProtection="1">
      <alignment vertical="center"/>
      <protection hidden="1"/>
    </xf>
    <xf numFmtId="0" fontId="3" fillId="33" borderId="12" xfId="68" applyFont="1" applyFill="1" applyBorder="1" applyAlignment="1" applyProtection="1">
      <alignment horizontal="center" vertical="center"/>
      <protection hidden="1"/>
    </xf>
    <xf numFmtId="0" fontId="8" fillId="33" borderId="24" xfId="68" applyFont="1" applyFill="1" applyBorder="1" applyAlignment="1" applyProtection="1">
      <alignment horizontal="center" vertical="center"/>
      <protection locked="0"/>
    </xf>
    <xf numFmtId="0" fontId="90" fillId="33" borderId="0" xfId="0" applyFont="1" applyFill="1" applyBorder="1" applyAlignment="1" applyProtection="1">
      <alignment vertical="center"/>
      <protection hidden="1"/>
    </xf>
    <xf numFmtId="0" fontId="43" fillId="0" borderId="0" xfId="67" applyFont="1" applyFill="1" applyAlignment="1">
      <alignment vertical="center"/>
      <protection/>
    </xf>
    <xf numFmtId="38" fontId="43" fillId="0" borderId="0" xfId="50" applyFont="1" applyFill="1" applyAlignment="1">
      <alignment vertical="center"/>
    </xf>
    <xf numFmtId="0" fontId="43" fillId="0" borderId="0" xfId="67" applyFont="1" applyFill="1" applyAlignment="1">
      <alignment horizontal="center" vertical="center"/>
      <protection/>
    </xf>
    <xf numFmtId="0" fontId="43" fillId="0" borderId="0" xfId="67" applyFont="1" applyFill="1" applyAlignment="1">
      <alignment horizontal="left" vertical="center" wrapText="1"/>
      <protection/>
    </xf>
    <xf numFmtId="0" fontId="47" fillId="0" borderId="22" xfId="67" applyFont="1" applyFill="1" applyBorder="1" applyAlignment="1" applyProtection="1">
      <alignment horizontal="center" vertical="center" shrinkToFit="1"/>
      <protection hidden="1"/>
    </xf>
    <xf numFmtId="0" fontId="47" fillId="0" borderId="16" xfId="67" applyFont="1" applyFill="1" applyBorder="1" applyAlignment="1">
      <alignment vertical="center" shrinkToFit="1"/>
      <protection/>
    </xf>
    <xf numFmtId="0" fontId="47" fillId="0" borderId="0" xfId="67" applyFont="1" applyFill="1" applyBorder="1" applyAlignment="1">
      <alignment horizontal="center" vertical="center" shrinkToFit="1"/>
      <protection/>
    </xf>
    <xf numFmtId="0" fontId="47" fillId="0" borderId="0" xfId="67" applyFont="1" applyFill="1" applyBorder="1" applyAlignment="1">
      <alignment horizontal="center" vertical="center" wrapText="1"/>
      <protection/>
    </xf>
    <xf numFmtId="0" fontId="47" fillId="0" borderId="0" xfId="67" applyFont="1" applyFill="1" applyBorder="1" applyAlignment="1" applyProtection="1">
      <alignment horizontal="center" vertical="center" wrapText="1"/>
      <protection locked="0"/>
    </xf>
    <xf numFmtId="49" fontId="47" fillId="0" borderId="0" xfId="67" applyNumberFormat="1" applyFont="1" applyFill="1" applyBorder="1" applyAlignment="1" applyProtection="1">
      <alignment horizontal="center" vertical="center" wrapText="1"/>
      <protection locked="0"/>
    </xf>
    <xf numFmtId="0" fontId="43" fillId="0" borderId="0" xfId="67" applyFont="1" applyFill="1" applyAlignment="1">
      <alignment horizontal="left" vertical="center" wrapText="1"/>
      <protection/>
    </xf>
    <xf numFmtId="0" fontId="43" fillId="0" borderId="0" xfId="67" applyFont="1" applyFill="1" applyAlignment="1">
      <alignment horizontal="left" vertical="center"/>
      <protection/>
    </xf>
    <xf numFmtId="0" fontId="57" fillId="0" borderId="0" xfId="67" applyFont="1" applyFill="1" applyAlignment="1">
      <alignment horizontal="center" vertical="center"/>
      <protection/>
    </xf>
    <xf numFmtId="0" fontId="54" fillId="0" borderId="0" xfId="67" applyFont="1" applyFill="1" applyAlignment="1">
      <alignment horizontal="center" vertical="center"/>
      <protection/>
    </xf>
    <xf numFmtId="0" fontId="47" fillId="0" borderId="24" xfId="67" applyFont="1" applyFill="1" applyBorder="1" applyAlignment="1">
      <alignment horizontal="center" vertical="center" shrinkToFit="1"/>
      <protection/>
    </xf>
    <xf numFmtId="0" fontId="47" fillId="0" borderId="22" xfId="67" applyFont="1" applyFill="1" applyBorder="1" applyAlignment="1">
      <alignment horizontal="center" vertical="center" shrinkToFit="1"/>
      <protection/>
    </xf>
    <xf numFmtId="0" fontId="52" fillId="0" borderId="0" xfId="67" applyFont="1" applyFill="1" applyAlignment="1">
      <alignment horizontal="left" vertical="center" wrapText="1"/>
      <protection/>
    </xf>
    <xf numFmtId="0" fontId="47" fillId="0" borderId="0" xfId="67" applyFont="1" applyFill="1" applyAlignment="1" applyProtection="1">
      <alignment horizontal="center" vertical="center"/>
      <protection locked="0"/>
    </xf>
    <xf numFmtId="0" fontId="47" fillId="0" borderId="0" xfId="67" applyFont="1" applyFill="1" applyAlignment="1">
      <alignment horizontal="center" vertical="center"/>
      <protection/>
    </xf>
    <xf numFmtId="0" fontId="47" fillId="0" borderId="24" xfId="67" applyFont="1" applyFill="1" applyBorder="1" applyAlignment="1">
      <alignment horizontal="center" vertical="center" wrapText="1" shrinkToFit="1"/>
      <protection/>
    </xf>
    <xf numFmtId="0" fontId="47" fillId="0" borderId="23" xfId="67" applyFont="1" applyFill="1" applyBorder="1" applyAlignment="1">
      <alignment horizontal="center" vertical="center" shrinkToFit="1"/>
      <protection/>
    </xf>
    <xf numFmtId="49" fontId="47" fillId="0" borderId="22" xfId="67" applyNumberFormat="1" applyFont="1" applyFill="1" applyBorder="1" applyAlignment="1" applyProtection="1">
      <alignment horizontal="center" vertical="center" shrinkToFit="1"/>
      <protection locked="0"/>
    </xf>
    <xf numFmtId="49" fontId="47" fillId="0" borderId="23" xfId="67" applyNumberFormat="1" applyFont="1" applyFill="1" applyBorder="1" applyAlignment="1" applyProtection="1">
      <alignment horizontal="center" vertical="center" shrinkToFit="1"/>
      <protection locked="0"/>
    </xf>
    <xf numFmtId="0" fontId="47" fillId="0" borderId="16" xfId="67" applyFont="1" applyFill="1" applyBorder="1" applyAlignment="1">
      <alignment horizontal="center" vertical="center"/>
      <protection/>
    </xf>
    <xf numFmtId="0" fontId="47" fillId="0" borderId="17" xfId="67" applyFont="1" applyFill="1" applyBorder="1" applyAlignment="1">
      <alignment horizontal="center" vertical="center"/>
      <protection/>
    </xf>
    <xf numFmtId="0" fontId="47" fillId="0" borderId="18" xfId="67" applyFont="1" applyFill="1" applyBorder="1" applyAlignment="1">
      <alignment horizontal="center" vertical="center"/>
      <protection/>
    </xf>
    <xf numFmtId="0" fontId="47" fillId="0" borderId="20" xfId="67" applyFont="1" applyFill="1" applyBorder="1" applyAlignment="1">
      <alignment horizontal="center" vertical="center"/>
      <protection/>
    </xf>
    <xf numFmtId="0" fontId="47" fillId="0" borderId="14" xfId="67" applyFont="1" applyFill="1" applyBorder="1" applyAlignment="1">
      <alignment horizontal="center" vertical="center"/>
      <protection/>
    </xf>
    <xf numFmtId="0" fontId="47" fillId="0" borderId="21" xfId="67" applyFont="1" applyFill="1" applyBorder="1" applyAlignment="1">
      <alignment horizontal="center" vertical="center"/>
      <protection/>
    </xf>
    <xf numFmtId="49" fontId="47" fillId="0" borderId="17" xfId="67" applyNumberFormat="1" applyFont="1" applyFill="1" applyBorder="1" applyAlignment="1" applyProtection="1">
      <alignment horizontal="left" vertical="center"/>
      <protection locked="0"/>
    </xf>
    <xf numFmtId="49" fontId="47" fillId="0" borderId="18" xfId="67" applyNumberFormat="1" applyFont="1" applyFill="1" applyBorder="1" applyAlignment="1" applyProtection="1">
      <alignment horizontal="left" vertical="center"/>
      <protection locked="0"/>
    </xf>
    <xf numFmtId="38" fontId="47" fillId="0" borderId="20" xfId="50" applyFont="1" applyFill="1" applyBorder="1" applyAlignment="1" applyProtection="1">
      <alignment horizontal="center" vertical="center"/>
      <protection locked="0"/>
    </xf>
    <xf numFmtId="38" fontId="47" fillId="0" borderId="14" xfId="50" applyFont="1" applyFill="1" applyBorder="1" applyAlignment="1" applyProtection="1">
      <alignment horizontal="center" vertical="center"/>
      <protection locked="0"/>
    </xf>
    <xf numFmtId="0" fontId="56" fillId="0" borderId="14" xfId="67" applyFont="1" applyFill="1" applyBorder="1" applyAlignment="1" applyProtection="1">
      <alignment horizontal="center" vertical="center" wrapText="1"/>
      <protection locked="0"/>
    </xf>
    <xf numFmtId="0" fontId="47" fillId="0" borderId="14" xfId="67" applyFont="1" applyFill="1" applyBorder="1" applyAlignment="1" applyProtection="1">
      <alignment horizontal="center" vertical="center" shrinkToFit="1"/>
      <protection locked="0"/>
    </xf>
    <xf numFmtId="0" fontId="47" fillId="0" borderId="14" xfId="67" applyFont="1" applyFill="1" applyBorder="1" applyAlignment="1" applyProtection="1">
      <alignment horizontal="left" vertical="center" shrinkToFit="1"/>
      <protection locked="0"/>
    </xf>
    <xf numFmtId="0" fontId="47" fillId="0" borderId="21" xfId="67" applyFont="1" applyFill="1" applyBorder="1" applyAlignment="1" applyProtection="1">
      <alignment horizontal="left" vertical="center" shrinkToFit="1"/>
      <protection locked="0"/>
    </xf>
    <xf numFmtId="0" fontId="47" fillId="0" borderId="0" xfId="67" applyFont="1" applyFill="1" applyBorder="1" applyAlignment="1">
      <alignment horizontal="left" vertical="center" wrapText="1"/>
      <protection/>
    </xf>
    <xf numFmtId="0" fontId="47" fillId="0" borderId="24" xfId="67" applyFont="1" applyFill="1" applyBorder="1" applyAlignment="1">
      <alignment horizontal="center" vertical="center"/>
      <protection/>
    </xf>
    <xf numFmtId="0" fontId="47" fillId="0" borderId="22" xfId="67" applyFont="1" applyFill="1" applyBorder="1" applyAlignment="1">
      <alignment horizontal="center" vertical="center"/>
      <protection/>
    </xf>
    <xf numFmtId="0" fontId="47" fillId="0" borderId="23" xfId="67" applyFont="1" applyFill="1" applyBorder="1" applyAlignment="1">
      <alignment horizontal="center" vertical="center"/>
      <protection/>
    </xf>
    <xf numFmtId="38" fontId="47" fillId="0" borderId="24" xfId="50" applyFont="1" applyFill="1" applyBorder="1" applyAlignment="1" applyProtection="1">
      <alignment horizontal="center" vertical="center" shrinkToFit="1"/>
      <protection locked="0"/>
    </xf>
    <xf numFmtId="38" fontId="47" fillId="0" borderId="22" xfId="50" applyFont="1" applyFill="1" applyBorder="1" applyAlignment="1" applyProtection="1">
      <alignment horizontal="center" vertical="center" shrinkToFit="1"/>
      <protection locked="0"/>
    </xf>
    <xf numFmtId="38" fontId="47" fillId="0" borderId="23" xfId="50" applyFont="1" applyFill="1" applyBorder="1" applyAlignment="1" applyProtection="1">
      <alignment horizontal="center" vertical="center" shrinkToFit="1"/>
      <protection locked="0"/>
    </xf>
    <xf numFmtId="0" fontId="47" fillId="0" borderId="24" xfId="67" applyFont="1" applyFill="1" applyBorder="1" applyAlignment="1" applyProtection="1">
      <alignment horizontal="center" vertical="center" shrinkToFit="1"/>
      <protection locked="0"/>
    </xf>
    <xf numFmtId="0" fontId="47" fillId="0" borderId="22" xfId="67" applyFont="1" applyFill="1" applyBorder="1" applyAlignment="1" applyProtection="1">
      <alignment horizontal="center" vertical="center" shrinkToFit="1"/>
      <protection locked="0"/>
    </xf>
    <xf numFmtId="0" fontId="47" fillId="0" borderId="23" xfId="67" applyFont="1" applyFill="1" applyBorder="1" applyAlignment="1" applyProtection="1">
      <alignment horizontal="center" vertical="center" shrinkToFit="1"/>
      <protection locked="0"/>
    </xf>
    <xf numFmtId="0" fontId="47" fillId="0" borderId="0" xfId="67" applyFont="1" applyFill="1" applyAlignment="1">
      <alignment horizontal="left" vertical="center" wrapText="1"/>
      <protection/>
    </xf>
    <xf numFmtId="0" fontId="47" fillId="0" borderId="22" xfId="67" applyFont="1" applyFill="1" applyBorder="1" applyAlignment="1" applyProtection="1">
      <alignment horizontal="center" vertical="center"/>
      <protection locked="0"/>
    </xf>
    <xf numFmtId="0" fontId="47" fillId="0" borderId="0" xfId="67" applyFont="1" applyFill="1" applyBorder="1" applyAlignment="1">
      <alignment horizontal="left" vertical="center"/>
      <protection/>
    </xf>
    <xf numFmtId="0" fontId="47" fillId="0" borderId="15" xfId="67" applyFont="1" applyFill="1" applyBorder="1" applyAlignment="1">
      <alignment horizontal="left" vertical="center"/>
      <protection/>
    </xf>
    <xf numFmtId="3" fontId="44" fillId="0" borderId="24" xfId="67" applyNumberFormat="1" applyFont="1" applyFill="1" applyBorder="1" applyAlignment="1" applyProtection="1">
      <alignment horizontal="center" vertical="center"/>
      <protection locked="0"/>
    </xf>
    <xf numFmtId="3" fontId="44" fillId="0" borderId="22" xfId="67" applyNumberFormat="1" applyFont="1" applyFill="1" applyBorder="1" applyAlignment="1" applyProtection="1">
      <alignment horizontal="center" vertical="center"/>
      <protection locked="0"/>
    </xf>
    <xf numFmtId="3" fontId="44" fillId="0" borderId="23" xfId="67" applyNumberFormat="1" applyFont="1" applyFill="1" applyBorder="1" applyAlignment="1" applyProtection="1">
      <alignment horizontal="center" vertical="center"/>
      <protection locked="0"/>
    </xf>
    <xf numFmtId="0" fontId="47" fillId="0" borderId="14" xfId="67" applyFont="1" applyFill="1" applyBorder="1" applyAlignment="1" applyProtection="1">
      <alignment horizontal="center" vertical="center" wrapText="1"/>
      <protection locked="0"/>
    </xf>
    <xf numFmtId="0" fontId="49" fillId="0" borderId="0" xfId="67" applyFont="1" applyFill="1" applyBorder="1" applyAlignment="1">
      <alignment horizontal="center" vertical="center"/>
      <protection/>
    </xf>
    <xf numFmtId="0" fontId="55" fillId="0" borderId="0" xfId="67" applyFont="1" applyFill="1" applyBorder="1" applyAlignment="1">
      <alignment horizontal="center" vertical="center"/>
      <protection/>
    </xf>
    <xf numFmtId="0" fontId="47" fillId="0" borderId="0" xfId="67" applyFont="1" applyFill="1" applyAlignment="1">
      <alignment horizontal="right" vertical="center" shrinkToFit="1"/>
      <protection/>
    </xf>
    <xf numFmtId="0" fontId="47" fillId="0" borderId="0" xfId="67" applyFont="1" applyFill="1" applyAlignment="1" applyProtection="1">
      <alignment horizontal="center" vertical="center" shrinkToFit="1"/>
      <protection locked="0"/>
    </xf>
    <xf numFmtId="0" fontId="3" fillId="0" borderId="24" xfId="68" applyFont="1" applyFill="1" applyBorder="1" applyAlignment="1" applyProtection="1">
      <alignment horizontal="center" vertical="center" shrinkToFit="1"/>
      <protection locked="0"/>
    </xf>
    <xf numFmtId="0" fontId="3" fillId="0" borderId="22" xfId="68" applyFont="1" applyFill="1" applyBorder="1" applyAlignment="1" applyProtection="1">
      <alignment horizontal="center" vertical="center" shrinkToFit="1"/>
      <protection locked="0"/>
    </xf>
    <xf numFmtId="0" fontId="3" fillId="0" borderId="23" xfId="68" applyFont="1" applyFill="1" applyBorder="1" applyAlignment="1" applyProtection="1">
      <alignment horizontal="center" vertical="center" shrinkToFit="1"/>
      <protection locked="0"/>
    </xf>
    <xf numFmtId="0" fontId="3" fillId="0" borderId="24"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34" borderId="16" xfId="69" applyFont="1" applyFill="1" applyBorder="1" applyAlignment="1" applyProtection="1">
      <alignment horizontal="center" vertical="center" wrapText="1"/>
      <protection hidden="1"/>
    </xf>
    <xf numFmtId="0" fontId="3" fillId="34" borderId="17" xfId="69" applyFont="1" applyFill="1" applyBorder="1" applyAlignment="1" applyProtection="1">
      <alignment horizontal="center" vertical="center" wrapText="1"/>
      <protection hidden="1"/>
    </xf>
    <xf numFmtId="0" fontId="3" fillId="34" borderId="18" xfId="69" applyFont="1" applyFill="1" applyBorder="1" applyAlignment="1" applyProtection="1">
      <alignment horizontal="center" vertical="center" wrapText="1"/>
      <protection hidden="1"/>
    </xf>
    <xf numFmtId="0" fontId="3" fillId="34" borderId="19" xfId="69" applyFont="1" applyFill="1" applyBorder="1" applyAlignment="1" applyProtection="1">
      <alignment horizontal="center" vertical="center" wrapText="1"/>
      <protection hidden="1"/>
    </xf>
    <xf numFmtId="0" fontId="3" fillId="34" borderId="0" xfId="69" applyFont="1" applyFill="1" applyBorder="1" applyAlignment="1" applyProtection="1">
      <alignment horizontal="center" vertical="center" wrapText="1"/>
      <protection hidden="1"/>
    </xf>
    <xf numFmtId="0" fontId="3" fillId="34" borderId="15" xfId="69" applyFont="1" applyFill="1" applyBorder="1" applyAlignment="1" applyProtection="1">
      <alignment horizontal="center" vertical="center" wrapText="1"/>
      <protection hidden="1"/>
    </xf>
    <xf numFmtId="0" fontId="3" fillId="34" borderId="20" xfId="69" applyFont="1" applyFill="1" applyBorder="1" applyAlignment="1" applyProtection="1">
      <alignment horizontal="center" vertical="center" wrapText="1"/>
      <protection hidden="1"/>
    </xf>
    <xf numFmtId="0" fontId="3" fillId="34" borderId="14" xfId="69" applyFont="1" applyFill="1" applyBorder="1" applyAlignment="1" applyProtection="1">
      <alignment horizontal="center" vertical="center" wrapText="1"/>
      <protection hidden="1"/>
    </xf>
    <xf numFmtId="0" fontId="3" fillId="34" borderId="21" xfId="69" applyFont="1" applyFill="1" applyBorder="1" applyAlignment="1" applyProtection="1">
      <alignment horizontal="center" vertical="center" wrapText="1"/>
      <protection hidden="1"/>
    </xf>
    <xf numFmtId="0" fontId="3" fillId="0" borderId="24" xfId="68" applyNumberFormat="1" applyFont="1" applyFill="1" applyBorder="1" applyAlignment="1" applyProtection="1">
      <alignment horizontal="center" vertical="center" shrinkToFit="1"/>
      <protection locked="0"/>
    </xf>
    <xf numFmtId="0" fontId="3" fillId="0" borderId="23" xfId="68" applyNumberFormat="1" applyFont="1" applyFill="1" applyBorder="1" applyAlignment="1" applyProtection="1">
      <alignment horizontal="center" vertical="center" shrinkToFit="1"/>
      <protection locked="0"/>
    </xf>
    <xf numFmtId="0" fontId="3" fillId="34" borderId="12" xfId="69" applyFont="1" applyFill="1" applyBorder="1" applyAlignment="1" applyProtection="1">
      <alignment horizontal="center" vertical="center" wrapText="1"/>
      <protection hidden="1"/>
    </xf>
    <xf numFmtId="0" fontId="3" fillId="0" borderId="12" xfId="68" applyFont="1" applyFill="1" applyBorder="1" applyAlignment="1" applyProtection="1">
      <alignment horizontal="center" vertical="center" shrinkToFit="1"/>
      <protection locked="0"/>
    </xf>
    <xf numFmtId="0" fontId="3" fillId="34" borderId="12" xfId="68" applyFont="1" applyFill="1" applyBorder="1" applyAlignment="1" applyProtection="1">
      <alignment horizontal="center" vertical="center" wrapText="1"/>
      <protection hidden="1"/>
    </xf>
    <xf numFmtId="0" fontId="7" fillId="34" borderId="12" xfId="69" applyFont="1" applyFill="1" applyBorder="1" applyAlignment="1" applyProtection="1">
      <alignment horizontal="center" vertical="center" wrapText="1"/>
      <protection hidden="1"/>
    </xf>
    <xf numFmtId="0" fontId="20" fillId="34" borderId="20" xfId="68" applyFont="1" applyFill="1" applyBorder="1" applyAlignment="1" applyProtection="1">
      <alignment horizontal="left" vertical="center" wrapText="1"/>
      <protection hidden="1"/>
    </xf>
    <xf numFmtId="0" fontId="20" fillId="34" borderId="14" xfId="68" applyFont="1" applyFill="1" applyBorder="1" applyAlignment="1" applyProtection="1">
      <alignment horizontal="left" vertical="center" wrapText="1"/>
      <protection hidden="1"/>
    </xf>
    <xf numFmtId="0" fontId="20" fillId="34" borderId="21" xfId="68" applyFont="1" applyFill="1" applyBorder="1" applyAlignment="1" applyProtection="1">
      <alignment horizontal="left" vertical="center" wrapText="1"/>
      <protection hidden="1"/>
    </xf>
    <xf numFmtId="0" fontId="3" fillId="34" borderId="16" xfId="68" applyFont="1" applyFill="1" applyBorder="1" applyAlignment="1" applyProtection="1">
      <alignment horizontal="center" vertical="center" wrapText="1"/>
      <protection hidden="1"/>
    </xf>
    <xf numFmtId="0" fontId="3" fillId="34" borderId="17" xfId="68" applyFont="1" applyFill="1" applyBorder="1" applyAlignment="1" applyProtection="1">
      <alignment horizontal="center" vertical="center" wrapText="1"/>
      <protection hidden="1"/>
    </xf>
    <xf numFmtId="0" fontId="3" fillId="34" borderId="18" xfId="68" applyFont="1" applyFill="1" applyBorder="1" applyAlignment="1" applyProtection="1">
      <alignment horizontal="center" vertical="center" wrapText="1"/>
      <protection hidden="1"/>
    </xf>
    <xf numFmtId="0" fontId="3" fillId="34" borderId="19" xfId="68" applyFont="1" applyFill="1" applyBorder="1" applyAlignment="1" applyProtection="1">
      <alignment horizontal="center" vertical="center" wrapText="1"/>
      <protection hidden="1"/>
    </xf>
    <xf numFmtId="0" fontId="3" fillId="34" borderId="0" xfId="68" applyFont="1" applyFill="1" applyBorder="1" applyAlignment="1" applyProtection="1">
      <alignment horizontal="center" vertical="center" wrapText="1"/>
      <protection hidden="1"/>
    </xf>
    <xf numFmtId="0" fontId="3" fillId="34" borderId="15" xfId="68" applyFont="1" applyFill="1" applyBorder="1" applyAlignment="1" applyProtection="1">
      <alignment horizontal="center" vertical="center" wrapText="1"/>
      <protection hidden="1"/>
    </xf>
    <xf numFmtId="0" fontId="3" fillId="0" borderId="12" xfId="68" applyNumberFormat="1" applyFont="1" applyFill="1" applyBorder="1" applyAlignment="1" applyProtection="1">
      <alignment horizontal="center" vertical="center" wrapText="1" shrinkToFit="1"/>
      <protection locked="0"/>
    </xf>
    <xf numFmtId="0" fontId="3" fillId="0" borderId="12" xfId="68" applyNumberFormat="1" applyFont="1" applyFill="1" applyBorder="1" applyAlignment="1" applyProtection="1">
      <alignment horizontal="center" vertical="center" shrinkToFit="1"/>
      <protection locked="0"/>
    </xf>
    <xf numFmtId="0" fontId="19" fillId="34" borderId="12" xfId="68" applyFont="1" applyFill="1" applyBorder="1" applyAlignment="1" applyProtection="1">
      <alignment horizontal="center" vertical="center" wrapText="1"/>
      <protection hidden="1"/>
    </xf>
    <xf numFmtId="0" fontId="28" fillId="34" borderId="12" xfId="68" applyFont="1" applyFill="1" applyBorder="1" applyAlignment="1" applyProtection="1">
      <alignment horizontal="center" vertical="center" wrapText="1"/>
      <protection hidden="1"/>
    </xf>
    <xf numFmtId="0" fontId="3" fillId="33" borderId="12" xfId="69" applyNumberFormat="1" applyFont="1" applyFill="1" applyBorder="1" applyAlignment="1" applyProtection="1">
      <alignment horizontal="center" vertical="center" shrinkToFit="1"/>
      <protection locked="0"/>
    </xf>
    <xf numFmtId="0" fontId="3" fillId="33" borderId="12" xfId="69" applyFont="1" applyFill="1" applyBorder="1" applyAlignment="1" applyProtection="1">
      <alignment horizontal="center" vertical="center" shrinkToFit="1"/>
      <protection locked="0"/>
    </xf>
    <xf numFmtId="0" fontId="3" fillId="33" borderId="14" xfId="0" applyFont="1" applyFill="1" applyBorder="1" applyAlignment="1" applyProtection="1">
      <alignment horizontal="center" vertical="center"/>
      <protection locked="0"/>
    </xf>
    <xf numFmtId="0" fontId="3" fillId="33" borderId="0" xfId="0" applyFont="1" applyFill="1" applyBorder="1" applyAlignment="1" applyProtection="1">
      <alignment horizontal="distributed" vertical="center"/>
      <protection hidden="1"/>
    </xf>
    <xf numFmtId="49" fontId="3" fillId="33" borderId="14" xfId="0" applyNumberFormat="1" applyFont="1" applyFill="1" applyBorder="1" applyAlignment="1" applyProtection="1">
      <alignment horizontal="center" vertical="center"/>
      <protection locked="0"/>
    </xf>
    <xf numFmtId="0" fontId="5" fillId="33" borderId="0" xfId="0" applyFont="1" applyFill="1" applyBorder="1" applyAlignment="1" applyProtection="1">
      <alignment horizontal="center" vertical="center"/>
      <protection hidden="1"/>
    </xf>
    <xf numFmtId="0" fontId="3" fillId="0" borderId="0" xfId="0" applyFont="1" applyFill="1" applyBorder="1" applyAlignment="1" applyProtection="1">
      <alignment horizontal="distributed" vertical="center"/>
      <protection hidden="1"/>
    </xf>
    <xf numFmtId="0" fontId="3" fillId="0" borderId="0" xfId="0" applyFont="1" applyFill="1" applyBorder="1" applyAlignment="1" applyProtection="1">
      <alignment horizontal="center" vertical="center"/>
      <protection hidden="1"/>
    </xf>
    <xf numFmtId="0" fontId="3" fillId="0" borderId="0" xfId="0" applyFont="1" applyFill="1" applyAlignment="1" applyProtection="1">
      <alignment horizontal="distributed" vertical="center"/>
      <protection hidden="1"/>
    </xf>
    <xf numFmtId="0" fontId="3" fillId="0" borderId="14" xfId="0" applyFont="1" applyFill="1" applyBorder="1" applyAlignment="1" applyProtection="1">
      <alignment horizontal="center" vertical="center"/>
      <protection hidden="1"/>
    </xf>
    <xf numFmtId="0" fontId="3" fillId="0" borderId="14" xfId="0" applyFont="1" applyFill="1" applyBorder="1" applyAlignment="1" applyProtection="1">
      <alignment horizontal="center" vertical="center"/>
      <protection locked="0"/>
    </xf>
    <xf numFmtId="0" fontId="3" fillId="33" borderId="0" xfId="0" applyFont="1" applyFill="1" applyBorder="1" applyAlignment="1" applyProtection="1">
      <alignment horizontal="left" vertical="center"/>
      <protection hidden="1"/>
    </xf>
    <xf numFmtId="0" fontId="3" fillId="33" borderId="0" xfId="0" applyFont="1" applyFill="1" applyBorder="1" applyAlignment="1" applyProtection="1">
      <alignment horizontal="left" vertical="center" shrinkToFit="1"/>
      <protection hidden="1"/>
    </xf>
    <xf numFmtId="0" fontId="3" fillId="33" borderId="0" xfId="0" applyFont="1" applyFill="1" applyBorder="1" applyAlignment="1" applyProtection="1">
      <alignment horizontal="center" vertical="center" shrinkToFit="1"/>
      <protection locked="0"/>
    </xf>
    <xf numFmtId="0" fontId="3" fillId="33" borderId="14" xfId="0" applyFont="1" applyFill="1" applyBorder="1" applyAlignment="1" applyProtection="1">
      <alignment horizontal="center" vertical="center"/>
      <protection hidden="1"/>
    </xf>
    <xf numFmtId="181" fontId="3" fillId="33" borderId="14" xfId="0" applyNumberFormat="1" applyFont="1" applyFill="1" applyBorder="1" applyAlignment="1" applyProtection="1">
      <alignment horizontal="right" vertical="center" shrinkToFit="1"/>
      <protection locked="0"/>
    </xf>
    <xf numFmtId="181" fontId="3" fillId="0" borderId="14" xfId="0" applyNumberFormat="1" applyFont="1" applyFill="1" applyBorder="1" applyAlignment="1" applyProtection="1">
      <alignment horizontal="center" vertical="center"/>
      <protection locked="0"/>
    </xf>
    <xf numFmtId="0" fontId="19" fillId="0" borderId="0" xfId="70" applyFont="1" applyBorder="1" applyAlignment="1" applyProtection="1">
      <alignment horizontal="left" vertical="center" wrapText="1"/>
      <protection hidden="1"/>
    </xf>
    <xf numFmtId="0" fontId="19" fillId="33" borderId="17" xfId="0" applyFont="1" applyFill="1" applyBorder="1" applyAlignment="1" applyProtection="1">
      <alignment horizontal="right" vertical="top"/>
      <protection hidden="1"/>
    </xf>
    <xf numFmtId="181" fontId="3" fillId="0" borderId="14" xfId="70" applyNumberFormat="1" applyFont="1" applyBorder="1" applyAlignment="1" applyProtection="1">
      <alignment horizontal="center" vertical="center" wrapText="1"/>
      <protection locked="0"/>
    </xf>
    <xf numFmtId="0" fontId="3" fillId="0" borderId="0" xfId="70" applyFont="1" applyBorder="1" applyAlignment="1" applyProtection="1">
      <alignment horizontal="center" vertical="center" wrapText="1"/>
      <protection hidden="1"/>
    </xf>
    <xf numFmtId="0" fontId="37" fillId="0" borderId="0" xfId="70" applyFont="1" applyBorder="1" applyAlignment="1" applyProtection="1">
      <alignment horizontal="center" vertical="center" wrapText="1"/>
      <protection hidden="1"/>
    </xf>
    <xf numFmtId="180" fontId="3" fillId="33" borderId="24" xfId="0" applyNumberFormat="1" applyFont="1" applyFill="1" applyBorder="1" applyAlignment="1" applyProtection="1">
      <alignment horizontal="center" vertical="center"/>
      <protection hidden="1"/>
    </xf>
    <xf numFmtId="180" fontId="3" fillId="33" borderId="22" xfId="0" applyNumberFormat="1" applyFont="1" applyFill="1" applyBorder="1" applyAlignment="1" applyProtection="1">
      <alignment horizontal="center" vertical="center"/>
      <protection hidden="1"/>
    </xf>
    <xf numFmtId="180" fontId="3" fillId="33" borderId="23" xfId="0" applyNumberFormat="1" applyFont="1" applyFill="1" applyBorder="1" applyAlignment="1" applyProtection="1">
      <alignment horizontal="center" vertical="center"/>
      <protection hidden="1"/>
    </xf>
    <xf numFmtId="0" fontId="19" fillId="33" borderId="0" xfId="0" applyFont="1" applyFill="1" applyBorder="1" applyAlignment="1" applyProtection="1">
      <alignment horizontal="left" vertical="center" wrapText="1"/>
      <protection hidden="1"/>
    </xf>
    <xf numFmtId="0" fontId="19" fillId="33" borderId="0" xfId="0" applyFont="1" applyFill="1" applyBorder="1" applyAlignment="1" applyProtection="1">
      <alignment horizontal="left" vertical="center"/>
      <protection hidden="1"/>
    </xf>
    <xf numFmtId="0" fontId="3" fillId="0" borderId="14" xfId="70" applyNumberFormat="1" applyFont="1" applyBorder="1" applyAlignment="1" applyProtection="1">
      <alignment horizontal="center" vertical="center" wrapText="1"/>
      <protection locked="0"/>
    </xf>
    <xf numFmtId="0" fontId="7" fillId="0" borderId="0" xfId="70" applyFont="1" applyBorder="1" applyAlignment="1" applyProtection="1">
      <alignment horizontal="center" vertical="center" wrapText="1"/>
      <protection hidden="1"/>
    </xf>
    <xf numFmtId="5" fontId="3" fillId="33" borderId="14" xfId="0" applyNumberFormat="1" applyFont="1" applyFill="1" applyBorder="1" applyAlignment="1" applyProtection="1">
      <alignment horizontal="center" vertical="center"/>
      <protection locked="0"/>
    </xf>
    <xf numFmtId="0" fontId="3" fillId="33" borderId="0" xfId="0" applyFont="1" applyFill="1" applyBorder="1" applyAlignment="1" applyProtection="1">
      <alignment horizontal="center" vertical="center"/>
      <protection hidden="1"/>
    </xf>
    <xf numFmtId="0" fontId="20" fillId="33" borderId="0" xfId="0" applyFont="1" applyFill="1" applyBorder="1" applyAlignment="1" applyProtection="1">
      <alignment horizontal="left" vertical="center"/>
      <protection hidden="1"/>
    </xf>
    <xf numFmtId="0" fontId="20" fillId="0" borderId="22" xfId="0" applyFont="1" applyBorder="1" applyAlignment="1">
      <alignment horizontal="left" vertical="center"/>
    </xf>
    <xf numFmtId="0" fontId="3" fillId="33" borderId="14" xfId="0" applyFont="1" applyFill="1" applyBorder="1" applyAlignment="1" applyProtection="1">
      <alignment horizontal="left" vertical="center" shrinkToFit="1"/>
      <protection hidden="1"/>
    </xf>
    <xf numFmtId="0" fontId="3" fillId="33" borderId="14" xfId="0" applyFont="1" applyFill="1" applyBorder="1" applyAlignment="1" applyProtection="1">
      <alignment horizontal="center" vertical="center" shrinkToFit="1"/>
      <protection locked="0"/>
    </xf>
    <xf numFmtId="0" fontId="3" fillId="34" borderId="16" xfId="0" applyFont="1" applyFill="1" applyBorder="1" applyAlignment="1" applyProtection="1">
      <alignment horizontal="left" vertical="center"/>
      <protection hidden="1"/>
    </xf>
    <xf numFmtId="0" fontId="3" fillId="34" borderId="17" xfId="0" applyFont="1" applyFill="1" applyBorder="1" applyAlignment="1" applyProtection="1">
      <alignment horizontal="left" vertical="center"/>
      <protection hidden="1"/>
    </xf>
    <xf numFmtId="0" fontId="3" fillId="34" borderId="18" xfId="0" applyFont="1" applyFill="1" applyBorder="1" applyAlignment="1" applyProtection="1">
      <alignment horizontal="left" vertical="center"/>
      <protection hidden="1"/>
    </xf>
    <xf numFmtId="0" fontId="3" fillId="34" borderId="12" xfId="0" applyFont="1" applyFill="1" applyBorder="1" applyAlignment="1" applyProtection="1">
      <alignment horizontal="center" vertical="center"/>
      <protection hidden="1"/>
    </xf>
    <xf numFmtId="0" fontId="3" fillId="34" borderId="24" xfId="0" applyFont="1" applyFill="1" applyBorder="1" applyAlignment="1" applyProtection="1">
      <alignment horizontal="center" vertical="center"/>
      <protection hidden="1"/>
    </xf>
    <xf numFmtId="0" fontId="3" fillId="34" borderId="24" xfId="0" applyFont="1" applyFill="1" applyBorder="1" applyAlignment="1" applyProtection="1">
      <alignment horizontal="left" vertical="center" wrapText="1"/>
      <protection hidden="1"/>
    </xf>
    <xf numFmtId="0" fontId="3" fillId="34" borderId="22" xfId="0" applyFont="1" applyFill="1" applyBorder="1" applyAlignment="1" applyProtection="1">
      <alignment horizontal="left" vertical="center"/>
      <protection hidden="1"/>
    </xf>
    <xf numFmtId="0" fontId="3" fillId="34" borderId="23" xfId="0" applyFont="1" applyFill="1" applyBorder="1" applyAlignment="1" applyProtection="1">
      <alignment horizontal="left" vertical="center"/>
      <protection hidden="1"/>
    </xf>
    <xf numFmtId="0" fontId="3" fillId="33" borderId="102" xfId="0" applyFont="1" applyFill="1" applyBorder="1" applyAlignment="1" applyProtection="1">
      <alignment horizontal="center" vertical="center"/>
      <protection hidden="1"/>
    </xf>
    <xf numFmtId="0" fontId="3" fillId="33" borderId="11" xfId="0" applyFont="1" applyFill="1" applyBorder="1" applyAlignment="1" applyProtection="1">
      <alignment horizontal="center" vertical="center"/>
      <protection hidden="1"/>
    </xf>
    <xf numFmtId="0" fontId="3" fillId="34" borderId="16" xfId="0" applyFont="1" applyFill="1" applyBorder="1" applyAlignment="1" applyProtection="1">
      <alignment horizontal="center" vertical="center" wrapText="1"/>
      <protection hidden="1"/>
    </xf>
    <xf numFmtId="0" fontId="3" fillId="34" borderId="17" xfId="0" applyFont="1" applyFill="1" applyBorder="1" applyAlignment="1" applyProtection="1">
      <alignment horizontal="center" vertical="center" wrapText="1"/>
      <protection hidden="1"/>
    </xf>
    <xf numFmtId="0" fontId="3" fillId="34" borderId="18" xfId="0" applyFont="1" applyFill="1" applyBorder="1" applyAlignment="1" applyProtection="1">
      <alignment horizontal="center" vertical="center" wrapText="1"/>
      <protection hidden="1"/>
    </xf>
    <xf numFmtId="0" fontId="3" fillId="34" borderId="20" xfId="0" applyFont="1" applyFill="1" applyBorder="1" applyAlignment="1" applyProtection="1">
      <alignment horizontal="center" vertical="center" wrapText="1"/>
      <protection hidden="1"/>
    </xf>
    <xf numFmtId="0" fontId="3" fillId="34" borderId="14" xfId="0" applyFont="1" applyFill="1" applyBorder="1" applyAlignment="1" applyProtection="1">
      <alignment horizontal="center" vertical="center" wrapText="1"/>
      <protection hidden="1"/>
    </xf>
    <xf numFmtId="0" fontId="3" fillId="34" borderId="21" xfId="0" applyFont="1" applyFill="1" applyBorder="1" applyAlignment="1" applyProtection="1">
      <alignment horizontal="center" vertical="center" wrapText="1"/>
      <protection hidden="1"/>
    </xf>
    <xf numFmtId="0" fontId="39" fillId="34" borderId="12" xfId="0" applyFont="1" applyFill="1" applyBorder="1" applyAlignment="1" applyProtection="1">
      <alignment horizontal="center" vertical="center" wrapText="1" shrinkToFit="1"/>
      <protection hidden="1"/>
    </xf>
    <xf numFmtId="0" fontId="3" fillId="0" borderId="22" xfId="0" applyFont="1" applyBorder="1" applyAlignment="1" applyProtection="1">
      <alignment horizontal="center" vertical="center" shrinkToFit="1"/>
      <protection locked="0"/>
    </xf>
    <xf numFmtId="0" fontId="7" fillId="33" borderId="24" xfId="0" applyFont="1" applyFill="1" applyBorder="1" applyAlignment="1" applyProtection="1">
      <alignment horizontal="left" vertical="center"/>
      <protection hidden="1"/>
    </xf>
    <xf numFmtId="0" fontId="3" fillId="0" borderId="22" xfId="0" applyFont="1" applyBorder="1" applyAlignment="1">
      <alignment vertical="center"/>
    </xf>
    <xf numFmtId="0" fontId="3" fillId="0" borderId="23" xfId="0" applyFont="1" applyBorder="1" applyAlignment="1">
      <alignment vertical="center"/>
    </xf>
    <xf numFmtId="0" fontId="3" fillId="33" borderId="102" xfId="0" applyFont="1" applyFill="1" applyBorder="1" applyAlignment="1" applyProtection="1">
      <alignment horizontal="center" vertical="center"/>
      <protection locked="0"/>
    </xf>
    <xf numFmtId="0" fontId="3" fillId="33" borderId="11" xfId="0" applyFont="1" applyFill="1" applyBorder="1" applyAlignment="1" applyProtection="1">
      <alignment horizontal="center" vertical="center"/>
      <protection locked="0"/>
    </xf>
    <xf numFmtId="0" fontId="20" fillId="33" borderId="17" xfId="0" applyFont="1" applyFill="1" applyBorder="1" applyAlignment="1" applyProtection="1">
      <alignment horizontal="left" vertical="center"/>
      <protection hidden="1"/>
    </xf>
    <xf numFmtId="0" fontId="20" fillId="33" borderId="14" xfId="0" applyFont="1" applyFill="1" applyBorder="1" applyAlignment="1" applyProtection="1">
      <alignment horizontal="left" vertical="center"/>
      <protection hidden="1"/>
    </xf>
    <xf numFmtId="0" fontId="3" fillId="0" borderId="14" xfId="0" applyFont="1" applyFill="1" applyBorder="1" applyAlignment="1" applyProtection="1">
      <alignment horizontal="left" vertical="center" shrinkToFit="1"/>
      <protection locked="0"/>
    </xf>
    <xf numFmtId="0" fontId="3" fillId="33" borderId="13" xfId="0" applyFont="1" applyFill="1" applyBorder="1" applyAlignment="1" applyProtection="1">
      <alignment horizontal="center" vertical="center"/>
      <protection locked="0"/>
    </xf>
    <xf numFmtId="0" fontId="20" fillId="33" borderId="0" xfId="0" applyFont="1" applyFill="1" applyBorder="1" applyAlignment="1" applyProtection="1">
      <alignment horizontal="left" vertical="center" shrinkToFit="1"/>
      <protection hidden="1"/>
    </xf>
    <xf numFmtId="0" fontId="20" fillId="33" borderId="0" xfId="0" applyFont="1" applyFill="1" applyBorder="1" applyAlignment="1" applyProtection="1">
      <alignment horizontal="center" vertical="center"/>
      <protection locked="0"/>
    </xf>
    <xf numFmtId="0" fontId="20" fillId="33" borderId="14" xfId="0" applyFont="1" applyFill="1" applyBorder="1" applyAlignment="1" applyProtection="1">
      <alignment horizontal="center" vertical="center"/>
      <protection hidden="1"/>
    </xf>
    <xf numFmtId="0" fontId="20" fillId="33" borderId="14" xfId="0" applyFont="1" applyFill="1" applyBorder="1" applyAlignment="1" applyProtection="1">
      <alignment horizontal="center" vertical="center" shrinkToFit="1"/>
      <protection locked="0"/>
    </xf>
    <xf numFmtId="0" fontId="20" fillId="0" borderId="17" xfId="0" applyFont="1" applyBorder="1" applyAlignment="1" applyProtection="1">
      <alignment horizontal="left" vertical="center"/>
      <protection hidden="1"/>
    </xf>
    <xf numFmtId="0" fontId="20" fillId="0" borderId="0" xfId="0" applyFont="1" applyBorder="1" applyAlignment="1" applyProtection="1">
      <alignment horizontal="left" vertical="center"/>
      <protection hidden="1"/>
    </xf>
    <xf numFmtId="0" fontId="20" fillId="0" borderId="0" xfId="0" applyFont="1" applyBorder="1" applyAlignment="1" applyProtection="1">
      <alignment horizontal="left" vertical="center" shrinkToFit="1"/>
      <protection hidden="1"/>
    </xf>
    <xf numFmtId="0" fontId="39" fillId="34" borderId="24" xfId="0" applyFont="1" applyFill="1" applyBorder="1" applyAlignment="1" applyProtection="1">
      <alignment horizontal="center" vertical="center" wrapText="1" shrinkToFit="1"/>
      <protection hidden="1"/>
    </xf>
    <xf numFmtId="0" fontId="39" fillId="34" borderId="23" xfId="0" applyFont="1" applyFill="1" applyBorder="1" applyAlignment="1" applyProtection="1">
      <alignment horizontal="center" vertical="center" shrinkToFit="1"/>
      <protection hidden="1"/>
    </xf>
    <xf numFmtId="184" fontId="39" fillId="0" borderId="24" xfId="0" applyNumberFormat="1" applyFont="1" applyFill="1" applyBorder="1" applyAlignment="1" applyProtection="1">
      <alignment horizontal="center" vertical="center" shrinkToFit="1"/>
      <protection/>
    </xf>
    <xf numFmtId="184" fontId="39" fillId="0" borderId="22" xfId="0" applyNumberFormat="1" applyFont="1" applyFill="1" applyBorder="1" applyAlignment="1" applyProtection="1">
      <alignment horizontal="center" vertical="center" shrinkToFit="1"/>
      <protection/>
    </xf>
    <xf numFmtId="184" fontId="39" fillId="0" borderId="23" xfId="0" applyNumberFormat="1" applyFont="1" applyFill="1" applyBorder="1" applyAlignment="1" applyProtection="1">
      <alignment horizontal="center" vertical="center" shrinkToFit="1"/>
      <protection/>
    </xf>
    <xf numFmtId="0" fontId="3" fillId="33" borderId="13" xfId="0" applyFont="1" applyFill="1" applyBorder="1" applyAlignment="1" applyProtection="1">
      <alignment horizontal="center" vertical="center"/>
      <protection hidden="1"/>
    </xf>
    <xf numFmtId="0" fontId="7" fillId="34" borderId="16" xfId="0" applyFont="1" applyFill="1" applyBorder="1" applyAlignment="1" applyProtection="1">
      <alignment horizontal="center" vertical="center" wrapText="1"/>
      <protection hidden="1"/>
    </xf>
    <xf numFmtId="0" fontId="7" fillId="34" borderId="17" xfId="0" applyFont="1" applyFill="1" applyBorder="1" applyAlignment="1" applyProtection="1">
      <alignment horizontal="center" vertical="center" wrapText="1"/>
      <protection hidden="1"/>
    </xf>
    <xf numFmtId="0" fontId="7" fillId="34" borderId="18" xfId="0" applyFont="1" applyFill="1" applyBorder="1" applyAlignment="1" applyProtection="1">
      <alignment horizontal="center" vertical="center" wrapText="1"/>
      <protection hidden="1"/>
    </xf>
    <xf numFmtId="0" fontId="7" fillId="34" borderId="20" xfId="0" applyFont="1" applyFill="1" applyBorder="1" applyAlignment="1" applyProtection="1">
      <alignment horizontal="center" vertical="center" wrapText="1"/>
      <protection hidden="1"/>
    </xf>
    <xf numFmtId="0" fontId="7" fillId="34" borderId="14" xfId="0" applyFont="1" applyFill="1" applyBorder="1" applyAlignment="1" applyProtection="1">
      <alignment horizontal="center" vertical="center" wrapText="1"/>
      <protection hidden="1"/>
    </xf>
    <xf numFmtId="0" fontId="7" fillId="34" borderId="21" xfId="0" applyFont="1" applyFill="1" applyBorder="1" applyAlignment="1" applyProtection="1">
      <alignment horizontal="center" vertical="center" wrapText="1"/>
      <protection hidden="1"/>
    </xf>
    <xf numFmtId="0" fontId="39" fillId="34" borderId="23" xfId="0" applyFont="1" applyFill="1" applyBorder="1" applyAlignment="1" applyProtection="1">
      <alignment horizontal="center" vertical="center" wrapText="1" shrinkToFit="1"/>
      <protection hidden="1"/>
    </xf>
    <xf numFmtId="0" fontId="39" fillId="34" borderId="12" xfId="0" applyFont="1" applyFill="1" applyBorder="1" applyAlignment="1" applyProtection="1">
      <alignment horizontal="center" vertical="center" shrinkToFit="1"/>
      <protection hidden="1"/>
    </xf>
    <xf numFmtId="0" fontId="7" fillId="0" borderId="22" xfId="0" applyFont="1" applyFill="1" applyBorder="1" applyAlignment="1" applyProtection="1">
      <alignment horizontal="left" vertical="center" shrinkToFit="1"/>
      <protection hidden="1"/>
    </xf>
    <xf numFmtId="0" fontId="3" fillId="0" borderId="23" xfId="0" applyFont="1" applyBorder="1" applyAlignment="1" applyProtection="1">
      <alignment vertical="center"/>
      <protection hidden="1"/>
    </xf>
    <xf numFmtId="0" fontId="39" fillId="0" borderId="24" xfId="0" applyFont="1" applyFill="1" applyBorder="1" applyAlignment="1" applyProtection="1">
      <alignment horizontal="center" vertical="center" shrinkToFit="1"/>
      <protection locked="0"/>
    </xf>
    <xf numFmtId="0" fontId="39" fillId="0" borderId="22" xfId="0" applyFont="1" applyFill="1" applyBorder="1" applyAlignment="1" applyProtection="1">
      <alignment horizontal="center" vertical="center" shrinkToFit="1"/>
      <protection locked="0"/>
    </xf>
    <xf numFmtId="0" fontId="39" fillId="0" borderId="23" xfId="0" applyFont="1" applyFill="1" applyBorder="1" applyAlignment="1" applyProtection="1">
      <alignment horizontal="center" vertical="center" shrinkToFit="1"/>
      <protection locked="0"/>
    </xf>
    <xf numFmtId="0" fontId="3" fillId="34" borderId="16" xfId="0" applyFont="1" applyFill="1" applyBorder="1" applyAlignment="1" applyProtection="1">
      <alignment horizontal="center" vertical="center" wrapText="1" shrinkToFit="1"/>
      <protection hidden="1"/>
    </xf>
    <xf numFmtId="0" fontId="3" fillId="34" borderId="17" xfId="0" applyFont="1" applyFill="1" applyBorder="1" applyAlignment="1" applyProtection="1">
      <alignment horizontal="center" vertical="center" wrapText="1" shrinkToFit="1"/>
      <protection hidden="1"/>
    </xf>
    <xf numFmtId="0" fontId="3" fillId="34" borderId="18" xfId="0" applyFont="1" applyFill="1" applyBorder="1" applyAlignment="1" applyProtection="1">
      <alignment horizontal="center" vertical="center" wrapText="1" shrinkToFit="1"/>
      <protection hidden="1"/>
    </xf>
    <xf numFmtId="0" fontId="3" fillId="34" borderId="20" xfId="0" applyFont="1" applyFill="1" applyBorder="1" applyAlignment="1" applyProtection="1">
      <alignment horizontal="center" vertical="center" wrapText="1" shrinkToFit="1"/>
      <protection hidden="1"/>
    </xf>
    <xf numFmtId="0" fontId="3" fillId="34" borderId="14" xfId="0" applyFont="1" applyFill="1" applyBorder="1" applyAlignment="1" applyProtection="1">
      <alignment horizontal="center" vertical="center" wrapText="1" shrinkToFit="1"/>
      <protection hidden="1"/>
    </xf>
    <xf numFmtId="0" fontId="3" fillId="34" borderId="21" xfId="0" applyFont="1" applyFill="1" applyBorder="1" applyAlignment="1" applyProtection="1">
      <alignment horizontal="center" vertical="center" wrapText="1" shrinkToFit="1"/>
      <protection hidden="1"/>
    </xf>
    <xf numFmtId="49" fontId="39" fillId="0" borderId="24" xfId="0" applyNumberFormat="1" applyFont="1" applyFill="1" applyBorder="1" applyAlignment="1" applyProtection="1">
      <alignment horizontal="center" vertical="center" shrinkToFit="1"/>
      <protection locked="0"/>
    </xf>
    <xf numFmtId="49" fontId="39" fillId="0" borderId="22" xfId="0" applyNumberFormat="1" applyFont="1" applyFill="1" applyBorder="1" applyAlignment="1" applyProtection="1">
      <alignment horizontal="center" vertical="center" shrinkToFit="1"/>
      <protection locked="0"/>
    </xf>
    <xf numFmtId="49" fontId="39" fillId="0" borderId="23" xfId="0" applyNumberFormat="1" applyFont="1" applyFill="1" applyBorder="1" applyAlignment="1" applyProtection="1">
      <alignment horizontal="center" vertical="center" shrinkToFit="1"/>
      <protection locked="0"/>
    </xf>
    <xf numFmtId="0" fontId="7" fillId="0" borderId="22" xfId="0" applyFont="1" applyFill="1" applyBorder="1" applyAlignment="1" applyProtection="1">
      <alignment horizontal="center" vertical="center" shrinkToFit="1"/>
      <protection locked="0"/>
    </xf>
    <xf numFmtId="0" fontId="3" fillId="34" borderId="12" xfId="0" applyFont="1" applyFill="1" applyBorder="1" applyAlignment="1" applyProtection="1">
      <alignment horizontal="center" vertical="center" wrapText="1"/>
      <protection hidden="1"/>
    </xf>
    <xf numFmtId="0" fontId="7" fillId="33" borderId="22" xfId="0" applyFont="1" applyFill="1" applyBorder="1" applyAlignment="1" applyProtection="1">
      <alignment horizontal="center" vertical="center" shrinkToFit="1"/>
      <protection hidden="1"/>
    </xf>
    <xf numFmtId="0" fontId="7" fillId="33" borderId="22" xfId="0" applyFont="1" applyFill="1" applyBorder="1" applyAlignment="1" applyProtection="1">
      <alignment horizontal="center" vertical="center" shrinkToFit="1"/>
      <protection locked="0"/>
    </xf>
    <xf numFmtId="0" fontId="20" fillId="34" borderId="24" xfId="0" applyFont="1" applyFill="1" applyBorder="1" applyAlignment="1" applyProtection="1">
      <alignment horizontal="center" vertical="center"/>
      <protection hidden="1"/>
    </xf>
    <xf numFmtId="0" fontId="20" fillId="34" borderId="22" xfId="0" applyFont="1" applyFill="1" applyBorder="1" applyAlignment="1" applyProtection="1">
      <alignment horizontal="center" vertical="center"/>
      <protection hidden="1"/>
    </xf>
    <xf numFmtId="0" fontId="20" fillId="34" borderId="23" xfId="0" applyFont="1" applyFill="1" applyBorder="1" applyAlignment="1" applyProtection="1">
      <alignment horizontal="center" vertical="center"/>
      <protection hidden="1"/>
    </xf>
    <xf numFmtId="0" fontId="20" fillId="34" borderId="24" xfId="0" applyFont="1" applyFill="1" applyBorder="1" applyAlignment="1" applyProtection="1">
      <alignment horizontal="center" vertical="center" shrinkToFit="1"/>
      <protection hidden="1"/>
    </xf>
    <xf numFmtId="0" fontId="20" fillId="34" borderId="22" xfId="0" applyFont="1" applyFill="1" applyBorder="1" applyAlignment="1" applyProtection="1">
      <alignment horizontal="center" vertical="center" shrinkToFit="1"/>
      <protection hidden="1"/>
    </xf>
    <xf numFmtId="0" fontId="20" fillId="34" borderId="23" xfId="0" applyFont="1" applyFill="1" applyBorder="1" applyAlignment="1" applyProtection="1">
      <alignment horizontal="center" vertical="center" shrinkToFit="1"/>
      <protection hidden="1"/>
    </xf>
    <xf numFmtId="0" fontId="20" fillId="33" borderId="24" xfId="0" applyFont="1" applyFill="1" applyBorder="1" applyAlignment="1" applyProtection="1">
      <alignment horizontal="center" vertical="center" shrinkToFit="1"/>
      <protection locked="0"/>
    </xf>
    <xf numFmtId="0" fontId="20" fillId="33" borderId="22" xfId="0" applyFont="1" applyFill="1" applyBorder="1" applyAlignment="1" applyProtection="1">
      <alignment horizontal="center" vertical="center" shrinkToFit="1"/>
      <protection locked="0"/>
    </xf>
    <xf numFmtId="0" fontId="20" fillId="33" borderId="23" xfId="0" applyFont="1" applyFill="1" applyBorder="1" applyAlignment="1" applyProtection="1">
      <alignment horizontal="center" vertical="center" shrinkToFit="1"/>
      <protection locked="0"/>
    </xf>
    <xf numFmtId="0" fontId="3" fillId="0" borderId="24" xfId="0" applyFont="1" applyFill="1" applyBorder="1" applyAlignment="1" applyProtection="1">
      <alignment horizontal="center" vertical="center" wrapText="1"/>
      <protection locked="0"/>
    </xf>
    <xf numFmtId="0" fontId="3" fillId="0" borderId="22" xfId="0" applyFont="1" applyFill="1" applyBorder="1" applyAlignment="1" applyProtection="1">
      <alignment horizontal="center" vertical="center" wrapText="1"/>
      <protection locked="0"/>
    </xf>
    <xf numFmtId="0" fontId="3" fillId="0" borderId="23" xfId="0" applyFont="1" applyFill="1" applyBorder="1" applyAlignment="1" applyProtection="1">
      <alignment horizontal="center" vertical="center" wrapText="1"/>
      <protection locked="0"/>
    </xf>
    <xf numFmtId="0" fontId="39" fillId="33" borderId="12" xfId="0" applyFont="1" applyFill="1" applyBorder="1" applyAlignment="1" applyProtection="1">
      <alignment horizontal="left" vertical="center" wrapText="1" shrinkToFit="1"/>
      <protection hidden="1"/>
    </xf>
    <xf numFmtId="0" fontId="39" fillId="0" borderId="12" xfId="0" applyFont="1" applyBorder="1" applyAlignment="1" applyProtection="1">
      <alignment vertical="center"/>
      <protection hidden="1"/>
    </xf>
    <xf numFmtId="0" fontId="3" fillId="34" borderId="11" xfId="0" applyFont="1" applyFill="1" applyBorder="1" applyAlignment="1" applyProtection="1">
      <alignment horizontal="center" vertical="center" wrapText="1"/>
      <protection hidden="1"/>
    </xf>
    <xf numFmtId="0" fontId="3" fillId="0" borderId="24" xfId="0" applyFont="1" applyFill="1" applyBorder="1" applyAlignment="1" applyProtection="1">
      <alignment horizontal="center" vertical="center" shrinkToFit="1"/>
      <protection locked="0"/>
    </xf>
    <xf numFmtId="0" fontId="3" fillId="0" borderId="22" xfId="0" applyFont="1" applyFill="1" applyBorder="1" applyAlignment="1" applyProtection="1">
      <alignment horizontal="center" vertical="center" shrinkToFit="1"/>
      <protection locked="0"/>
    </xf>
    <xf numFmtId="0" fontId="3" fillId="0" borderId="23" xfId="0" applyFont="1" applyFill="1" applyBorder="1" applyAlignment="1" applyProtection="1">
      <alignment horizontal="center" vertical="center" shrinkToFit="1"/>
      <protection locked="0"/>
    </xf>
    <xf numFmtId="49" fontId="3" fillId="0" borderId="24" xfId="0" applyNumberFormat="1" applyFont="1" applyFill="1" applyBorder="1" applyAlignment="1" applyProtection="1">
      <alignment horizontal="center" vertical="center" shrinkToFit="1"/>
      <protection locked="0"/>
    </xf>
    <xf numFmtId="49" fontId="3" fillId="0" borderId="22" xfId="0" applyNumberFormat="1" applyFont="1" applyFill="1" applyBorder="1" applyAlignment="1" applyProtection="1">
      <alignment horizontal="center" vertical="center" shrinkToFit="1"/>
      <protection locked="0"/>
    </xf>
    <xf numFmtId="49" fontId="3" fillId="0" borderId="23" xfId="0" applyNumberFormat="1" applyFont="1" applyFill="1" applyBorder="1" applyAlignment="1" applyProtection="1">
      <alignment horizontal="center" vertical="center" shrinkToFit="1"/>
      <protection locked="0"/>
    </xf>
    <xf numFmtId="0" fontId="3" fillId="0" borderId="0" xfId="0" applyFont="1" applyFill="1" applyBorder="1" applyAlignment="1" applyProtection="1">
      <alignment horizontal="center" vertical="center" shrinkToFit="1"/>
      <protection hidden="1"/>
    </xf>
    <xf numFmtId="183" fontId="3" fillId="0" borderId="24" xfId="0" applyNumberFormat="1" applyFont="1" applyFill="1" applyBorder="1" applyAlignment="1" applyProtection="1">
      <alignment horizontal="center" vertical="center"/>
      <protection hidden="1"/>
    </xf>
    <xf numFmtId="183" fontId="3" fillId="0" borderId="22" xfId="0" applyNumberFormat="1" applyFont="1" applyFill="1" applyBorder="1" applyAlignment="1" applyProtection="1">
      <alignment horizontal="center" vertical="center"/>
      <protection hidden="1"/>
    </xf>
    <xf numFmtId="183" fontId="3" fillId="0" borderId="23" xfId="0" applyNumberFormat="1" applyFont="1" applyFill="1" applyBorder="1" applyAlignment="1" applyProtection="1">
      <alignment horizontal="center" vertical="center"/>
      <protection hidden="1"/>
    </xf>
    <xf numFmtId="0" fontId="3" fillId="0" borderId="24" xfId="0" applyFont="1" applyFill="1" applyBorder="1" applyAlignment="1" applyProtection="1">
      <alignment horizontal="center" vertical="center"/>
      <protection hidden="1"/>
    </xf>
    <xf numFmtId="0" fontId="3" fillId="0" borderId="22" xfId="0" applyFont="1" applyFill="1" applyBorder="1" applyAlignment="1" applyProtection="1">
      <alignment horizontal="center" vertical="center"/>
      <protection hidden="1"/>
    </xf>
    <xf numFmtId="0" fontId="3" fillId="0" borderId="23" xfId="0" applyFont="1" applyFill="1" applyBorder="1" applyAlignment="1" applyProtection="1">
      <alignment horizontal="center" vertical="center"/>
      <protection hidden="1"/>
    </xf>
    <xf numFmtId="0" fontId="20" fillId="0" borderId="0" xfId="0" applyFont="1" applyFill="1" applyBorder="1" applyAlignment="1" applyProtection="1">
      <alignment horizontal="center" vertical="center"/>
      <protection hidden="1"/>
    </xf>
    <xf numFmtId="0" fontId="20" fillId="0" borderId="15" xfId="0" applyFont="1" applyFill="1" applyBorder="1" applyAlignment="1" applyProtection="1">
      <alignment horizontal="center" vertical="center"/>
      <protection hidden="1"/>
    </xf>
    <xf numFmtId="0" fontId="28" fillId="34" borderId="24" xfId="68" applyFont="1" applyFill="1" applyBorder="1" applyAlignment="1" applyProtection="1">
      <alignment horizontal="center" vertical="center" wrapText="1"/>
      <protection hidden="1"/>
    </xf>
    <xf numFmtId="0" fontId="28" fillId="34" borderId="22" xfId="68" applyFont="1" applyFill="1" applyBorder="1" applyAlignment="1" applyProtection="1">
      <alignment horizontal="center" vertical="center" wrapText="1"/>
      <protection hidden="1"/>
    </xf>
    <xf numFmtId="0" fontId="28" fillId="34" borderId="23" xfId="68" applyFont="1" applyFill="1" applyBorder="1" applyAlignment="1" applyProtection="1">
      <alignment horizontal="center" vertical="center" wrapText="1"/>
      <protection hidden="1"/>
    </xf>
    <xf numFmtId="0" fontId="3" fillId="34" borderId="12" xfId="68" applyFont="1" applyFill="1" applyBorder="1" applyAlignment="1" applyProtection="1">
      <alignment horizontal="center" vertical="center"/>
      <protection hidden="1"/>
    </xf>
    <xf numFmtId="0" fontId="3" fillId="34" borderId="22" xfId="68" applyFont="1" applyFill="1" applyBorder="1" applyAlignment="1" applyProtection="1">
      <alignment horizontal="center" vertical="center"/>
      <protection hidden="1"/>
    </xf>
    <xf numFmtId="0" fontId="3" fillId="34" borderId="23" xfId="68" applyFont="1" applyFill="1" applyBorder="1" applyAlignment="1" applyProtection="1">
      <alignment horizontal="center" vertical="center"/>
      <protection hidden="1"/>
    </xf>
    <xf numFmtId="0" fontId="7" fillId="34" borderId="24" xfId="68" applyFont="1" applyFill="1" applyBorder="1" applyAlignment="1" applyProtection="1">
      <alignment horizontal="center" vertical="center" wrapText="1"/>
      <protection hidden="1"/>
    </xf>
    <xf numFmtId="0" fontId="7" fillId="34" borderId="22" xfId="68" applyFont="1" applyFill="1" applyBorder="1" applyAlignment="1" applyProtection="1">
      <alignment horizontal="center" vertical="center" wrapText="1"/>
      <protection hidden="1"/>
    </xf>
    <xf numFmtId="0" fontId="7" fillId="34" borderId="23" xfId="68" applyFont="1" applyFill="1" applyBorder="1" applyAlignment="1" applyProtection="1">
      <alignment horizontal="center" vertical="center" wrapText="1"/>
      <protection hidden="1"/>
    </xf>
    <xf numFmtId="0" fontId="3" fillId="34" borderId="20" xfId="68" applyFont="1" applyFill="1" applyBorder="1" applyAlignment="1" applyProtection="1">
      <alignment horizontal="center" vertical="center" wrapText="1"/>
      <protection hidden="1"/>
    </xf>
    <xf numFmtId="0" fontId="3" fillId="34" borderId="14" xfId="68" applyFont="1" applyFill="1" applyBorder="1" applyAlignment="1" applyProtection="1">
      <alignment horizontal="center" vertical="center" wrapText="1"/>
      <protection hidden="1"/>
    </xf>
    <xf numFmtId="0" fontId="3" fillId="34" borderId="21" xfId="68" applyFont="1" applyFill="1" applyBorder="1" applyAlignment="1" applyProtection="1">
      <alignment horizontal="center" vertical="center" wrapText="1"/>
      <protection hidden="1"/>
    </xf>
    <xf numFmtId="0" fontId="3" fillId="34" borderId="16" xfId="68" applyFont="1" applyFill="1" applyBorder="1" applyAlignment="1" applyProtection="1">
      <alignment horizontal="center" vertical="center"/>
      <protection hidden="1"/>
    </xf>
    <xf numFmtId="0" fontId="3" fillId="34" borderId="17" xfId="68" applyFont="1" applyFill="1" applyBorder="1" applyAlignment="1" applyProtection="1">
      <alignment horizontal="center" vertical="center"/>
      <protection hidden="1"/>
    </xf>
    <xf numFmtId="0" fontId="3" fillId="34" borderId="18" xfId="68" applyFont="1" applyFill="1" applyBorder="1" applyAlignment="1" applyProtection="1">
      <alignment horizontal="center" vertical="center"/>
      <protection hidden="1"/>
    </xf>
    <xf numFmtId="0" fontId="3" fillId="34" borderId="20" xfId="68" applyFont="1" applyFill="1" applyBorder="1" applyAlignment="1" applyProtection="1">
      <alignment horizontal="center" vertical="center"/>
      <protection hidden="1"/>
    </xf>
    <xf numFmtId="0" fontId="3" fillId="34" borderId="14" xfId="68" applyFont="1" applyFill="1" applyBorder="1" applyAlignment="1" applyProtection="1">
      <alignment horizontal="center" vertical="center"/>
      <protection hidden="1"/>
    </xf>
    <xf numFmtId="0" fontId="3" fillId="34" borderId="21" xfId="68" applyFont="1" applyFill="1" applyBorder="1" applyAlignment="1" applyProtection="1">
      <alignment horizontal="center" vertical="center"/>
      <protection hidden="1"/>
    </xf>
    <xf numFmtId="0" fontId="3" fillId="34" borderId="16" xfId="68" applyFont="1" applyFill="1" applyBorder="1" applyAlignment="1" applyProtection="1">
      <alignment horizontal="center" vertical="center" shrinkToFit="1"/>
      <protection hidden="1"/>
    </xf>
    <xf numFmtId="0" fontId="3" fillId="34" borderId="17" xfId="68" applyFont="1" applyFill="1" applyBorder="1" applyAlignment="1" applyProtection="1">
      <alignment horizontal="center" vertical="center" shrinkToFit="1"/>
      <protection hidden="1"/>
    </xf>
    <xf numFmtId="0" fontId="3" fillId="34" borderId="18" xfId="68" applyFont="1" applyFill="1" applyBorder="1" applyAlignment="1" applyProtection="1">
      <alignment horizontal="center" vertical="center" shrinkToFit="1"/>
      <protection hidden="1"/>
    </xf>
    <xf numFmtId="0" fontId="3" fillId="34" borderId="20" xfId="68" applyFont="1" applyFill="1" applyBorder="1" applyAlignment="1" applyProtection="1">
      <alignment horizontal="center" vertical="center" shrinkToFit="1"/>
      <protection hidden="1"/>
    </xf>
    <xf numFmtId="0" fontId="3" fillId="34" borderId="14" xfId="68" applyFont="1" applyFill="1" applyBorder="1" applyAlignment="1" applyProtection="1">
      <alignment horizontal="center" vertical="center" shrinkToFit="1"/>
      <protection hidden="1"/>
    </xf>
    <xf numFmtId="0" fontId="3" fillId="34" borderId="21" xfId="68" applyFont="1" applyFill="1" applyBorder="1" applyAlignment="1" applyProtection="1">
      <alignment horizontal="center" vertical="center" shrinkToFit="1"/>
      <protection hidden="1"/>
    </xf>
    <xf numFmtId="0" fontId="3" fillId="0" borderId="94" xfId="68" applyFont="1" applyFill="1" applyBorder="1" applyAlignment="1" applyProtection="1">
      <alignment horizontal="center" vertical="center" shrinkToFit="1"/>
      <protection locked="0"/>
    </xf>
    <xf numFmtId="0" fontId="3" fillId="34" borderId="94" xfId="68" applyFont="1" applyFill="1" applyBorder="1" applyAlignment="1" applyProtection="1">
      <alignment horizontal="center" vertical="center" wrapText="1"/>
      <protection hidden="1"/>
    </xf>
    <xf numFmtId="0" fontId="3" fillId="0" borderId="11" xfId="68" applyFont="1" applyFill="1" applyBorder="1" applyAlignment="1" applyProtection="1">
      <alignment horizontal="center" vertical="center" shrinkToFit="1"/>
      <protection locked="0"/>
    </xf>
    <xf numFmtId="0" fontId="3" fillId="0" borderId="87" xfId="68" applyFont="1" applyFill="1" applyBorder="1" applyAlignment="1" applyProtection="1">
      <alignment horizontal="center" vertical="center" shrinkToFit="1"/>
      <protection locked="0"/>
    </xf>
    <xf numFmtId="0" fontId="3" fillId="0" borderId="102" xfId="68" applyFont="1" applyFill="1" applyBorder="1" applyAlignment="1" applyProtection="1">
      <alignment horizontal="center" vertical="center" shrinkToFit="1"/>
      <protection locked="0"/>
    </xf>
    <xf numFmtId="0" fontId="3" fillId="34" borderId="24" xfId="68" applyFont="1" applyFill="1" applyBorder="1" applyAlignment="1" applyProtection="1">
      <alignment horizontal="center" vertical="center"/>
      <protection hidden="1"/>
    </xf>
    <xf numFmtId="0" fontId="7" fillId="34" borderId="24" xfId="68" applyFont="1" applyFill="1" applyBorder="1" applyAlignment="1" applyProtection="1">
      <alignment horizontal="center" vertical="center" wrapText="1" shrinkToFit="1"/>
      <protection hidden="1"/>
    </xf>
    <xf numFmtId="0" fontId="7" fillId="34" borderId="22" xfId="68" applyFont="1" applyFill="1" applyBorder="1" applyAlignment="1" applyProtection="1">
      <alignment horizontal="center" vertical="center" wrapText="1" shrinkToFit="1"/>
      <protection hidden="1"/>
    </xf>
    <xf numFmtId="0" fontId="7" fillId="34" borderId="23" xfId="68" applyFont="1" applyFill="1" applyBorder="1" applyAlignment="1" applyProtection="1">
      <alignment horizontal="center" vertical="center" wrapText="1" shrinkToFit="1"/>
      <protection hidden="1"/>
    </xf>
    <xf numFmtId="0" fontId="3" fillId="34" borderId="12" xfId="68" applyFont="1" applyFill="1" applyBorder="1" applyAlignment="1" applyProtection="1">
      <alignment horizontal="center" vertical="center" shrinkToFit="1"/>
      <protection hidden="1"/>
    </xf>
    <xf numFmtId="0" fontId="3" fillId="34" borderId="102" xfId="68" applyFont="1" applyFill="1" applyBorder="1" applyAlignment="1" applyProtection="1">
      <alignment horizontal="center" vertical="center" shrinkToFit="1"/>
      <protection hidden="1"/>
    </xf>
    <xf numFmtId="0" fontId="20" fillId="34" borderId="24" xfId="68" applyFont="1" applyFill="1" applyBorder="1" applyAlignment="1" applyProtection="1">
      <alignment horizontal="center" vertical="center" wrapText="1" shrinkToFit="1"/>
      <protection hidden="1"/>
    </xf>
    <xf numFmtId="0" fontId="20" fillId="34" borderId="22" xfId="68" applyFont="1" applyFill="1" applyBorder="1" applyAlignment="1" applyProtection="1">
      <alignment horizontal="center" vertical="center" wrapText="1" shrinkToFit="1"/>
      <protection hidden="1"/>
    </xf>
    <xf numFmtId="0" fontId="20" fillId="34" borderId="23" xfId="68" applyFont="1" applyFill="1" applyBorder="1" applyAlignment="1" applyProtection="1">
      <alignment horizontal="center" vertical="center" wrapText="1" shrinkToFit="1"/>
      <protection hidden="1"/>
    </xf>
    <xf numFmtId="0" fontId="28" fillId="34" borderId="24" xfId="68" applyFont="1" applyFill="1" applyBorder="1" applyAlignment="1" applyProtection="1">
      <alignment horizontal="center" vertical="center" wrapText="1" shrinkToFit="1"/>
      <protection hidden="1"/>
    </xf>
    <xf numFmtId="0" fontId="28" fillId="34" borderId="22" xfId="68" applyFont="1" applyFill="1" applyBorder="1" applyAlignment="1" applyProtection="1">
      <alignment horizontal="center" vertical="center" wrapText="1" shrinkToFit="1"/>
      <protection hidden="1"/>
    </xf>
    <xf numFmtId="0" fontId="28" fillId="34" borderId="23" xfId="68" applyFont="1" applyFill="1" applyBorder="1" applyAlignment="1" applyProtection="1">
      <alignment horizontal="center" vertical="center" wrapText="1" shrinkToFit="1"/>
      <protection hidden="1"/>
    </xf>
    <xf numFmtId="0" fontId="7" fillId="34" borderId="16" xfId="69" applyFont="1" applyFill="1" applyBorder="1" applyAlignment="1" applyProtection="1">
      <alignment horizontal="center" vertical="center" wrapText="1"/>
      <protection hidden="1"/>
    </xf>
    <xf numFmtId="0" fontId="7" fillId="34" borderId="17" xfId="69" applyFont="1" applyFill="1" applyBorder="1" applyAlignment="1" applyProtection="1">
      <alignment horizontal="center" vertical="center" wrapText="1"/>
      <protection hidden="1"/>
    </xf>
    <xf numFmtId="0" fontId="7" fillId="34" borderId="18" xfId="69" applyFont="1" applyFill="1" applyBorder="1" applyAlignment="1" applyProtection="1">
      <alignment horizontal="center" vertical="center" wrapText="1"/>
      <protection hidden="1"/>
    </xf>
    <xf numFmtId="0" fontId="7" fillId="34" borderId="19" xfId="69" applyFont="1" applyFill="1" applyBorder="1" applyAlignment="1" applyProtection="1">
      <alignment horizontal="center" vertical="center" wrapText="1"/>
      <protection hidden="1"/>
    </xf>
    <xf numFmtId="0" fontId="7" fillId="34" borderId="0" xfId="69" applyFont="1" applyFill="1" applyBorder="1" applyAlignment="1" applyProtection="1">
      <alignment horizontal="center" vertical="center" wrapText="1"/>
      <protection hidden="1"/>
    </xf>
    <xf numFmtId="0" fontId="7" fillId="34" borderId="15" xfId="69" applyFont="1" applyFill="1" applyBorder="1" applyAlignment="1" applyProtection="1">
      <alignment horizontal="center" vertical="center" wrapText="1"/>
      <protection hidden="1"/>
    </xf>
    <xf numFmtId="0" fontId="7" fillId="34" borderId="20" xfId="69" applyFont="1" applyFill="1" applyBorder="1" applyAlignment="1" applyProtection="1">
      <alignment horizontal="center" vertical="center" wrapText="1"/>
      <protection hidden="1"/>
    </xf>
    <xf numFmtId="0" fontId="7" fillId="34" borderId="14" xfId="69" applyFont="1" applyFill="1" applyBorder="1" applyAlignment="1" applyProtection="1">
      <alignment horizontal="center" vertical="center" wrapText="1"/>
      <protection hidden="1"/>
    </xf>
    <xf numFmtId="0" fontId="7" fillId="34" borderId="21" xfId="69" applyFont="1" applyFill="1" applyBorder="1" applyAlignment="1" applyProtection="1">
      <alignment horizontal="center" vertical="center" wrapText="1"/>
      <protection hidden="1"/>
    </xf>
    <xf numFmtId="0" fontId="20" fillId="34" borderId="16" xfId="69" applyFont="1" applyFill="1" applyBorder="1" applyAlignment="1" applyProtection="1">
      <alignment horizontal="center" vertical="center" wrapText="1"/>
      <protection hidden="1"/>
    </xf>
    <xf numFmtId="0" fontId="20" fillId="34" borderId="17" xfId="69" applyFont="1" applyFill="1" applyBorder="1" applyAlignment="1" applyProtection="1">
      <alignment horizontal="center" vertical="center" wrapText="1"/>
      <protection hidden="1"/>
    </xf>
    <xf numFmtId="0" fontId="20" fillId="34" borderId="18" xfId="69" applyFont="1" applyFill="1" applyBorder="1" applyAlignment="1" applyProtection="1">
      <alignment horizontal="center" vertical="center" wrapText="1"/>
      <protection hidden="1"/>
    </xf>
    <xf numFmtId="0" fontId="20" fillId="34" borderId="19" xfId="69" applyFont="1" applyFill="1" applyBorder="1" applyAlignment="1" applyProtection="1">
      <alignment horizontal="center" vertical="center" wrapText="1"/>
      <protection hidden="1"/>
    </xf>
    <xf numFmtId="0" fontId="20" fillId="34" borderId="0" xfId="69" applyFont="1" applyFill="1" applyBorder="1" applyAlignment="1" applyProtection="1">
      <alignment horizontal="center" vertical="center" wrapText="1"/>
      <protection hidden="1"/>
    </xf>
    <xf numFmtId="0" fontId="20" fillId="34" borderId="15" xfId="69" applyFont="1" applyFill="1" applyBorder="1" applyAlignment="1" applyProtection="1">
      <alignment horizontal="center" vertical="center" wrapText="1"/>
      <protection hidden="1"/>
    </xf>
    <xf numFmtId="0" fontId="20" fillId="34" borderId="20" xfId="69" applyFont="1" applyFill="1" applyBorder="1" applyAlignment="1" applyProtection="1">
      <alignment horizontal="center" vertical="center" wrapText="1"/>
      <protection hidden="1"/>
    </xf>
    <xf numFmtId="0" fontId="20" fillId="34" borderId="14" xfId="69" applyFont="1" applyFill="1" applyBorder="1" applyAlignment="1" applyProtection="1">
      <alignment horizontal="center" vertical="center" wrapText="1"/>
      <protection hidden="1"/>
    </xf>
    <xf numFmtId="0" fontId="20" fillId="34" borderId="21" xfId="69" applyFont="1" applyFill="1" applyBorder="1" applyAlignment="1" applyProtection="1">
      <alignment horizontal="center" vertical="center" wrapText="1"/>
      <protection hidden="1"/>
    </xf>
    <xf numFmtId="0" fontId="20" fillId="34" borderId="16" xfId="68" applyFont="1" applyFill="1" applyBorder="1" applyAlignment="1" applyProtection="1">
      <alignment horizontal="center" vertical="center" wrapText="1"/>
      <protection hidden="1"/>
    </xf>
    <xf numFmtId="0" fontId="20" fillId="34" borderId="18" xfId="68" applyFont="1" applyFill="1" applyBorder="1" applyAlignment="1" applyProtection="1">
      <alignment horizontal="center" vertical="center" wrapText="1"/>
      <protection hidden="1"/>
    </xf>
    <xf numFmtId="0" fontId="20" fillId="34" borderId="19" xfId="68" applyFont="1" applyFill="1" applyBorder="1" applyAlignment="1" applyProtection="1">
      <alignment horizontal="center" vertical="center" wrapText="1"/>
      <protection hidden="1"/>
    </xf>
    <xf numFmtId="0" fontId="20" fillId="34" borderId="15" xfId="68" applyFont="1" applyFill="1" applyBorder="1" applyAlignment="1" applyProtection="1">
      <alignment horizontal="center" vertical="center" wrapText="1"/>
      <protection hidden="1"/>
    </xf>
    <xf numFmtId="0" fontId="20" fillId="34" borderId="20" xfId="68" applyFont="1" applyFill="1" applyBorder="1" applyAlignment="1" applyProtection="1">
      <alignment horizontal="center" vertical="center" wrapText="1"/>
      <protection hidden="1"/>
    </xf>
    <xf numFmtId="0" fontId="20" fillId="34" borderId="21" xfId="68" applyFont="1" applyFill="1" applyBorder="1" applyAlignment="1" applyProtection="1">
      <alignment horizontal="center" vertical="center" wrapText="1"/>
      <protection hidden="1"/>
    </xf>
    <xf numFmtId="0" fontId="3" fillId="0" borderId="22" xfId="68" applyNumberFormat="1" applyFont="1" applyFill="1" applyBorder="1" applyAlignment="1" applyProtection="1">
      <alignment horizontal="center" vertical="center" shrinkToFit="1"/>
      <protection locked="0"/>
    </xf>
    <xf numFmtId="0" fontId="3" fillId="33" borderId="24" xfId="69" applyFont="1" applyFill="1" applyBorder="1" applyAlignment="1" applyProtection="1">
      <alignment horizontal="center" vertical="center" shrinkToFit="1"/>
      <protection locked="0"/>
    </xf>
    <xf numFmtId="0" fontId="3" fillId="33" borderId="23" xfId="69" applyFont="1" applyFill="1" applyBorder="1" applyAlignment="1" applyProtection="1">
      <alignment horizontal="center" vertical="center" shrinkToFit="1"/>
      <protection locked="0"/>
    </xf>
    <xf numFmtId="0" fontId="3" fillId="0" borderId="24" xfId="0"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20" fillId="34" borderId="12" xfId="68" applyFont="1" applyFill="1" applyBorder="1" applyAlignment="1" applyProtection="1">
      <alignment horizontal="center" vertical="center" wrapText="1"/>
      <protection hidden="1"/>
    </xf>
    <xf numFmtId="0" fontId="3" fillId="33" borderId="24" xfId="68" applyFont="1" applyFill="1" applyBorder="1" applyAlignment="1" applyProtection="1">
      <alignment horizontal="center" vertical="center"/>
      <protection hidden="1"/>
    </xf>
    <xf numFmtId="0" fontId="3" fillId="33" borderId="23" xfId="68" applyFont="1" applyFill="1" applyBorder="1" applyAlignment="1" applyProtection="1">
      <alignment horizontal="center" vertical="center"/>
      <protection hidden="1"/>
    </xf>
    <xf numFmtId="0" fontId="3" fillId="0" borderId="23" xfId="0" applyFont="1" applyBorder="1" applyAlignment="1" applyProtection="1">
      <alignment vertical="center" shrinkToFit="1"/>
      <protection locked="0"/>
    </xf>
    <xf numFmtId="0" fontId="8" fillId="33" borderId="12" xfId="0" applyFont="1" applyFill="1" applyBorder="1" applyAlignment="1" applyProtection="1">
      <alignment horizontal="center" vertical="center"/>
      <protection locked="0"/>
    </xf>
    <xf numFmtId="0" fontId="20" fillId="34" borderId="17" xfId="68" applyFont="1" applyFill="1" applyBorder="1" applyAlignment="1" applyProtection="1">
      <alignment horizontal="center" vertical="center" wrapText="1"/>
      <protection hidden="1"/>
    </xf>
    <xf numFmtId="0" fontId="20" fillId="34" borderId="0" xfId="68" applyFont="1" applyFill="1" applyBorder="1" applyAlignment="1" applyProtection="1">
      <alignment horizontal="center" vertical="center" wrapText="1"/>
      <protection hidden="1"/>
    </xf>
    <xf numFmtId="0" fontId="20" fillId="34" borderId="14" xfId="68" applyFont="1" applyFill="1" applyBorder="1" applyAlignment="1" applyProtection="1">
      <alignment horizontal="center" vertical="center" wrapText="1"/>
      <protection hidden="1"/>
    </xf>
    <xf numFmtId="0" fontId="20" fillId="34" borderId="18" xfId="68" applyFont="1" applyFill="1" applyBorder="1" applyAlignment="1" applyProtection="1">
      <alignment horizontal="center" vertical="center"/>
      <protection hidden="1"/>
    </xf>
    <xf numFmtId="0" fontId="20" fillId="34" borderId="19" xfId="68" applyFont="1" applyFill="1" applyBorder="1" applyAlignment="1" applyProtection="1">
      <alignment horizontal="center" vertical="center"/>
      <protection hidden="1"/>
    </xf>
    <xf numFmtId="0" fontId="20" fillId="34" borderId="15" xfId="68" applyFont="1" applyFill="1" applyBorder="1" applyAlignment="1" applyProtection="1">
      <alignment horizontal="center" vertical="center"/>
      <protection hidden="1"/>
    </xf>
    <xf numFmtId="0" fontId="20" fillId="34" borderId="20" xfId="68" applyFont="1" applyFill="1" applyBorder="1" applyAlignment="1" applyProtection="1">
      <alignment horizontal="center" vertical="center"/>
      <protection hidden="1"/>
    </xf>
    <xf numFmtId="0" fontId="20" fillId="34" borderId="21" xfId="68" applyFont="1" applyFill="1" applyBorder="1" applyAlignment="1" applyProtection="1">
      <alignment horizontal="center" vertical="center"/>
      <protection hidden="1"/>
    </xf>
    <xf numFmtId="0" fontId="7" fillId="34" borderId="16" xfId="68" applyFont="1" applyFill="1" applyBorder="1" applyAlignment="1" applyProtection="1">
      <alignment horizontal="center" vertical="center" wrapText="1"/>
      <protection hidden="1"/>
    </xf>
    <xf numFmtId="0" fontId="7" fillId="34" borderId="17" xfId="68" applyFont="1" applyFill="1" applyBorder="1" applyAlignment="1" applyProtection="1">
      <alignment horizontal="center" vertical="center"/>
      <protection hidden="1"/>
    </xf>
    <xf numFmtId="0" fontId="7" fillId="34" borderId="18" xfId="68" applyFont="1" applyFill="1" applyBorder="1" applyAlignment="1" applyProtection="1">
      <alignment horizontal="center" vertical="center"/>
      <protection hidden="1"/>
    </xf>
    <xf numFmtId="0" fontId="7" fillId="34" borderId="19" xfId="68" applyFont="1" applyFill="1" applyBorder="1" applyAlignment="1" applyProtection="1">
      <alignment horizontal="center" vertical="center"/>
      <protection hidden="1"/>
    </xf>
    <xf numFmtId="0" fontId="7" fillId="34" borderId="0" xfId="68" applyFont="1" applyFill="1" applyBorder="1" applyAlignment="1" applyProtection="1">
      <alignment horizontal="center" vertical="center"/>
      <protection hidden="1"/>
    </xf>
    <xf numFmtId="0" fontId="7" fillId="34" borderId="15" xfId="68" applyFont="1" applyFill="1" applyBorder="1" applyAlignment="1" applyProtection="1">
      <alignment horizontal="center" vertical="center"/>
      <protection hidden="1"/>
    </xf>
    <xf numFmtId="0" fontId="7" fillId="34" borderId="20" xfId="68" applyFont="1" applyFill="1" applyBorder="1" applyAlignment="1" applyProtection="1">
      <alignment horizontal="center" vertical="center"/>
      <protection hidden="1"/>
    </xf>
    <xf numFmtId="0" fontId="7" fillId="34" borderId="14" xfId="68" applyFont="1" applyFill="1" applyBorder="1" applyAlignment="1" applyProtection="1">
      <alignment horizontal="center" vertical="center"/>
      <protection hidden="1"/>
    </xf>
    <xf numFmtId="0" fontId="7" fillId="34" borderId="21" xfId="68" applyFont="1" applyFill="1" applyBorder="1" applyAlignment="1" applyProtection="1">
      <alignment horizontal="center" vertical="center"/>
      <protection hidden="1"/>
    </xf>
    <xf numFmtId="0" fontId="28" fillId="34" borderId="16" xfId="68" applyFont="1" applyFill="1" applyBorder="1" applyAlignment="1" applyProtection="1">
      <alignment horizontal="center" vertical="center" wrapText="1" shrinkToFit="1"/>
      <protection hidden="1"/>
    </xf>
    <xf numFmtId="0" fontId="28" fillId="34" borderId="17" xfId="68" applyFont="1" applyFill="1" applyBorder="1" applyAlignment="1" applyProtection="1">
      <alignment horizontal="center" vertical="center" shrinkToFit="1"/>
      <protection hidden="1"/>
    </xf>
    <xf numFmtId="0" fontId="28" fillId="34" borderId="18" xfId="68" applyFont="1" applyFill="1" applyBorder="1" applyAlignment="1" applyProtection="1">
      <alignment horizontal="center" vertical="center" shrinkToFit="1"/>
      <protection hidden="1"/>
    </xf>
    <xf numFmtId="0" fontId="28" fillId="34" borderId="19" xfId="68" applyFont="1" applyFill="1" applyBorder="1" applyAlignment="1" applyProtection="1">
      <alignment horizontal="center" vertical="center" shrinkToFit="1"/>
      <protection hidden="1"/>
    </xf>
    <xf numFmtId="0" fontId="28" fillId="34" borderId="0" xfId="68" applyFont="1" applyFill="1" applyBorder="1" applyAlignment="1" applyProtection="1">
      <alignment horizontal="center" vertical="center" shrinkToFit="1"/>
      <protection hidden="1"/>
    </xf>
    <xf numFmtId="0" fontId="28" fillId="34" borderId="15" xfId="68" applyFont="1" applyFill="1" applyBorder="1" applyAlignment="1" applyProtection="1">
      <alignment horizontal="center" vertical="center" shrinkToFit="1"/>
      <protection hidden="1"/>
    </xf>
    <xf numFmtId="0" fontId="28" fillId="34" borderId="20" xfId="68" applyFont="1" applyFill="1" applyBorder="1" applyAlignment="1" applyProtection="1">
      <alignment horizontal="center" vertical="center" shrinkToFit="1"/>
      <protection hidden="1"/>
    </xf>
    <xf numFmtId="0" fontId="28" fillId="34" borderId="14" xfId="68" applyFont="1" applyFill="1" applyBorder="1" applyAlignment="1" applyProtection="1">
      <alignment horizontal="center" vertical="center" shrinkToFit="1"/>
      <protection hidden="1"/>
    </xf>
    <xf numFmtId="0" fontId="28" fillId="34" borderId="21" xfId="68" applyFont="1" applyFill="1" applyBorder="1" applyAlignment="1" applyProtection="1">
      <alignment horizontal="center" vertical="center" shrinkToFit="1"/>
      <protection hidden="1"/>
    </xf>
    <xf numFmtId="0" fontId="3" fillId="34" borderId="0" xfId="68" applyFont="1" applyFill="1" applyBorder="1" applyAlignment="1" applyProtection="1">
      <alignment horizontal="center" vertical="center" shrinkToFit="1"/>
      <protection hidden="1"/>
    </xf>
    <xf numFmtId="0" fontId="3" fillId="34" borderId="15" xfId="68" applyFont="1" applyFill="1" applyBorder="1" applyAlignment="1" applyProtection="1">
      <alignment horizontal="center" vertical="center" shrinkToFit="1"/>
      <protection hidden="1"/>
    </xf>
    <xf numFmtId="0" fontId="3" fillId="33" borderId="12" xfId="68" applyFont="1" applyFill="1" applyBorder="1" applyAlignment="1" applyProtection="1">
      <alignment horizontal="center" vertical="center"/>
      <protection hidden="1"/>
    </xf>
    <xf numFmtId="0" fontId="3" fillId="0" borderId="24" xfId="0" applyFont="1" applyBorder="1" applyAlignment="1" applyProtection="1">
      <alignment horizontal="center" vertical="center" shrinkToFit="1"/>
      <protection locked="0"/>
    </xf>
    <xf numFmtId="0" fontId="7" fillId="0" borderId="22" xfId="0" applyFont="1" applyBorder="1" applyAlignment="1" applyProtection="1">
      <alignment horizontal="center" vertical="center" shrinkToFit="1"/>
      <protection hidden="1"/>
    </xf>
    <xf numFmtId="0" fontId="7" fillId="0" borderId="23" xfId="0" applyFont="1" applyBorder="1" applyAlignment="1" applyProtection="1">
      <alignment horizontal="center" vertical="center" shrinkToFit="1"/>
      <protection hidden="1"/>
    </xf>
    <xf numFmtId="0" fontId="28" fillId="34" borderId="12" xfId="68" applyFont="1" applyFill="1" applyBorder="1" applyAlignment="1" applyProtection="1">
      <alignment horizontal="center" vertical="center" textRotation="255" wrapText="1"/>
      <protection hidden="1"/>
    </xf>
    <xf numFmtId="0" fontId="3" fillId="0" borderId="22" xfId="68" applyFont="1" applyFill="1" applyBorder="1" applyAlignment="1" applyProtection="1">
      <alignment horizontal="center" vertical="center"/>
      <protection locked="0"/>
    </xf>
    <xf numFmtId="0" fontId="3" fillId="0" borderId="23" xfId="68" applyFont="1" applyFill="1" applyBorder="1" applyAlignment="1" applyProtection="1">
      <alignment horizontal="center" vertical="center"/>
      <protection locked="0"/>
    </xf>
    <xf numFmtId="0" fontId="3" fillId="0" borderId="12" xfId="0" applyFont="1" applyBorder="1" applyAlignment="1" applyProtection="1">
      <alignment horizontal="center" vertical="center" shrinkToFit="1"/>
      <protection locked="0"/>
    </xf>
    <xf numFmtId="0" fontId="3" fillId="34" borderId="24" xfId="68" applyFont="1" applyFill="1" applyBorder="1" applyAlignment="1" applyProtection="1">
      <alignment horizontal="center" vertical="center" shrinkToFit="1"/>
      <protection hidden="1"/>
    </xf>
    <xf numFmtId="0" fontId="3" fillId="34" borderId="22" xfId="68" applyFont="1" applyFill="1" applyBorder="1" applyAlignment="1" applyProtection="1">
      <alignment horizontal="center" vertical="center" shrinkToFit="1"/>
      <protection hidden="1"/>
    </xf>
    <xf numFmtId="0" fontId="3" fillId="34" borderId="23" xfId="68" applyFont="1" applyFill="1" applyBorder="1" applyAlignment="1" applyProtection="1">
      <alignment horizontal="center" vertical="center" shrinkToFit="1"/>
      <protection hidden="1"/>
    </xf>
    <xf numFmtId="0" fontId="3" fillId="0" borderId="24" xfId="0" applyNumberFormat="1" applyFont="1" applyBorder="1" applyAlignment="1" applyProtection="1">
      <alignment horizontal="center" vertical="center" shrinkToFit="1"/>
      <protection locked="0"/>
    </xf>
    <xf numFmtId="0" fontId="3" fillId="0" borderId="22" xfId="0" applyNumberFormat="1" applyFont="1" applyBorder="1" applyAlignment="1" applyProtection="1">
      <alignment horizontal="center" vertical="center" shrinkToFit="1"/>
      <protection locked="0"/>
    </xf>
    <xf numFmtId="0" fontId="3" fillId="34" borderId="16" xfId="68" applyFont="1" applyFill="1" applyBorder="1" applyAlignment="1" applyProtection="1">
      <alignment horizontal="center" vertical="center" textRotation="255" wrapText="1"/>
      <protection hidden="1"/>
    </xf>
    <xf numFmtId="0" fontId="3" fillId="34" borderId="18" xfId="68" applyFont="1" applyFill="1" applyBorder="1" applyAlignment="1" applyProtection="1">
      <alignment horizontal="center" vertical="center" textRotation="255" wrapText="1"/>
      <protection hidden="1"/>
    </xf>
    <xf numFmtId="0" fontId="3" fillId="34" borderId="19" xfId="68" applyFont="1" applyFill="1" applyBorder="1" applyAlignment="1" applyProtection="1">
      <alignment horizontal="center" vertical="center" textRotation="255" wrapText="1"/>
      <protection hidden="1"/>
    </xf>
    <xf numFmtId="0" fontId="3" fillId="34" borderId="15" xfId="68" applyFont="1" applyFill="1" applyBorder="1" applyAlignment="1" applyProtection="1">
      <alignment horizontal="center" vertical="center" textRotation="255" wrapText="1"/>
      <protection hidden="1"/>
    </xf>
    <xf numFmtId="0" fontId="3" fillId="34" borderId="20" xfId="68" applyFont="1" applyFill="1" applyBorder="1" applyAlignment="1" applyProtection="1">
      <alignment horizontal="center" vertical="center" textRotation="255" wrapText="1"/>
      <protection hidden="1"/>
    </xf>
    <xf numFmtId="0" fontId="3" fillId="34" borderId="21" xfId="68" applyFont="1" applyFill="1" applyBorder="1" applyAlignment="1" applyProtection="1">
      <alignment horizontal="center" vertical="center" textRotation="255" wrapText="1"/>
      <protection hidden="1"/>
    </xf>
    <xf numFmtId="0" fontId="3" fillId="0" borderId="16" xfId="68" applyFont="1" applyFill="1" applyBorder="1" applyAlignment="1" applyProtection="1">
      <alignment horizontal="center" vertical="center"/>
      <protection locked="0"/>
    </xf>
    <xf numFmtId="0" fontId="3" fillId="0" borderId="17" xfId="68" applyFont="1" applyFill="1" applyBorder="1" applyAlignment="1" applyProtection="1">
      <alignment horizontal="center" vertical="center"/>
      <protection locked="0"/>
    </xf>
    <xf numFmtId="0" fontId="3" fillId="0" borderId="18" xfId="68" applyFont="1" applyFill="1" applyBorder="1" applyAlignment="1" applyProtection="1">
      <alignment horizontal="center" vertical="center"/>
      <protection locked="0"/>
    </xf>
    <xf numFmtId="0" fontId="3" fillId="0" borderId="20" xfId="68" applyFont="1" applyFill="1" applyBorder="1" applyAlignment="1" applyProtection="1">
      <alignment horizontal="center" vertical="center"/>
      <protection locked="0"/>
    </xf>
    <xf numFmtId="0" fontId="3" fillId="0" borderId="14" xfId="68" applyFont="1" applyFill="1" applyBorder="1" applyAlignment="1" applyProtection="1">
      <alignment horizontal="center" vertical="center"/>
      <protection locked="0"/>
    </xf>
    <xf numFmtId="0" fontId="3" fillId="0" borderId="21" xfId="68" applyFont="1" applyFill="1" applyBorder="1" applyAlignment="1" applyProtection="1">
      <alignment horizontal="center" vertical="center"/>
      <protection locked="0"/>
    </xf>
    <xf numFmtId="0" fontId="7" fillId="0" borderId="24" xfId="68" applyFont="1" applyBorder="1" applyAlignment="1" applyProtection="1">
      <alignment horizontal="center" vertical="center"/>
      <protection hidden="1"/>
    </xf>
    <xf numFmtId="0" fontId="7" fillId="0" borderId="22" xfId="68" applyFont="1" applyBorder="1" applyAlignment="1" applyProtection="1">
      <alignment horizontal="center" vertical="center"/>
      <protection hidden="1"/>
    </xf>
    <xf numFmtId="0" fontId="7" fillId="0" borderId="23" xfId="68" applyFont="1" applyBorder="1" applyAlignment="1" applyProtection="1">
      <alignment horizontal="center" vertical="center"/>
      <protection hidden="1"/>
    </xf>
    <xf numFmtId="0" fontId="7" fillId="0" borderId="12" xfId="68" applyFont="1" applyBorder="1" applyAlignment="1" applyProtection="1">
      <alignment horizontal="center" vertical="center"/>
      <protection hidden="1"/>
    </xf>
    <xf numFmtId="0" fontId="28" fillId="0" borderId="0" xfId="0" applyFont="1" applyFill="1" applyBorder="1" applyAlignment="1" applyProtection="1">
      <alignment horizontal="left" vertical="center" shrinkToFit="1"/>
      <protection hidden="1"/>
    </xf>
    <xf numFmtId="0" fontId="3" fillId="0" borderId="103" xfId="0" applyFont="1" applyFill="1" applyBorder="1" applyAlignment="1" applyProtection="1">
      <alignment horizontal="center" vertical="center" shrinkToFit="1"/>
      <protection hidden="1"/>
    </xf>
    <xf numFmtId="0" fontId="3" fillId="0" borderId="104" xfId="0" applyFont="1" applyFill="1" applyBorder="1" applyAlignment="1" applyProtection="1">
      <alignment horizontal="center" vertical="center" shrinkToFit="1"/>
      <protection hidden="1"/>
    </xf>
    <xf numFmtId="0" fontId="3" fillId="0" borderId="105" xfId="0" applyFont="1" applyFill="1" applyBorder="1" applyAlignment="1" applyProtection="1">
      <alignment horizontal="center" vertical="center" shrinkToFit="1"/>
      <protection hidden="1"/>
    </xf>
    <xf numFmtId="0" fontId="6" fillId="33" borderId="0" xfId="0" applyFont="1" applyFill="1" applyBorder="1" applyAlignment="1" applyProtection="1">
      <alignment horizontal="center" vertical="center" shrinkToFit="1"/>
      <protection hidden="1"/>
    </xf>
    <xf numFmtId="0" fontId="6" fillId="33" borderId="15" xfId="0" applyFont="1" applyFill="1" applyBorder="1" applyAlignment="1" applyProtection="1">
      <alignment horizontal="center" vertical="center" shrinkToFit="1"/>
      <protection hidden="1"/>
    </xf>
    <xf numFmtId="49" fontId="3" fillId="33" borderId="22" xfId="0" applyNumberFormat="1" applyFont="1" applyFill="1" applyBorder="1" applyAlignment="1" applyProtection="1">
      <alignment horizontal="center" vertical="center"/>
      <protection locked="0"/>
    </xf>
    <xf numFmtId="49" fontId="3" fillId="33" borderId="23" xfId="0" applyNumberFormat="1" applyFont="1" applyFill="1" applyBorder="1" applyAlignment="1" applyProtection="1">
      <alignment horizontal="center" vertical="center"/>
      <protection locked="0"/>
    </xf>
    <xf numFmtId="0" fontId="7" fillId="0" borderId="22" xfId="68" applyFont="1" applyBorder="1" applyAlignment="1" applyProtection="1">
      <alignment horizontal="left" vertical="center"/>
      <protection hidden="1"/>
    </xf>
    <xf numFmtId="0" fontId="7" fillId="0" borderId="23" xfId="68" applyFont="1" applyBorder="1" applyAlignment="1" applyProtection="1">
      <alignment horizontal="left" vertical="center"/>
      <protection hidden="1"/>
    </xf>
    <xf numFmtId="0" fontId="7" fillId="0" borderId="24" xfId="68" applyFont="1" applyBorder="1" applyAlignment="1" applyProtection="1">
      <alignment horizontal="left" vertical="center"/>
      <protection hidden="1"/>
    </xf>
    <xf numFmtId="0" fontId="7" fillId="0" borderId="12" xfId="68" applyNumberFormat="1" applyFont="1" applyFill="1" applyBorder="1" applyAlignment="1" applyProtection="1">
      <alignment horizontal="center" vertical="center"/>
      <protection hidden="1"/>
    </xf>
    <xf numFmtId="0" fontId="20" fillId="0" borderId="24" xfId="68" applyFont="1" applyBorder="1" applyAlignment="1" applyProtection="1">
      <alignment horizontal="center" vertical="center" shrinkToFit="1"/>
      <protection hidden="1"/>
    </xf>
    <xf numFmtId="0" fontId="20" fillId="0" borderId="23" xfId="68" applyFont="1" applyBorder="1" applyAlignment="1" applyProtection="1">
      <alignment horizontal="center" vertical="center" shrinkToFit="1"/>
      <protection hidden="1"/>
    </xf>
    <xf numFmtId="0" fontId="7" fillId="0" borderId="12" xfId="68" applyNumberFormat="1" applyFont="1" applyBorder="1" applyAlignment="1" applyProtection="1">
      <alignment horizontal="center" vertical="center"/>
      <protection locked="0"/>
    </xf>
    <xf numFmtId="0" fontId="7" fillId="0" borderId="16" xfId="68" applyFont="1" applyBorder="1" applyAlignment="1" applyProtection="1">
      <alignment horizontal="center" vertical="center" textRotation="255" wrapText="1"/>
      <protection hidden="1"/>
    </xf>
    <xf numFmtId="0" fontId="7" fillId="0" borderId="18" xfId="68" applyFont="1" applyBorder="1" applyAlignment="1" applyProtection="1">
      <alignment horizontal="center" vertical="center" textRotation="255" wrapText="1"/>
      <protection hidden="1"/>
    </xf>
    <xf numFmtId="0" fontId="7" fillId="0" borderId="19" xfId="68" applyFont="1" applyBorder="1" applyAlignment="1" applyProtection="1">
      <alignment horizontal="center" vertical="center" textRotation="255" wrapText="1"/>
      <protection hidden="1"/>
    </xf>
    <xf numFmtId="0" fontId="7" fillId="0" borderId="15" xfId="68" applyFont="1" applyBorder="1" applyAlignment="1" applyProtection="1">
      <alignment horizontal="center" vertical="center" textRotation="255" wrapText="1"/>
      <protection hidden="1"/>
    </xf>
    <xf numFmtId="0" fontId="7" fillId="0" borderId="20" xfId="68" applyFont="1" applyBorder="1" applyAlignment="1" applyProtection="1">
      <alignment horizontal="center" vertical="center" textRotation="255" wrapText="1"/>
      <protection hidden="1"/>
    </xf>
    <xf numFmtId="0" fontId="7" fillId="0" borderId="21" xfId="68" applyFont="1" applyBorder="1" applyAlignment="1" applyProtection="1">
      <alignment horizontal="center" vertical="center" textRotation="255" wrapText="1"/>
      <protection hidden="1"/>
    </xf>
    <xf numFmtId="0" fontId="7" fillId="0" borderId="16" xfId="68" applyFont="1" applyBorder="1" applyAlignment="1" applyProtection="1">
      <alignment horizontal="center" vertical="center" wrapText="1"/>
      <protection hidden="1"/>
    </xf>
    <xf numFmtId="0" fontId="7" fillId="0" borderId="17" xfId="68" applyFont="1" applyBorder="1" applyAlignment="1" applyProtection="1">
      <alignment horizontal="center" vertical="center" wrapText="1"/>
      <protection hidden="1"/>
    </xf>
    <xf numFmtId="0" fontId="7" fillId="0" borderId="18" xfId="68" applyFont="1" applyBorder="1" applyAlignment="1" applyProtection="1">
      <alignment horizontal="center" vertical="center" wrapText="1"/>
      <protection hidden="1"/>
    </xf>
    <xf numFmtId="0" fontId="7" fillId="0" borderId="19" xfId="68" applyFont="1" applyBorder="1" applyAlignment="1" applyProtection="1">
      <alignment horizontal="center" vertical="center" wrapText="1"/>
      <protection hidden="1"/>
    </xf>
    <xf numFmtId="0" fontId="7" fillId="0" borderId="0" xfId="68" applyFont="1" applyBorder="1" applyAlignment="1" applyProtection="1">
      <alignment horizontal="center" vertical="center" wrapText="1"/>
      <protection hidden="1"/>
    </xf>
    <xf numFmtId="0" fontId="7" fillId="0" borderId="15" xfId="68" applyFont="1" applyBorder="1" applyAlignment="1" applyProtection="1">
      <alignment horizontal="center" vertical="center" wrapText="1"/>
      <protection hidden="1"/>
    </xf>
    <xf numFmtId="0" fontId="7" fillId="0" borderId="20" xfId="68" applyFont="1" applyBorder="1" applyAlignment="1" applyProtection="1">
      <alignment horizontal="center" vertical="center" wrapText="1"/>
      <protection hidden="1"/>
    </xf>
    <xf numFmtId="0" fontId="7" fillId="0" borderId="14" xfId="68" applyFont="1" applyBorder="1" applyAlignment="1" applyProtection="1">
      <alignment horizontal="center" vertical="center" wrapText="1"/>
      <protection hidden="1"/>
    </xf>
    <xf numFmtId="0" fontId="7" fillId="0" borderId="21" xfId="68" applyFont="1" applyBorder="1" applyAlignment="1" applyProtection="1">
      <alignment horizontal="center" vertical="center" wrapText="1"/>
      <protection hidden="1"/>
    </xf>
    <xf numFmtId="0" fontId="7" fillId="0" borderId="24" xfId="70" applyFont="1" applyBorder="1" applyAlignment="1" applyProtection="1">
      <alignment horizontal="left" vertical="center" shrinkToFit="1"/>
      <protection hidden="1"/>
    </xf>
    <xf numFmtId="0" fontId="7" fillId="0" borderId="22" xfId="70" applyFont="1" applyBorder="1" applyAlignment="1" applyProtection="1">
      <alignment horizontal="left" vertical="center" shrinkToFit="1"/>
      <protection hidden="1"/>
    </xf>
    <xf numFmtId="0" fontId="7" fillId="0" borderId="23" xfId="70" applyFont="1" applyBorder="1" applyAlignment="1" applyProtection="1">
      <alignment horizontal="left" vertical="center" shrinkToFit="1"/>
      <protection hidden="1"/>
    </xf>
    <xf numFmtId="0" fontId="15" fillId="0" borderId="12" xfId="68" applyNumberFormat="1" applyFont="1" applyFill="1" applyBorder="1" applyAlignment="1" applyProtection="1">
      <alignment horizontal="center" vertical="center"/>
      <protection locked="0"/>
    </xf>
    <xf numFmtId="0" fontId="7" fillId="0" borderId="22" xfId="68" applyFont="1" applyBorder="1" applyAlignment="1" applyProtection="1">
      <alignment horizontal="left" vertical="center" shrinkToFit="1"/>
      <protection hidden="1"/>
    </xf>
    <xf numFmtId="0" fontId="7" fillId="0" borderId="23" xfId="68" applyFont="1" applyBorder="1" applyAlignment="1" applyProtection="1">
      <alignment horizontal="left" vertical="center" shrinkToFit="1"/>
      <protection hidden="1"/>
    </xf>
    <xf numFmtId="0" fontId="20" fillId="0" borderId="16" xfId="70" applyFont="1" applyBorder="1" applyAlignment="1" applyProtection="1">
      <alignment horizontal="center" vertical="center" wrapText="1"/>
      <protection hidden="1"/>
    </xf>
    <xf numFmtId="0" fontId="20" fillId="0" borderId="17" xfId="70" applyFont="1" applyBorder="1" applyAlignment="1" applyProtection="1">
      <alignment horizontal="center" vertical="center" wrapText="1"/>
      <protection hidden="1"/>
    </xf>
    <xf numFmtId="0" fontId="20" fillId="0" borderId="19" xfId="70" applyFont="1" applyBorder="1" applyAlignment="1" applyProtection="1">
      <alignment horizontal="center" vertical="center" wrapText="1"/>
      <protection hidden="1"/>
    </xf>
    <xf numFmtId="0" fontId="20" fillId="0" borderId="0" xfId="70" applyFont="1" applyBorder="1" applyAlignment="1" applyProtection="1">
      <alignment horizontal="center" vertical="center" wrapText="1"/>
      <protection hidden="1"/>
    </xf>
    <xf numFmtId="0" fontId="20" fillId="0" borderId="20" xfId="70" applyFont="1" applyBorder="1" applyAlignment="1" applyProtection="1">
      <alignment horizontal="center" vertical="center" wrapText="1"/>
      <protection hidden="1"/>
    </xf>
    <xf numFmtId="0" fontId="20" fillId="0" borderId="14" xfId="70" applyFont="1" applyBorder="1" applyAlignment="1" applyProtection="1">
      <alignment horizontal="center" vertical="center" wrapText="1"/>
      <protection hidden="1"/>
    </xf>
    <xf numFmtId="182" fontId="7" fillId="0" borderId="12" xfId="68" applyNumberFormat="1" applyFont="1" applyBorder="1" applyAlignment="1" applyProtection="1">
      <alignment horizontal="center" vertical="center"/>
      <protection hidden="1"/>
    </xf>
    <xf numFmtId="0" fontId="15" fillId="0" borderId="12" xfId="68" applyNumberFormat="1" applyFont="1" applyBorder="1" applyAlignment="1" applyProtection="1">
      <alignment horizontal="center" vertical="center"/>
      <protection locked="0"/>
    </xf>
    <xf numFmtId="0" fontId="7" fillId="0" borderId="24" xfId="68" applyFont="1" applyBorder="1" applyAlignment="1" applyProtection="1">
      <alignment horizontal="left" vertical="center" shrinkToFit="1"/>
      <protection hidden="1"/>
    </xf>
    <xf numFmtId="0" fontId="15" fillId="0" borderId="12" xfId="68" applyNumberFormat="1" applyFont="1" applyFill="1" applyBorder="1" applyAlignment="1" applyProtection="1">
      <alignment horizontal="center" vertical="center"/>
      <protection hidden="1"/>
    </xf>
    <xf numFmtId="0" fontId="7" fillId="0" borderId="24" xfId="68" applyNumberFormat="1" applyFont="1" applyBorder="1" applyAlignment="1" applyProtection="1">
      <alignment horizontal="center" vertical="center"/>
      <protection locked="0"/>
    </xf>
    <xf numFmtId="0" fontId="7" fillId="0" borderId="22" xfId="68" applyNumberFormat="1" applyFont="1" applyBorder="1" applyAlignment="1" applyProtection="1">
      <alignment horizontal="center" vertical="center"/>
      <protection locked="0"/>
    </xf>
    <xf numFmtId="0" fontId="7" fillId="0" borderId="23" xfId="68" applyNumberFormat="1" applyFont="1" applyBorder="1" applyAlignment="1" applyProtection="1">
      <alignment horizontal="center" vertical="center"/>
      <protection locked="0"/>
    </xf>
    <xf numFmtId="0" fontId="19" fillId="0" borderId="16" xfId="68" applyFont="1" applyBorder="1" applyAlignment="1" applyProtection="1">
      <alignment horizontal="center" vertical="center" wrapText="1"/>
      <protection hidden="1"/>
    </xf>
    <xf numFmtId="0" fontId="19" fillId="0" borderId="17" xfId="68" applyFont="1" applyBorder="1" applyAlignment="1" applyProtection="1">
      <alignment horizontal="center" vertical="center" wrapText="1"/>
      <protection hidden="1"/>
    </xf>
    <xf numFmtId="0" fontId="19" fillId="0" borderId="18" xfId="68" applyFont="1" applyBorder="1" applyAlignment="1" applyProtection="1">
      <alignment horizontal="center" vertical="center" wrapText="1"/>
      <protection hidden="1"/>
    </xf>
    <xf numFmtId="0" fontId="19" fillId="0" borderId="19" xfId="68" applyFont="1" applyBorder="1" applyAlignment="1" applyProtection="1">
      <alignment horizontal="center" vertical="center" wrapText="1"/>
      <protection hidden="1"/>
    </xf>
    <xf numFmtId="0" fontId="19" fillId="0" borderId="0" xfId="68" applyFont="1" applyBorder="1" applyAlignment="1" applyProtection="1">
      <alignment horizontal="center" vertical="center" wrapText="1"/>
      <protection hidden="1"/>
    </xf>
    <xf numFmtId="0" fontId="19" fillId="0" borderId="15" xfId="68" applyFont="1" applyBorder="1" applyAlignment="1" applyProtection="1">
      <alignment horizontal="center" vertical="center" wrapText="1"/>
      <protection hidden="1"/>
    </xf>
    <xf numFmtId="0" fontId="19" fillId="0" borderId="20" xfId="68" applyFont="1" applyBorder="1" applyAlignment="1" applyProtection="1">
      <alignment horizontal="center" vertical="center" wrapText="1"/>
      <protection hidden="1"/>
    </xf>
    <xf numFmtId="0" fontId="19" fillId="0" borderId="14" xfId="68" applyFont="1" applyBorder="1" applyAlignment="1" applyProtection="1">
      <alignment horizontal="center" vertical="center" wrapText="1"/>
      <protection hidden="1"/>
    </xf>
    <xf numFmtId="0" fontId="19" fillId="0" borderId="21" xfId="68" applyFont="1" applyBorder="1" applyAlignment="1" applyProtection="1">
      <alignment horizontal="center" vertical="center" wrapText="1"/>
      <protection hidden="1"/>
    </xf>
    <xf numFmtId="0" fontId="7" fillId="0" borderId="16" xfId="68" applyFont="1" applyBorder="1" applyAlignment="1" applyProtection="1">
      <alignment horizontal="center" vertical="center"/>
      <protection hidden="1"/>
    </xf>
    <xf numFmtId="0" fontId="7" fillId="0" borderId="17" xfId="68" applyFont="1" applyBorder="1" applyAlignment="1" applyProtection="1">
      <alignment horizontal="center" vertical="center"/>
      <protection hidden="1"/>
    </xf>
    <xf numFmtId="0" fontId="7" fillId="0" borderId="18" xfId="68" applyFont="1" applyBorder="1" applyAlignment="1" applyProtection="1">
      <alignment horizontal="center" vertical="center"/>
      <protection hidden="1"/>
    </xf>
    <xf numFmtId="0" fontId="7" fillId="0" borderId="20" xfId="68" applyFont="1" applyBorder="1" applyAlignment="1" applyProtection="1">
      <alignment horizontal="center" vertical="center"/>
      <protection hidden="1"/>
    </xf>
    <xf numFmtId="0" fontId="7" fillId="0" borderId="14" xfId="68" applyFont="1" applyBorder="1" applyAlignment="1" applyProtection="1">
      <alignment horizontal="center" vertical="center"/>
      <protection hidden="1"/>
    </xf>
    <xf numFmtId="0" fontId="7" fillId="0" borderId="21" xfId="68" applyFont="1" applyBorder="1" applyAlignment="1" applyProtection="1">
      <alignment horizontal="center" vertical="center"/>
      <protection hidden="1"/>
    </xf>
    <xf numFmtId="0" fontId="15" fillId="0" borderId="12" xfId="68" applyNumberFormat="1" applyFont="1" applyBorder="1" applyAlignment="1" applyProtection="1">
      <alignment horizontal="center" vertical="center"/>
      <protection hidden="1"/>
    </xf>
    <xf numFmtId="0" fontId="20" fillId="0" borderId="16" xfId="68" applyFont="1" applyBorder="1" applyAlignment="1" applyProtection="1">
      <alignment horizontal="center" vertical="center" shrinkToFit="1"/>
      <protection hidden="1"/>
    </xf>
    <xf numFmtId="0" fontId="20" fillId="0" borderId="18" xfId="68" applyFont="1" applyBorder="1" applyAlignment="1" applyProtection="1">
      <alignment horizontal="center" vertical="center" shrinkToFit="1"/>
      <protection hidden="1"/>
    </xf>
    <xf numFmtId="0" fontId="20" fillId="0" borderId="20" xfId="68" applyFont="1" applyBorder="1" applyAlignment="1" applyProtection="1">
      <alignment horizontal="center" vertical="center" shrinkToFit="1"/>
      <protection hidden="1"/>
    </xf>
    <xf numFmtId="0" fontId="20" fillId="0" borderId="21" xfId="68" applyFont="1" applyBorder="1" applyAlignment="1" applyProtection="1">
      <alignment horizontal="center" vertical="center" shrinkToFit="1"/>
      <protection hidden="1"/>
    </xf>
    <xf numFmtId="0" fontId="7" fillId="0" borderId="12" xfId="68" applyNumberFormat="1" applyFont="1" applyBorder="1" applyAlignment="1" applyProtection="1">
      <alignment horizontal="center" vertical="center"/>
      <protection hidden="1"/>
    </xf>
    <xf numFmtId="0" fontId="20" fillId="0" borderId="16" xfId="68" applyFont="1" applyBorder="1" applyAlignment="1" applyProtection="1">
      <alignment horizontal="center" vertical="center" wrapText="1"/>
      <protection hidden="1"/>
    </xf>
    <xf numFmtId="0" fontId="20" fillId="0" borderId="17" xfId="68" applyFont="1" applyBorder="1" applyAlignment="1" applyProtection="1">
      <alignment horizontal="center" vertical="center" wrapText="1"/>
      <protection hidden="1"/>
    </xf>
    <xf numFmtId="0" fontId="20" fillId="0" borderId="18" xfId="68" applyFont="1" applyBorder="1" applyAlignment="1" applyProtection="1">
      <alignment horizontal="center" vertical="center" wrapText="1"/>
      <protection hidden="1"/>
    </xf>
    <xf numFmtId="0" fontId="20" fillId="0" borderId="20" xfId="68" applyFont="1" applyBorder="1" applyAlignment="1" applyProtection="1">
      <alignment horizontal="center" vertical="center" wrapText="1"/>
      <protection hidden="1"/>
    </xf>
    <xf numFmtId="0" fontId="20" fillId="0" borderId="14" xfId="68" applyFont="1" applyBorder="1" applyAlignment="1" applyProtection="1">
      <alignment horizontal="center" vertical="center" wrapText="1"/>
      <protection hidden="1"/>
    </xf>
    <xf numFmtId="0" fontId="20" fillId="0" borderId="21" xfId="68" applyFont="1" applyBorder="1" applyAlignment="1" applyProtection="1">
      <alignment horizontal="center" vertical="center" wrapText="1"/>
      <protection hidden="1"/>
    </xf>
    <xf numFmtId="0" fontId="7" fillId="0" borderId="24" xfId="68" applyFont="1" applyBorder="1" applyAlignment="1" applyProtection="1">
      <alignment horizontal="center" vertical="center" shrinkToFit="1"/>
      <protection hidden="1"/>
    </xf>
    <xf numFmtId="0" fontId="7" fillId="0" borderId="23" xfId="68" applyFont="1" applyBorder="1" applyAlignment="1" applyProtection="1">
      <alignment horizontal="center" vertical="center" shrinkToFit="1"/>
      <protection hidden="1"/>
    </xf>
    <xf numFmtId="0" fontId="30" fillId="0" borderId="22" xfId="70" applyFont="1" applyBorder="1" applyAlignment="1" applyProtection="1">
      <alignment horizontal="left" vertical="center" shrinkToFit="1"/>
      <protection hidden="1"/>
    </xf>
    <xf numFmtId="0" fontId="20" fillId="0" borderId="24" xfId="68" applyFont="1" applyBorder="1" applyAlignment="1" applyProtection="1">
      <alignment horizontal="left" vertical="center" shrinkToFit="1"/>
      <protection hidden="1"/>
    </xf>
    <xf numFmtId="0" fontId="20" fillId="0" borderId="22" xfId="68" applyFont="1" applyBorder="1" applyAlignment="1" applyProtection="1">
      <alignment horizontal="left" vertical="center" shrinkToFit="1"/>
      <protection hidden="1"/>
    </xf>
    <xf numFmtId="0" fontId="20" fillId="0" borderId="23" xfId="68" applyFont="1" applyBorder="1" applyAlignment="1" applyProtection="1">
      <alignment horizontal="left" vertical="center" shrinkToFit="1"/>
      <protection hidden="1"/>
    </xf>
    <xf numFmtId="0" fontId="7" fillId="0" borderId="24" xfId="68" applyNumberFormat="1" applyFont="1" applyFill="1" applyBorder="1" applyAlignment="1" applyProtection="1">
      <alignment horizontal="center" vertical="center"/>
      <protection hidden="1"/>
    </xf>
    <xf numFmtId="0" fontId="7" fillId="0" borderId="22" xfId="68" applyNumberFormat="1" applyFont="1" applyFill="1" applyBorder="1" applyAlignment="1" applyProtection="1">
      <alignment horizontal="center" vertical="center"/>
      <protection hidden="1"/>
    </xf>
    <xf numFmtId="0" fontId="7" fillId="0" borderId="23" xfId="68" applyNumberFormat="1" applyFont="1" applyFill="1" applyBorder="1" applyAlignment="1" applyProtection="1">
      <alignment horizontal="center" vertical="center"/>
      <protection hidden="1"/>
    </xf>
    <xf numFmtId="0" fontId="7" fillId="0" borderId="19" xfId="68" applyFont="1" applyBorder="1" applyAlignment="1" applyProtection="1">
      <alignment horizontal="center" vertical="center"/>
      <protection hidden="1"/>
    </xf>
    <xf numFmtId="0" fontId="7" fillId="0" borderId="0" xfId="68" applyFont="1" applyBorder="1" applyAlignment="1" applyProtection="1">
      <alignment horizontal="center" vertical="center"/>
      <protection hidden="1"/>
    </xf>
    <xf numFmtId="0" fontId="7" fillId="0" borderId="15" xfId="68" applyFont="1" applyBorder="1" applyAlignment="1" applyProtection="1">
      <alignment horizontal="center" vertical="center"/>
      <protection hidden="1"/>
    </xf>
    <xf numFmtId="0" fontId="7" fillId="0" borderId="24" xfId="68" applyFont="1" applyBorder="1" applyAlignment="1" applyProtection="1">
      <alignment horizontal="left" vertical="center" wrapText="1"/>
      <protection hidden="1"/>
    </xf>
    <xf numFmtId="0" fontId="7" fillId="0" borderId="22" xfId="68" applyFont="1" applyBorder="1" applyAlignment="1" applyProtection="1">
      <alignment horizontal="left" vertical="center" wrapText="1"/>
      <protection hidden="1"/>
    </xf>
    <xf numFmtId="0" fontId="7" fillId="0" borderId="23" xfId="68" applyFont="1" applyBorder="1" applyAlignment="1" applyProtection="1">
      <alignment horizontal="left" vertical="center" wrapText="1"/>
      <protection hidden="1"/>
    </xf>
    <xf numFmtId="0" fontId="7" fillId="0" borderId="24" xfId="68" applyFont="1" applyFill="1" applyBorder="1" applyAlignment="1" applyProtection="1">
      <alignment horizontal="center" vertical="center"/>
      <protection hidden="1"/>
    </xf>
    <xf numFmtId="0" fontId="7" fillId="0" borderId="22" xfId="68" applyFont="1" applyFill="1" applyBorder="1" applyAlignment="1" applyProtection="1">
      <alignment horizontal="center" vertical="center"/>
      <protection hidden="1"/>
    </xf>
    <xf numFmtId="0" fontId="7" fillId="0" borderId="23" xfId="68" applyFont="1" applyFill="1" applyBorder="1" applyAlignment="1" applyProtection="1">
      <alignment horizontal="center" vertical="center"/>
      <protection hidden="1"/>
    </xf>
    <xf numFmtId="0" fontId="7" fillId="0" borderId="24" xfId="68" applyNumberFormat="1" applyFont="1" applyFill="1" applyBorder="1" applyAlignment="1" applyProtection="1">
      <alignment horizontal="center" vertical="center"/>
      <protection locked="0"/>
    </xf>
    <xf numFmtId="0" fontId="7" fillId="0" borderId="22" xfId="68" applyNumberFormat="1" applyFont="1" applyFill="1" applyBorder="1" applyAlignment="1" applyProtection="1">
      <alignment horizontal="center" vertical="center"/>
      <protection locked="0"/>
    </xf>
    <xf numFmtId="0" fontId="7" fillId="0" borderId="23" xfId="68" applyNumberFormat="1" applyFont="1" applyFill="1" applyBorder="1" applyAlignment="1" applyProtection="1">
      <alignment horizontal="center" vertical="center"/>
      <protection locked="0"/>
    </xf>
    <xf numFmtId="179" fontId="7" fillId="0" borderId="24" xfId="68" applyNumberFormat="1" applyFont="1" applyFill="1" applyBorder="1" applyAlignment="1" applyProtection="1">
      <alignment horizontal="center" vertical="center"/>
      <protection locked="0"/>
    </xf>
    <xf numFmtId="179" fontId="7" fillId="0" borderId="22" xfId="68" applyNumberFormat="1" applyFont="1" applyFill="1" applyBorder="1" applyAlignment="1" applyProtection="1">
      <alignment horizontal="center" vertical="center"/>
      <protection locked="0"/>
    </xf>
    <xf numFmtId="179" fontId="7" fillId="0" borderId="23" xfId="68" applyNumberFormat="1" applyFont="1" applyFill="1" applyBorder="1" applyAlignment="1" applyProtection="1">
      <alignment horizontal="center" vertical="center"/>
      <protection locked="0"/>
    </xf>
    <xf numFmtId="181" fontId="7" fillId="0" borderId="24" xfId="68" applyNumberFormat="1" applyFont="1" applyFill="1" applyBorder="1" applyAlignment="1" applyProtection="1">
      <alignment horizontal="center" vertical="center"/>
      <protection locked="0"/>
    </xf>
    <xf numFmtId="181" fontId="7" fillId="0" borderId="22" xfId="68" applyNumberFormat="1" applyFont="1" applyFill="1" applyBorder="1" applyAlignment="1" applyProtection="1">
      <alignment horizontal="center" vertical="center"/>
      <protection locked="0"/>
    </xf>
    <xf numFmtId="181" fontId="7" fillId="0" borderId="23" xfId="68" applyNumberFormat="1" applyFont="1" applyFill="1" applyBorder="1" applyAlignment="1" applyProtection="1">
      <alignment horizontal="center" vertical="center"/>
      <protection locked="0"/>
    </xf>
    <xf numFmtId="0" fontId="15" fillId="0" borderId="24" xfId="68" applyNumberFormat="1" applyFont="1" applyFill="1" applyBorder="1" applyAlignment="1" applyProtection="1">
      <alignment horizontal="center" vertical="center"/>
      <protection hidden="1"/>
    </xf>
    <xf numFmtId="0" fontId="15" fillId="0" borderId="22" xfId="68" applyNumberFormat="1" applyFont="1" applyFill="1" applyBorder="1" applyAlignment="1" applyProtection="1">
      <alignment horizontal="center" vertical="center"/>
      <protection hidden="1"/>
    </xf>
    <xf numFmtId="0" fontId="15" fillId="0" borderId="23" xfId="68" applyNumberFormat="1" applyFont="1" applyFill="1" applyBorder="1" applyAlignment="1" applyProtection="1">
      <alignment horizontal="center" vertical="center"/>
      <protection hidden="1"/>
    </xf>
    <xf numFmtId="0" fontId="15" fillId="0" borderId="24" xfId="68" applyFont="1" applyFill="1" applyBorder="1" applyAlignment="1" applyProtection="1">
      <alignment horizontal="center" vertical="center"/>
      <protection hidden="1"/>
    </xf>
    <xf numFmtId="0" fontId="15" fillId="0" borderId="22" xfId="68" applyFont="1" applyFill="1" applyBorder="1" applyAlignment="1" applyProtection="1">
      <alignment horizontal="center" vertical="center"/>
      <protection hidden="1"/>
    </xf>
    <xf numFmtId="0" fontId="15" fillId="0" borderId="23" xfId="68" applyFont="1" applyFill="1" applyBorder="1" applyAlignment="1" applyProtection="1">
      <alignment horizontal="center" vertical="center"/>
      <protection hidden="1"/>
    </xf>
    <xf numFmtId="0" fontId="7" fillId="0" borderId="16" xfId="68" applyFont="1" applyBorder="1" applyAlignment="1" applyProtection="1">
      <alignment horizontal="left" vertical="center"/>
      <protection hidden="1"/>
    </xf>
    <xf numFmtId="0" fontId="7" fillId="0" borderId="17" xfId="68" applyFont="1" applyBorder="1" applyAlignment="1" applyProtection="1">
      <alignment horizontal="left" vertical="center"/>
      <protection hidden="1"/>
    </xf>
    <xf numFmtId="0" fontId="7" fillId="0" borderId="18" xfId="68" applyFont="1" applyBorder="1" applyAlignment="1" applyProtection="1">
      <alignment horizontal="left" vertical="center"/>
      <protection hidden="1"/>
    </xf>
    <xf numFmtId="0" fontId="20" fillId="0" borderId="24" xfId="68" applyFont="1" applyBorder="1" applyAlignment="1">
      <alignment horizontal="center" vertical="center" shrinkToFit="1"/>
      <protection/>
    </xf>
    <xf numFmtId="0" fontId="20" fillId="0" borderId="23" xfId="68" applyFont="1" applyBorder="1" applyAlignment="1">
      <alignment horizontal="center" vertical="center" shrinkToFit="1"/>
      <protection/>
    </xf>
    <xf numFmtId="0" fontId="7" fillId="0" borderId="24" xfId="68" applyFont="1" applyBorder="1" applyAlignment="1">
      <alignment horizontal="left" vertical="center" shrinkToFit="1"/>
      <protection/>
    </xf>
    <xf numFmtId="0" fontId="7" fillId="0" borderId="22" xfId="68" applyFont="1" applyBorder="1" applyAlignment="1">
      <alignment horizontal="left" vertical="center" shrinkToFit="1"/>
      <protection/>
    </xf>
    <xf numFmtId="0" fontId="7" fillId="0" borderId="23" xfId="68" applyFont="1" applyBorder="1" applyAlignment="1">
      <alignment horizontal="left" vertical="center" shrinkToFit="1"/>
      <protection/>
    </xf>
    <xf numFmtId="0" fontId="7" fillId="0" borderId="12" xfId="68" applyFont="1" applyBorder="1" applyAlignment="1" applyProtection="1">
      <alignment horizontal="left" vertical="center" wrapText="1"/>
      <protection hidden="1"/>
    </xf>
    <xf numFmtId="185" fontId="15" fillId="0" borderId="24" xfId="68" applyNumberFormat="1" applyFont="1" applyFill="1" applyBorder="1" applyAlignment="1" applyProtection="1">
      <alignment horizontal="center" vertical="center"/>
      <protection hidden="1"/>
    </xf>
    <xf numFmtId="185" fontId="15" fillId="0" borderId="22" xfId="68" applyNumberFormat="1" applyFont="1" applyFill="1" applyBorder="1" applyAlignment="1" applyProtection="1">
      <alignment horizontal="center" vertical="center"/>
      <protection hidden="1"/>
    </xf>
    <xf numFmtId="185" fontId="15" fillId="0" borderId="23" xfId="68" applyNumberFormat="1" applyFont="1" applyFill="1" applyBorder="1" applyAlignment="1" applyProtection="1">
      <alignment horizontal="center" vertical="center"/>
      <protection hidden="1"/>
    </xf>
    <xf numFmtId="0" fontId="19" fillId="0" borderId="24" xfId="68" applyFont="1" applyBorder="1" applyAlignment="1" applyProtection="1">
      <alignment horizontal="center" vertical="center" shrinkToFit="1"/>
      <protection hidden="1"/>
    </xf>
    <xf numFmtId="0" fontId="19" fillId="0" borderId="23" xfId="68" applyFont="1" applyBorder="1" applyAlignment="1" applyProtection="1">
      <alignment horizontal="center" vertical="center" shrinkToFit="1"/>
      <protection hidden="1"/>
    </xf>
    <xf numFmtId="3" fontId="15" fillId="0" borderId="24" xfId="68" applyNumberFormat="1" applyFont="1" applyBorder="1" applyAlignment="1" applyProtection="1">
      <alignment horizontal="center" vertical="center"/>
      <protection hidden="1"/>
    </xf>
    <xf numFmtId="3" fontId="15" fillId="0" borderId="22" xfId="68" applyNumberFormat="1" applyFont="1" applyBorder="1" applyAlignment="1" applyProtection="1">
      <alignment horizontal="center" vertical="center"/>
      <protection hidden="1"/>
    </xf>
    <xf numFmtId="3" fontId="15" fillId="0" borderId="23" xfId="68" applyNumberFormat="1" applyFont="1" applyBorder="1" applyAlignment="1" applyProtection="1">
      <alignment horizontal="center" vertical="center"/>
      <protection hidden="1"/>
    </xf>
    <xf numFmtId="185" fontId="7" fillId="0" borderId="24" xfId="68" applyNumberFormat="1" applyFont="1" applyFill="1" applyBorder="1" applyAlignment="1" applyProtection="1">
      <alignment horizontal="center" vertical="center"/>
      <protection hidden="1"/>
    </xf>
    <xf numFmtId="185" fontId="7" fillId="0" borderId="22" xfId="68" applyNumberFormat="1" applyFont="1" applyFill="1" applyBorder="1" applyAlignment="1" applyProtection="1">
      <alignment horizontal="center" vertical="center"/>
      <protection hidden="1"/>
    </xf>
    <xf numFmtId="185" fontId="7" fillId="0" borderId="23" xfId="68" applyNumberFormat="1" applyFont="1" applyFill="1" applyBorder="1" applyAlignment="1" applyProtection="1">
      <alignment horizontal="center" vertical="center"/>
      <protection hidden="1"/>
    </xf>
    <xf numFmtId="0" fontId="28" fillId="33" borderId="0" xfId="0" applyFont="1" applyFill="1" applyBorder="1" applyAlignment="1" applyProtection="1">
      <alignment horizontal="right" vertical="center"/>
      <protection hidden="1"/>
    </xf>
    <xf numFmtId="0" fontId="28" fillId="33" borderId="106" xfId="0" applyFont="1" applyFill="1" applyBorder="1" applyAlignment="1" applyProtection="1">
      <alignment horizontal="right" vertical="center"/>
      <protection hidden="1"/>
    </xf>
    <xf numFmtId="0" fontId="28" fillId="33" borderId="107" xfId="0" applyFont="1" applyFill="1" applyBorder="1" applyAlignment="1" applyProtection="1" quotePrefix="1">
      <alignment horizontal="center" vertical="center"/>
      <protection hidden="1"/>
    </xf>
    <xf numFmtId="0" fontId="28" fillId="33" borderId="28" xfId="0" applyFont="1" applyFill="1" applyBorder="1" applyAlignment="1" applyProtection="1" quotePrefix="1">
      <alignment horizontal="center" vertical="center"/>
      <protection hidden="1"/>
    </xf>
    <xf numFmtId="0" fontId="28" fillId="33" borderId="108" xfId="0" applyFont="1" applyFill="1" applyBorder="1" applyAlignment="1" applyProtection="1" quotePrefix="1">
      <alignment horizontal="center" vertical="center"/>
      <protection hidden="1"/>
    </xf>
    <xf numFmtId="0" fontId="28" fillId="33" borderId="0" xfId="0" applyFont="1" applyFill="1" applyBorder="1" applyAlignment="1" applyProtection="1">
      <alignment horizontal="right" vertical="center" shrinkToFit="1"/>
      <protection hidden="1"/>
    </xf>
    <xf numFmtId="0" fontId="28" fillId="33" borderId="15" xfId="0" applyFont="1" applyFill="1" applyBorder="1" applyAlignment="1" applyProtection="1">
      <alignment horizontal="right" vertical="center" shrinkToFit="1"/>
      <protection hidden="1"/>
    </xf>
    <xf numFmtId="0" fontId="28" fillId="33" borderId="24" xfId="0" applyFont="1" applyFill="1" applyBorder="1" applyAlignment="1" applyProtection="1">
      <alignment horizontal="center" vertical="center"/>
      <protection hidden="1"/>
    </xf>
    <xf numFmtId="0" fontId="28" fillId="33" borderId="22" xfId="0" applyFont="1" applyFill="1" applyBorder="1" applyAlignment="1" applyProtection="1">
      <alignment horizontal="center" vertical="center"/>
      <protection hidden="1"/>
    </xf>
    <xf numFmtId="0" fontId="28" fillId="33" borderId="23" xfId="0" applyFont="1" applyFill="1" applyBorder="1" applyAlignment="1" applyProtection="1">
      <alignment horizontal="center" vertical="center"/>
      <protection hidden="1"/>
    </xf>
    <xf numFmtId="0" fontId="28" fillId="33" borderId="107" xfId="0" applyFont="1" applyFill="1" applyBorder="1" applyAlignment="1" applyProtection="1">
      <alignment horizontal="center" vertical="center"/>
      <protection hidden="1"/>
    </xf>
    <xf numFmtId="0" fontId="28" fillId="33" borderId="28" xfId="0" applyFont="1" applyFill="1" applyBorder="1" applyAlignment="1" applyProtection="1">
      <alignment horizontal="center" vertical="center"/>
      <protection hidden="1"/>
    </xf>
    <xf numFmtId="0" fontId="28" fillId="33" borderId="108" xfId="0" applyFont="1" applyFill="1" applyBorder="1" applyAlignment="1" applyProtection="1">
      <alignment horizontal="center" vertical="center"/>
      <protection hidden="1"/>
    </xf>
    <xf numFmtId="0" fontId="28" fillId="33" borderId="106" xfId="0" applyFont="1" applyFill="1" applyBorder="1" applyAlignment="1" applyProtection="1">
      <alignment horizontal="right" vertical="center" shrinkToFit="1"/>
      <protection hidden="1"/>
    </xf>
    <xf numFmtId="0" fontId="28" fillId="33" borderId="0" xfId="68" applyFont="1" applyFill="1" applyBorder="1" applyAlignment="1" applyProtection="1">
      <alignment horizontal="right" vertical="center" shrinkToFit="1"/>
      <protection hidden="1"/>
    </xf>
    <xf numFmtId="0" fontId="28" fillId="33" borderId="15" xfId="68" applyFont="1" applyFill="1" applyBorder="1" applyAlignment="1" applyProtection="1">
      <alignment horizontal="right" vertical="center" shrinkToFit="1"/>
      <protection hidden="1"/>
    </xf>
    <xf numFmtId="0" fontId="28" fillId="33" borderId="24" xfId="68" applyFont="1" applyFill="1" applyBorder="1" applyAlignment="1" applyProtection="1">
      <alignment horizontal="center" vertical="center"/>
      <protection hidden="1"/>
    </xf>
    <xf numFmtId="0" fontId="28" fillId="33" borderId="22" xfId="68" applyFont="1" applyFill="1" applyBorder="1" applyAlignment="1" applyProtection="1">
      <alignment horizontal="center" vertical="center"/>
      <protection hidden="1"/>
    </xf>
    <xf numFmtId="0" fontId="28" fillId="33" borderId="23" xfId="68" applyFont="1" applyFill="1" applyBorder="1" applyAlignment="1" applyProtection="1">
      <alignment horizontal="center" vertical="center"/>
      <protection hidden="1"/>
    </xf>
    <xf numFmtId="0" fontId="20" fillId="33" borderId="0" xfId="68" applyFont="1" applyFill="1" applyBorder="1" applyAlignment="1">
      <alignment horizontal="right" vertical="center" shrinkToFit="1"/>
      <protection/>
    </xf>
    <xf numFmtId="0" fontId="20" fillId="33" borderId="106" xfId="68" applyFont="1" applyFill="1" applyBorder="1" applyAlignment="1">
      <alignment horizontal="right" vertical="center" shrinkToFit="1"/>
      <protection/>
    </xf>
    <xf numFmtId="0" fontId="28" fillId="0" borderId="0" xfId="0" applyFont="1" applyBorder="1" applyAlignment="1" applyProtection="1">
      <alignment horizontal="right" vertical="center" shrinkToFit="1"/>
      <protection hidden="1"/>
    </xf>
    <xf numFmtId="0" fontId="28" fillId="0" borderId="106" xfId="0" applyFont="1" applyBorder="1" applyAlignment="1" applyProtection="1">
      <alignment horizontal="right" vertical="center" shrinkToFit="1"/>
      <protection hidden="1"/>
    </xf>
    <xf numFmtId="0" fontId="28" fillId="0" borderId="107" xfId="0" applyFont="1" applyBorder="1" applyAlignment="1" applyProtection="1">
      <alignment horizontal="center" vertical="center"/>
      <protection hidden="1"/>
    </xf>
    <xf numFmtId="0" fontId="28" fillId="0" borderId="28" xfId="0" applyFont="1" applyBorder="1" applyAlignment="1" applyProtection="1">
      <alignment horizontal="center" vertical="center"/>
      <protection hidden="1"/>
    </xf>
    <xf numFmtId="0" fontId="28" fillId="0" borderId="108" xfId="0" applyFont="1" applyBorder="1" applyAlignment="1" applyProtection="1">
      <alignment horizontal="center" vertical="center"/>
      <protection hidden="1"/>
    </xf>
    <xf numFmtId="0" fontId="28" fillId="0" borderId="0" xfId="0" applyFont="1" applyFill="1" applyBorder="1" applyAlignment="1" applyProtection="1">
      <alignment horizontal="right" vertical="center" shrinkToFit="1"/>
      <protection hidden="1"/>
    </xf>
    <xf numFmtId="0" fontId="28" fillId="0" borderId="15" xfId="0" applyFont="1" applyFill="1" applyBorder="1" applyAlignment="1" applyProtection="1">
      <alignment horizontal="right" vertical="center" shrinkToFit="1"/>
      <protection hidden="1"/>
    </xf>
    <xf numFmtId="0" fontId="28" fillId="0" borderId="24" xfId="0" applyFont="1" applyFill="1" applyBorder="1" applyAlignment="1" applyProtection="1">
      <alignment horizontal="center" vertical="center"/>
      <protection hidden="1"/>
    </xf>
    <xf numFmtId="0" fontId="28" fillId="0" borderId="22" xfId="0" applyFont="1" applyFill="1" applyBorder="1" applyAlignment="1" applyProtection="1">
      <alignment horizontal="center" vertical="center"/>
      <protection hidden="1"/>
    </xf>
    <xf numFmtId="0" fontId="28" fillId="0" borderId="23" xfId="0" applyFont="1" applyFill="1" applyBorder="1" applyAlignment="1" applyProtection="1">
      <alignment horizontal="center" vertical="center"/>
      <protection hidden="1"/>
    </xf>
    <xf numFmtId="0" fontId="28" fillId="0" borderId="24" xfId="0" applyFont="1" applyFill="1" applyBorder="1" applyAlignment="1" applyProtection="1" quotePrefix="1">
      <alignment horizontal="center" vertical="center"/>
      <protection hidden="1"/>
    </xf>
    <xf numFmtId="0" fontId="28" fillId="0" borderId="22" xfId="0" applyFont="1" applyFill="1" applyBorder="1" applyAlignment="1" applyProtection="1" quotePrefix="1">
      <alignment horizontal="center" vertical="center"/>
      <protection hidden="1"/>
    </xf>
    <xf numFmtId="0" fontId="28" fillId="0" borderId="23" xfId="0" applyFont="1" applyFill="1" applyBorder="1" applyAlignment="1" applyProtection="1" quotePrefix="1">
      <alignment horizontal="center" vertical="center"/>
      <protection hidden="1"/>
    </xf>
    <xf numFmtId="0" fontId="28" fillId="33" borderId="25" xfId="0" applyFont="1" applyFill="1" applyBorder="1" applyAlignment="1" applyProtection="1">
      <alignment horizontal="right" vertical="center" shrinkToFit="1"/>
      <protection hidden="1"/>
    </xf>
    <xf numFmtId="0" fontId="28" fillId="33" borderId="29" xfId="0" applyFont="1" applyFill="1" applyBorder="1" applyAlignment="1" applyProtection="1">
      <alignment horizontal="right" vertical="center" shrinkToFit="1"/>
      <protection hidden="1"/>
    </xf>
    <xf numFmtId="0" fontId="28" fillId="33" borderId="0" xfId="0" applyFont="1" applyFill="1" applyBorder="1" applyAlignment="1" applyProtection="1" quotePrefix="1">
      <alignment horizontal="right" vertical="center" shrinkToFit="1"/>
      <protection hidden="1"/>
    </xf>
    <xf numFmtId="0" fontId="28" fillId="33" borderId="106" xfId="0" applyFont="1" applyFill="1" applyBorder="1" applyAlignment="1" applyProtection="1" quotePrefix="1">
      <alignment horizontal="right" vertical="center" shrinkToFit="1"/>
      <protection hidden="1"/>
    </xf>
    <xf numFmtId="0" fontId="28" fillId="33" borderId="102" xfId="0" applyFont="1" applyFill="1" applyBorder="1" applyAlignment="1" applyProtection="1">
      <alignment horizontal="center" vertical="center"/>
      <protection hidden="1"/>
    </xf>
    <xf numFmtId="0" fontId="28" fillId="33" borderId="13" xfId="0" applyFont="1" applyFill="1" applyBorder="1" applyAlignment="1" applyProtection="1">
      <alignment horizontal="center" vertical="center"/>
      <protection hidden="1"/>
    </xf>
    <xf numFmtId="0" fontId="28" fillId="33" borderId="11" xfId="0" applyFont="1" applyFill="1" applyBorder="1" applyAlignment="1" applyProtection="1">
      <alignment horizontal="center" vertical="center"/>
      <protection hidden="1"/>
    </xf>
    <xf numFmtId="0" fontId="7" fillId="33" borderId="0" xfId="0" applyFont="1" applyFill="1" applyBorder="1" applyAlignment="1" applyProtection="1">
      <alignment horizontal="right" vertical="center" shrinkToFit="1"/>
      <protection hidden="1"/>
    </xf>
    <xf numFmtId="0" fontId="7" fillId="33" borderId="106" xfId="0" applyFont="1" applyFill="1" applyBorder="1" applyAlignment="1" applyProtection="1">
      <alignment horizontal="right" vertical="center" shrinkToFit="1"/>
      <protection hidden="1"/>
    </xf>
    <xf numFmtId="0" fontId="28" fillId="0" borderId="102" xfId="0" applyFont="1" applyFill="1" applyBorder="1" applyAlignment="1" applyProtection="1">
      <alignment horizontal="center" vertical="center"/>
      <protection hidden="1"/>
    </xf>
    <xf numFmtId="0" fontId="28" fillId="0" borderId="13" xfId="0" applyFont="1" applyFill="1" applyBorder="1" applyAlignment="1" applyProtection="1">
      <alignment horizontal="center" vertical="center"/>
      <protection hidden="1"/>
    </xf>
    <xf numFmtId="0" fontId="28" fillId="0" borderId="11" xfId="0" applyFont="1" applyFill="1" applyBorder="1" applyAlignment="1" applyProtection="1">
      <alignment horizontal="center" vertical="center"/>
      <protection hidden="1"/>
    </xf>
    <xf numFmtId="0" fontId="28" fillId="33" borderId="19" xfId="0" applyFont="1" applyFill="1" applyBorder="1" applyAlignment="1" applyProtection="1">
      <alignment horizontal="right" vertical="center" shrinkToFit="1"/>
      <protection hidden="1"/>
    </xf>
    <xf numFmtId="0" fontId="3" fillId="0" borderId="0" xfId="0" applyFont="1" applyFill="1" applyAlignment="1" applyProtection="1" quotePrefix="1">
      <alignment horizontal="left" vertical="center" shrinkToFit="1"/>
      <protection hidden="1"/>
    </xf>
    <xf numFmtId="181" fontId="28" fillId="33" borderId="107" xfId="0" applyNumberFormat="1" applyFont="1" applyFill="1" applyBorder="1" applyAlignment="1" applyProtection="1">
      <alignment horizontal="center" vertical="center"/>
      <protection hidden="1"/>
    </xf>
    <xf numFmtId="181" fontId="28" fillId="33" borderId="28" xfId="0" applyNumberFormat="1" applyFont="1" applyFill="1" applyBorder="1" applyAlignment="1" applyProtection="1">
      <alignment horizontal="center" vertical="center"/>
      <protection hidden="1"/>
    </xf>
    <xf numFmtId="181" fontId="28" fillId="33" borderId="108" xfId="0" applyNumberFormat="1" applyFont="1" applyFill="1" applyBorder="1" applyAlignment="1" applyProtection="1">
      <alignment horizontal="center" vertical="center"/>
      <protection hidden="1"/>
    </xf>
    <xf numFmtId="0" fontId="28" fillId="33" borderId="0" xfId="0" applyFont="1" applyFill="1" applyBorder="1" applyAlignment="1" applyProtection="1" quotePrefix="1">
      <alignment horizontal="left" vertical="center" shrinkToFit="1"/>
      <protection hidden="1"/>
    </xf>
    <xf numFmtId="0" fontId="7" fillId="0" borderId="0" xfId="0" applyFont="1" applyFill="1" applyBorder="1" applyAlignment="1" applyProtection="1">
      <alignment horizontal="right" vertical="center" shrinkToFit="1"/>
      <protection hidden="1"/>
    </xf>
    <xf numFmtId="0" fontId="7" fillId="0" borderId="106" xfId="0" applyFont="1" applyFill="1" applyBorder="1" applyAlignment="1" applyProtection="1">
      <alignment horizontal="right" vertical="center" shrinkToFit="1"/>
      <protection hidden="1"/>
    </xf>
    <xf numFmtId="182" fontId="28" fillId="33" borderId="24" xfId="0" applyNumberFormat="1" applyFont="1" applyFill="1" applyBorder="1" applyAlignment="1" applyProtection="1">
      <alignment horizontal="center" vertical="center"/>
      <protection hidden="1"/>
    </xf>
    <xf numFmtId="182" fontId="28" fillId="33" borderId="22" xfId="0" applyNumberFormat="1" applyFont="1" applyFill="1" applyBorder="1" applyAlignment="1" applyProtection="1">
      <alignment horizontal="center" vertical="center"/>
      <protection hidden="1"/>
    </xf>
    <xf numFmtId="182" fontId="28" fillId="33" borderId="23" xfId="0" applyNumberFormat="1" applyFont="1" applyFill="1" applyBorder="1" applyAlignment="1" applyProtection="1">
      <alignment horizontal="center" vertical="center"/>
      <protection hidden="1"/>
    </xf>
    <xf numFmtId="182" fontId="28" fillId="33" borderId="107" xfId="0" applyNumberFormat="1" applyFont="1" applyFill="1" applyBorder="1" applyAlignment="1" applyProtection="1">
      <alignment horizontal="center" vertical="center"/>
      <protection hidden="1"/>
    </xf>
    <xf numFmtId="182" fontId="28" fillId="33" borderId="28" xfId="0" applyNumberFormat="1" applyFont="1" applyFill="1" applyBorder="1" applyAlignment="1" applyProtection="1">
      <alignment horizontal="center" vertical="center"/>
      <protection hidden="1"/>
    </xf>
    <xf numFmtId="182" fontId="28" fillId="33" borderId="108" xfId="0" applyNumberFormat="1" applyFont="1" applyFill="1" applyBorder="1" applyAlignment="1" applyProtection="1">
      <alignment horizontal="center" vertical="center"/>
      <protection hidden="1"/>
    </xf>
    <xf numFmtId="0" fontId="28" fillId="33" borderId="0" xfId="0" applyFont="1" applyFill="1" applyBorder="1" applyAlignment="1" applyProtection="1">
      <alignment horizontal="center" vertical="center"/>
      <protection hidden="1"/>
    </xf>
    <xf numFmtId="0" fontId="7" fillId="33" borderId="15" xfId="0" applyFont="1" applyFill="1" applyBorder="1" applyAlignment="1" applyProtection="1">
      <alignment horizontal="right" vertical="center" shrinkToFit="1"/>
      <protection hidden="1"/>
    </xf>
    <xf numFmtId="182" fontId="3" fillId="33" borderId="24" xfId="0" applyNumberFormat="1" applyFont="1" applyFill="1" applyBorder="1" applyAlignment="1" applyProtection="1">
      <alignment horizontal="center" vertical="center"/>
      <protection hidden="1"/>
    </xf>
    <xf numFmtId="182" fontId="3" fillId="33" borderId="22" xfId="0" applyNumberFormat="1" applyFont="1" applyFill="1" applyBorder="1" applyAlignment="1" applyProtection="1">
      <alignment horizontal="center" vertical="center"/>
      <protection hidden="1"/>
    </xf>
    <xf numFmtId="182" fontId="3" fillId="33" borderId="23" xfId="0" applyNumberFormat="1" applyFont="1" applyFill="1" applyBorder="1" applyAlignment="1" applyProtection="1">
      <alignment horizontal="center" vertical="center"/>
      <protection hidden="1"/>
    </xf>
    <xf numFmtId="0" fontId="3" fillId="0" borderId="107" xfId="0" applyFont="1" applyFill="1" applyBorder="1" applyAlignment="1" applyProtection="1">
      <alignment horizontal="center" vertical="center"/>
      <protection hidden="1"/>
    </xf>
    <xf numFmtId="0" fontId="3" fillId="0" borderId="28" xfId="0" applyFont="1" applyFill="1" applyBorder="1" applyAlignment="1" applyProtection="1">
      <alignment horizontal="center" vertical="center"/>
      <protection hidden="1"/>
    </xf>
    <xf numFmtId="0" fontId="3" fillId="0" borderId="108" xfId="0" applyFont="1" applyFill="1" applyBorder="1" applyAlignment="1" applyProtection="1">
      <alignment horizontal="center" vertical="center"/>
      <protection hidden="1"/>
    </xf>
    <xf numFmtId="0" fontId="7" fillId="33" borderId="19" xfId="0" applyFont="1" applyFill="1" applyBorder="1" applyAlignment="1" applyProtection="1">
      <alignment horizontal="right" vertical="center" shrinkToFit="1"/>
      <protection hidden="1"/>
    </xf>
    <xf numFmtId="38" fontId="28" fillId="0" borderId="107" xfId="50" applyFont="1" applyFill="1" applyBorder="1" applyAlignment="1" applyProtection="1">
      <alignment horizontal="center" vertical="center"/>
      <protection hidden="1"/>
    </xf>
    <xf numFmtId="38" fontId="28" fillId="0" borderId="28" xfId="50" applyFont="1" applyFill="1" applyBorder="1" applyAlignment="1" applyProtection="1">
      <alignment horizontal="center" vertical="center"/>
      <protection hidden="1"/>
    </xf>
    <xf numFmtId="38" fontId="28" fillId="0" borderId="108" xfId="50" applyFont="1" applyFill="1" applyBorder="1" applyAlignment="1" applyProtection="1">
      <alignment horizontal="center" vertical="center"/>
      <protection hidden="1"/>
    </xf>
    <xf numFmtId="0" fontId="3" fillId="33" borderId="107" xfId="0" applyFont="1" applyFill="1" applyBorder="1" applyAlignment="1" applyProtection="1">
      <alignment horizontal="center" vertical="center"/>
      <protection hidden="1"/>
    </xf>
    <xf numFmtId="0" fontId="3" fillId="33" borderId="28" xfId="0" applyFont="1" applyFill="1" applyBorder="1" applyAlignment="1" applyProtection="1">
      <alignment horizontal="center" vertical="center"/>
      <protection hidden="1"/>
    </xf>
    <xf numFmtId="0" fontId="3" fillId="33" borderId="108" xfId="0" applyFont="1" applyFill="1" applyBorder="1" applyAlignment="1" applyProtection="1">
      <alignment horizontal="center" vertical="center"/>
      <protection hidden="1"/>
    </xf>
    <xf numFmtId="0" fontId="28" fillId="33" borderId="0" xfId="0" applyFont="1" applyFill="1" applyBorder="1" applyAlignment="1" applyProtection="1" quotePrefix="1">
      <alignment horizontal="center" vertical="center"/>
      <protection hidden="1"/>
    </xf>
    <xf numFmtId="0" fontId="28" fillId="0" borderId="0" xfId="0" applyFont="1" applyBorder="1" applyAlignment="1" applyProtection="1">
      <alignment horizontal="center" vertical="center"/>
      <protection hidden="1"/>
    </xf>
    <xf numFmtId="0" fontId="28" fillId="0" borderId="0" xfId="0" applyFont="1" applyFill="1" applyBorder="1" applyAlignment="1" applyProtection="1" quotePrefix="1">
      <alignment horizontal="center" vertical="center"/>
      <protection hidden="1"/>
    </xf>
    <xf numFmtId="0" fontId="28" fillId="0" borderId="0" xfId="0" applyFont="1" applyFill="1" applyBorder="1" applyAlignment="1" applyProtection="1">
      <alignment horizontal="center" vertical="center"/>
      <protection hidden="1"/>
    </xf>
    <xf numFmtId="0" fontId="28" fillId="33" borderId="0" xfId="68" applyFont="1" applyFill="1" applyBorder="1" applyAlignment="1" applyProtection="1">
      <alignment horizontal="center" vertical="center"/>
      <protection hidden="1"/>
    </xf>
    <xf numFmtId="0" fontId="3" fillId="0" borderId="0" xfId="0" applyFont="1" applyBorder="1" applyAlignment="1" applyProtection="1">
      <alignment horizontal="right" vertical="center" shrinkToFit="1"/>
      <protection hidden="1"/>
    </xf>
    <xf numFmtId="0" fontId="3" fillId="0" borderId="0" xfId="0" applyFont="1" applyBorder="1" applyAlignment="1">
      <alignment horizontal="right" vertical="center" shrinkToFit="1"/>
    </xf>
    <xf numFmtId="181" fontId="28" fillId="33" borderId="0" xfId="0" applyNumberFormat="1" applyFont="1" applyFill="1" applyBorder="1" applyAlignment="1" applyProtection="1">
      <alignment horizontal="center" vertical="center"/>
      <protection hidden="1"/>
    </xf>
    <xf numFmtId="0" fontId="3" fillId="0" borderId="0" xfId="0" applyFont="1" applyFill="1" applyBorder="1" applyAlignment="1" applyProtection="1" quotePrefix="1">
      <alignment horizontal="left" vertical="center" shrinkToFit="1"/>
      <protection hidden="1"/>
    </xf>
    <xf numFmtId="182" fontId="28" fillId="33" borderId="0" xfId="0" applyNumberFormat="1" applyFont="1" applyFill="1" applyBorder="1" applyAlignment="1" applyProtection="1">
      <alignment horizontal="center" vertical="center"/>
      <protection hidden="1"/>
    </xf>
    <xf numFmtId="38" fontId="28" fillId="0" borderId="0" xfId="50" applyFont="1" applyFill="1" applyBorder="1" applyAlignment="1" applyProtection="1">
      <alignment horizontal="center" vertical="center"/>
      <protection hidden="1"/>
    </xf>
    <xf numFmtId="182" fontId="3" fillId="33" borderId="0" xfId="0" applyNumberFormat="1" applyFont="1" applyFill="1" applyBorder="1" applyAlignment="1" applyProtection="1">
      <alignment horizontal="center" vertical="center"/>
      <protection hidden="1"/>
    </xf>
    <xf numFmtId="38" fontId="8" fillId="0" borderId="0" xfId="50" applyFont="1" applyBorder="1" applyAlignment="1" applyProtection="1">
      <alignment horizontal="right" vertical="center"/>
      <protection locked="0"/>
    </xf>
    <xf numFmtId="0" fontId="3" fillId="0" borderId="20" xfId="0" applyFont="1" applyBorder="1" applyAlignment="1">
      <alignment horizontal="left" vertical="center" indent="1"/>
    </xf>
    <xf numFmtId="0" fontId="3" fillId="0" borderId="14" xfId="0" applyFont="1" applyBorder="1" applyAlignment="1">
      <alignment horizontal="left" vertical="center" indent="1"/>
    </xf>
    <xf numFmtId="0" fontId="3" fillId="0" borderId="21" xfId="0" applyFont="1" applyBorder="1" applyAlignment="1">
      <alignment horizontal="left" vertical="center" indent="1"/>
    </xf>
    <xf numFmtId="0" fontId="3" fillId="0" borderId="24" xfId="0" applyFont="1" applyBorder="1" applyAlignment="1">
      <alignment horizontal="left" vertical="center" indent="1"/>
    </xf>
    <xf numFmtId="0" fontId="3" fillId="0" borderId="22" xfId="0" applyFont="1" applyBorder="1" applyAlignment="1">
      <alignment horizontal="left" vertical="center" indent="1"/>
    </xf>
    <xf numFmtId="38" fontId="8" fillId="0" borderId="22" xfId="50" applyFont="1" applyBorder="1" applyAlignment="1" applyProtection="1">
      <alignment horizontal="right" vertical="center"/>
      <protection locked="0"/>
    </xf>
    <xf numFmtId="38" fontId="24" fillId="33" borderId="33" xfId="50" applyFont="1" applyFill="1" applyBorder="1" applyAlignment="1">
      <alignment horizontal="right" vertical="center"/>
    </xf>
    <xf numFmtId="0" fontId="3" fillId="0" borderId="109" xfId="0" applyFont="1" applyBorder="1" applyAlignment="1">
      <alignment horizontal="center" vertical="center" wrapText="1"/>
    </xf>
    <xf numFmtId="0" fontId="3" fillId="0" borderId="33" xfId="0" applyFont="1" applyBorder="1" applyAlignment="1">
      <alignment horizontal="center" vertical="center"/>
    </xf>
    <xf numFmtId="38" fontId="24" fillId="0" borderId="33" xfId="50" applyFont="1" applyBorder="1" applyAlignment="1" applyProtection="1">
      <alignment horizontal="right" vertical="center"/>
      <protection hidden="1"/>
    </xf>
    <xf numFmtId="0" fontId="3" fillId="0" borderId="110" xfId="0" applyFont="1" applyBorder="1" applyAlignment="1">
      <alignment horizontal="center" vertical="center" wrapText="1"/>
    </xf>
    <xf numFmtId="0" fontId="3" fillId="0" borderId="46" xfId="0" applyFont="1" applyBorder="1" applyAlignment="1">
      <alignment horizontal="center" vertical="center"/>
    </xf>
    <xf numFmtId="38" fontId="24" fillId="0" borderId="46" xfId="50" applyFont="1" applyBorder="1" applyAlignment="1" applyProtection="1">
      <alignment horizontal="right" vertical="center"/>
      <protection hidden="1"/>
    </xf>
    <xf numFmtId="0" fontId="3" fillId="0" borderId="111" xfId="0" applyFont="1" applyBorder="1" applyAlignment="1">
      <alignment horizontal="center" vertical="center"/>
    </xf>
    <xf numFmtId="0" fontId="3" fillId="0" borderId="0" xfId="0" applyFont="1" applyBorder="1" applyAlignment="1">
      <alignment horizontal="center" vertical="center"/>
    </xf>
    <xf numFmtId="38" fontId="8" fillId="0" borderId="0" xfId="50" applyFont="1" applyBorder="1" applyAlignment="1" applyProtection="1">
      <alignment horizontal="right" vertical="center"/>
      <protection hidden="1"/>
    </xf>
    <xf numFmtId="38" fontId="24" fillId="33" borderId="33" xfId="50" applyFont="1" applyFill="1" applyBorder="1" applyAlignment="1" applyProtection="1">
      <alignment horizontal="right" vertical="center"/>
      <protection hidden="1"/>
    </xf>
    <xf numFmtId="0" fontId="3" fillId="33" borderId="109" xfId="0" applyFont="1" applyFill="1" applyBorder="1" applyAlignment="1">
      <alignment horizontal="center" vertical="center"/>
    </xf>
    <xf numFmtId="0" fontId="3" fillId="33" borderId="33" xfId="0" applyFont="1" applyFill="1" applyBorder="1" applyAlignment="1">
      <alignment horizontal="center" vertical="center"/>
    </xf>
    <xf numFmtId="3" fontId="8" fillId="0" borderId="112" xfId="0" applyNumberFormat="1" applyFont="1" applyBorder="1" applyAlignment="1" applyProtection="1">
      <alignment horizontal="right" vertical="center"/>
      <protection locked="0"/>
    </xf>
    <xf numFmtId="0" fontId="0" fillId="0" borderId="14" xfId="0" applyBorder="1" applyAlignment="1" applyProtection="1">
      <alignment vertical="center"/>
      <protection locked="0"/>
    </xf>
    <xf numFmtId="181" fontId="8" fillId="0" borderId="52" xfId="0" applyNumberFormat="1" applyFont="1" applyBorder="1" applyAlignment="1" applyProtection="1">
      <alignment horizontal="center" vertical="center"/>
      <protection locked="0"/>
    </xf>
    <xf numFmtId="0" fontId="3" fillId="0" borderId="16" xfId="0" applyFont="1" applyFill="1" applyBorder="1" applyAlignment="1">
      <alignment horizontal="center" vertical="center" textRotation="255"/>
    </xf>
    <xf numFmtId="0" fontId="3" fillId="0" borderId="19"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13" xfId="0" applyFont="1" applyFill="1" applyBorder="1" applyAlignment="1">
      <alignment horizontal="left" vertical="center" indent="1"/>
    </xf>
    <xf numFmtId="0" fontId="3" fillId="0" borderId="114" xfId="0" applyFont="1" applyFill="1" applyBorder="1" applyAlignment="1">
      <alignment horizontal="left" vertical="center" indent="1"/>
    </xf>
    <xf numFmtId="0" fontId="3" fillId="0" borderId="115" xfId="0" applyFont="1" applyFill="1" applyBorder="1" applyAlignment="1">
      <alignment horizontal="left" vertical="center" indent="1"/>
    </xf>
    <xf numFmtId="0" fontId="3" fillId="0" borderId="24"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16" xfId="0" applyFont="1" applyFill="1" applyBorder="1" applyAlignment="1">
      <alignment horizontal="center" vertical="center"/>
    </xf>
    <xf numFmtId="0" fontId="10" fillId="0" borderId="0" xfId="0" applyFont="1" applyAlignment="1">
      <alignment horizontal="left" vertical="center" indent="1"/>
    </xf>
    <xf numFmtId="0" fontId="10" fillId="0" borderId="0" xfId="0" applyFont="1" applyAlignment="1">
      <alignment horizontal="left" vertical="center" indent="1"/>
    </xf>
    <xf numFmtId="0" fontId="10" fillId="0" borderId="15" xfId="0" applyFont="1" applyBorder="1" applyAlignment="1">
      <alignment horizontal="left" vertical="center" indent="1"/>
    </xf>
    <xf numFmtId="38" fontId="8" fillId="0" borderId="17" xfId="50" applyFont="1" applyFill="1" applyBorder="1" applyAlignment="1">
      <alignment horizontal="right" vertical="center"/>
    </xf>
    <xf numFmtId="0" fontId="3" fillId="0" borderId="113" xfId="0" applyFont="1" applyBorder="1" applyAlignment="1">
      <alignment horizontal="left" vertical="center" indent="1"/>
    </xf>
    <xf numFmtId="0" fontId="3" fillId="0" borderId="114" xfId="0" applyFont="1" applyBorder="1" applyAlignment="1">
      <alignment horizontal="left" vertical="center" indent="1"/>
    </xf>
    <xf numFmtId="0" fontId="3" fillId="0" borderId="115" xfId="0" applyFont="1" applyBorder="1" applyAlignment="1">
      <alignment horizontal="left" vertical="center" indent="1"/>
    </xf>
    <xf numFmtId="0" fontId="3" fillId="0" borderId="58" xfId="0" applyFont="1" applyBorder="1" applyAlignment="1">
      <alignment horizontal="left" vertical="center" indent="1"/>
    </xf>
    <xf numFmtId="0" fontId="0" fillId="0" borderId="117" xfId="0" applyBorder="1" applyAlignment="1">
      <alignment horizontal="left" vertical="center" indent="1"/>
    </xf>
    <xf numFmtId="0" fontId="0" fillId="0" borderId="66" xfId="0" applyBorder="1" applyAlignment="1">
      <alignment horizontal="left" vertical="center" indent="1"/>
    </xf>
    <xf numFmtId="38" fontId="8" fillId="0" borderId="17" xfId="50" applyFont="1" applyBorder="1" applyAlignment="1" applyProtection="1">
      <alignment horizontal="right" vertical="center"/>
      <protection locked="0"/>
    </xf>
    <xf numFmtId="0" fontId="3" fillId="33" borderId="111" xfId="0" applyFont="1" applyFill="1" applyBorder="1" applyAlignment="1">
      <alignment horizontal="center" vertical="center" textRotation="255"/>
    </xf>
    <xf numFmtId="0" fontId="0" fillId="33" borderId="118" xfId="0" applyFont="1" applyFill="1" applyBorder="1" applyAlignment="1">
      <alignment vertical="center"/>
    </xf>
    <xf numFmtId="0" fontId="3" fillId="0" borderId="58" xfId="0" applyFont="1" applyFill="1" applyBorder="1" applyAlignment="1">
      <alignment horizontal="left" vertical="center" indent="1"/>
    </xf>
    <xf numFmtId="0" fontId="3" fillId="0" borderId="117" xfId="0" applyFont="1" applyFill="1" applyBorder="1" applyAlignment="1">
      <alignment horizontal="left" vertical="center" indent="1"/>
    </xf>
    <xf numFmtId="0" fontId="3" fillId="0" borderId="66" xfId="0" applyFont="1" applyFill="1" applyBorder="1" applyAlignment="1">
      <alignment horizontal="left" vertical="center" indent="1"/>
    </xf>
    <xf numFmtId="38" fontId="8" fillId="0" borderId="114" xfId="50" applyFont="1" applyBorder="1" applyAlignment="1" applyProtection="1">
      <alignment horizontal="right" vertical="center"/>
      <protection locked="0"/>
    </xf>
    <xf numFmtId="38" fontId="8" fillId="0" borderId="17" xfId="50" applyFont="1" applyFill="1" applyBorder="1" applyAlignment="1" applyProtection="1">
      <alignment horizontal="right" vertical="center"/>
      <protection locked="0"/>
    </xf>
    <xf numFmtId="0" fontId="20" fillId="33" borderId="119" xfId="0" applyFont="1" applyFill="1" applyBorder="1" applyAlignment="1">
      <alignment horizontal="center" vertical="center" wrapText="1"/>
    </xf>
    <xf numFmtId="0" fontId="20" fillId="33" borderId="42" xfId="0" applyFont="1" applyFill="1" applyBorder="1" applyAlignment="1">
      <alignment horizontal="center" vertical="center" wrapText="1"/>
    </xf>
    <xf numFmtId="0" fontId="3" fillId="0" borderId="24" xfId="0" applyFont="1" applyBorder="1" applyAlignment="1">
      <alignment horizontal="left" vertical="center" wrapText="1" indent="1"/>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38" fontId="8" fillId="0" borderId="123" xfId="50" applyFont="1" applyFill="1" applyBorder="1" applyAlignment="1" applyProtection="1">
      <alignment horizontal="right" vertical="center"/>
      <protection locked="0"/>
    </xf>
    <xf numFmtId="38" fontId="8" fillId="0" borderId="117" xfId="50" applyFont="1" applyFill="1" applyBorder="1" applyAlignment="1" applyProtection="1">
      <alignment horizontal="right" vertical="center"/>
      <protection locked="0"/>
    </xf>
    <xf numFmtId="38" fontId="8" fillId="0" borderId="14" xfId="50" applyFont="1" applyFill="1" applyBorder="1" applyAlignment="1" applyProtection="1">
      <alignment horizontal="right" vertical="center"/>
      <protection locked="0"/>
    </xf>
    <xf numFmtId="0" fontId="3" fillId="0" borderId="124" xfId="0" applyFont="1" applyBorder="1" applyAlignment="1">
      <alignment horizontal="left" vertical="center" indent="1"/>
    </xf>
    <xf numFmtId="0" fontId="0" fillId="0" borderId="125" xfId="0" applyBorder="1" applyAlignment="1">
      <alignment vertical="center"/>
    </xf>
    <xf numFmtId="0" fontId="0" fillId="0" borderId="56" xfId="0" applyBorder="1" applyAlignment="1">
      <alignment vertical="center"/>
    </xf>
    <xf numFmtId="0" fontId="3" fillId="33" borderId="109" xfId="0" applyFont="1" applyFill="1" applyBorder="1" applyAlignment="1">
      <alignment horizontal="center" vertical="center" shrinkToFit="1"/>
    </xf>
    <xf numFmtId="0" fontId="3" fillId="33" borderId="33" xfId="0" applyFont="1" applyFill="1" applyBorder="1" applyAlignment="1">
      <alignment horizontal="center" vertical="center" shrinkToFit="1"/>
    </xf>
    <xf numFmtId="0" fontId="3" fillId="0" borderId="16" xfId="0" applyFont="1" applyBorder="1" applyAlignment="1">
      <alignment horizontal="center" vertical="center" textRotation="255"/>
    </xf>
    <xf numFmtId="0" fontId="3" fillId="0" borderId="19" xfId="0" applyFont="1" applyBorder="1" applyAlignment="1">
      <alignment horizontal="center" vertical="center" textRotation="255"/>
    </xf>
    <xf numFmtId="0" fontId="3" fillId="0" borderId="11" xfId="0" applyFont="1" applyBorder="1" applyAlignment="1">
      <alignment horizontal="center" vertical="center" textRotation="255"/>
    </xf>
    <xf numFmtId="0" fontId="3" fillId="0" borderId="126" xfId="0" applyFont="1" applyFill="1" applyBorder="1" applyAlignment="1">
      <alignment horizontal="center" vertical="center" textRotation="255"/>
    </xf>
    <xf numFmtId="0" fontId="32" fillId="33" borderId="0" xfId="0" applyFont="1" applyFill="1" applyBorder="1" applyAlignment="1">
      <alignment horizontal="center" vertical="center"/>
    </xf>
    <xf numFmtId="0" fontId="3" fillId="33" borderId="127" xfId="0" applyFont="1" applyFill="1" applyBorder="1" applyAlignment="1">
      <alignment horizontal="center" vertical="center"/>
    </xf>
    <xf numFmtId="0" fontId="3" fillId="33" borderId="128" xfId="0" applyFont="1" applyFill="1" applyBorder="1" applyAlignment="1">
      <alignment horizontal="center" vertical="center"/>
    </xf>
    <xf numFmtId="0" fontId="3" fillId="33" borderId="129" xfId="0" applyFont="1" applyFill="1" applyBorder="1" applyAlignment="1">
      <alignment horizontal="center" vertical="center"/>
    </xf>
    <xf numFmtId="0" fontId="3" fillId="33" borderId="130" xfId="0" applyFont="1" applyFill="1" applyBorder="1" applyAlignment="1">
      <alignment horizontal="center" vertical="center"/>
    </xf>
    <xf numFmtId="0" fontId="10" fillId="33" borderId="131" xfId="0" applyFont="1" applyFill="1" applyBorder="1" applyAlignment="1">
      <alignment horizontal="center" vertical="center" textRotation="255"/>
    </xf>
    <xf numFmtId="0" fontId="3" fillId="33" borderId="132" xfId="0" applyFont="1" applyFill="1" applyBorder="1" applyAlignment="1">
      <alignment horizontal="center" vertical="center" textRotation="255"/>
    </xf>
    <xf numFmtId="0" fontId="10" fillId="33" borderId="111" xfId="0" applyFont="1" applyFill="1" applyBorder="1" applyAlignment="1">
      <alignment horizontal="center" vertical="center" textRotation="255"/>
    </xf>
    <xf numFmtId="0" fontId="3" fillId="33" borderId="42" xfId="0" applyFont="1" applyFill="1" applyBorder="1" applyAlignment="1">
      <alignment horizontal="center" vertical="center" textRotation="255"/>
    </xf>
    <xf numFmtId="0" fontId="3" fillId="0" borderId="65" xfId="0" applyFont="1" applyFill="1" applyBorder="1" applyAlignment="1">
      <alignment horizontal="left" vertical="center" indent="1"/>
    </xf>
    <xf numFmtId="0" fontId="3" fillId="0" borderId="123" xfId="0" applyFont="1" applyFill="1" applyBorder="1" applyAlignment="1">
      <alignment horizontal="left" vertical="center" indent="1"/>
    </xf>
    <xf numFmtId="0" fontId="3" fillId="0" borderId="63" xfId="0" applyFont="1" applyFill="1" applyBorder="1" applyAlignment="1">
      <alignment horizontal="left" vertical="center" indent="1"/>
    </xf>
    <xf numFmtId="0" fontId="3" fillId="33" borderId="119" xfId="0" applyFont="1" applyFill="1" applyBorder="1" applyAlignment="1">
      <alignment horizontal="center" vertical="center" textRotation="255"/>
    </xf>
    <xf numFmtId="0" fontId="0" fillId="0" borderId="111" xfId="0" applyBorder="1" applyAlignment="1">
      <alignment vertical="center"/>
    </xf>
    <xf numFmtId="0" fontId="0" fillId="0" borderId="42" xfId="0" applyBorder="1" applyAlignment="1">
      <alignment vertical="center"/>
    </xf>
    <xf numFmtId="38" fontId="8" fillId="0" borderId="125" xfId="50" applyFont="1" applyFill="1" applyBorder="1" applyAlignment="1" applyProtection="1">
      <alignment horizontal="right" vertical="center"/>
      <protection locked="0"/>
    </xf>
    <xf numFmtId="38" fontId="8" fillId="0" borderId="14" xfId="50" applyFont="1" applyFill="1" applyBorder="1" applyAlignment="1" applyProtection="1">
      <alignment horizontal="right" vertical="center"/>
      <protection hidden="1" locked="0"/>
    </xf>
    <xf numFmtId="0" fontId="3" fillId="0" borderId="133" xfId="0" applyFont="1" applyBorder="1" applyAlignment="1">
      <alignment horizontal="center" vertical="center"/>
    </xf>
    <xf numFmtId="0" fontId="3" fillId="0" borderId="117" xfId="0" applyFont="1" applyBorder="1" applyAlignment="1">
      <alignment horizontal="center" vertical="center"/>
    </xf>
    <xf numFmtId="0" fontId="3" fillId="0" borderId="66" xfId="0" applyFont="1" applyBorder="1" applyAlignment="1">
      <alignment horizontal="center" vertical="center"/>
    </xf>
    <xf numFmtId="3" fontId="8" fillId="0" borderId="62" xfId="0" applyNumberFormat="1" applyFont="1" applyBorder="1" applyAlignment="1">
      <alignment horizontal="right" vertical="center"/>
    </xf>
    <xf numFmtId="0" fontId="0" fillId="0" borderId="52" xfId="0" applyBorder="1" applyAlignment="1">
      <alignment vertical="center"/>
    </xf>
    <xf numFmtId="0" fontId="3" fillId="0" borderId="16" xfId="0" applyFont="1" applyBorder="1" applyAlignment="1">
      <alignment horizontal="center" vertical="center" wrapText="1"/>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0" xfId="0" applyAlignment="1">
      <alignment vertical="center"/>
    </xf>
    <xf numFmtId="0" fontId="0" fillId="0" borderId="15" xfId="0" applyBorder="1" applyAlignment="1">
      <alignment vertical="center"/>
    </xf>
    <xf numFmtId="0" fontId="0" fillId="0" borderId="79" xfId="0" applyBorder="1" applyAlignment="1">
      <alignment vertical="center"/>
    </xf>
    <xf numFmtId="0" fontId="0" fillId="0" borderId="30" xfId="0" applyBorder="1" applyAlignment="1">
      <alignment vertical="center"/>
    </xf>
    <xf numFmtId="0" fontId="0" fillId="0" borderId="134" xfId="0" applyBorder="1" applyAlignment="1">
      <alignment vertical="center"/>
    </xf>
    <xf numFmtId="38" fontId="8" fillId="0" borderId="22" xfId="50" applyFont="1" applyFill="1" applyBorder="1" applyAlignment="1">
      <alignment horizontal="right" vertical="center"/>
    </xf>
    <xf numFmtId="0" fontId="4" fillId="33" borderId="0" xfId="0" applyFont="1" applyFill="1" applyAlignment="1">
      <alignment horizontal="center" vertical="center"/>
    </xf>
    <xf numFmtId="0" fontId="4" fillId="33" borderId="0" xfId="0" applyFont="1" applyFill="1" applyAlignment="1">
      <alignment vertical="center"/>
    </xf>
    <xf numFmtId="0" fontId="3" fillId="0" borderId="135" xfId="0" applyFont="1" applyFill="1" applyBorder="1" applyAlignment="1">
      <alignment horizontal="center" vertical="center" wrapText="1"/>
    </xf>
    <xf numFmtId="0" fontId="3" fillId="0" borderId="132" xfId="0" applyFont="1" applyFill="1" applyBorder="1" applyAlignment="1">
      <alignment horizontal="center" vertical="center" wrapText="1"/>
    </xf>
    <xf numFmtId="0" fontId="3" fillId="0" borderId="38"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39" xfId="0" applyFont="1" applyFill="1" applyBorder="1" applyAlignment="1">
      <alignment horizontal="center" vertical="center"/>
    </xf>
    <xf numFmtId="0" fontId="3" fillId="33" borderId="24" xfId="0" applyFont="1" applyFill="1" applyBorder="1" applyAlignment="1">
      <alignment horizontal="center" vertical="center"/>
    </xf>
    <xf numFmtId="0" fontId="3" fillId="33" borderId="22" xfId="0" applyFont="1" applyFill="1" applyBorder="1" applyAlignment="1">
      <alignment horizontal="center" vertical="center"/>
    </xf>
    <xf numFmtId="0" fontId="3" fillId="33" borderId="23" xfId="0" applyFont="1" applyFill="1" applyBorder="1" applyAlignment="1">
      <alignment horizontal="center" vertical="center"/>
    </xf>
    <xf numFmtId="0" fontId="3" fillId="33" borderId="20" xfId="0" applyFont="1" applyFill="1" applyBorder="1" applyAlignment="1">
      <alignment horizontal="center" vertical="center"/>
    </xf>
    <xf numFmtId="0" fontId="3" fillId="33" borderId="43" xfId="0" applyFont="1" applyFill="1" applyBorder="1" applyAlignment="1">
      <alignment horizontal="center" vertical="center"/>
    </xf>
    <xf numFmtId="0" fontId="3" fillId="0" borderId="92" xfId="0" applyFont="1" applyFill="1" applyBorder="1" applyAlignment="1" applyProtection="1">
      <alignment vertical="center" shrinkToFit="1"/>
      <protection locked="0"/>
    </xf>
    <xf numFmtId="0" fontId="3" fillId="0" borderId="99" xfId="0" applyFont="1" applyFill="1" applyBorder="1" applyAlignment="1" applyProtection="1">
      <alignment vertical="center" shrinkToFit="1"/>
      <protection locked="0"/>
    </xf>
    <xf numFmtId="0" fontId="3" fillId="0" borderId="94" xfId="0" applyFont="1" applyFill="1" applyBorder="1" applyAlignment="1" applyProtection="1">
      <alignment vertical="center" shrinkToFit="1"/>
      <protection locked="0"/>
    </xf>
    <xf numFmtId="0" fontId="3" fillId="0" borderId="54" xfId="0" applyFont="1" applyFill="1" applyBorder="1" applyAlignment="1" applyProtection="1">
      <alignment vertical="center" shrinkToFit="1"/>
      <protection locked="0"/>
    </xf>
    <xf numFmtId="0" fontId="3" fillId="0" borderId="118"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34" xfId="0" applyFont="1" applyFill="1" applyBorder="1" applyAlignment="1">
      <alignment horizontal="center" vertical="center"/>
    </xf>
    <xf numFmtId="0" fontId="3" fillId="0" borderId="136" xfId="0" applyFont="1" applyFill="1" applyBorder="1" applyAlignment="1">
      <alignment horizontal="center" vertical="center"/>
    </xf>
    <xf numFmtId="0" fontId="3" fillId="0" borderId="137" xfId="0" applyFont="1" applyFill="1" applyBorder="1" applyAlignment="1">
      <alignment horizontal="center" vertical="center"/>
    </xf>
    <xf numFmtId="0" fontId="3" fillId="33" borderId="138" xfId="0" applyFont="1" applyFill="1" applyBorder="1" applyAlignment="1">
      <alignment horizontal="center" vertical="center"/>
    </xf>
    <xf numFmtId="0" fontId="3" fillId="33" borderId="134"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79" xfId="0" applyFont="1" applyFill="1" applyBorder="1" applyAlignment="1">
      <alignment horizontal="center" vertical="center"/>
    </xf>
    <xf numFmtId="0" fontId="3" fillId="33" borderId="79" xfId="0" applyFont="1" applyFill="1" applyBorder="1" applyAlignment="1">
      <alignment horizontal="left" vertical="center"/>
    </xf>
    <xf numFmtId="0" fontId="3" fillId="33" borderId="139" xfId="0" applyFont="1" applyFill="1" applyBorder="1" applyAlignment="1">
      <alignment vertical="center"/>
    </xf>
    <xf numFmtId="0" fontId="3" fillId="0" borderId="40" xfId="0" applyFont="1" applyFill="1" applyBorder="1" applyAlignment="1">
      <alignment horizontal="center" vertical="center" wrapText="1"/>
    </xf>
    <xf numFmtId="0" fontId="3" fillId="0" borderId="87" xfId="0" applyFont="1" applyFill="1" applyBorder="1" applyAlignment="1" applyProtection="1">
      <alignment vertical="center" shrinkToFit="1"/>
      <protection locked="0"/>
    </xf>
    <xf numFmtId="0" fontId="3" fillId="0" borderId="67" xfId="0" applyFont="1" applyFill="1" applyBorder="1" applyAlignment="1" applyProtection="1">
      <alignment vertical="center" shrinkToFit="1"/>
      <protection locked="0"/>
    </xf>
    <xf numFmtId="0" fontId="3" fillId="0" borderId="140" xfId="0" applyFont="1" applyFill="1" applyBorder="1" applyAlignment="1" applyProtection="1">
      <alignment vertical="center" shrinkToFit="1"/>
      <protection locked="0"/>
    </xf>
    <xf numFmtId="0" fontId="3" fillId="0" borderId="93" xfId="0" applyFont="1" applyFill="1" applyBorder="1" applyAlignment="1" applyProtection="1">
      <alignment vertical="center" shrinkToFit="1"/>
      <protection locked="0"/>
    </xf>
    <xf numFmtId="0" fontId="3" fillId="0" borderId="90" xfId="0" applyFont="1" applyFill="1" applyBorder="1" applyAlignment="1" applyProtection="1">
      <alignment vertical="center" shrinkToFit="1"/>
      <protection locked="0"/>
    </xf>
    <xf numFmtId="0" fontId="3" fillId="0" borderId="85" xfId="0" applyFont="1" applyFill="1" applyBorder="1" applyAlignment="1" applyProtection="1">
      <alignment vertical="center" shrinkToFit="1"/>
      <protection locked="0"/>
    </xf>
    <xf numFmtId="0" fontId="27" fillId="0" borderId="22" xfId="0" applyFont="1" applyBorder="1" applyAlignment="1">
      <alignment vertical="center"/>
    </xf>
    <xf numFmtId="0" fontId="27" fillId="0" borderId="23" xfId="0" applyFont="1" applyBorder="1" applyAlignment="1">
      <alignment vertical="center"/>
    </xf>
    <xf numFmtId="0" fontId="7" fillId="0" borderId="132"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3" fillId="0" borderId="133" xfId="0" applyFont="1" applyFill="1" applyBorder="1" applyAlignment="1" applyProtection="1">
      <alignment vertical="center" shrinkToFit="1"/>
      <protection locked="0"/>
    </xf>
    <xf numFmtId="0" fontId="3" fillId="0" borderId="117" xfId="0" applyFont="1" applyFill="1" applyBorder="1" applyAlignment="1" applyProtection="1">
      <alignment vertical="center" shrinkToFit="1"/>
      <protection locked="0"/>
    </xf>
    <xf numFmtId="0" fontId="3" fillId="0" borderId="66" xfId="0" applyFont="1" applyFill="1" applyBorder="1" applyAlignment="1" applyProtection="1">
      <alignment vertical="center" shrinkToFit="1"/>
      <protection locked="0"/>
    </xf>
    <xf numFmtId="0" fontId="3" fillId="0" borderId="42"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43" xfId="0" applyFont="1" applyFill="1" applyBorder="1" applyAlignment="1">
      <alignment horizontal="center" vertical="center"/>
    </xf>
    <xf numFmtId="0" fontId="3" fillId="33" borderId="39" xfId="0" applyFont="1" applyFill="1" applyBorder="1" applyAlignment="1">
      <alignment horizontal="center" vertical="center"/>
    </xf>
    <xf numFmtId="0" fontId="3" fillId="0" borderId="141" xfId="0" applyFont="1" applyFill="1" applyBorder="1" applyAlignment="1" applyProtection="1">
      <alignment vertical="center" shrinkToFit="1"/>
      <protection locked="0"/>
    </xf>
    <xf numFmtId="0" fontId="3" fillId="0" borderId="114" xfId="0" applyFont="1" applyFill="1" applyBorder="1" applyAlignment="1" applyProtection="1">
      <alignment vertical="center" shrinkToFit="1"/>
      <protection locked="0"/>
    </xf>
    <xf numFmtId="0" fontId="3" fillId="0" borderId="115" xfId="0" applyFont="1" applyFill="1" applyBorder="1" applyAlignment="1" applyProtection="1">
      <alignment vertical="center" shrinkToFit="1"/>
      <protection locked="0"/>
    </xf>
    <xf numFmtId="0" fontId="3" fillId="0" borderId="95" xfId="0" applyFont="1" applyFill="1" applyBorder="1" applyAlignment="1" applyProtection="1">
      <alignment vertical="center" shrinkToFit="1"/>
      <protection locked="0"/>
    </xf>
    <xf numFmtId="0" fontId="3" fillId="0" borderId="52" xfId="0" applyFont="1" applyFill="1" applyBorder="1" applyAlignment="1" applyProtection="1">
      <alignment vertical="center" shrinkToFit="1"/>
      <protection locked="0"/>
    </xf>
    <xf numFmtId="0" fontId="3" fillId="0" borderId="142" xfId="0" applyFont="1" applyFill="1" applyBorder="1" applyAlignment="1" applyProtection="1">
      <alignment vertical="center" shrinkToFit="1"/>
      <protection locked="0"/>
    </xf>
    <xf numFmtId="0" fontId="3" fillId="0" borderId="143" xfId="0" applyFont="1" applyFill="1" applyBorder="1" applyAlignment="1" applyProtection="1">
      <alignment vertical="center" shrinkToFit="1"/>
      <protection locked="0"/>
    </xf>
    <xf numFmtId="0" fontId="3" fillId="0" borderId="88" xfId="0" applyFont="1" applyFill="1" applyBorder="1" applyAlignment="1" applyProtection="1">
      <alignment vertical="center" shrinkToFit="1"/>
      <protection locked="0"/>
    </xf>
    <xf numFmtId="0" fontId="3" fillId="0" borderId="84" xfId="0" applyFont="1" applyFill="1" applyBorder="1" applyAlignment="1">
      <alignment horizontal="center" vertical="center" wrapText="1"/>
    </xf>
    <xf numFmtId="0" fontId="0" fillId="0" borderId="22" xfId="0" applyBorder="1" applyAlignment="1">
      <alignment vertical="center"/>
    </xf>
    <xf numFmtId="0" fontId="0" fillId="0" borderId="23" xfId="0" applyBorder="1" applyAlignment="1">
      <alignment vertical="center"/>
    </xf>
    <xf numFmtId="0" fontId="7" fillId="33" borderId="51" xfId="0" applyFont="1" applyFill="1" applyBorder="1" applyAlignment="1">
      <alignment horizontal="center" vertical="center" wrapText="1"/>
    </xf>
    <xf numFmtId="0" fontId="7" fillId="33" borderId="41" xfId="0" applyFont="1" applyFill="1" applyBorder="1" applyAlignment="1">
      <alignment horizontal="center" vertical="center" wrapText="1"/>
    </xf>
    <xf numFmtId="0" fontId="3" fillId="0" borderId="79" xfId="0" applyFont="1" applyFill="1" applyBorder="1" applyAlignment="1">
      <alignment horizontal="center" vertical="center"/>
    </xf>
    <xf numFmtId="0" fontId="3" fillId="0" borderId="139" xfId="0" applyFont="1" applyFill="1" applyBorder="1" applyAlignment="1">
      <alignment horizontal="center" vertical="center"/>
    </xf>
    <xf numFmtId="0" fontId="14" fillId="33" borderId="0" xfId="0" applyFont="1" applyFill="1" applyAlignment="1">
      <alignment horizontal="center" vertical="center"/>
    </xf>
    <xf numFmtId="0" fontId="14" fillId="33" borderId="0" xfId="0" applyFont="1" applyFill="1" applyAlignment="1">
      <alignment vertical="center"/>
    </xf>
    <xf numFmtId="0" fontId="3" fillId="0" borderId="11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44" xfId="0" applyFont="1" applyFill="1" applyBorder="1" applyAlignment="1">
      <alignment horizontal="center" vertical="center"/>
    </xf>
    <xf numFmtId="0" fontId="3" fillId="33" borderId="77" xfId="0" applyFont="1" applyFill="1" applyBorder="1" applyAlignment="1">
      <alignment horizontal="center" vertical="center"/>
    </xf>
    <xf numFmtId="0" fontId="10" fillId="0" borderId="132" xfId="0" applyFont="1" applyFill="1" applyBorder="1" applyAlignment="1">
      <alignment horizontal="center" vertical="center" wrapText="1"/>
    </xf>
    <xf numFmtId="0" fontId="3" fillId="33" borderId="73" xfId="0" applyFont="1" applyFill="1" applyBorder="1" applyAlignment="1">
      <alignment horizontal="center" vertical="center"/>
    </xf>
    <xf numFmtId="0" fontId="3" fillId="0" borderId="119" xfId="0" applyFont="1" applyFill="1" applyBorder="1" applyAlignment="1">
      <alignment horizontal="center" vertical="center" wrapText="1"/>
    </xf>
    <xf numFmtId="0" fontId="10" fillId="0" borderId="111" xfId="0" applyFont="1" applyFill="1" applyBorder="1" applyAlignment="1">
      <alignment horizontal="center" vertical="center" wrapText="1"/>
    </xf>
    <xf numFmtId="0" fontId="3" fillId="0" borderId="111" xfId="0" applyFont="1" applyFill="1" applyBorder="1" applyAlignment="1">
      <alignment horizontal="center" vertical="center" wrapText="1"/>
    </xf>
    <xf numFmtId="0" fontId="21" fillId="0" borderId="111"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3" fillId="0" borderId="140" xfId="0" applyFont="1" applyFill="1" applyBorder="1" applyAlignment="1" applyProtection="1">
      <alignment horizontal="center" vertical="center"/>
      <protection locked="0"/>
    </xf>
    <xf numFmtId="0" fontId="3" fillId="0" borderId="93" xfId="0" applyFont="1" applyFill="1" applyBorder="1" applyAlignment="1" applyProtection="1">
      <alignment horizontal="center" vertical="center"/>
      <protection locked="0"/>
    </xf>
    <xf numFmtId="0" fontId="10" fillId="0" borderId="38"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10" fillId="0" borderId="23" xfId="0" applyFont="1" applyFill="1" applyBorder="1" applyAlignment="1">
      <alignment horizontal="center" vertical="center" shrinkToFit="1"/>
    </xf>
    <xf numFmtId="0" fontId="10" fillId="0" borderId="135" xfId="0" applyFont="1" applyFill="1" applyBorder="1" applyAlignment="1">
      <alignment horizontal="center" vertical="center" wrapText="1"/>
    </xf>
    <xf numFmtId="0" fontId="10" fillId="0" borderId="132" xfId="0" applyFont="1" applyFill="1" applyBorder="1" applyAlignment="1">
      <alignment horizontal="center" vertical="center" wrapText="1"/>
    </xf>
    <xf numFmtId="0" fontId="10" fillId="0" borderId="38"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110" xfId="0" applyFont="1" applyFill="1" applyBorder="1" applyAlignment="1">
      <alignment horizontal="center" vertical="center"/>
    </xf>
    <xf numFmtId="0" fontId="10" fillId="0" borderId="46" xfId="0" applyFont="1" applyFill="1" applyBorder="1" applyAlignment="1">
      <alignment horizontal="center" vertical="center"/>
    </xf>
    <xf numFmtId="0" fontId="10" fillId="0" borderId="145" xfId="0" applyFont="1" applyFill="1" applyBorder="1" applyAlignment="1">
      <alignment horizontal="center" vertical="center"/>
    </xf>
    <xf numFmtId="0" fontId="0" fillId="33" borderId="22" xfId="0" applyFill="1" applyBorder="1" applyAlignment="1">
      <alignment vertical="center"/>
    </xf>
    <xf numFmtId="0" fontId="0" fillId="33" borderId="23" xfId="0" applyFill="1" applyBorder="1" applyAlignment="1">
      <alignment vertical="center"/>
    </xf>
    <xf numFmtId="0" fontId="3" fillId="0" borderId="141" xfId="0" applyFont="1" applyFill="1" applyBorder="1" applyAlignment="1" applyProtection="1">
      <alignment horizontal="center" vertical="center"/>
      <protection locked="0"/>
    </xf>
    <xf numFmtId="0" fontId="3" fillId="0" borderId="95" xfId="0" applyFont="1" applyFill="1" applyBorder="1" applyAlignment="1" applyProtection="1">
      <alignment horizontal="center" vertical="center"/>
      <protection locked="0"/>
    </xf>
    <xf numFmtId="0" fontId="33" fillId="0" borderId="135" xfId="0" applyFont="1" applyFill="1" applyBorder="1" applyAlignment="1">
      <alignment horizontal="center" vertical="center" wrapText="1" shrinkToFit="1"/>
    </xf>
    <xf numFmtId="0" fontId="33" fillId="0" borderId="132" xfId="0" applyFont="1" applyFill="1" applyBorder="1" applyAlignment="1">
      <alignment horizontal="center" vertical="center" wrapText="1" shrinkToFit="1"/>
    </xf>
    <xf numFmtId="0" fontId="33" fillId="0" borderId="132" xfId="0" applyFont="1" applyFill="1" applyBorder="1" applyAlignment="1">
      <alignment horizontal="center" vertical="center" shrinkToFit="1"/>
    </xf>
    <xf numFmtId="0" fontId="33" fillId="0" borderId="40" xfId="0" applyFont="1" applyFill="1" applyBorder="1" applyAlignment="1">
      <alignment horizontal="center" vertical="center" shrinkToFit="1"/>
    </xf>
    <xf numFmtId="0" fontId="7" fillId="33" borderId="24" xfId="0" applyFont="1" applyFill="1" applyBorder="1" applyAlignment="1">
      <alignment horizontal="center" vertical="center" wrapText="1"/>
    </xf>
    <xf numFmtId="0" fontId="7" fillId="33" borderId="39" xfId="0" applyFont="1" applyFill="1" applyBorder="1" applyAlignment="1">
      <alignment horizontal="center" vertical="center" wrapText="1"/>
    </xf>
    <xf numFmtId="0" fontId="3" fillId="0" borderId="133" xfId="0" applyFont="1" applyFill="1" applyBorder="1" applyAlignment="1" applyProtection="1">
      <alignment horizontal="center" vertical="center"/>
      <protection locked="0"/>
    </xf>
    <xf numFmtId="0" fontId="3" fillId="0" borderId="88" xfId="0" applyFont="1" applyFill="1" applyBorder="1" applyAlignment="1" applyProtection="1">
      <alignment horizontal="center" vertical="center"/>
      <protection locked="0"/>
    </xf>
    <xf numFmtId="0" fontId="0" fillId="0" borderId="0" xfId="0" applyBorder="1" applyAlignment="1">
      <alignment horizontal="center" vertical="center"/>
    </xf>
    <xf numFmtId="0" fontId="7" fillId="0" borderId="119" xfId="0" applyFont="1" applyFill="1" applyBorder="1" applyAlignment="1">
      <alignment horizontal="center" vertical="center" wrapText="1"/>
    </xf>
    <xf numFmtId="0" fontId="7" fillId="0" borderId="111"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10" fillId="0" borderId="42"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21" xfId="0" applyFont="1" applyFill="1" applyBorder="1" applyAlignment="1">
      <alignment horizontal="center" vertical="center"/>
    </xf>
    <xf numFmtId="0" fontId="33" fillId="0" borderId="119" xfId="0" applyFont="1" applyFill="1" applyBorder="1" applyAlignment="1">
      <alignment horizontal="center" vertical="center" wrapText="1"/>
    </xf>
    <xf numFmtId="0" fontId="33" fillId="0" borderId="111"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15" fillId="0" borderId="119" xfId="0" applyFont="1" applyFill="1" applyBorder="1" applyAlignment="1">
      <alignment horizontal="center" vertical="center" wrapText="1"/>
    </xf>
    <xf numFmtId="0" fontId="15" fillId="0" borderId="111" xfId="0" applyFont="1" applyFill="1" applyBorder="1" applyAlignment="1">
      <alignment horizontal="center" vertical="center" wrapText="1"/>
    </xf>
    <xf numFmtId="0" fontId="15" fillId="0" borderId="42"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4" fillId="33" borderId="0" xfId="0" applyFont="1" applyFill="1" applyAlignment="1">
      <alignment horizontal="center" vertical="center" wrapText="1"/>
    </xf>
    <xf numFmtId="0" fontId="16" fillId="33" borderId="0" xfId="0" applyFont="1" applyFill="1" applyAlignment="1">
      <alignment horizontal="center" vertical="center"/>
    </xf>
    <xf numFmtId="0" fontId="21" fillId="0" borderId="132" xfId="0" applyFont="1" applyFill="1" applyBorder="1" applyAlignment="1">
      <alignment horizontal="center" vertical="center" wrapText="1"/>
    </xf>
    <xf numFmtId="0" fontId="7" fillId="33" borderId="20" xfId="0" applyFont="1" applyFill="1" applyBorder="1" applyAlignment="1">
      <alignment horizontal="center" vertical="center"/>
    </xf>
    <xf numFmtId="0" fontId="7" fillId="33" borderId="4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20" xfId="0" applyFont="1" applyFill="1" applyBorder="1" applyAlignment="1">
      <alignment horizontal="left" vertical="center"/>
    </xf>
    <xf numFmtId="0" fontId="3" fillId="0" borderId="21" xfId="0" applyFont="1" applyFill="1" applyBorder="1" applyAlignment="1">
      <alignment vertical="center"/>
    </xf>
    <xf numFmtId="0" fontId="7" fillId="33" borderId="24" xfId="0" applyFont="1" applyFill="1" applyBorder="1" applyAlignment="1">
      <alignment horizontal="center" vertical="center"/>
    </xf>
    <xf numFmtId="0" fontId="7" fillId="33" borderId="23"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10" fillId="0" borderId="119" xfId="0" applyFont="1" applyFill="1" applyBorder="1" applyAlignment="1">
      <alignment horizontal="center" vertical="center" wrapText="1"/>
    </xf>
    <xf numFmtId="0" fontId="0" fillId="33" borderId="14" xfId="0" applyFill="1" applyBorder="1" applyAlignment="1">
      <alignment vertical="center"/>
    </xf>
    <xf numFmtId="0" fontId="0" fillId="33" borderId="21" xfId="0" applyFill="1" applyBorder="1" applyAlignment="1">
      <alignment vertical="center"/>
    </xf>
    <xf numFmtId="0" fontId="7" fillId="0" borderId="135" xfId="0" applyFont="1" applyFill="1" applyBorder="1" applyAlignment="1">
      <alignment horizontal="center" vertical="center" wrapText="1"/>
    </xf>
    <xf numFmtId="0" fontId="14" fillId="33" borderId="0" xfId="0" applyFont="1" applyFill="1" applyAlignment="1">
      <alignment horizontal="right" vertical="center" wrapText="1" indent="1"/>
    </xf>
    <xf numFmtId="0" fontId="14" fillId="0" borderId="0" xfId="0" applyFont="1" applyAlignment="1">
      <alignment horizontal="left" vertical="center"/>
    </xf>
    <xf numFmtId="0" fontId="14" fillId="0" borderId="0" xfId="0" applyFont="1" applyAlignment="1">
      <alignment horizontal="left" vertical="center"/>
    </xf>
    <xf numFmtId="0" fontId="34" fillId="0" borderId="0" xfId="0" applyFont="1" applyBorder="1" applyAlignment="1" applyProtection="1">
      <alignment horizontal="center" vertical="center"/>
      <protection locked="0"/>
    </xf>
    <xf numFmtId="0" fontId="34" fillId="0" borderId="146" xfId="0" applyFont="1" applyBorder="1" applyAlignment="1" applyProtection="1">
      <alignment horizontal="center" vertical="center"/>
      <protection locked="0"/>
    </xf>
    <xf numFmtId="0" fontId="19" fillId="33" borderId="23" xfId="0" applyFont="1" applyFill="1" applyBorder="1" applyAlignment="1">
      <alignment horizontal="center"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 6" xfId="66"/>
    <cellStyle name="標準 7" xfId="67"/>
    <cellStyle name="標準_Sheet1" xfId="68"/>
    <cellStyle name="標準_Sheet2" xfId="69"/>
    <cellStyle name="標準_新築・既築" xfId="70"/>
    <cellStyle name="良い" xfId="71"/>
  </cellStyles>
  <dxfs count="16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indexed="22"/>
        </patternFill>
      </fill>
    </dxf>
    <dxf>
      <fill>
        <patternFill>
          <bgColor indexed="22"/>
        </patternFill>
      </fill>
    </dxf>
    <dxf>
      <fill>
        <patternFill>
          <bgColor indexed="22"/>
        </patternFill>
      </fill>
      <border>
        <left style="thin"/>
        <right style="thin"/>
        <top style="thin"/>
        <bottom style="thin"/>
      </border>
    </dxf>
    <dxf>
      <fill>
        <patternFill>
          <bgColor indexed="22"/>
        </patternFill>
      </fill>
    </dxf>
    <dxf>
      <fill>
        <patternFill patternType="none">
          <bgColor indexed="65"/>
        </patternFill>
      </fill>
    </dxf>
    <dxf>
      <fill>
        <patternFill>
          <bgColor indexed="22"/>
        </patternFill>
      </fill>
    </dxf>
    <dxf>
      <fill>
        <patternFill>
          <bgColor indexed="13"/>
        </patternFill>
      </fill>
    </dxf>
    <dxf>
      <fill>
        <patternFill>
          <bgColor indexed="13"/>
        </patternFill>
      </fill>
    </dxf>
    <dxf>
      <fill>
        <patternFill patternType="none">
          <bgColor indexed="65"/>
        </patternFill>
      </fill>
    </dxf>
    <dxf>
      <fill>
        <patternFill>
          <bgColor indexed="22"/>
        </patternFill>
      </fill>
    </dxf>
    <dxf>
      <fill>
        <patternFill>
          <bgColor indexed="22"/>
        </patternFill>
      </fill>
    </dxf>
    <dxf>
      <fill>
        <patternFill>
          <bgColor indexed="22"/>
        </patternFill>
      </fill>
    </dxf>
    <dxf>
      <fill>
        <patternFill>
          <bgColor indexed="13"/>
        </patternFill>
      </fill>
    </dxf>
    <dxf>
      <fill>
        <patternFill>
          <bgColor indexed="22"/>
        </patternFill>
      </fill>
      <border>
        <left style="thin"/>
        <right style="thin"/>
        <top style="thin"/>
        <bottom style="thin"/>
      </border>
    </dxf>
    <dxf>
      <fill>
        <patternFill>
          <bgColor indexed="22"/>
        </patternFill>
      </fill>
      <border>
        <left style="thin"/>
        <right style="thin"/>
        <top style="thin"/>
        <bottom style="thin"/>
      </border>
    </dxf>
    <dxf>
      <fill>
        <patternFill>
          <bgColor indexed="13"/>
        </patternFill>
      </fill>
    </dxf>
    <dxf>
      <fill>
        <patternFill>
          <bgColor indexed="22"/>
        </patternFill>
      </fill>
      <border>
        <left style="thin"/>
        <right style="thin"/>
        <top style="thin"/>
        <bottom style="thin"/>
      </border>
    </dxf>
    <dxf>
      <fill>
        <patternFill>
          <bgColor indexed="22"/>
        </patternFill>
      </fill>
      <border>
        <left style="thin"/>
        <right style="thin"/>
        <top style="thin"/>
        <bottom style="thin"/>
      </border>
    </dxf>
    <dxf>
      <fill>
        <patternFill>
          <bgColor indexed="13"/>
        </patternFill>
      </fill>
    </dxf>
    <dxf>
      <fill>
        <patternFill patternType="none">
          <bgColor indexed="65"/>
        </patternFill>
      </fill>
    </dxf>
    <dxf>
      <fill>
        <patternFill>
          <bgColor indexed="22"/>
        </patternFill>
      </fill>
    </dxf>
    <dxf>
      <fill>
        <patternFill>
          <bgColor indexed="13"/>
        </patternFill>
      </fill>
    </dxf>
    <dxf>
      <fill>
        <patternFill>
          <bgColor indexed="22"/>
        </patternFill>
      </fill>
      <border>
        <left style="thin"/>
        <right style="thin"/>
        <top style="thin"/>
        <bottom style="thin"/>
      </border>
    </dxf>
    <dxf>
      <fill>
        <patternFill>
          <bgColor indexed="22"/>
        </patternFill>
      </fill>
      <border>
        <left style="thin"/>
        <right style="thin"/>
        <top style="thin"/>
        <bottom style="thin"/>
      </border>
    </dxf>
    <dxf>
      <fill>
        <patternFill>
          <bgColor indexed="13"/>
        </patternFill>
      </fill>
    </dxf>
    <dxf>
      <fill>
        <patternFill>
          <bgColor indexed="22"/>
        </patternFill>
      </fill>
      <border>
        <left style="thin"/>
        <right style="thin"/>
        <top style="thin"/>
        <bottom style="thin"/>
      </border>
    </dxf>
    <dxf>
      <fill>
        <patternFill>
          <bgColor indexed="22"/>
        </patternFill>
      </fill>
      <border>
        <left style="thin"/>
        <right style="thin"/>
        <top style="thin"/>
        <bottom style="thin"/>
      </border>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22"/>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22"/>
        </patternFill>
      </fill>
      <border>
        <left style="thin"/>
        <right style="thin"/>
        <top style="thin"/>
        <bottom style="thin"/>
      </border>
    </dxf>
    <dxf>
      <fill>
        <patternFill>
          <bgColor indexed="22"/>
        </patternFill>
      </fill>
      <border>
        <left style="thin"/>
        <right style="thin"/>
        <top style="thin"/>
        <bottom style="thin"/>
      </border>
    </dxf>
    <dxf>
      <fill>
        <patternFill>
          <bgColor indexed="13"/>
        </patternFill>
      </fill>
    </dxf>
    <dxf>
      <fill>
        <patternFill>
          <bgColor indexed="22"/>
        </patternFill>
      </fill>
      <border>
        <left style="thin"/>
        <right style="thin"/>
        <top style="thin"/>
        <bottom style="thin"/>
      </border>
    </dxf>
    <dxf>
      <fill>
        <patternFill>
          <bgColor indexed="22"/>
        </patternFill>
      </fill>
      <border>
        <left style="thin"/>
        <right style="thin"/>
        <top style="thin"/>
        <bottom style="thin"/>
      </border>
    </dxf>
    <dxf>
      <fill>
        <patternFill>
          <bgColor indexed="13"/>
        </patternFill>
      </fill>
    </dxf>
    <dxf>
      <fill>
        <patternFill>
          <bgColor indexed="22"/>
        </patternFill>
      </fill>
      <border>
        <left style="thin"/>
        <right style="thin"/>
        <top style="thin"/>
        <bottom style="thin"/>
      </border>
    </dxf>
    <dxf>
      <fill>
        <patternFill>
          <bgColor indexed="22"/>
        </patternFill>
      </fill>
      <border>
        <left style="thin"/>
        <right style="thin"/>
        <top style="thin"/>
        <bottom style="thin"/>
      </border>
    </dxf>
    <dxf>
      <fill>
        <patternFill>
          <bgColor indexed="13"/>
        </patternFill>
      </fill>
    </dxf>
    <dxf>
      <fill>
        <patternFill>
          <bgColor indexed="22"/>
        </patternFill>
      </fill>
      <border>
        <left style="thin"/>
        <right style="thin"/>
        <top style="thin"/>
        <bottom style="thin"/>
      </border>
    </dxf>
    <dxf>
      <fill>
        <patternFill>
          <bgColor indexed="22"/>
        </patternFill>
      </fill>
      <border>
        <left style="thin"/>
        <right style="thin"/>
        <top style="thin"/>
        <bottom style="thin"/>
      </border>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13"/>
        </patternFill>
      </fill>
    </dxf>
    <dxf>
      <fill>
        <patternFill>
          <bgColor indexed="22"/>
        </patternFill>
      </fill>
    </dxf>
    <dxf>
      <fill>
        <patternFill>
          <bgColor indexed="22"/>
        </patternFill>
      </fill>
    </dxf>
    <dxf>
      <fill>
        <patternFill>
          <bgColor indexed="22"/>
        </patternFill>
      </fill>
    </dxf>
    <dxf>
      <fill>
        <patternFill>
          <bgColor indexed="13"/>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rgb="FFC0C0C0"/>
        </patternFill>
      </fill>
      <border>
        <left style="thin">
          <color rgb="FF000000"/>
        </left>
        <right style="thin">
          <color rgb="FF000000"/>
        </right>
        <top style="thin"/>
        <bottom style="thin">
          <color rgb="FF000000"/>
        </bottom>
      </border>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3455;&#26045;&#35336;&#30011;&#26360;&#65288;Q&#20516;&#65289;20140403-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65333;&#65313;&#20516;&#12288;&#27096;&#24335;&#31532;1%20&#35036;&#21161;&#20107;&#26989;&#30003;&#35531;&#26360;&#12289;&#23455;&#26045;&#35336;&#30011;&#26360;&#12289;&#36027;&#29992;&#32207;&#25324;&#34920;&#12289;&#36027;&#29992;&#26126;&#32048;&#26360;_20140408-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実施計画書（Ｑ値）"/>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第1 交付申請書"/>
      <sheetName val="実施計画書（H25年基準）"/>
      <sheetName val="費用総括表"/>
      <sheetName val="高断熱外皮-補助対象外"/>
      <sheetName val="空調-高効率個別エアコン"/>
      <sheetName val="空調-その他"/>
      <sheetName val="給湯-給湯能力別"/>
      <sheetName val="給湯-その他"/>
      <sheetName val="換気"/>
      <sheetName val="プラスワン・システム"/>
      <sheetName val="その他-蓄電池システム"/>
      <sheetName val="その他①"/>
      <sheetName val="その他②"/>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T99"/>
  <sheetViews>
    <sheetView showGridLines="0" showZeros="0" tabSelected="1" view="pageBreakPreview" zoomScale="85" zoomScaleNormal="75" zoomScaleSheetLayoutView="85" zoomScalePageLayoutView="0" workbookViewId="0" topLeftCell="A1">
      <selection activeCell="A1" sqref="A1"/>
    </sheetView>
  </sheetViews>
  <sheetFormatPr defaultColWidth="3.00390625" defaultRowHeight="18" customHeight="1"/>
  <cols>
    <col min="1" max="3" width="3.00390625" style="547" customWidth="1"/>
    <col min="4" max="5" width="3.00390625" style="555" customWidth="1"/>
    <col min="6" max="7" width="3.00390625" style="556" customWidth="1"/>
    <col min="8" max="43" width="3.00390625" style="547" customWidth="1"/>
    <col min="44" max="16384" width="3.00390625" style="547" customWidth="1"/>
  </cols>
  <sheetData>
    <row r="1" spans="1:43" ht="18" customHeight="1">
      <c r="A1" s="542" t="s">
        <v>425</v>
      </c>
      <c r="B1" s="543"/>
      <c r="C1" s="543"/>
      <c r="D1" s="544"/>
      <c r="E1" s="544"/>
      <c r="F1" s="545"/>
      <c r="G1" s="545"/>
      <c r="H1" s="543"/>
      <c r="I1" s="546"/>
      <c r="J1" s="542"/>
      <c r="K1" s="542"/>
      <c r="L1" s="542"/>
      <c r="M1" s="542"/>
      <c r="N1" s="542"/>
      <c r="O1" s="542"/>
      <c r="P1" s="542"/>
      <c r="Q1" s="542"/>
      <c r="R1" s="542"/>
      <c r="S1" s="542"/>
      <c r="T1" s="542"/>
      <c r="U1" s="542"/>
      <c r="V1" s="542"/>
      <c r="W1" s="542"/>
      <c r="X1" s="542"/>
      <c r="Y1" s="542"/>
      <c r="Z1" s="542"/>
      <c r="AA1" s="542"/>
      <c r="AB1" s="542"/>
      <c r="AC1" s="542"/>
      <c r="AD1" s="542"/>
      <c r="AE1" s="542"/>
      <c r="AF1" s="542"/>
      <c r="AG1" s="542"/>
      <c r="AH1" s="542"/>
      <c r="AI1" s="542"/>
      <c r="AJ1" s="542"/>
      <c r="AK1" s="542"/>
      <c r="AL1" s="542"/>
      <c r="AM1" s="542"/>
      <c r="AN1" s="542"/>
      <c r="AO1" s="542"/>
      <c r="AP1" s="542"/>
      <c r="AQ1" s="542"/>
    </row>
    <row r="2" spans="1:43" ht="18" customHeight="1">
      <c r="A2" s="548"/>
      <c r="B2" s="543"/>
      <c r="C2" s="543"/>
      <c r="D2" s="544"/>
      <c r="E2" s="544"/>
      <c r="F2" s="545"/>
      <c r="G2" s="545"/>
      <c r="H2" s="543"/>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9" t="s">
        <v>61</v>
      </c>
      <c r="AI2" s="603"/>
      <c r="AJ2" s="603"/>
      <c r="AK2" s="542" t="s">
        <v>62</v>
      </c>
      <c r="AL2" s="603"/>
      <c r="AM2" s="603"/>
      <c r="AN2" s="542" t="s">
        <v>63</v>
      </c>
      <c r="AO2" s="603"/>
      <c r="AP2" s="603"/>
      <c r="AQ2" s="542" t="s">
        <v>64</v>
      </c>
    </row>
    <row r="3" spans="1:43" ht="18" customHeight="1">
      <c r="A3" s="550" t="s">
        <v>727</v>
      </c>
      <c r="B3" s="551"/>
      <c r="C3" s="551"/>
      <c r="D3" s="551"/>
      <c r="E3" s="551"/>
      <c r="F3" s="551"/>
      <c r="G3" s="551"/>
      <c r="H3" s="551"/>
      <c r="I3" s="55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542"/>
      <c r="AJ3" s="542" t="s">
        <v>709</v>
      </c>
      <c r="AK3" s="604">
        <v>1</v>
      </c>
      <c r="AL3" s="604"/>
      <c r="AM3" s="542" t="s">
        <v>708</v>
      </c>
      <c r="AN3" s="604">
        <v>2</v>
      </c>
      <c r="AO3" s="604"/>
      <c r="AP3" s="542" t="s">
        <v>426</v>
      </c>
      <c r="AQ3" s="542" t="s">
        <v>726</v>
      </c>
    </row>
    <row r="4" spans="1:43" ht="18" customHeight="1">
      <c r="A4" s="550" t="s">
        <v>725</v>
      </c>
      <c r="B4" s="543"/>
      <c r="C4" s="553"/>
      <c r="D4" s="553"/>
      <c r="E4" s="553"/>
      <c r="F4" s="553"/>
      <c r="G4" s="553"/>
      <c r="H4" s="553"/>
      <c r="I4" s="553"/>
      <c r="J4" s="542"/>
      <c r="K4" s="542"/>
      <c r="L4" s="542"/>
      <c r="M4" s="542"/>
      <c r="N4" s="542"/>
      <c r="O4" s="542"/>
      <c r="P4" s="542"/>
      <c r="Q4" s="542"/>
      <c r="R4" s="542"/>
      <c r="S4" s="542"/>
      <c r="T4" s="542"/>
      <c r="U4" s="542"/>
      <c r="V4" s="542"/>
      <c r="W4" s="542"/>
      <c r="X4" s="542"/>
      <c r="Y4" s="542"/>
      <c r="Z4" s="542"/>
      <c r="AA4" s="542"/>
      <c r="AB4" s="542"/>
      <c r="AC4" s="542"/>
      <c r="AD4" s="542"/>
      <c r="AE4" s="542"/>
      <c r="AF4" s="542"/>
      <c r="AG4" s="542"/>
      <c r="AH4" s="542"/>
      <c r="AI4" s="542"/>
      <c r="AJ4" s="542"/>
      <c r="AK4" s="542"/>
      <c r="AL4" s="542"/>
      <c r="AM4" s="542"/>
      <c r="AN4" s="542"/>
      <c r="AO4" s="542"/>
      <c r="AP4" s="542"/>
      <c r="AQ4" s="542"/>
    </row>
    <row r="5" spans="1:43" ht="9" customHeight="1">
      <c r="A5" s="554"/>
      <c r="B5" s="554"/>
      <c r="C5" s="554"/>
      <c r="D5" s="554"/>
      <c r="E5" s="554"/>
      <c r="F5" s="554"/>
      <c r="G5" s="554"/>
      <c r="H5" s="554"/>
      <c r="I5" s="554"/>
      <c r="S5" s="554"/>
      <c r="AC5" s="554"/>
      <c r="AD5" s="554"/>
      <c r="AE5" s="554"/>
      <c r="AF5" s="554"/>
      <c r="AG5" s="554"/>
      <c r="AH5" s="554"/>
      <c r="AI5" s="554"/>
      <c r="AJ5" s="554"/>
      <c r="AK5" s="554"/>
      <c r="AL5" s="554"/>
      <c r="AM5" s="554"/>
      <c r="AN5" s="554"/>
      <c r="AO5" s="554"/>
      <c r="AP5" s="554"/>
      <c r="AQ5" s="554"/>
    </row>
    <row r="6" spans="1:42" ht="26.25" customHeight="1">
      <c r="A6" s="554"/>
      <c r="B6" s="554"/>
      <c r="C6" s="554"/>
      <c r="O6" s="592" t="s">
        <v>65</v>
      </c>
      <c r="P6" s="592"/>
      <c r="Q6" s="592"/>
      <c r="R6" s="592"/>
      <c r="S6" s="593" t="s">
        <v>66</v>
      </c>
      <c r="T6" s="593"/>
      <c r="U6" s="593"/>
      <c r="V6" s="593"/>
      <c r="W6" s="593"/>
      <c r="X6" s="595"/>
      <c r="Y6" s="595"/>
      <c r="Z6" s="595"/>
      <c r="AA6" s="595"/>
      <c r="AB6" s="595"/>
      <c r="AC6" s="595"/>
      <c r="AD6" s="595"/>
      <c r="AE6" s="595"/>
      <c r="AF6" s="595"/>
      <c r="AG6" s="595"/>
      <c r="AH6" s="595"/>
      <c r="AI6" s="595"/>
      <c r="AJ6" s="595"/>
      <c r="AK6" s="595"/>
      <c r="AL6" s="595"/>
      <c r="AM6" s="595"/>
      <c r="AN6" s="595"/>
      <c r="AO6" s="595"/>
      <c r="AP6" s="595"/>
    </row>
    <row r="7" spans="1:43" ht="26.25" customHeight="1">
      <c r="A7" s="557"/>
      <c r="B7" s="557"/>
      <c r="C7" s="557"/>
      <c r="S7" s="593" t="s">
        <v>67</v>
      </c>
      <c r="T7" s="593"/>
      <c r="U7" s="593"/>
      <c r="V7" s="593"/>
      <c r="W7" s="593"/>
      <c r="X7" s="594"/>
      <c r="Y7" s="594"/>
      <c r="Z7" s="594"/>
      <c r="AA7" s="594"/>
      <c r="AB7" s="594"/>
      <c r="AC7" s="594"/>
      <c r="AD7" s="594"/>
      <c r="AE7" s="594"/>
      <c r="AF7" s="594"/>
      <c r="AG7" s="594"/>
      <c r="AH7" s="594"/>
      <c r="AI7" s="594"/>
      <c r="AJ7" s="594"/>
      <c r="AK7" s="594"/>
      <c r="AL7" s="594"/>
      <c r="AM7" s="594"/>
      <c r="AN7" s="594"/>
      <c r="AO7" s="594"/>
      <c r="AP7" s="594"/>
      <c r="AQ7" s="543"/>
    </row>
    <row r="8" spans="1:43" ht="18.75" customHeight="1">
      <c r="A8" s="557"/>
      <c r="B8" s="557"/>
      <c r="C8" s="557"/>
      <c r="S8" s="593" t="s">
        <v>724</v>
      </c>
      <c r="T8" s="593"/>
      <c r="U8" s="593"/>
      <c r="V8" s="593"/>
      <c r="W8" s="593"/>
      <c r="X8" s="594"/>
      <c r="Y8" s="594"/>
      <c r="Z8" s="594"/>
      <c r="AA8" s="594"/>
      <c r="AB8" s="594"/>
      <c r="AC8" s="594"/>
      <c r="AD8" s="594"/>
      <c r="AE8" s="594"/>
      <c r="AF8" s="594"/>
      <c r="AG8" s="594"/>
      <c r="AH8" s="594"/>
      <c r="AI8" s="594"/>
      <c r="AJ8" s="594"/>
      <c r="AK8" s="594"/>
      <c r="AL8" s="594"/>
      <c r="AM8" s="594"/>
      <c r="AN8" s="594"/>
      <c r="AO8" s="594"/>
      <c r="AP8" s="594"/>
      <c r="AQ8" s="543"/>
    </row>
    <row r="9" spans="1:43" ht="26.25" customHeight="1">
      <c r="A9" s="557"/>
      <c r="B9" s="557"/>
      <c r="C9" s="557"/>
      <c r="S9" s="593" t="s">
        <v>68</v>
      </c>
      <c r="T9" s="593"/>
      <c r="U9" s="593"/>
      <c r="V9" s="593"/>
      <c r="W9" s="593"/>
      <c r="X9" s="594"/>
      <c r="Y9" s="594"/>
      <c r="Z9" s="594"/>
      <c r="AA9" s="594"/>
      <c r="AB9" s="594"/>
      <c r="AC9" s="594"/>
      <c r="AD9" s="594"/>
      <c r="AE9" s="594"/>
      <c r="AF9" s="594"/>
      <c r="AG9" s="594"/>
      <c r="AH9" s="594"/>
      <c r="AI9" s="594"/>
      <c r="AJ9" s="594"/>
      <c r="AK9" s="594"/>
      <c r="AL9" s="594"/>
      <c r="AM9" s="594"/>
      <c r="AN9" s="594"/>
      <c r="AO9" s="594"/>
      <c r="AP9" s="594"/>
      <c r="AQ9" s="543" t="s">
        <v>69</v>
      </c>
    </row>
    <row r="10" spans="1:43" ht="26.25" customHeight="1">
      <c r="A10" s="557"/>
      <c r="B10" s="557"/>
      <c r="C10" s="557"/>
      <c r="S10" s="593" t="s">
        <v>705</v>
      </c>
      <c r="T10" s="593"/>
      <c r="U10" s="593"/>
      <c r="V10" s="593"/>
      <c r="W10" s="593"/>
      <c r="X10" s="594"/>
      <c r="Y10" s="594"/>
      <c r="Z10" s="594"/>
      <c r="AA10" s="594"/>
      <c r="AB10" s="594"/>
      <c r="AC10" s="594"/>
      <c r="AD10" s="594"/>
      <c r="AE10" s="594"/>
      <c r="AF10" s="594"/>
      <c r="AG10" s="594"/>
      <c r="AH10" s="594"/>
      <c r="AI10" s="594"/>
      <c r="AJ10" s="594"/>
      <c r="AK10" s="594"/>
      <c r="AL10" s="594"/>
      <c r="AM10" s="594"/>
      <c r="AN10" s="594"/>
      <c r="AO10" s="594"/>
      <c r="AP10" s="594"/>
      <c r="AQ10" s="543"/>
    </row>
    <row r="11" spans="1:43" ht="26.25" customHeight="1">
      <c r="A11" s="557"/>
      <c r="B11" s="557"/>
      <c r="C11" s="557"/>
      <c r="S11" s="593" t="s">
        <v>70</v>
      </c>
      <c r="T11" s="593"/>
      <c r="U11" s="593"/>
      <c r="V11" s="593"/>
      <c r="W11" s="593"/>
      <c r="X11" s="595"/>
      <c r="Y11" s="595"/>
      <c r="Z11" s="595"/>
      <c r="AA11" s="595"/>
      <c r="AB11" s="595"/>
      <c r="AC11" s="595"/>
      <c r="AD11" s="595"/>
      <c r="AE11" s="595"/>
      <c r="AF11" s="595"/>
      <c r="AG11" s="595"/>
      <c r="AH11" s="595"/>
      <c r="AI11" s="595"/>
      <c r="AJ11" s="595"/>
      <c r="AK11" s="595"/>
      <c r="AL11" s="595"/>
      <c r="AM11" s="595"/>
      <c r="AN11" s="595"/>
      <c r="AO11" s="595"/>
      <c r="AP11" s="595"/>
      <c r="AQ11" s="544"/>
    </row>
    <row r="12" spans="1:43" ht="18.75" customHeight="1">
      <c r="A12" s="557"/>
      <c r="B12" s="557"/>
      <c r="C12" s="557"/>
      <c r="S12" s="559"/>
      <c r="T12" s="558"/>
      <c r="U12" s="558"/>
      <c r="V12" s="558"/>
      <c r="W12" s="554"/>
      <c r="X12" s="560"/>
      <c r="Y12" s="560"/>
      <c r="Z12" s="560"/>
      <c r="AA12" s="560"/>
      <c r="AB12" s="561"/>
      <c r="AC12" s="562"/>
      <c r="AD12" s="559"/>
      <c r="AE12" s="559"/>
      <c r="AF12" s="559"/>
      <c r="AG12" s="559"/>
      <c r="AH12" s="559"/>
      <c r="AI12" s="559"/>
      <c r="AJ12" s="559"/>
      <c r="AK12" s="559"/>
      <c r="AL12" s="559"/>
      <c r="AM12" s="559"/>
      <c r="AN12" s="559"/>
      <c r="AO12" s="561"/>
      <c r="AP12" s="561"/>
      <c r="AQ12" s="544"/>
    </row>
    <row r="13" spans="1:42" ht="27" customHeight="1">
      <c r="A13" s="557"/>
      <c r="B13" s="557"/>
      <c r="C13" s="557"/>
      <c r="O13" s="592" t="s">
        <v>71</v>
      </c>
      <c r="P13" s="592"/>
      <c r="Q13" s="592"/>
      <c r="R13" s="592"/>
      <c r="S13" s="593" t="s">
        <v>66</v>
      </c>
      <c r="T13" s="593"/>
      <c r="U13" s="593"/>
      <c r="V13" s="593"/>
      <c r="W13" s="593"/>
      <c r="X13" s="595"/>
      <c r="Y13" s="595"/>
      <c r="Z13" s="595"/>
      <c r="AA13" s="595"/>
      <c r="AB13" s="595"/>
      <c r="AC13" s="595"/>
      <c r="AD13" s="595"/>
      <c r="AE13" s="595"/>
      <c r="AF13" s="595"/>
      <c r="AG13" s="595"/>
      <c r="AH13" s="595"/>
      <c r="AI13" s="595"/>
      <c r="AJ13" s="595"/>
      <c r="AK13" s="595"/>
      <c r="AL13" s="595"/>
      <c r="AM13" s="595"/>
      <c r="AN13" s="595"/>
      <c r="AO13" s="595"/>
      <c r="AP13" s="595"/>
    </row>
    <row r="14" spans="1:43" ht="27" customHeight="1">
      <c r="A14" s="554"/>
      <c r="B14" s="554"/>
      <c r="C14" s="554"/>
      <c r="D14" s="547"/>
      <c r="E14" s="547"/>
      <c r="S14" s="593" t="s">
        <v>67</v>
      </c>
      <c r="T14" s="593"/>
      <c r="U14" s="593"/>
      <c r="V14" s="593"/>
      <c r="W14" s="593"/>
      <c r="X14" s="594"/>
      <c r="Y14" s="594"/>
      <c r="Z14" s="594"/>
      <c r="AA14" s="594"/>
      <c r="AB14" s="594"/>
      <c r="AC14" s="594"/>
      <c r="AD14" s="594"/>
      <c r="AE14" s="594"/>
      <c r="AF14" s="594"/>
      <c r="AG14" s="594"/>
      <c r="AH14" s="594"/>
      <c r="AI14" s="594"/>
      <c r="AJ14" s="594"/>
      <c r="AK14" s="594"/>
      <c r="AL14" s="594"/>
      <c r="AM14" s="594"/>
      <c r="AN14" s="594"/>
      <c r="AO14" s="594"/>
      <c r="AP14" s="594"/>
      <c r="AQ14" s="543"/>
    </row>
    <row r="15" spans="1:43" ht="27" customHeight="1">
      <c r="A15" s="557"/>
      <c r="B15" s="557"/>
      <c r="C15" s="557"/>
      <c r="D15" s="547"/>
      <c r="E15" s="547"/>
      <c r="S15" s="593" t="s">
        <v>72</v>
      </c>
      <c r="T15" s="593"/>
      <c r="U15" s="593"/>
      <c r="V15" s="593"/>
      <c r="W15" s="593"/>
      <c r="X15" s="594"/>
      <c r="Y15" s="594"/>
      <c r="Z15" s="594"/>
      <c r="AA15" s="594"/>
      <c r="AB15" s="594"/>
      <c r="AC15" s="594"/>
      <c r="AD15" s="594"/>
      <c r="AE15" s="594"/>
      <c r="AF15" s="594"/>
      <c r="AG15" s="594"/>
      <c r="AH15" s="594"/>
      <c r="AI15" s="594"/>
      <c r="AJ15" s="594"/>
      <c r="AK15" s="594"/>
      <c r="AL15" s="594"/>
      <c r="AM15" s="594"/>
      <c r="AN15" s="594"/>
      <c r="AO15" s="594"/>
      <c r="AP15" s="594"/>
      <c r="AQ15" s="543"/>
    </row>
    <row r="16" spans="1:43" ht="27" customHeight="1">
      <c r="A16" s="557"/>
      <c r="B16" s="557"/>
      <c r="C16" s="557"/>
      <c r="D16" s="547"/>
      <c r="E16" s="547"/>
      <c r="S16" s="593" t="s">
        <v>73</v>
      </c>
      <c r="T16" s="593"/>
      <c r="U16" s="593"/>
      <c r="V16" s="593"/>
      <c r="W16" s="593"/>
      <c r="X16" s="594"/>
      <c r="Y16" s="594"/>
      <c r="Z16" s="594"/>
      <c r="AA16" s="594"/>
      <c r="AB16" s="594"/>
      <c r="AC16" s="594"/>
      <c r="AD16" s="594"/>
      <c r="AE16" s="594"/>
      <c r="AF16" s="594"/>
      <c r="AG16" s="594"/>
      <c r="AH16" s="594"/>
      <c r="AI16" s="594"/>
      <c r="AJ16" s="594"/>
      <c r="AK16" s="594"/>
      <c r="AL16" s="594"/>
      <c r="AM16" s="594"/>
      <c r="AN16" s="594"/>
      <c r="AO16" s="594"/>
      <c r="AP16" s="594"/>
      <c r="AQ16" s="543" t="s">
        <v>69</v>
      </c>
    </row>
    <row r="17" spans="1:39" ht="18.75" customHeight="1">
      <c r="A17" s="563"/>
      <c r="B17" s="563"/>
      <c r="D17" s="547"/>
      <c r="E17" s="547"/>
      <c r="F17" s="547"/>
      <c r="G17" s="547"/>
      <c r="W17" s="564"/>
      <c r="X17" s="564"/>
      <c r="Y17" s="564"/>
      <c r="Z17" s="564"/>
      <c r="AA17" s="564"/>
      <c r="AM17" s="555"/>
    </row>
    <row r="18" spans="1:43" ht="24.75" customHeight="1">
      <c r="A18" s="641" t="s">
        <v>427</v>
      </c>
      <c r="B18" s="641"/>
      <c r="C18" s="641"/>
      <c r="D18" s="641"/>
      <c r="E18" s="641"/>
      <c r="F18" s="641"/>
      <c r="G18" s="641"/>
      <c r="H18" s="641"/>
      <c r="I18" s="641"/>
      <c r="J18" s="641"/>
      <c r="K18" s="641"/>
      <c r="L18" s="641"/>
      <c r="M18" s="641"/>
      <c r="N18" s="641"/>
      <c r="O18" s="641"/>
      <c r="P18" s="641"/>
      <c r="Q18" s="641"/>
      <c r="R18" s="641"/>
      <c r="S18" s="641"/>
      <c r="T18" s="641"/>
      <c r="U18" s="641"/>
      <c r="V18" s="641"/>
      <c r="W18" s="641"/>
      <c r="X18" s="641"/>
      <c r="Y18" s="641"/>
      <c r="Z18" s="641"/>
      <c r="AA18" s="641"/>
      <c r="AB18" s="641"/>
      <c r="AC18" s="641"/>
      <c r="AD18" s="641"/>
      <c r="AE18" s="641"/>
      <c r="AF18" s="641"/>
      <c r="AG18" s="641"/>
      <c r="AH18" s="641"/>
      <c r="AI18" s="641"/>
      <c r="AJ18" s="641"/>
      <c r="AK18" s="641"/>
      <c r="AL18" s="641"/>
      <c r="AM18" s="641"/>
      <c r="AN18" s="641"/>
      <c r="AO18" s="641"/>
      <c r="AP18" s="641"/>
      <c r="AQ18" s="641"/>
    </row>
    <row r="19" spans="1:43" ht="24.75" customHeight="1">
      <c r="A19" s="641" t="s">
        <v>723</v>
      </c>
      <c r="B19" s="641"/>
      <c r="C19" s="641"/>
      <c r="D19" s="641"/>
      <c r="E19" s="641"/>
      <c r="F19" s="641"/>
      <c r="G19" s="641"/>
      <c r="H19" s="641"/>
      <c r="I19" s="641"/>
      <c r="J19" s="641"/>
      <c r="K19" s="641"/>
      <c r="L19" s="641"/>
      <c r="M19" s="641"/>
      <c r="N19" s="641"/>
      <c r="O19" s="641"/>
      <c r="P19" s="641"/>
      <c r="Q19" s="641"/>
      <c r="R19" s="641"/>
      <c r="S19" s="641"/>
      <c r="T19" s="641"/>
      <c r="U19" s="641"/>
      <c r="V19" s="641"/>
      <c r="W19" s="641"/>
      <c r="X19" s="641"/>
      <c r="Y19" s="641"/>
      <c r="Z19" s="641"/>
      <c r="AA19" s="641"/>
      <c r="AB19" s="641"/>
      <c r="AC19" s="641"/>
      <c r="AD19" s="641"/>
      <c r="AE19" s="641"/>
      <c r="AF19" s="641"/>
      <c r="AG19" s="641"/>
      <c r="AH19" s="641"/>
      <c r="AI19" s="641"/>
      <c r="AJ19" s="641"/>
      <c r="AK19" s="641"/>
      <c r="AL19" s="641"/>
      <c r="AM19" s="641"/>
      <c r="AN19" s="641"/>
      <c r="AO19" s="641"/>
      <c r="AP19" s="641"/>
      <c r="AQ19" s="641"/>
    </row>
    <row r="20" spans="1:43" ht="24.75" customHeight="1">
      <c r="A20" s="642" t="s">
        <v>428</v>
      </c>
      <c r="B20" s="642"/>
      <c r="C20" s="642"/>
      <c r="D20" s="642"/>
      <c r="E20" s="642"/>
      <c r="F20" s="642"/>
      <c r="G20" s="642"/>
      <c r="H20" s="642"/>
      <c r="I20" s="642"/>
      <c r="J20" s="642"/>
      <c r="K20" s="642"/>
      <c r="L20" s="642"/>
      <c r="M20" s="642"/>
      <c r="N20" s="642"/>
      <c r="O20" s="642"/>
      <c r="P20" s="642"/>
      <c r="Q20" s="642"/>
      <c r="R20" s="642"/>
      <c r="S20" s="642"/>
      <c r="T20" s="642"/>
      <c r="U20" s="642"/>
      <c r="V20" s="642"/>
      <c r="W20" s="642"/>
      <c r="X20" s="642"/>
      <c r="Y20" s="642"/>
      <c r="Z20" s="642"/>
      <c r="AA20" s="642"/>
      <c r="AB20" s="642"/>
      <c r="AC20" s="642"/>
      <c r="AD20" s="642"/>
      <c r="AE20" s="642"/>
      <c r="AF20" s="642"/>
      <c r="AG20" s="642"/>
      <c r="AH20" s="642"/>
      <c r="AI20" s="642"/>
      <c r="AJ20" s="642"/>
      <c r="AK20" s="642"/>
      <c r="AL20" s="642"/>
      <c r="AM20" s="642"/>
      <c r="AN20" s="642"/>
      <c r="AO20" s="642"/>
      <c r="AP20" s="642"/>
      <c r="AQ20" s="642"/>
    </row>
    <row r="21" spans="1:9" ht="22.5" customHeight="1">
      <c r="A21" s="565"/>
      <c r="B21" s="565"/>
      <c r="C21" s="563"/>
      <c r="D21" s="563"/>
      <c r="E21" s="566"/>
      <c r="F21" s="567"/>
      <c r="G21" s="567"/>
      <c r="H21" s="566"/>
      <c r="I21" s="566"/>
    </row>
    <row r="22" spans="1:43" ht="57" customHeight="1">
      <c r="A22" s="623" t="s">
        <v>728</v>
      </c>
      <c r="B22" s="623"/>
      <c r="C22" s="623"/>
      <c r="D22" s="623"/>
      <c r="E22" s="623"/>
      <c r="F22" s="623"/>
      <c r="G22" s="623"/>
      <c r="H22" s="623"/>
      <c r="I22" s="623"/>
      <c r="J22" s="623"/>
      <c r="K22" s="623"/>
      <c r="L22" s="623"/>
      <c r="M22" s="623"/>
      <c r="N22" s="623"/>
      <c r="O22" s="623"/>
      <c r="P22" s="623"/>
      <c r="Q22" s="623"/>
      <c r="R22" s="623"/>
      <c r="S22" s="623"/>
      <c r="T22" s="623"/>
      <c r="U22" s="623"/>
      <c r="V22" s="623"/>
      <c r="W22" s="623"/>
      <c r="X22" s="623"/>
      <c r="Y22" s="623"/>
      <c r="Z22" s="623"/>
      <c r="AA22" s="623"/>
      <c r="AB22" s="623"/>
      <c r="AC22" s="623"/>
      <c r="AD22" s="623"/>
      <c r="AE22" s="623"/>
      <c r="AF22" s="623"/>
      <c r="AG22" s="623"/>
      <c r="AH22" s="623"/>
      <c r="AI22" s="623"/>
      <c r="AJ22" s="623"/>
      <c r="AK22" s="623"/>
      <c r="AL22" s="623"/>
      <c r="AM22" s="623"/>
      <c r="AN22" s="623"/>
      <c r="AO22" s="623"/>
      <c r="AP22" s="623"/>
      <c r="AQ22" s="623"/>
    </row>
    <row r="23" spans="1:43" ht="44.25" customHeight="1">
      <c r="A23" s="623" t="s">
        <v>707</v>
      </c>
      <c r="B23" s="623"/>
      <c r="C23" s="623"/>
      <c r="D23" s="623"/>
      <c r="E23" s="623"/>
      <c r="F23" s="623"/>
      <c r="G23" s="623"/>
      <c r="H23" s="623"/>
      <c r="I23" s="623"/>
      <c r="J23" s="623"/>
      <c r="K23" s="623"/>
      <c r="L23" s="623"/>
      <c r="M23" s="623"/>
      <c r="N23" s="623"/>
      <c r="O23" s="623"/>
      <c r="P23" s="623"/>
      <c r="Q23" s="623"/>
      <c r="R23" s="623"/>
      <c r="S23" s="623"/>
      <c r="T23" s="623"/>
      <c r="U23" s="623"/>
      <c r="V23" s="623"/>
      <c r="W23" s="623"/>
      <c r="X23" s="623"/>
      <c r="Y23" s="623"/>
      <c r="Z23" s="623"/>
      <c r="AA23" s="623"/>
      <c r="AB23" s="623"/>
      <c r="AC23" s="623"/>
      <c r="AD23" s="623"/>
      <c r="AE23" s="623"/>
      <c r="AF23" s="623"/>
      <c r="AG23" s="623"/>
      <c r="AH23" s="623"/>
      <c r="AI23" s="623"/>
      <c r="AJ23" s="623"/>
      <c r="AK23" s="623"/>
      <c r="AL23" s="623"/>
      <c r="AM23" s="623"/>
      <c r="AN23" s="623"/>
      <c r="AO23" s="623"/>
      <c r="AP23" s="623"/>
      <c r="AQ23" s="623"/>
    </row>
    <row r="24" spans="1:23" ht="21.75" customHeight="1">
      <c r="A24" s="543"/>
      <c r="B24" s="563"/>
      <c r="C24" s="563"/>
      <c r="D24" s="566"/>
      <c r="E24" s="566"/>
      <c r="F24" s="567"/>
      <c r="G24" s="567"/>
      <c r="H24" s="566"/>
      <c r="I24" s="566"/>
      <c r="V24" s="568"/>
      <c r="W24" s="568"/>
    </row>
    <row r="25" spans="1:43" ht="19.5" customHeight="1">
      <c r="A25" s="635" t="s">
        <v>722</v>
      </c>
      <c r="B25" s="635"/>
      <c r="C25" s="635"/>
      <c r="D25" s="635"/>
      <c r="E25" s="635"/>
      <c r="F25" s="635"/>
      <c r="G25" s="635"/>
      <c r="H25" s="635"/>
      <c r="I25" s="635"/>
      <c r="J25" s="635"/>
      <c r="K25" s="568" t="s">
        <v>721</v>
      </c>
      <c r="L25" s="643" t="s">
        <v>720</v>
      </c>
      <c r="M25" s="643"/>
      <c r="N25" s="643"/>
      <c r="O25" s="643"/>
      <c r="P25" s="644"/>
      <c r="Q25" s="644"/>
      <c r="R25" s="568"/>
      <c r="S25" s="568" t="s">
        <v>711</v>
      </c>
      <c r="T25" s="568"/>
      <c r="U25" s="568"/>
      <c r="V25" s="568"/>
      <c r="W25" s="568"/>
      <c r="X25" s="568"/>
      <c r="Y25" s="568"/>
      <c r="Z25" s="568"/>
      <c r="AA25" s="568"/>
      <c r="AB25" s="542"/>
      <c r="AC25" s="568"/>
      <c r="AD25" s="568"/>
      <c r="AE25" s="568"/>
      <c r="AF25" s="568"/>
      <c r="AG25" s="568"/>
      <c r="AH25" s="568"/>
      <c r="AI25" s="568"/>
      <c r="AJ25" s="568"/>
      <c r="AK25" s="568"/>
      <c r="AN25" s="542"/>
      <c r="AO25" s="542"/>
      <c r="AP25" s="542"/>
      <c r="AQ25" s="542"/>
    </row>
    <row r="26" spans="1:43" ht="14.25" customHeight="1">
      <c r="A26" s="543"/>
      <c r="B26" s="543"/>
      <c r="C26" s="543"/>
      <c r="D26" s="544"/>
      <c r="E26" s="544"/>
      <c r="F26" s="545"/>
      <c r="G26" s="545"/>
      <c r="H26" s="544"/>
      <c r="I26" s="544"/>
      <c r="J26" s="542"/>
      <c r="K26" s="542"/>
      <c r="L26" s="542"/>
      <c r="M26" s="542"/>
      <c r="N26" s="542"/>
      <c r="O26" s="542"/>
      <c r="P26" s="542"/>
      <c r="Q26" s="542"/>
      <c r="R26" s="542"/>
      <c r="S26" s="542"/>
      <c r="T26" s="542"/>
      <c r="U26" s="542"/>
      <c r="V26" s="542"/>
      <c r="W26" s="542"/>
      <c r="X26" s="542"/>
      <c r="Y26" s="542"/>
      <c r="Z26" s="542"/>
      <c r="AA26" s="542"/>
      <c r="AB26" s="542"/>
      <c r="AC26" s="542"/>
      <c r="AD26" s="542"/>
      <c r="AE26" s="542"/>
      <c r="AF26" s="542"/>
      <c r="AG26" s="542"/>
      <c r="AH26" s="542"/>
      <c r="AI26" s="542"/>
      <c r="AJ26" s="542"/>
      <c r="AK26" s="542"/>
      <c r="AL26" s="542"/>
      <c r="AM26" s="542"/>
      <c r="AN26" s="542"/>
      <c r="AO26" s="542"/>
      <c r="AP26" s="542"/>
      <c r="AQ26" s="542"/>
    </row>
    <row r="27" spans="1:43" ht="19.5" customHeight="1">
      <c r="A27" s="591" t="s">
        <v>713</v>
      </c>
      <c r="B27" s="615"/>
      <c r="C27" s="615"/>
      <c r="D27" s="615"/>
      <c r="E27" s="615"/>
      <c r="F27" s="615"/>
      <c r="G27" s="615"/>
      <c r="H27" s="615"/>
      <c r="I27" s="615"/>
      <c r="J27" s="615"/>
      <c r="K27" s="615"/>
      <c r="L27" s="615"/>
      <c r="M27" s="615"/>
      <c r="N27" s="615"/>
      <c r="O27" s="615"/>
      <c r="P27" s="615"/>
      <c r="Q27" s="615"/>
      <c r="R27" s="615"/>
      <c r="S27" s="615"/>
      <c r="T27" s="615"/>
      <c r="U27" s="615"/>
      <c r="V27" s="615"/>
      <c r="W27" s="615"/>
      <c r="X27" s="615"/>
      <c r="Y27" s="615"/>
      <c r="Z27" s="615"/>
      <c r="AA27" s="615"/>
      <c r="AB27" s="615"/>
      <c r="AC27" s="615"/>
      <c r="AD27" s="615"/>
      <c r="AE27" s="615"/>
      <c r="AF27" s="615"/>
      <c r="AG27" s="615"/>
      <c r="AH27" s="615"/>
      <c r="AI27" s="615"/>
      <c r="AJ27" s="615"/>
      <c r="AK27" s="615"/>
      <c r="AL27" s="615"/>
      <c r="AM27" s="615"/>
      <c r="AN27" s="615"/>
      <c r="AO27" s="615"/>
      <c r="AP27" s="615"/>
      <c r="AQ27" s="616"/>
    </row>
    <row r="28" spans="1:46" ht="39" customHeight="1">
      <c r="A28" s="617"/>
      <c r="B28" s="618"/>
      <c r="C28" s="618"/>
      <c r="D28" s="618"/>
      <c r="E28" s="618"/>
      <c r="F28" s="618"/>
      <c r="G28" s="640" t="s">
        <v>75</v>
      </c>
      <c r="H28" s="640"/>
      <c r="I28" s="620"/>
      <c r="J28" s="620"/>
      <c r="K28" s="620"/>
      <c r="L28" s="620"/>
      <c r="M28" s="620"/>
      <c r="N28" s="620"/>
      <c r="O28" s="640" t="s">
        <v>76</v>
      </c>
      <c r="P28" s="640"/>
      <c r="Q28" s="621"/>
      <c r="R28" s="621"/>
      <c r="S28" s="621"/>
      <c r="T28" s="621"/>
      <c r="U28" s="621"/>
      <c r="V28" s="621"/>
      <c r="W28" s="621"/>
      <c r="X28" s="621"/>
      <c r="Y28" s="621"/>
      <c r="Z28" s="621"/>
      <c r="AA28" s="621"/>
      <c r="AB28" s="621"/>
      <c r="AC28" s="621"/>
      <c r="AD28" s="621"/>
      <c r="AE28" s="621"/>
      <c r="AF28" s="621"/>
      <c r="AG28" s="621"/>
      <c r="AH28" s="621"/>
      <c r="AI28" s="621"/>
      <c r="AJ28" s="621"/>
      <c r="AK28" s="621"/>
      <c r="AL28" s="621"/>
      <c r="AM28" s="621"/>
      <c r="AN28" s="621"/>
      <c r="AO28" s="621"/>
      <c r="AP28" s="621"/>
      <c r="AQ28" s="622"/>
      <c r="AS28" s="569"/>
      <c r="AT28" s="569"/>
    </row>
    <row r="29" spans="1:43" ht="11.25" customHeight="1">
      <c r="A29" s="542"/>
      <c r="B29" s="542"/>
      <c r="C29" s="570"/>
      <c r="D29" s="570"/>
      <c r="E29" s="571"/>
      <c r="G29" s="545"/>
      <c r="H29" s="544"/>
      <c r="I29" s="544"/>
      <c r="J29" s="542"/>
      <c r="K29" s="542"/>
      <c r="L29" s="542"/>
      <c r="M29" s="542"/>
      <c r="N29" s="542"/>
      <c r="O29" s="542"/>
      <c r="P29" s="542"/>
      <c r="Q29" s="542"/>
      <c r="R29" s="542"/>
      <c r="S29" s="542"/>
      <c r="T29" s="542"/>
      <c r="U29" s="542"/>
      <c r="V29" s="542"/>
      <c r="W29" s="542"/>
      <c r="X29" s="542"/>
      <c r="Y29" s="542"/>
      <c r="Z29" s="542"/>
      <c r="AA29" s="542"/>
      <c r="AB29" s="542"/>
      <c r="AC29" s="542"/>
      <c r="AD29" s="542"/>
      <c r="AE29" s="542"/>
      <c r="AF29" s="542"/>
      <c r="AG29" s="542"/>
      <c r="AH29" s="542"/>
      <c r="AI29" s="542"/>
      <c r="AJ29" s="542"/>
      <c r="AK29" s="542"/>
      <c r="AL29" s="542"/>
      <c r="AM29" s="542"/>
      <c r="AN29" s="542"/>
      <c r="AO29" s="542"/>
      <c r="AP29" s="542"/>
      <c r="AQ29" s="542"/>
    </row>
    <row r="30" spans="1:43" ht="18" customHeight="1">
      <c r="A30" s="635" t="s">
        <v>719</v>
      </c>
      <c r="B30" s="635"/>
      <c r="C30" s="635"/>
      <c r="D30" s="635"/>
      <c r="E30" s="635"/>
      <c r="F30" s="635"/>
      <c r="G30" s="635"/>
      <c r="H30" s="635"/>
      <c r="I30" s="635"/>
      <c r="J30" s="635"/>
      <c r="K30" s="542"/>
      <c r="L30" s="542"/>
      <c r="M30" s="542"/>
      <c r="N30" s="542"/>
      <c r="O30" s="542"/>
      <c r="P30" s="542"/>
      <c r="Q30" s="542"/>
      <c r="R30" s="542"/>
      <c r="S30" s="542"/>
      <c r="T30" s="542"/>
      <c r="U30" s="542"/>
      <c r="V30" s="542"/>
      <c r="W30" s="542"/>
      <c r="X30" s="542"/>
      <c r="Y30" s="542"/>
      <c r="Z30" s="542"/>
      <c r="AA30" s="542"/>
      <c r="AB30" s="542"/>
      <c r="AC30" s="542"/>
      <c r="AD30" s="542"/>
      <c r="AE30" s="542"/>
      <c r="AF30" s="542"/>
      <c r="AG30" s="542"/>
      <c r="AH30" s="542"/>
      <c r="AI30" s="542"/>
      <c r="AJ30" s="542"/>
      <c r="AK30" s="542"/>
      <c r="AL30" s="542"/>
      <c r="AM30" s="542"/>
      <c r="AN30" s="542"/>
      <c r="AO30" s="542"/>
      <c r="AP30" s="542"/>
      <c r="AQ30" s="542"/>
    </row>
    <row r="31" spans="1:43" ht="15.75" customHeight="1">
      <c r="A31" s="557"/>
      <c r="B31" s="557"/>
      <c r="C31" s="557"/>
      <c r="D31" s="557"/>
      <c r="E31" s="557"/>
      <c r="F31" s="557"/>
      <c r="G31" s="557"/>
      <c r="H31" s="557"/>
      <c r="I31" s="557"/>
      <c r="J31" s="557"/>
      <c r="K31" s="542"/>
      <c r="L31" s="542"/>
      <c r="M31" s="542"/>
      <c r="N31" s="542"/>
      <c r="O31" s="542"/>
      <c r="P31" s="542"/>
      <c r="Q31" s="542"/>
      <c r="R31" s="542"/>
      <c r="S31" s="542"/>
      <c r="T31" s="542"/>
      <c r="U31" s="542"/>
      <c r="V31" s="542"/>
      <c r="W31" s="542"/>
      <c r="X31" s="542"/>
      <c r="Y31" s="542"/>
      <c r="Z31" s="542"/>
      <c r="AA31" s="542"/>
      <c r="AB31" s="542"/>
      <c r="AC31" s="542"/>
      <c r="AD31" s="542"/>
      <c r="AE31" s="542"/>
      <c r="AF31" s="542"/>
      <c r="AG31" s="542"/>
      <c r="AH31" s="542"/>
      <c r="AI31" s="542"/>
      <c r="AJ31" s="542"/>
      <c r="AK31" s="542"/>
      <c r="AL31" s="542"/>
      <c r="AM31" s="542"/>
      <c r="AN31" s="542"/>
      <c r="AO31" s="542"/>
      <c r="AP31" s="542"/>
      <c r="AQ31" s="542"/>
    </row>
    <row r="32" spans="1:43" ht="39.75" customHeight="1">
      <c r="A32" s="600" t="s">
        <v>77</v>
      </c>
      <c r="B32" s="601"/>
      <c r="C32" s="601"/>
      <c r="D32" s="601"/>
      <c r="E32" s="606"/>
      <c r="F32" s="572"/>
      <c r="G32" s="573"/>
      <c r="H32" s="573"/>
      <c r="I32" s="573"/>
      <c r="J32" s="574" t="s">
        <v>61</v>
      </c>
      <c r="K32" s="634"/>
      <c r="L32" s="634"/>
      <c r="M32" s="573" t="s">
        <v>62</v>
      </c>
      <c r="N32" s="634"/>
      <c r="O32" s="634"/>
      <c r="P32" s="573" t="s">
        <v>63</v>
      </c>
      <c r="Q32" s="634"/>
      <c r="R32" s="634"/>
      <c r="S32" s="573" t="s">
        <v>718</v>
      </c>
      <c r="T32" s="573"/>
      <c r="U32" s="573"/>
      <c r="V32" s="575"/>
      <c r="W32" s="600" t="s">
        <v>78</v>
      </c>
      <c r="X32" s="601"/>
      <c r="Y32" s="601"/>
      <c r="Z32" s="601"/>
      <c r="AA32" s="606"/>
      <c r="AB32" s="573"/>
      <c r="AC32" s="573"/>
      <c r="AD32" s="573"/>
      <c r="AE32" s="573"/>
      <c r="AF32" s="574" t="s">
        <v>61</v>
      </c>
      <c r="AG32" s="634"/>
      <c r="AH32" s="634"/>
      <c r="AI32" s="573" t="s">
        <v>62</v>
      </c>
      <c r="AJ32" s="634"/>
      <c r="AK32" s="634"/>
      <c r="AL32" s="573" t="s">
        <v>63</v>
      </c>
      <c r="AM32" s="634"/>
      <c r="AN32" s="634"/>
      <c r="AO32" s="573" t="s">
        <v>718</v>
      </c>
      <c r="AP32" s="573"/>
      <c r="AQ32" s="575"/>
    </row>
    <row r="33" spans="1:43" ht="42.75" customHeight="1">
      <c r="A33" s="543"/>
      <c r="B33" s="542"/>
      <c r="C33" s="542"/>
      <c r="D33" s="570"/>
      <c r="E33" s="570"/>
      <c r="F33" s="571"/>
      <c r="G33" s="543"/>
      <c r="H33" s="543"/>
      <c r="I33" s="544"/>
      <c r="J33" s="542"/>
      <c r="K33" s="542"/>
      <c r="L33" s="542"/>
      <c r="M33" s="542"/>
      <c r="N33" s="542"/>
      <c r="O33" s="542"/>
      <c r="P33" s="542"/>
      <c r="Q33" s="542"/>
      <c r="R33" s="542"/>
      <c r="S33" s="542"/>
      <c r="T33" s="542"/>
      <c r="U33" s="542"/>
      <c r="V33" s="542"/>
      <c r="W33" s="542"/>
      <c r="X33" s="542"/>
      <c r="Y33" s="542"/>
      <c r="Z33" s="542"/>
      <c r="AA33" s="542"/>
      <c r="AB33" s="542"/>
      <c r="AC33" s="542"/>
      <c r="AD33" s="542"/>
      <c r="AE33" s="542"/>
      <c r="AF33" s="542"/>
      <c r="AG33" s="542"/>
      <c r="AH33" s="542"/>
      <c r="AI33" s="542"/>
      <c r="AJ33" s="542"/>
      <c r="AK33" s="542"/>
      <c r="AL33" s="542"/>
      <c r="AM33" s="542"/>
      <c r="AN33" s="542"/>
      <c r="AO33" s="542"/>
      <c r="AP33" s="542"/>
      <c r="AQ33" s="542"/>
    </row>
    <row r="34" spans="1:43" ht="39" customHeight="1">
      <c r="A34" s="635" t="s">
        <v>79</v>
      </c>
      <c r="B34" s="635"/>
      <c r="C34" s="635"/>
      <c r="D34" s="635"/>
      <c r="E34" s="635"/>
      <c r="F34" s="635"/>
      <c r="G34" s="635"/>
      <c r="H34" s="635"/>
      <c r="I34" s="635"/>
      <c r="J34" s="636"/>
      <c r="K34" s="637"/>
      <c r="L34" s="638"/>
      <c r="M34" s="638"/>
      <c r="N34" s="638"/>
      <c r="O34" s="638"/>
      <c r="P34" s="638"/>
      <c r="Q34" s="638"/>
      <c r="R34" s="638"/>
      <c r="S34" s="638"/>
      <c r="T34" s="638"/>
      <c r="U34" s="638"/>
      <c r="V34" s="638"/>
      <c r="W34" s="638"/>
      <c r="X34" s="638"/>
      <c r="Y34" s="638"/>
      <c r="Z34" s="638"/>
      <c r="AA34" s="638"/>
      <c r="AB34" s="638"/>
      <c r="AC34" s="638"/>
      <c r="AD34" s="639"/>
      <c r="AE34" s="633" t="s">
        <v>717</v>
      </c>
      <c r="AF34" s="633"/>
      <c r="AG34" s="633"/>
      <c r="AH34" s="633"/>
      <c r="AI34" s="633"/>
      <c r="AJ34" s="633"/>
      <c r="AK34" s="633"/>
      <c r="AL34" s="633"/>
      <c r="AM34" s="633"/>
      <c r="AN34" s="633"/>
      <c r="AO34" s="633"/>
      <c r="AP34" s="633"/>
      <c r="AQ34" s="633"/>
    </row>
    <row r="35" spans="1:43" ht="29.25" customHeight="1">
      <c r="A35" s="543"/>
      <c r="B35" s="543"/>
      <c r="C35" s="543"/>
      <c r="D35" s="543"/>
      <c r="E35" s="544"/>
      <c r="F35" s="576"/>
      <c r="I35" s="544"/>
      <c r="J35" s="542"/>
      <c r="K35" s="542"/>
      <c r="L35" s="542"/>
      <c r="M35" s="542"/>
      <c r="N35" s="542"/>
      <c r="O35" s="542"/>
      <c r="P35" s="542"/>
      <c r="Q35" s="542"/>
      <c r="R35" s="542"/>
      <c r="S35" s="542"/>
      <c r="T35" s="542"/>
      <c r="U35" s="542"/>
      <c r="V35" s="542"/>
      <c r="W35" s="542"/>
      <c r="X35" s="542"/>
      <c r="Y35" s="542"/>
      <c r="Z35" s="542"/>
      <c r="AA35" s="542"/>
      <c r="AB35" s="542"/>
      <c r="AC35" s="542"/>
      <c r="AD35" s="542"/>
      <c r="AE35" s="633" t="s">
        <v>716</v>
      </c>
      <c r="AF35" s="633"/>
      <c r="AG35" s="633"/>
      <c r="AH35" s="633"/>
      <c r="AI35" s="633"/>
      <c r="AJ35" s="633"/>
      <c r="AK35" s="633"/>
      <c r="AL35" s="633"/>
      <c r="AM35" s="633"/>
      <c r="AN35" s="633"/>
      <c r="AO35" s="633"/>
      <c r="AP35" s="633"/>
      <c r="AQ35" s="633"/>
    </row>
    <row r="36" spans="1:43" ht="29.25" customHeight="1">
      <c r="A36" s="623" t="s">
        <v>429</v>
      </c>
      <c r="B36" s="623"/>
      <c r="C36" s="623"/>
      <c r="D36" s="623"/>
      <c r="E36" s="623"/>
      <c r="F36" s="623"/>
      <c r="G36" s="623"/>
      <c r="H36" s="623"/>
      <c r="I36" s="623"/>
      <c r="J36" s="623"/>
      <c r="K36" s="623"/>
      <c r="L36" s="623"/>
      <c r="M36" s="623"/>
      <c r="N36" s="623"/>
      <c r="O36" s="623"/>
      <c r="P36" s="623"/>
      <c r="Q36" s="623"/>
      <c r="R36" s="623"/>
      <c r="S36" s="623"/>
      <c r="T36" s="623"/>
      <c r="U36" s="623"/>
      <c r="V36" s="623"/>
      <c r="W36" s="623"/>
      <c r="X36" s="623"/>
      <c r="Y36" s="623"/>
      <c r="Z36" s="623"/>
      <c r="AA36" s="623"/>
      <c r="AB36" s="623"/>
      <c r="AC36" s="623"/>
      <c r="AD36" s="623"/>
      <c r="AE36" s="623"/>
      <c r="AF36" s="623"/>
      <c r="AG36" s="623"/>
      <c r="AH36" s="623"/>
      <c r="AI36" s="623"/>
      <c r="AJ36" s="623"/>
      <c r="AK36" s="623"/>
      <c r="AL36" s="623"/>
      <c r="AM36" s="623"/>
      <c r="AN36" s="623"/>
      <c r="AO36" s="623"/>
      <c r="AP36" s="623"/>
      <c r="AQ36" s="623"/>
    </row>
    <row r="37" spans="1:43" ht="23.25" customHeight="1">
      <c r="A37" s="623"/>
      <c r="B37" s="623"/>
      <c r="C37" s="623"/>
      <c r="D37" s="623"/>
      <c r="E37" s="623"/>
      <c r="F37" s="623"/>
      <c r="G37" s="623"/>
      <c r="H37" s="623"/>
      <c r="I37" s="623"/>
      <c r="J37" s="623"/>
      <c r="K37" s="623"/>
      <c r="L37" s="623"/>
      <c r="M37" s="623"/>
      <c r="N37" s="623"/>
      <c r="O37" s="623"/>
      <c r="P37" s="623"/>
      <c r="Q37" s="623"/>
      <c r="R37" s="623"/>
      <c r="S37" s="623"/>
      <c r="T37" s="623"/>
      <c r="U37" s="623"/>
      <c r="V37" s="623"/>
      <c r="W37" s="623"/>
      <c r="X37" s="623"/>
      <c r="Y37" s="623"/>
      <c r="Z37" s="623"/>
      <c r="AA37" s="623"/>
      <c r="AB37" s="623"/>
      <c r="AC37" s="623"/>
      <c r="AD37" s="623"/>
      <c r="AE37" s="623"/>
      <c r="AF37" s="623"/>
      <c r="AG37" s="623"/>
      <c r="AH37" s="623"/>
      <c r="AI37" s="623"/>
      <c r="AJ37" s="623"/>
      <c r="AK37" s="623"/>
      <c r="AL37" s="623"/>
      <c r="AM37" s="623"/>
      <c r="AN37" s="623"/>
      <c r="AO37" s="623"/>
      <c r="AP37" s="623"/>
      <c r="AQ37" s="623"/>
    </row>
    <row r="38" spans="1:43" ht="15.75" customHeight="1">
      <c r="A38" s="543"/>
      <c r="B38" s="543"/>
      <c r="C38" s="543"/>
      <c r="D38" s="544"/>
      <c r="E38" s="544"/>
      <c r="F38" s="545"/>
      <c r="G38" s="545"/>
      <c r="H38" s="543"/>
      <c r="I38" s="543"/>
      <c r="J38" s="542"/>
      <c r="K38" s="542"/>
      <c r="L38" s="542"/>
      <c r="P38" s="542"/>
      <c r="Q38" s="542"/>
      <c r="R38" s="542"/>
      <c r="S38" s="542"/>
      <c r="T38" s="542"/>
      <c r="U38" s="542"/>
      <c r="V38" s="542"/>
      <c r="W38" s="542"/>
      <c r="X38" s="542"/>
      <c r="Y38" s="542"/>
      <c r="Z38" s="542"/>
      <c r="AA38" s="542"/>
      <c r="AB38" s="542"/>
      <c r="AC38" s="542"/>
      <c r="AD38" s="542"/>
      <c r="AE38" s="542"/>
      <c r="AF38" s="542"/>
      <c r="AG38" s="542"/>
      <c r="AH38" s="542"/>
      <c r="AI38" s="542"/>
      <c r="AJ38" s="542"/>
      <c r="AK38" s="542"/>
      <c r="AL38" s="542"/>
      <c r="AM38" s="542"/>
      <c r="AN38" s="542"/>
      <c r="AO38" s="542"/>
      <c r="AP38" s="542"/>
      <c r="AQ38" s="542"/>
    </row>
    <row r="39" spans="1:43" ht="18" customHeight="1">
      <c r="A39" s="543" t="s">
        <v>80</v>
      </c>
      <c r="B39" s="543"/>
      <c r="C39" s="543"/>
      <c r="D39" s="543"/>
      <c r="E39" s="544"/>
      <c r="F39" s="576"/>
      <c r="G39" s="576"/>
      <c r="H39" s="544"/>
      <c r="I39" s="557" t="s">
        <v>430</v>
      </c>
      <c r="J39" s="542"/>
      <c r="K39" s="542"/>
      <c r="L39" s="542"/>
      <c r="M39" s="542"/>
      <c r="N39" s="542"/>
      <c r="O39" s="542"/>
      <c r="P39" s="542"/>
      <c r="Q39" s="542"/>
      <c r="R39" s="542"/>
      <c r="S39" s="542"/>
      <c r="T39" s="542"/>
      <c r="U39" s="542"/>
      <c r="V39" s="542"/>
      <c r="W39" s="542"/>
      <c r="X39" s="542"/>
      <c r="Y39" s="542"/>
      <c r="Z39" s="542"/>
      <c r="AA39" s="542"/>
      <c r="AB39" s="542"/>
      <c r="AC39" s="542"/>
      <c r="AD39" s="542"/>
      <c r="AE39" s="542"/>
      <c r="AF39" s="542"/>
      <c r="AG39" s="542"/>
      <c r="AH39" s="542"/>
      <c r="AI39" s="542"/>
      <c r="AJ39" s="542"/>
      <c r="AK39" s="542"/>
      <c r="AL39" s="542"/>
      <c r="AM39" s="542"/>
      <c r="AN39" s="542"/>
      <c r="AO39" s="542"/>
      <c r="AP39" s="542"/>
      <c r="AQ39" s="542"/>
    </row>
    <row r="40" spans="1:43" ht="36.75" customHeight="1">
      <c r="A40" s="624" t="s">
        <v>81</v>
      </c>
      <c r="B40" s="625"/>
      <c r="C40" s="625"/>
      <c r="D40" s="625"/>
      <c r="E40" s="626"/>
      <c r="F40" s="627"/>
      <c r="G40" s="628"/>
      <c r="H40" s="628"/>
      <c r="I40" s="628"/>
      <c r="J40" s="628"/>
      <c r="K40" s="628"/>
      <c r="L40" s="628"/>
      <c r="M40" s="628"/>
      <c r="N40" s="628"/>
      <c r="O40" s="628"/>
      <c r="P40" s="628"/>
      <c r="Q40" s="628"/>
      <c r="R40" s="628"/>
      <c r="S40" s="628"/>
      <c r="T40" s="628"/>
      <c r="U40" s="628"/>
      <c r="V40" s="629"/>
      <c r="W40" s="600" t="s">
        <v>82</v>
      </c>
      <c r="X40" s="601"/>
      <c r="Y40" s="601"/>
      <c r="Z40" s="606"/>
      <c r="AA40" s="627"/>
      <c r="AB40" s="628"/>
      <c r="AC40" s="628"/>
      <c r="AD40" s="628"/>
      <c r="AE40" s="628"/>
      <c r="AF40" s="628"/>
      <c r="AG40" s="628"/>
      <c r="AH40" s="628"/>
      <c r="AI40" s="628"/>
      <c r="AJ40" s="628"/>
      <c r="AK40" s="628"/>
      <c r="AL40" s="628"/>
      <c r="AM40" s="628"/>
      <c r="AN40" s="628"/>
      <c r="AO40" s="628"/>
      <c r="AP40" s="628"/>
      <c r="AQ40" s="629"/>
    </row>
    <row r="41" spans="1:43" ht="36.75" customHeight="1">
      <c r="A41" s="624" t="s">
        <v>83</v>
      </c>
      <c r="B41" s="625"/>
      <c r="C41" s="625"/>
      <c r="D41" s="625"/>
      <c r="E41" s="626"/>
      <c r="F41" s="630"/>
      <c r="G41" s="631"/>
      <c r="H41" s="631"/>
      <c r="I41" s="631"/>
      <c r="J41" s="631"/>
      <c r="K41" s="631"/>
      <c r="L41" s="631"/>
      <c r="M41" s="631"/>
      <c r="N41" s="631"/>
      <c r="O41" s="631"/>
      <c r="P41" s="631"/>
      <c r="Q41" s="631"/>
      <c r="R41" s="631"/>
      <c r="S41" s="631"/>
      <c r="T41" s="631"/>
      <c r="U41" s="631"/>
      <c r="V41" s="632"/>
      <c r="W41" s="600" t="s">
        <v>715</v>
      </c>
      <c r="X41" s="601"/>
      <c r="Y41" s="601"/>
      <c r="Z41" s="606"/>
      <c r="AA41" s="630"/>
      <c r="AB41" s="631"/>
      <c r="AC41" s="631"/>
      <c r="AD41" s="631"/>
      <c r="AE41" s="631"/>
      <c r="AF41" s="631"/>
      <c r="AG41" s="631"/>
      <c r="AH41" s="590" t="s">
        <v>714</v>
      </c>
      <c r="AI41" s="631"/>
      <c r="AJ41" s="631"/>
      <c r="AK41" s="631"/>
      <c r="AL41" s="631"/>
      <c r="AM41" s="631"/>
      <c r="AN41" s="631"/>
      <c r="AO41" s="631"/>
      <c r="AP41" s="631"/>
      <c r="AQ41" s="632"/>
    </row>
    <row r="42" spans="1:43" ht="14.25">
      <c r="A42" s="609" t="s">
        <v>84</v>
      </c>
      <c r="B42" s="610"/>
      <c r="C42" s="610"/>
      <c r="D42" s="610"/>
      <c r="E42" s="611"/>
      <c r="F42" s="577" t="s">
        <v>713</v>
      </c>
      <c r="G42" s="615"/>
      <c r="H42" s="615"/>
      <c r="I42" s="615"/>
      <c r="J42" s="615"/>
      <c r="K42" s="615"/>
      <c r="L42" s="615"/>
      <c r="M42" s="615"/>
      <c r="N42" s="615"/>
      <c r="O42" s="615"/>
      <c r="P42" s="615"/>
      <c r="Q42" s="615"/>
      <c r="R42" s="615"/>
      <c r="S42" s="615"/>
      <c r="T42" s="615"/>
      <c r="U42" s="615"/>
      <c r="V42" s="615"/>
      <c r="W42" s="615"/>
      <c r="X42" s="615"/>
      <c r="Y42" s="615"/>
      <c r="Z42" s="615"/>
      <c r="AA42" s="615"/>
      <c r="AB42" s="615"/>
      <c r="AC42" s="615"/>
      <c r="AD42" s="615"/>
      <c r="AE42" s="615"/>
      <c r="AF42" s="615"/>
      <c r="AG42" s="615"/>
      <c r="AH42" s="615"/>
      <c r="AI42" s="615"/>
      <c r="AJ42" s="615"/>
      <c r="AK42" s="615"/>
      <c r="AL42" s="615"/>
      <c r="AM42" s="615"/>
      <c r="AN42" s="615"/>
      <c r="AO42" s="615"/>
      <c r="AP42" s="615"/>
      <c r="AQ42" s="616"/>
    </row>
    <row r="43" spans="1:43" ht="30.75" customHeight="1">
      <c r="A43" s="612"/>
      <c r="B43" s="613"/>
      <c r="C43" s="613"/>
      <c r="D43" s="613"/>
      <c r="E43" s="614"/>
      <c r="F43" s="617"/>
      <c r="G43" s="618"/>
      <c r="H43" s="618"/>
      <c r="I43" s="618"/>
      <c r="J43" s="618"/>
      <c r="K43" s="619" t="s">
        <v>85</v>
      </c>
      <c r="L43" s="619"/>
      <c r="M43" s="620"/>
      <c r="N43" s="620"/>
      <c r="O43" s="620"/>
      <c r="P43" s="620"/>
      <c r="Q43" s="620"/>
      <c r="R43" s="620"/>
      <c r="S43" s="619" t="s">
        <v>76</v>
      </c>
      <c r="T43" s="619"/>
      <c r="U43" s="621"/>
      <c r="V43" s="621"/>
      <c r="W43" s="621"/>
      <c r="X43" s="621"/>
      <c r="Y43" s="621"/>
      <c r="Z43" s="621"/>
      <c r="AA43" s="621"/>
      <c r="AB43" s="621"/>
      <c r="AC43" s="621"/>
      <c r="AD43" s="621"/>
      <c r="AE43" s="621"/>
      <c r="AF43" s="621"/>
      <c r="AG43" s="621"/>
      <c r="AH43" s="621"/>
      <c r="AI43" s="621"/>
      <c r="AJ43" s="621"/>
      <c r="AK43" s="621"/>
      <c r="AL43" s="621"/>
      <c r="AM43" s="621"/>
      <c r="AN43" s="621"/>
      <c r="AO43" s="621"/>
      <c r="AP43" s="621"/>
      <c r="AQ43" s="622"/>
    </row>
    <row r="44" spans="1:43" ht="36" customHeight="1">
      <c r="A44" s="600" t="s">
        <v>86</v>
      </c>
      <c r="B44" s="601"/>
      <c r="C44" s="601"/>
      <c r="D44" s="601"/>
      <c r="E44" s="606"/>
      <c r="F44" s="578" t="s">
        <v>712</v>
      </c>
      <c r="G44" s="607"/>
      <c r="H44" s="607"/>
      <c r="I44" s="607"/>
      <c r="J44" s="607"/>
      <c r="K44" s="579" t="s">
        <v>711</v>
      </c>
      <c r="L44" s="607"/>
      <c r="M44" s="607"/>
      <c r="N44" s="607"/>
      <c r="O44" s="607"/>
      <c r="P44" s="607"/>
      <c r="Q44" s="580" t="s">
        <v>710</v>
      </c>
      <c r="R44" s="607"/>
      <c r="S44" s="607"/>
      <c r="T44" s="607"/>
      <c r="U44" s="607"/>
      <c r="V44" s="608"/>
      <c r="W44" s="600" t="s">
        <v>87</v>
      </c>
      <c r="X44" s="601"/>
      <c r="Y44" s="601"/>
      <c r="Z44" s="601"/>
      <c r="AA44" s="578" t="s">
        <v>712</v>
      </c>
      <c r="AB44" s="607"/>
      <c r="AC44" s="607"/>
      <c r="AD44" s="607"/>
      <c r="AE44" s="607"/>
      <c r="AF44" s="579" t="s">
        <v>711</v>
      </c>
      <c r="AG44" s="607"/>
      <c r="AH44" s="607"/>
      <c r="AI44" s="607"/>
      <c r="AJ44" s="607"/>
      <c r="AK44" s="607"/>
      <c r="AL44" s="580" t="s">
        <v>710</v>
      </c>
      <c r="AM44" s="607"/>
      <c r="AN44" s="607"/>
      <c r="AO44" s="607"/>
      <c r="AP44" s="607"/>
      <c r="AQ44" s="608"/>
    </row>
    <row r="45" spans="1:43" ht="36" customHeight="1">
      <c r="A45" s="605" t="s">
        <v>88</v>
      </c>
      <c r="B45" s="601"/>
      <c r="C45" s="601"/>
      <c r="D45" s="601"/>
      <c r="E45" s="606"/>
      <c r="F45" s="578" t="s">
        <v>712</v>
      </c>
      <c r="G45" s="607"/>
      <c r="H45" s="607"/>
      <c r="I45" s="607"/>
      <c r="J45" s="607"/>
      <c r="K45" s="579" t="s">
        <v>711</v>
      </c>
      <c r="L45" s="607"/>
      <c r="M45" s="607"/>
      <c r="N45" s="607"/>
      <c r="O45" s="607"/>
      <c r="P45" s="607"/>
      <c r="Q45" s="580" t="s">
        <v>710</v>
      </c>
      <c r="R45" s="607"/>
      <c r="S45" s="607"/>
      <c r="T45" s="607"/>
      <c r="U45" s="607"/>
      <c r="V45" s="608"/>
      <c r="W45" s="568"/>
      <c r="X45" s="568"/>
      <c r="Y45" s="568"/>
      <c r="Z45" s="568"/>
      <c r="AA45" s="568"/>
      <c r="AB45" s="568"/>
      <c r="AC45" s="568"/>
      <c r="AD45" s="568"/>
      <c r="AE45" s="568"/>
      <c r="AF45" s="568"/>
      <c r="AG45" s="568"/>
      <c r="AH45" s="568"/>
      <c r="AI45" s="568"/>
      <c r="AJ45" s="568"/>
      <c r="AK45" s="568"/>
      <c r="AL45" s="568"/>
      <c r="AM45" s="568"/>
      <c r="AN45" s="568"/>
      <c r="AO45" s="568"/>
      <c r="AP45" s="568"/>
      <c r="AQ45" s="568"/>
    </row>
    <row r="46" spans="1:43" ht="61.5" customHeight="1">
      <c r="A46" s="602" t="s">
        <v>674</v>
      </c>
      <c r="B46" s="602"/>
      <c r="C46" s="602"/>
      <c r="D46" s="602"/>
      <c r="E46" s="602"/>
      <c r="F46" s="602"/>
      <c r="G46" s="602"/>
      <c r="H46" s="602"/>
      <c r="I46" s="602"/>
      <c r="J46" s="602"/>
      <c r="K46" s="602"/>
      <c r="L46" s="602"/>
      <c r="M46" s="602"/>
      <c r="N46" s="602"/>
      <c r="O46" s="602"/>
      <c r="P46" s="602"/>
      <c r="Q46" s="602"/>
      <c r="R46" s="602"/>
      <c r="S46" s="602"/>
      <c r="T46" s="602"/>
      <c r="U46" s="602"/>
      <c r="V46" s="602"/>
      <c r="W46" s="602"/>
      <c r="X46" s="602"/>
      <c r="Y46" s="602"/>
      <c r="Z46" s="602"/>
      <c r="AA46" s="602"/>
      <c r="AB46" s="602"/>
      <c r="AC46" s="602"/>
      <c r="AD46" s="602"/>
      <c r="AE46" s="602"/>
      <c r="AF46" s="602"/>
      <c r="AG46" s="602"/>
      <c r="AH46" s="602"/>
      <c r="AI46" s="602"/>
      <c r="AJ46" s="602"/>
      <c r="AK46" s="602"/>
      <c r="AL46" s="602"/>
      <c r="AM46" s="602"/>
      <c r="AN46" s="602"/>
      <c r="AO46" s="602"/>
      <c r="AP46" s="602"/>
      <c r="AQ46" s="602"/>
    </row>
    <row r="47" spans="1:43" ht="18" customHeight="1">
      <c r="A47" s="542" t="s">
        <v>425</v>
      </c>
      <c r="B47" s="543"/>
      <c r="C47" s="543"/>
      <c r="D47" s="544"/>
      <c r="E47" s="544"/>
      <c r="F47" s="545"/>
      <c r="G47" s="545"/>
      <c r="H47" s="543"/>
      <c r="I47" s="546"/>
      <c r="J47" s="542"/>
      <c r="K47" s="542"/>
      <c r="L47" s="542"/>
      <c r="M47" s="542"/>
      <c r="N47" s="542"/>
      <c r="O47" s="542"/>
      <c r="P47" s="542"/>
      <c r="Q47" s="542"/>
      <c r="R47" s="542"/>
      <c r="S47" s="542"/>
      <c r="T47" s="542"/>
      <c r="U47" s="542"/>
      <c r="V47" s="542"/>
      <c r="W47" s="542"/>
      <c r="X47" s="542"/>
      <c r="Y47" s="542"/>
      <c r="Z47" s="542"/>
      <c r="AA47" s="542"/>
      <c r="AB47" s="542"/>
      <c r="AC47" s="542"/>
      <c r="AD47" s="542"/>
      <c r="AE47" s="542"/>
      <c r="AF47" s="542"/>
      <c r="AG47" s="542"/>
      <c r="AH47" s="542"/>
      <c r="AI47" s="542"/>
      <c r="AJ47" s="542"/>
      <c r="AK47" s="542"/>
      <c r="AL47" s="542"/>
      <c r="AM47" s="542"/>
      <c r="AN47" s="542"/>
      <c r="AO47" s="542"/>
      <c r="AP47" s="542"/>
      <c r="AQ47" s="542"/>
    </row>
    <row r="48" spans="1:43" ht="18" customHeight="1">
      <c r="A48" s="548"/>
      <c r="B48" s="543"/>
      <c r="C48" s="543"/>
      <c r="D48" s="544"/>
      <c r="E48" s="544"/>
      <c r="F48" s="545"/>
      <c r="G48" s="545"/>
      <c r="H48" s="543"/>
      <c r="I48" s="542"/>
      <c r="J48" s="542"/>
      <c r="K48" s="542"/>
      <c r="L48" s="542"/>
      <c r="M48" s="542"/>
      <c r="N48" s="542"/>
      <c r="O48" s="542"/>
      <c r="P48" s="542"/>
      <c r="Q48" s="542"/>
      <c r="R48" s="542"/>
      <c r="S48" s="542"/>
      <c r="T48" s="542"/>
      <c r="U48" s="542"/>
      <c r="V48" s="542"/>
      <c r="W48" s="542"/>
      <c r="X48" s="542"/>
      <c r="Y48" s="542"/>
      <c r="Z48" s="542"/>
      <c r="AA48" s="542"/>
      <c r="AB48" s="542"/>
      <c r="AC48" s="542"/>
      <c r="AD48" s="542"/>
      <c r="AE48" s="542"/>
      <c r="AF48" s="542"/>
      <c r="AG48" s="542"/>
      <c r="AH48" s="549" t="s">
        <v>61</v>
      </c>
      <c r="AI48" s="603"/>
      <c r="AJ48" s="603"/>
      <c r="AK48" s="542" t="s">
        <v>62</v>
      </c>
      <c r="AL48" s="603"/>
      <c r="AM48" s="603"/>
      <c r="AN48" s="542" t="s">
        <v>63</v>
      </c>
      <c r="AO48" s="603"/>
      <c r="AP48" s="603"/>
      <c r="AQ48" s="542" t="s">
        <v>64</v>
      </c>
    </row>
    <row r="49" spans="36:43" ht="18" customHeight="1">
      <c r="AJ49" s="542" t="s">
        <v>709</v>
      </c>
      <c r="AK49" s="604">
        <v>2</v>
      </c>
      <c r="AL49" s="604"/>
      <c r="AM49" s="542" t="s">
        <v>708</v>
      </c>
      <c r="AN49" s="604">
        <v>2</v>
      </c>
      <c r="AO49" s="604"/>
      <c r="AP49" s="542" t="s">
        <v>426</v>
      </c>
      <c r="AQ49" s="542" t="s">
        <v>74</v>
      </c>
    </row>
    <row r="50" spans="36:43" ht="18" customHeight="1">
      <c r="AJ50" s="542"/>
      <c r="AK50" s="570"/>
      <c r="AL50" s="570"/>
      <c r="AM50" s="542"/>
      <c r="AN50" s="570"/>
      <c r="AO50" s="570"/>
      <c r="AP50" s="542"/>
      <c r="AQ50" s="542"/>
    </row>
    <row r="51" spans="36:43" ht="18" customHeight="1">
      <c r="AJ51" s="542"/>
      <c r="AK51" s="570"/>
      <c r="AL51" s="570"/>
      <c r="AM51" s="542"/>
      <c r="AN51" s="570"/>
      <c r="AO51" s="570"/>
      <c r="AP51" s="542"/>
      <c r="AQ51" s="542"/>
    </row>
    <row r="52" spans="36:43" ht="18" customHeight="1">
      <c r="AJ52" s="542"/>
      <c r="AK52" s="570"/>
      <c r="AL52" s="570"/>
      <c r="AM52" s="542"/>
      <c r="AN52" s="570"/>
      <c r="AO52" s="570"/>
      <c r="AP52" s="542"/>
      <c r="AQ52" s="542"/>
    </row>
    <row r="53" spans="36:43" ht="18" customHeight="1">
      <c r="AJ53" s="542"/>
      <c r="AK53" s="570"/>
      <c r="AL53" s="570"/>
      <c r="AM53" s="542"/>
      <c r="AN53" s="570"/>
      <c r="AO53" s="570"/>
      <c r="AP53" s="542"/>
      <c r="AQ53" s="542"/>
    </row>
    <row r="54" spans="36:43" ht="18" customHeight="1">
      <c r="AJ54" s="542"/>
      <c r="AK54" s="570"/>
      <c r="AL54" s="570"/>
      <c r="AM54" s="542"/>
      <c r="AN54" s="570"/>
      <c r="AO54" s="570"/>
      <c r="AP54" s="542"/>
      <c r="AQ54" s="542"/>
    </row>
    <row r="55" spans="36:43" ht="18" customHeight="1">
      <c r="AJ55" s="542"/>
      <c r="AK55" s="570"/>
      <c r="AL55" s="570"/>
      <c r="AM55" s="542"/>
      <c r="AN55" s="570"/>
      <c r="AO55" s="570"/>
      <c r="AP55" s="542"/>
      <c r="AQ55" s="542"/>
    </row>
    <row r="57" spans="1:43" ht="18" customHeight="1">
      <c r="A57" s="598" t="s">
        <v>431</v>
      </c>
      <c r="B57" s="598"/>
      <c r="C57" s="598"/>
      <c r="D57" s="598"/>
      <c r="E57" s="598"/>
      <c r="F57" s="598"/>
      <c r="G57" s="598"/>
      <c r="H57" s="598"/>
      <c r="I57" s="598"/>
      <c r="J57" s="598"/>
      <c r="K57" s="598"/>
      <c r="L57" s="598"/>
      <c r="M57" s="598"/>
      <c r="N57" s="598"/>
      <c r="O57" s="598"/>
      <c r="P57" s="598"/>
      <c r="Q57" s="598"/>
      <c r="R57" s="598"/>
      <c r="S57" s="598"/>
      <c r="T57" s="598"/>
      <c r="U57" s="598"/>
      <c r="V57" s="598"/>
      <c r="W57" s="598"/>
      <c r="X57" s="598"/>
      <c r="Y57" s="598"/>
      <c r="Z57" s="598"/>
      <c r="AA57" s="598"/>
      <c r="AB57" s="598"/>
      <c r="AC57" s="598"/>
      <c r="AD57" s="598"/>
      <c r="AE57" s="598"/>
      <c r="AF57" s="598"/>
      <c r="AG57" s="598"/>
      <c r="AH57" s="598"/>
      <c r="AI57" s="598"/>
      <c r="AJ57" s="598"/>
      <c r="AK57" s="598"/>
      <c r="AL57" s="598"/>
      <c r="AM57" s="598"/>
      <c r="AN57" s="598"/>
      <c r="AO57" s="598"/>
      <c r="AP57" s="598"/>
      <c r="AQ57" s="598"/>
    </row>
    <row r="58" spans="1:43" ht="18" customHeight="1">
      <c r="A58" s="598"/>
      <c r="B58" s="598"/>
      <c r="C58" s="598"/>
      <c r="D58" s="598"/>
      <c r="E58" s="598"/>
      <c r="F58" s="598"/>
      <c r="G58" s="598"/>
      <c r="H58" s="598"/>
      <c r="I58" s="598"/>
      <c r="J58" s="598"/>
      <c r="K58" s="598"/>
      <c r="L58" s="598"/>
      <c r="M58" s="598"/>
      <c r="N58" s="598"/>
      <c r="O58" s="598"/>
      <c r="P58" s="598"/>
      <c r="Q58" s="598"/>
      <c r="R58" s="598"/>
      <c r="S58" s="598"/>
      <c r="T58" s="598"/>
      <c r="U58" s="598"/>
      <c r="V58" s="598"/>
      <c r="W58" s="598"/>
      <c r="X58" s="598"/>
      <c r="Y58" s="598"/>
      <c r="Z58" s="598"/>
      <c r="AA58" s="598"/>
      <c r="AB58" s="598"/>
      <c r="AC58" s="598"/>
      <c r="AD58" s="598"/>
      <c r="AE58" s="598"/>
      <c r="AF58" s="598"/>
      <c r="AG58" s="598"/>
      <c r="AH58" s="598"/>
      <c r="AI58" s="598"/>
      <c r="AJ58" s="598"/>
      <c r="AK58" s="598"/>
      <c r="AL58" s="598"/>
      <c r="AM58" s="598"/>
      <c r="AN58" s="598"/>
      <c r="AO58" s="598"/>
      <c r="AP58" s="598"/>
      <c r="AQ58" s="598"/>
    </row>
    <row r="64" spans="1:43" ht="18" customHeight="1">
      <c r="A64" s="596" t="s">
        <v>675</v>
      </c>
      <c r="B64" s="596"/>
      <c r="C64" s="596"/>
      <c r="D64" s="596"/>
      <c r="E64" s="596"/>
      <c r="F64" s="596"/>
      <c r="G64" s="596"/>
      <c r="H64" s="596"/>
      <c r="I64" s="596"/>
      <c r="J64" s="596"/>
      <c r="K64" s="596"/>
      <c r="L64" s="596"/>
      <c r="M64" s="596"/>
      <c r="N64" s="596"/>
      <c r="O64" s="596"/>
      <c r="P64" s="596"/>
      <c r="Q64" s="596"/>
      <c r="R64" s="596"/>
      <c r="S64" s="596"/>
      <c r="T64" s="596"/>
      <c r="U64" s="596"/>
      <c r="V64" s="596"/>
      <c r="W64" s="596"/>
      <c r="X64" s="596"/>
      <c r="Y64" s="596"/>
      <c r="Z64" s="596"/>
      <c r="AA64" s="596"/>
      <c r="AB64" s="596"/>
      <c r="AC64" s="596"/>
      <c r="AD64" s="596"/>
      <c r="AE64" s="596"/>
      <c r="AF64" s="596"/>
      <c r="AG64" s="596"/>
      <c r="AH64" s="596"/>
      <c r="AI64" s="596"/>
      <c r="AJ64" s="596"/>
      <c r="AK64" s="596"/>
      <c r="AL64" s="596"/>
      <c r="AM64" s="596"/>
      <c r="AN64" s="596"/>
      <c r="AO64" s="596"/>
      <c r="AP64" s="596"/>
      <c r="AQ64" s="596"/>
    </row>
    <row r="65" spans="1:43" ht="18" customHeight="1">
      <c r="A65" s="596"/>
      <c r="B65" s="596"/>
      <c r="C65" s="596"/>
      <c r="D65" s="596"/>
      <c r="E65" s="596"/>
      <c r="F65" s="596"/>
      <c r="G65" s="596"/>
      <c r="H65" s="596"/>
      <c r="I65" s="596"/>
      <c r="J65" s="596"/>
      <c r="K65" s="596"/>
      <c r="L65" s="596"/>
      <c r="M65" s="596"/>
      <c r="N65" s="596"/>
      <c r="O65" s="596"/>
      <c r="P65" s="596"/>
      <c r="Q65" s="596"/>
      <c r="R65" s="596"/>
      <c r="S65" s="596"/>
      <c r="T65" s="596"/>
      <c r="U65" s="596"/>
      <c r="V65" s="596"/>
      <c r="W65" s="596"/>
      <c r="X65" s="596"/>
      <c r="Y65" s="596"/>
      <c r="Z65" s="596"/>
      <c r="AA65" s="596"/>
      <c r="AB65" s="596"/>
      <c r="AC65" s="596"/>
      <c r="AD65" s="596"/>
      <c r="AE65" s="596"/>
      <c r="AF65" s="596"/>
      <c r="AG65" s="596"/>
      <c r="AH65" s="596"/>
      <c r="AI65" s="596"/>
      <c r="AJ65" s="596"/>
      <c r="AK65" s="596"/>
      <c r="AL65" s="596"/>
      <c r="AM65" s="596"/>
      <c r="AN65" s="596"/>
      <c r="AO65" s="596"/>
      <c r="AP65" s="596"/>
      <c r="AQ65" s="596"/>
    </row>
    <row r="66" spans="1:43" ht="18" customHeight="1">
      <c r="A66" s="596"/>
      <c r="B66" s="596"/>
      <c r="C66" s="596"/>
      <c r="D66" s="596"/>
      <c r="E66" s="596"/>
      <c r="F66" s="596"/>
      <c r="G66" s="596"/>
      <c r="H66" s="596"/>
      <c r="I66" s="596"/>
      <c r="J66" s="596"/>
      <c r="K66" s="596"/>
      <c r="L66" s="596"/>
      <c r="M66" s="596"/>
      <c r="N66" s="596"/>
      <c r="O66" s="596"/>
      <c r="P66" s="596"/>
      <c r="Q66" s="596"/>
      <c r="R66" s="596"/>
      <c r="S66" s="596"/>
      <c r="T66" s="596"/>
      <c r="U66" s="596"/>
      <c r="V66" s="596"/>
      <c r="W66" s="596"/>
      <c r="X66" s="596"/>
      <c r="Y66" s="596"/>
      <c r="Z66" s="596"/>
      <c r="AA66" s="596"/>
      <c r="AB66" s="596"/>
      <c r="AC66" s="596"/>
      <c r="AD66" s="596"/>
      <c r="AE66" s="596"/>
      <c r="AF66" s="596"/>
      <c r="AG66" s="596"/>
      <c r="AH66" s="596"/>
      <c r="AI66" s="596"/>
      <c r="AJ66" s="596"/>
      <c r="AK66" s="596"/>
      <c r="AL66" s="596"/>
      <c r="AM66" s="596"/>
      <c r="AN66" s="596"/>
      <c r="AO66" s="596"/>
      <c r="AP66" s="596"/>
      <c r="AQ66" s="596"/>
    </row>
    <row r="67" spans="1:43" ht="18" customHeight="1">
      <c r="A67" s="596"/>
      <c r="B67" s="596"/>
      <c r="C67" s="596"/>
      <c r="D67" s="596"/>
      <c r="E67" s="596"/>
      <c r="F67" s="596"/>
      <c r="G67" s="596"/>
      <c r="H67" s="596"/>
      <c r="I67" s="596"/>
      <c r="J67" s="596"/>
      <c r="K67" s="596"/>
      <c r="L67" s="596"/>
      <c r="M67" s="596"/>
      <c r="N67" s="596"/>
      <c r="O67" s="596"/>
      <c r="P67" s="596"/>
      <c r="Q67" s="596"/>
      <c r="R67" s="596"/>
      <c r="S67" s="596"/>
      <c r="T67" s="596"/>
      <c r="U67" s="596"/>
      <c r="V67" s="596"/>
      <c r="W67" s="596"/>
      <c r="X67" s="596"/>
      <c r="Y67" s="596"/>
      <c r="Z67" s="596"/>
      <c r="AA67" s="596"/>
      <c r="AB67" s="596"/>
      <c r="AC67" s="596"/>
      <c r="AD67" s="596"/>
      <c r="AE67" s="596"/>
      <c r="AF67" s="596"/>
      <c r="AG67" s="596"/>
      <c r="AH67" s="596"/>
      <c r="AI67" s="596"/>
      <c r="AJ67" s="596"/>
      <c r="AK67" s="596"/>
      <c r="AL67" s="596"/>
      <c r="AM67" s="596"/>
      <c r="AN67" s="596"/>
      <c r="AO67" s="596"/>
      <c r="AP67" s="596"/>
      <c r="AQ67" s="596"/>
    </row>
    <row r="68" spans="1:43" ht="18" customHeight="1">
      <c r="A68" s="596"/>
      <c r="B68" s="596"/>
      <c r="C68" s="596"/>
      <c r="D68" s="596"/>
      <c r="E68" s="596"/>
      <c r="F68" s="596"/>
      <c r="G68" s="596"/>
      <c r="H68" s="596"/>
      <c r="I68" s="596"/>
      <c r="J68" s="596"/>
      <c r="K68" s="596"/>
      <c r="L68" s="596"/>
      <c r="M68" s="596"/>
      <c r="N68" s="596"/>
      <c r="O68" s="596"/>
      <c r="P68" s="596"/>
      <c r="Q68" s="596"/>
      <c r="R68" s="596"/>
      <c r="S68" s="596"/>
      <c r="T68" s="596"/>
      <c r="U68" s="596"/>
      <c r="V68" s="596"/>
      <c r="W68" s="596"/>
      <c r="X68" s="596"/>
      <c r="Y68" s="596"/>
      <c r="Z68" s="596"/>
      <c r="AA68" s="596"/>
      <c r="AB68" s="596"/>
      <c r="AC68" s="596"/>
      <c r="AD68" s="596"/>
      <c r="AE68" s="596"/>
      <c r="AF68" s="596"/>
      <c r="AG68" s="596"/>
      <c r="AH68" s="596"/>
      <c r="AI68" s="596"/>
      <c r="AJ68" s="596"/>
      <c r="AK68" s="596"/>
      <c r="AL68" s="596"/>
      <c r="AM68" s="596"/>
      <c r="AN68" s="596"/>
      <c r="AO68" s="596"/>
      <c r="AP68" s="596"/>
      <c r="AQ68" s="596"/>
    </row>
    <row r="69" spans="1:43" ht="18" customHeight="1">
      <c r="A69" s="589"/>
      <c r="B69" s="589"/>
      <c r="C69" s="589"/>
      <c r="D69" s="589"/>
      <c r="E69" s="589"/>
      <c r="F69" s="589"/>
      <c r="G69" s="589"/>
      <c r="H69" s="589"/>
      <c r="I69" s="589"/>
      <c r="J69" s="589"/>
      <c r="K69" s="589"/>
      <c r="L69" s="589"/>
      <c r="M69" s="589"/>
      <c r="N69" s="589"/>
      <c r="O69" s="589"/>
      <c r="P69" s="589"/>
      <c r="Q69" s="589"/>
      <c r="R69" s="589"/>
      <c r="S69" s="589"/>
      <c r="T69" s="589"/>
      <c r="U69" s="589"/>
      <c r="V69" s="589"/>
      <c r="W69" s="589"/>
      <c r="X69" s="589"/>
      <c r="Y69" s="589"/>
      <c r="Z69" s="589"/>
      <c r="AA69" s="589"/>
      <c r="AB69" s="589"/>
      <c r="AC69" s="589"/>
      <c r="AD69" s="589"/>
      <c r="AE69" s="589"/>
      <c r="AF69" s="589"/>
      <c r="AG69" s="589"/>
      <c r="AH69" s="589"/>
      <c r="AI69" s="589"/>
      <c r="AJ69" s="589"/>
      <c r="AK69" s="589"/>
      <c r="AL69" s="589"/>
      <c r="AM69" s="589"/>
      <c r="AN69" s="589"/>
      <c r="AO69" s="589"/>
      <c r="AP69" s="589"/>
      <c r="AQ69" s="589"/>
    </row>
    <row r="70" spans="1:43" ht="18" customHeight="1">
      <c r="A70" s="589"/>
      <c r="B70" s="589"/>
      <c r="C70" s="589"/>
      <c r="D70" s="589"/>
      <c r="E70" s="589"/>
      <c r="F70" s="589"/>
      <c r="G70" s="589"/>
      <c r="H70" s="589"/>
      <c r="I70" s="589"/>
      <c r="J70" s="589"/>
      <c r="K70" s="589"/>
      <c r="L70" s="589"/>
      <c r="M70" s="589"/>
      <c r="N70" s="589"/>
      <c r="O70" s="589"/>
      <c r="P70" s="589"/>
      <c r="Q70" s="589"/>
      <c r="R70" s="589"/>
      <c r="S70" s="589"/>
      <c r="T70" s="589"/>
      <c r="U70" s="589"/>
      <c r="V70" s="589"/>
      <c r="W70" s="589"/>
      <c r="X70" s="589"/>
      <c r="Y70" s="589"/>
      <c r="Z70" s="589"/>
      <c r="AA70" s="589"/>
      <c r="AB70" s="589"/>
      <c r="AC70" s="589"/>
      <c r="AD70" s="589"/>
      <c r="AE70" s="589"/>
      <c r="AF70" s="589"/>
      <c r="AG70" s="589"/>
      <c r="AH70" s="589"/>
      <c r="AI70" s="589"/>
      <c r="AJ70" s="589"/>
      <c r="AK70" s="589"/>
      <c r="AL70" s="589"/>
      <c r="AM70" s="589"/>
      <c r="AN70" s="589"/>
      <c r="AO70" s="589"/>
      <c r="AP70" s="589"/>
      <c r="AQ70" s="589"/>
    </row>
    <row r="71" spans="1:43" ht="18" customHeight="1">
      <c r="A71" s="586"/>
      <c r="B71" s="586"/>
      <c r="C71" s="586"/>
      <c r="D71" s="588"/>
      <c r="E71" s="588"/>
      <c r="F71" s="587"/>
      <c r="G71" s="587"/>
      <c r="H71" s="586"/>
      <c r="I71" s="586"/>
      <c r="J71" s="586"/>
      <c r="K71" s="586"/>
      <c r="L71" s="586"/>
      <c r="M71" s="586"/>
      <c r="N71" s="586"/>
      <c r="O71" s="586"/>
      <c r="P71" s="586"/>
      <c r="Q71" s="586"/>
      <c r="R71" s="586"/>
      <c r="S71" s="586"/>
      <c r="T71" s="586"/>
      <c r="U71" s="586"/>
      <c r="V71" s="586"/>
      <c r="W71" s="586"/>
      <c r="X71" s="586"/>
      <c r="Y71" s="586"/>
      <c r="Z71" s="586"/>
      <c r="AA71" s="586"/>
      <c r="AB71" s="586"/>
      <c r="AC71" s="586"/>
      <c r="AD71" s="586"/>
      <c r="AE71" s="586"/>
      <c r="AF71" s="586"/>
      <c r="AG71" s="586"/>
      <c r="AH71" s="586"/>
      <c r="AI71" s="586"/>
      <c r="AJ71" s="586"/>
      <c r="AK71" s="586"/>
      <c r="AL71" s="586"/>
      <c r="AM71" s="586"/>
      <c r="AN71" s="586"/>
      <c r="AO71" s="586"/>
      <c r="AP71" s="586"/>
      <c r="AQ71" s="586"/>
    </row>
    <row r="72" spans="1:43" ht="18" customHeight="1">
      <c r="A72" s="599" t="s">
        <v>432</v>
      </c>
      <c r="B72" s="599"/>
      <c r="C72" s="599"/>
      <c r="D72" s="599"/>
      <c r="E72" s="599"/>
      <c r="F72" s="599"/>
      <c r="G72" s="599"/>
      <c r="H72" s="599"/>
      <c r="I72" s="599"/>
      <c r="J72" s="599"/>
      <c r="K72" s="599"/>
      <c r="L72" s="599"/>
      <c r="M72" s="599"/>
      <c r="N72" s="599"/>
      <c r="O72" s="599"/>
      <c r="P72" s="599"/>
      <c r="Q72" s="599"/>
      <c r="R72" s="599"/>
      <c r="S72" s="599"/>
      <c r="T72" s="599"/>
      <c r="U72" s="599"/>
      <c r="V72" s="599"/>
      <c r="W72" s="599"/>
      <c r="X72" s="599"/>
      <c r="Y72" s="599"/>
      <c r="Z72" s="599"/>
      <c r="AA72" s="599"/>
      <c r="AB72" s="599"/>
      <c r="AC72" s="599"/>
      <c r="AD72" s="599"/>
      <c r="AE72" s="599"/>
      <c r="AF72" s="599"/>
      <c r="AG72" s="599"/>
      <c r="AH72" s="599"/>
      <c r="AI72" s="599"/>
      <c r="AJ72" s="599"/>
      <c r="AK72" s="599"/>
      <c r="AL72" s="599"/>
      <c r="AM72" s="599"/>
      <c r="AN72" s="599"/>
      <c r="AO72" s="599"/>
      <c r="AP72" s="599"/>
      <c r="AQ72" s="599"/>
    </row>
    <row r="73" spans="1:43" ht="18" customHeight="1">
      <c r="A73" s="599"/>
      <c r="B73" s="599"/>
      <c r="C73" s="599"/>
      <c r="D73" s="599"/>
      <c r="E73" s="599"/>
      <c r="F73" s="599"/>
      <c r="G73" s="599"/>
      <c r="H73" s="599"/>
      <c r="I73" s="599"/>
      <c r="J73" s="599"/>
      <c r="K73" s="599"/>
      <c r="L73" s="599"/>
      <c r="M73" s="599"/>
      <c r="N73" s="599"/>
      <c r="O73" s="599"/>
      <c r="P73" s="599"/>
      <c r="Q73" s="599"/>
      <c r="R73" s="599"/>
      <c r="S73" s="599"/>
      <c r="T73" s="599"/>
      <c r="U73" s="599"/>
      <c r="V73" s="599"/>
      <c r="W73" s="599"/>
      <c r="X73" s="599"/>
      <c r="Y73" s="599"/>
      <c r="Z73" s="599"/>
      <c r="AA73" s="599"/>
      <c r="AB73" s="599"/>
      <c r="AC73" s="599"/>
      <c r="AD73" s="599"/>
      <c r="AE73" s="599"/>
      <c r="AF73" s="599"/>
      <c r="AG73" s="599"/>
      <c r="AH73" s="599"/>
      <c r="AI73" s="599"/>
      <c r="AJ73" s="599"/>
      <c r="AK73" s="599"/>
      <c r="AL73" s="599"/>
      <c r="AM73" s="599"/>
      <c r="AN73" s="599"/>
      <c r="AO73" s="599"/>
      <c r="AP73" s="599"/>
      <c r="AQ73" s="599"/>
    </row>
    <row r="74" spans="1:43" ht="18" customHeight="1">
      <c r="A74" s="581"/>
      <c r="B74" s="581"/>
      <c r="C74" s="581"/>
      <c r="D74" s="581"/>
      <c r="E74" s="581"/>
      <c r="F74" s="581"/>
      <c r="G74" s="581"/>
      <c r="H74" s="581"/>
      <c r="I74" s="581"/>
      <c r="J74" s="581"/>
      <c r="K74" s="581"/>
      <c r="L74" s="581"/>
      <c r="M74" s="581"/>
      <c r="N74" s="581"/>
      <c r="O74" s="581"/>
      <c r="P74" s="581"/>
      <c r="Q74" s="581"/>
      <c r="R74" s="581"/>
      <c r="S74" s="581"/>
      <c r="T74" s="581"/>
      <c r="U74" s="581"/>
      <c r="V74" s="581"/>
      <c r="W74" s="581"/>
      <c r="X74" s="581"/>
      <c r="Y74" s="581"/>
      <c r="Z74" s="581"/>
      <c r="AA74" s="581"/>
      <c r="AB74" s="581"/>
      <c r="AC74" s="581"/>
      <c r="AD74" s="581"/>
      <c r="AE74" s="581"/>
      <c r="AF74" s="581"/>
      <c r="AG74" s="581"/>
      <c r="AH74" s="581"/>
      <c r="AI74" s="581"/>
      <c r="AJ74" s="581"/>
      <c r="AK74" s="581"/>
      <c r="AL74" s="581"/>
      <c r="AM74" s="581"/>
      <c r="AN74" s="581"/>
      <c r="AO74" s="581"/>
      <c r="AP74" s="581"/>
      <c r="AQ74" s="581"/>
    </row>
    <row r="75" spans="1:43" ht="18" customHeight="1">
      <c r="A75" s="588"/>
      <c r="B75" s="588"/>
      <c r="C75" s="588"/>
      <c r="D75" s="588"/>
      <c r="E75" s="588"/>
      <c r="F75" s="588"/>
      <c r="G75" s="588"/>
      <c r="H75" s="588"/>
      <c r="I75" s="588"/>
      <c r="J75" s="588"/>
      <c r="K75" s="588"/>
      <c r="L75" s="588"/>
      <c r="M75" s="588"/>
      <c r="N75" s="588"/>
      <c r="O75" s="588"/>
      <c r="P75" s="588"/>
      <c r="Q75" s="588"/>
      <c r="R75" s="588"/>
      <c r="S75" s="588"/>
      <c r="T75" s="588"/>
      <c r="U75" s="588"/>
      <c r="V75" s="588"/>
      <c r="W75" s="588"/>
      <c r="X75" s="588"/>
      <c r="Y75" s="588"/>
      <c r="Z75" s="588"/>
      <c r="AA75" s="588"/>
      <c r="AB75" s="588"/>
      <c r="AC75" s="588"/>
      <c r="AD75" s="588"/>
      <c r="AE75" s="588"/>
      <c r="AF75" s="588"/>
      <c r="AG75" s="588"/>
      <c r="AH75" s="588"/>
      <c r="AI75" s="588"/>
      <c r="AJ75" s="588"/>
      <c r="AK75" s="588"/>
      <c r="AL75" s="588"/>
      <c r="AM75" s="588"/>
      <c r="AN75" s="588"/>
      <c r="AO75" s="588"/>
      <c r="AP75" s="588"/>
      <c r="AQ75" s="588"/>
    </row>
    <row r="76" spans="1:43" ht="18" customHeight="1">
      <c r="A76" s="588"/>
      <c r="B76" s="588"/>
      <c r="C76" s="588"/>
      <c r="D76" s="588"/>
      <c r="E76" s="588"/>
      <c r="F76" s="588"/>
      <c r="G76" s="588"/>
      <c r="H76" s="588"/>
      <c r="I76" s="588"/>
      <c r="J76" s="588"/>
      <c r="K76" s="588"/>
      <c r="L76" s="588"/>
      <c r="M76" s="588"/>
      <c r="N76" s="588"/>
      <c r="O76" s="588"/>
      <c r="P76" s="588"/>
      <c r="Q76" s="588"/>
      <c r="R76" s="588"/>
      <c r="S76" s="588"/>
      <c r="T76" s="588"/>
      <c r="U76" s="588"/>
      <c r="V76" s="588"/>
      <c r="W76" s="588"/>
      <c r="X76" s="588"/>
      <c r="Y76" s="588"/>
      <c r="Z76" s="588"/>
      <c r="AA76" s="588"/>
      <c r="AB76" s="588"/>
      <c r="AC76" s="588"/>
      <c r="AD76" s="588"/>
      <c r="AE76" s="588"/>
      <c r="AF76" s="588"/>
      <c r="AG76" s="588"/>
      <c r="AH76" s="588"/>
      <c r="AI76" s="588"/>
      <c r="AJ76" s="588"/>
      <c r="AK76" s="588"/>
      <c r="AL76" s="588"/>
      <c r="AM76" s="588"/>
      <c r="AN76" s="588"/>
      <c r="AO76" s="588"/>
      <c r="AP76" s="588"/>
      <c r="AQ76" s="588"/>
    </row>
    <row r="77" spans="1:43" ht="18" customHeight="1">
      <c r="A77" s="586"/>
      <c r="B77" s="586"/>
      <c r="C77" s="586"/>
      <c r="D77" s="588"/>
      <c r="E77" s="588"/>
      <c r="F77" s="587"/>
      <c r="G77" s="587"/>
      <c r="H77" s="586"/>
      <c r="I77" s="586"/>
      <c r="J77" s="586"/>
      <c r="K77" s="586"/>
      <c r="L77" s="586"/>
      <c r="M77" s="586"/>
      <c r="N77" s="586"/>
      <c r="O77" s="586"/>
      <c r="P77" s="586"/>
      <c r="Q77" s="586"/>
      <c r="R77" s="586"/>
      <c r="S77" s="586"/>
      <c r="T77" s="586"/>
      <c r="U77" s="586"/>
      <c r="V77" s="586"/>
      <c r="W77" s="586"/>
      <c r="X77" s="586"/>
      <c r="Y77" s="586"/>
      <c r="Z77" s="586"/>
      <c r="AA77" s="586"/>
      <c r="AB77" s="586"/>
      <c r="AC77" s="586"/>
      <c r="AD77" s="586"/>
      <c r="AE77" s="586"/>
      <c r="AF77" s="586"/>
      <c r="AG77" s="586"/>
      <c r="AH77" s="586"/>
      <c r="AI77" s="586"/>
      <c r="AJ77" s="586"/>
      <c r="AK77" s="586"/>
      <c r="AL77" s="586"/>
      <c r="AM77" s="586"/>
      <c r="AN77" s="586"/>
      <c r="AO77" s="586"/>
      <c r="AP77" s="586"/>
      <c r="AQ77" s="586"/>
    </row>
    <row r="78" spans="1:43" ht="18" customHeight="1">
      <c r="A78" s="596" t="s">
        <v>676</v>
      </c>
      <c r="B78" s="596"/>
      <c r="C78" s="596"/>
      <c r="D78" s="596"/>
      <c r="E78" s="596"/>
      <c r="F78" s="596"/>
      <c r="G78" s="596"/>
      <c r="H78" s="596"/>
      <c r="I78" s="596"/>
      <c r="J78" s="596"/>
      <c r="K78" s="596"/>
      <c r="L78" s="596"/>
      <c r="M78" s="596"/>
      <c r="N78" s="596"/>
      <c r="O78" s="596"/>
      <c r="P78" s="596"/>
      <c r="Q78" s="596"/>
      <c r="R78" s="596"/>
      <c r="S78" s="596"/>
      <c r="T78" s="596"/>
      <c r="U78" s="596"/>
      <c r="V78" s="596"/>
      <c r="W78" s="596"/>
      <c r="X78" s="596"/>
      <c r="Y78" s="596"/>
      <c r="Z78" s="596"/>
      <c r="AA78" s="596"/>
      <c r="AB78" s="596"/>
      <c r="AC78" s="596"/>
      <c r="AD78" s="596"/>
      <c r="AE78" s="596"/>
      <c r="AF78" s="596"/>
      <c r="AG78" s="596"/>
      <c r="AH78" s="596"/>
      <c r="AI78" s="596"/>
      <c r="AJ78" s="596"/>
      <c r="AK78" s="596"/>
      <c r="AL78" s="596"/>
      <c r="AM78" s="596"/>
      <c r="AN78" s="596"/>
      <c r="AO78" s="596"/>
      <c r="AP78" s="596"/>
      <c r="AQ78" s="596"/>
    </row>
    <row r="79" spans="1:43" ht="18" customHeight="1">
      <c r="A79" s="596"/>
      <c r="B79" s="596"/>
      <c r="C79" s="596"/>
      <c r="D79" s="596"/>
      <c r="E79" s="596"/>
      <c r="F79" s="596"/>
      <c r="G79" s="596"/>
      <c r="H79" s="596"/>
      <c r="I79" s="596"/>
      <c r="J79" s="596"/>
      <c r="K79" s="596"/>
      <c r="L79" s="596"/>
      <c r="M79" s="596"/>
      <c r="N79" s="596"/>
      <c r="O79" s="596"/>
      <c r="P79" s="596"/>
      <c r="Q79" s="596"/>
      <c r="R79" s="596"/>
      <c r="S79" s="596"/>
      <c r="T79" s="596"/>
      <c r="U79" s="596"/>
      <c r="V79" s="596"/>
      <c r="W79" s="596"/>
      <c r="X79" s="596"/>
      <c r="Y79" s="596"/>
      <c r="Z79" s="596"/>
      <c r="AA79" s="596"/>
      <c r="AB79" s="596"/>
      <c r="AC79" s="596"/>
      <c r="AD79" s="596"/>
      <c r="AE79" s="596"/>
      <c r="AF79" s="596"/>
      <c r="AG79" s="596"/>
      <c r="AH79" s="596"/>
      <c r="AI79" s="596"/>
      <c r="AJ79" s="596"/>
      <c r="AK79" s="596"/>
      <c r="AL79" s="596"/>
      <c r="AM79" s="596"/>
      <c r="AN79" s="596"/>
      <c r="AO79" s="596"/>
      <c r="AP79" s="596"/>
      <c r="AQ79" s="596"/>
    </row>
    <row r="80" spans="1:43" ht="18" customHeight="1">
      <c r="A80" s="596"/>
      <c r="B80" s="596"/>
      <c r="C80" s="596"/>
      <c r="D80" s="596"/>
      <c r="E80" s="596"/>
      <c r="F80" s="596"/>
      <c r="G80" s="596"/>
      <c r="H80" s="596"/>
      <c r="I80" s="596"/>
      <c r="J80" s="596"/>
      <c r="K80" s="596"/>
      <c r="L80" s="596"/>
      <c r="M80" s="596"/>
      <c r="N80" s="596"/>
      <c r="O80" s="596"/>
      <c r="P80" s="596"/>
      <c r="Q80" s="596"/>
      <c r="R80" s="596"/>
      <c r="S80" s="596"/>
      <c r="T80" s="596"/>
      <c r="U80" s="596"/>
      <c r="V80" s="596"/>
      <c r="W80" s="596"/>
      <c r="X80" s="596"/>
      <c r="Y80" s="596"/>
      <c r="Z80" s="596"/>
      <c r="AA80" s="596"/>
      <c r="AB80" s="596"/>
      <c r="AC80" s="596"/>
      <c r="AD80" s="596"/>
      <c r="AE80" s="596"/>
      <c r="AF80" s="596"/>
      <c r="AG80" s="596"/>
      <c r="AH80" s="596"/>
      <c r="AI80" s="596"/>
      <c r="AJ80" s="596"/>
      <c r="AK80" s="596"/>
      <c r="AL80" s="596"/>
      <c r="AM80" s="596"/>
      <c r="AN80" s="596"/>
      <c r="AO80" s="596"/>
      <c r="AP80" s="596"/>
      <c r="AQ80" s="596"/>
    </row>
    <row r="81" spans="1:43" ht="18" customHeight="1">
      <c r="A81" s="596"/>
      <c r="B81" s="596"/>
      <c r="C81" s="596"/>
      <c r="D81" s="596"/>
      <c r="E81" s="596"/>
      <c r="F81" s="596"/>
      <c r="G81" s="596"/>
      <c r="H81" s="596"/>
      <c r="I81" s="596"/>
      <c r="J81" s="596"/>
      <c r="K81" s="596"/>
      <c r="L81" s="596"/>
      <c r="M81" s="596"/>
      <c r="N81" s="596"/>
      <c r="O81" s="596"/>
      <c r="P81" s="596"/>
      <c r="Q81" s="596"/>
      <c r="R81" s="596"/>
      <c r="S81" s="596"/>
      <c r="T81" s="596"/>
      <c r="U81" s="596"/>
      <c r="V81" s="596"/>
      <c r="W81" s="596"/>
      <c r="X81" s="596"/>
      <c r="Y81" s="596"/>
      <c r="Z81" s="596"/>
      <c r="AA81" s="596"/>
      <c r="AB81" s="596"/>
      <c r="AC81" s="596"/>
      <c r="AD81" s="596"/>
      <c r="AE81" s="596"/>
      <c r="AF81" s="596"/>
      <c r="AG81" s="596"/>
      <c r="AH81" s="596"/>
      <c r="AI81" s="596"/>
      <c r="AJ81" s="596"/>
      <c r="AK81" s="596"/>
      <c r="AL81" s="596"/>
      <c r="AM81" s="596"/>
      <c r="AN81" s="596"/>
      <c r="AO81" s="596"/>
      <c r="AP81" s="596"/>
      <c r="AQ81" s="596"/>
    </row>
    <row r="82" spans="1:43" ht="18" customHeight="1">
      <c r="A82" s="596"/>
      <c r="B82" s="596"/>
      <c r="C82" s="596"/>
      <c r="D82" s="596"/>
      <c r="E82" s="596"/>
      <c r="F82" s="596"/>
      <c r="G82" s="596"/>
      <c r="H82" s="596"/>
      <c r="I82" s="596"/>
      <c r="J82" s="596"/>
      <c r="K82" s="596"/>
      <c r="L82" s="596"/>
      <c r="M82" s="596"/>
      <c r="N82" s="596"/>
      <c r="O82" s="596"/>
      <c r="P82" s="596"/>
      <c r="Q82" s="596"/>
      <c r="R82" s="596"/>
      <c r="S82" s="596"/>
      <c r="T82" s="596"/>
      <c r="U82" s="596"/>
      <c r="V82" s="596"/>
      <c r="W82" s="596"/>
      <c r="X82" s="596"/>
      <c r="Y82" s="596"/>
      <c r="Z82" s="596"/>
      <c r="AA82" s="596"/>
      <c r="AB82" s="596"/>
      <c r="AC82" s="596"/>
      <c r="AD82" s="596"/>
      <c r="AE82" s="596"/>
      <c r="AF82" s="596"/>
      <c r="AG82" s="596"/>
      <c r="AH82" s="596"/>
      <c r="AI82" s="596"/>
      <c r="AJ82" s="596"/>
      <c r="AK82" s="596"/>
      <c r="AL82" s="596"/>
      <c r="AM82" s="596"/>
      <c r="AN82" s="596"/>
      <c r="AO82" s="596"/>
      <c r="AP82" s="596"/>
      <c r="AQ82" s="596"/>
    </row>
    <row r="83" spans="1:43" ht="18" customHeight="1">
      <c r="A83" s="586" t="s">
        <v>433</v>
      </c>
      <c r="B83" s="586"/>
      <c r="C83" s="586"/>
      <c r="D83" s="588"/>
      <c r="E83" s="588"/>
      <c r="F83" s="587"/>
      <c r="G83" s="587"/>
      <c r="H83" s="586"/>
      <c r="I83" s="586"/>
      <c r="J83" s="586"/>
      <c r="K83" s="586"/>
      <c r="L83" s="586"/>
      <c r="M83" s="586"/>
      <c r="N83" s="586"/>
      <c r="O83" s="586"/>
      <c r="P83" s="586"/>
      <c r="Q83" s="586"/>
      <c r="R83" s="586"/>
      <c r="S83" s="586"/>
      <c r="T83" s="586"/>
      <c r="U83" s="586"/>
      <c r="V83" s="586"/>
      <c r="W83" s="586"/>
      <c r="X83" s="586"/>
      <c r="Y83" s="586"/>
      <c r="Z83" s="586"/>
      <c r="AA83" s="586"/>
      <c r="AB83" s="586"/>
      <c r="AC83" s="586"/>
      <c r="AD83" s="586"/>
      <c r="AE83" s="586"/>
      <c r="AF83" s="586"/>
      <c r="AG83" s="586"/>
      <c r="AH83" s="586"/>
      <c r="AI83" s="586"/>
      <c r="AJ83" s="586"/>
      <c r="AK83" s="586"/>
      <c r="AL83" s="586"/>
      <c r="AM83" s="586"/>
      <c r="AN83" s="586"/>
      <c r="AO83" s="586"/>
      <c r="AP83" s="586"/>
      <c r="AQ83" s="586"/>
    </row>
    <row r="84" spans="1:43" ht="18" customHeight="1">
      <c r="A84" s="596" t="s">
        <v>677</v>
      </c>
      <c r="B84" s="596"/>
      <c r="C84" s="596"/>
      <c r="D84" s="596"/>
      <c r="E84" s="596"/>
      <c r="F84" s="596"/>
      <c r="G84" s="596"/>
      <c r="H84" s="596"/>
      <c r="I84" s="596"/>
      <c r="J84" s="596"/>
      <c r="K84" s="596"/>
      <c r="L84" s="596"/>
      <c r="M84" s="596"/>
      <c r="N84" s="596"/>
      <c r="O84" s="596"/>
      <c r="P84" s="596"/>
      <c r="Q84" s="596"/>
      <c r="R84" s="596"/>
      <c r="S84" s="596"/>
      <c r="T84" s="596"/>
      <c r="U84" s="596"/>
      <c r="V84" s="596"/>
      <c r="W84" s="596"/>
      <c r="X84" s="596"/>
      <c r="Y84" s="596"/>
      <c r="Z84" s="596"/>
      <c r="AA84" s="596"/>
      <c r="AB84" s="596"/>
      <c r="AC84" s="596"/>
      <c r="AD84" s="596"/>
      <c r="AE84" s="596"/>
      <c r="AF84" s="596"/>
      <c r="AG84" s="596"/>
      <c r="AH84" s="596"/>
      <c r="AI84" s="596"/>
      <c r="AJ84" s="596"/>
      <c r="AK84" s="596"/>
      <c r="AL84" s="596"/>
      <c r="AM84" s="596"/>
      <c r="AN84" s="596"/>
      <c r="AO84" s="596"/>
      <c r="AP84" s="596"/>
      <c r="AQ84" s="596"/>
    </row>
    <row r="85" spans="1:43" ht="18" customHeight="1">
      <c r="A85" s="596"/>
      <c r="B85" s="596"/>
      <c r="C85" s="596"/>
      <c r="D85" s="596"/>
      <c r="E85" s="596"/>
      <c r="F85" s="596"/>
      <c r="G85" s="596"/>
      <c r="H85" s="596"/>
      <c r="I85" s="596"/>
      <c r="J85" s="596"/>
      <c r="K85" s="596"/>
      <c r="L85" s="596"/>
      <c r="M85" s="596"/>
      <c r="N85" s="596"/>
      <c r="O85" s="596"/>
      <c r="P85" s="596"/>
      <c r="Q85" s="596"/>
      <c r="R85" s="596"/>
      <c r="S85" s="596"/>
      <c r="T85" s="596"/>
      <c r="U85" s="596"/>
      <c r="V85" s="596"/>
      <c r="W85" s="596"/>
      <c r="X85" s="596"/>
      <c r="Y85" s="596"/>
      <c r="Z85" s="596"/>
      <c r="AA85" s="596"/>
      <c r="AB85" s="596"/>
      <c r="AC85" s="596"/>
      <c r="AD85" s="596"/>
      <c r="AE85" s="596"/>
      <c r="AF85" s="596"/>
      <c r="AG85" s="596"/>
      <c r="AH85" s="596"/>
      <c r="AI85" s="596"/>
      <c r="AJ85" s="596"/>
      <c r="AK85" s="596"/>
      <c r="AL85" s="596"/>
      <c r="AM85" s="596"/>
      <c r="AN85" s="596"/>
      <c r="AO85" s="596"/>
      <c r="AP85" s="596"/>
      <c r="AQ85" s="596"/>
    </row>
    <row r="86" spans="1:43" ht="18" customHeight="1">
      <c r="A86" s="596"/>
      <c r="B86" s="596"/>
      <c r="C86" s="596"/>
      <c r="D86" s="596"/>
      <c r="E86" s="596"/>
      <c r="F86" s="596"/>
      <c r="G86" s="596"/>
      <c r="H86" s="596"/>
      <c r="I86" s="596"/>
      <c r="J86" s="596"/>
      <c r="K86" s="596"/>
      <c r="L86" s="596"/>
      <c r="M86" s="596"/>
      <c r="N86" s="596"/>
      <c r="O86" s="596"/>
      <c r="P86" s="596"/>
      <c r="Q86" s="596"/>
      <c r="R86" s="596"/>
      <c r="S86" s="596"/>
      <c r="T86" s="596"/>
      <c r="U86" s="596"/>
      <c r="V86" s="596"/>
      <c r="W86" s="596"/>
      <c r="X86" s="596"/>
      <c r="Y86" s="596"/>
      <c r="Z86" s="596"/>
      <c r="AA86" s="596"/>
      <c r="AB86" s="596"/>
      <c r="AC86" s="596"/>
      <c r="AD86" s="596"/>
      <c r="AE86" s="596"/>
      <c r="AF86" s="596"/>
      <c r="AG86" s="596"/>
      <c r="AH86" s="596"/>
      <c r="AI86" s="596"/>
      <c r="AJ86" s="596"/>
      <c r="AK86" s="596"/>
      <c r="AL86" s="596"/>
      <c r="AM86" s="596"/>
      <c r="AN86" s="596"/>
      <c r="AO86" s="596"/>
      <c r="AP86" s="596"/>
      <c r="AQ86" s="596"/>
    </row>
    <row r="87" spans="1:43" ht="18" customHeight="1">
      <c r="A87" s="596"/>
      <c r="B87" s="596"/>
      <c r="C87" s="596"/>
      <c r="D87" s="596"/>
      <c r="E87" s="596"/>
      <c r="F87" s="596"/>
      <c r="G87" s="596"/>
      <c r="H87" s="596"/>
      <c r="I87" s="596"/>
      <c r="J87" s="596"/>
      <c r="K87" s="596"/>
      <c r="L87" s="596"/>
      <c r="M87" s="596"/>
      <c r="N87" s="596"/>
      <c r="O87" s="596"/>
      <c r="P87" s="596"/>
      <c r="Q87" s="596"/>
      <c r="R87" s="596"/>
      <c r="S87" s="596"/>
      <c r="T87" s="596"/>
      <c r="U87" s="596"/>
      <c r="V87" s="596"/>
      <c r="W87" s="596"/>
      <c r="X87" s="596"/>
      <c r="Y87" s="596"/>
      <c r="Z87" s="596"/>
      <c r="AA87" s="596"/>
      <c r="AB87" s="596"/>
      <c r="AC87" s="596"/>
      <c r="AD87" s="596"/>
      <c r="AE87" s="596"/>
      <c r="AF87" s="596"/>
      <c r="AG87" s="596"/>
      <c r="AH87" s="596"/>
      <c r="AI87" s="596"/>
      <c r="AJ87" s="596"/>
      <c r="AK87" s="596"/>
      <c r="AL87" s="596"/>
      <c r="AM87" s="596"/>
      <c r="AN87" s="596"/>
      <c r="AO87" s="596"/>
      <c r="AP87" s="596"/>
      <c r="AQ87" s="596"/>
    </row>
    <row r="88" spans="1:43" ht="18" customHeight="1">
      <c r="A88" s="596"/>
      <c r="B88" s="596"/>
      <c r="C88" s="596"/>
      <c r="D88" s="596"/>
      <c r="E88" s="596"/>
      <c r="F88" s="596"/>
      <c r="G88" s="596"/>
      <c r="H88" s="596"/>
      <c r="I88" s="596"/>
      <c r="J88" s="596"/>
      <c r="K88" s="596"/>
      <c r="L88" s="596"/>
      <c r="M88" s="596"/>
      <c r="N88" s="596"/>
      <c r="O88" s="596"/>
      <c r="P88" s="596"/>
      <c r="Q88" s="596"/>
      <c r="R88" s="596"/>
      <c r="S88" s="596"/>
      <c r="T88" s="596"/>
      <c r="U88" s="596"/>
      <c r="V88" s="596"/>
      <c r="W88" s="596"/>
      <c r="X88" s="596"/>
      <c r="Y88" s="596"/>
      <c r="Z88" s="596"/>
      <c r="AA88" s="596"/>
      <c r="AB88" s="596"/>
      <c r="AC88" s="596"/>
      <c r="AD88" s="596"/>
      <c r="AE88" s="596"/>
      <c r="AF88" s="596"/>
      <c r="AG88" s="596"/>
      <c r="AH88" s="596"/>
      <c r="AI88" s="596"/>
      <c r="AJ88" s="596"/>
      <c r="AK88" s="596"/>
      <c r="AL88" s="596"/>
      <c r="AM88" s="596"/>
      <c r="AN88" s="596"/>
      <c r="AO88" s="596"/>
      <c r="AP88" s="596"/>
      <c r="AQ88" s="596"/>
    </row>
    <row r="89" spans="1:43" ht="18" customHeight="1">
      <c r="A89" s="589"/>
      <c r="B89" s="589"/>
      <c r="C89" s="589"/>
      <c r="D89" s="589"/>
      <c r="E89" s="589"/>
      <c r="F89" s="589"/>
      <c r="G89" s="589"/>
      <c r="H89" s="589"/>
      <c r="I89" s="589"/>
      <c r="J89" s="589"/>
      <c r="K89" s="589"/>
      <c r="L89" s="589"/>
      <c r="M89" s="589"/>
      <c r="N89" s="589"/>
      <c r="O89" s="589"/>
      <c r="P89" s="589"/>
      <c r="Q89" s="589"/>
      <c r="R89" s="589"/>
      <c r="S89" s="589"/>
      <c r="T89" s="589"/>
      <c r="U89" s="589"/>
      <c r="V89" s="589"/>
      <c r="W89" s="589"/>
      <c r="X89" s="589"/>
      <c r="Y89" s="589"/>
      <c r="Z89" s="589"/>
      <c r="AA89" s="589"/>
      <c r="AB89" s="589"/>
      <c r="AC89" s="589"/>
      <c r="AD89" s="589"/>
      <c r="AE89" s="589"/>
      <c r="AF89" s="589"/>
      <c r="AG89" s="589"/>
      <c r="AH89" s="589"/>
      <c r="AI89" s="589"/>
      <c r="AJ89" s="589"/>
      <c r="AK89" s="589"/>
      <c r="AL89" s="589"/>
      <c r="AM89" s="589"/>
      <c r="AN89" s="589"/>
      <c r="AO89" s="589"/>
      <c r="AP89" s="589"/>
      <c r="AQ89" s="589"/>
    </row>
    <row r="90" spans="1:43" ht="18" customHeight="1">
      <c r="A90" s="596" t="s">
        <v>678</v>
      </c>
      <c r="B90" s="596"/>
      <c r="C90" s="596"/>
      <c r="D90" s="596"/>
      <c r="E90" s="596"/>
      <c r="F90" s="596"/>
      <c r="G90" s="596"/>
      <c r="H90" s="596"/>
      <c r="I90" s="596"/>
      <c r="J90" s="596"/>
      <c r="K90" s="596"/>
      <c r="L90" s="596"/>
      <c r="M90" s="596"/>
      <c r="N90" s="596"/>
      <c r="O90" s="596"/>
      <c r="P90" s="596"/>
      <c r="Q90" s="596"/>
      <c r="R90" s="596"/>
      <c r="S90" s="596"/>
      <c r="T90" s="596"/>
      <c r="U90" s="596"/>
      <c r="V90" s="596"/>
      <c r="W90" s="596"/>
      <c r="X90" s="596"/>
      <c r="Y90" s="596"/>
      <c r="Z90" s="596"/>
      <c r="AA90" s="596"/>
      <c r="AB90" s="596"/>
      <c r="AC90" s="596"/>
      <c r="AD90" s="596"/>
      <c r="AE90" s="596"/>
      <c r="AF90" s="596"/>
      <c r="AG90" s="596"/>
      <c r="AH90" s="596"/>
      <c r="AI90" s="596"/>
      <c r="AJ90" s="596"/>
      <c r="AK90" s="596"/>
      <c r="AL90" s="596"/>
      <c r="AM90" s="596"/>
      <c r="AN90" s="596"/>
      <c r="AO90" s="596"/>
      <c r="AP90" s="596"/>
      <c r="AQ90" s="596"/>
    </row>
    <row r="91" spans="1:43" ht="18" customHeight="1">
      <c r="A91" s="596"/>
      <c r="B91" s="596"/>
      <c r="C91" s="596"/>
      <c r="D91" s="596"/>
      <c r="E91" s="596"/>
      <c r="F91" s="596"/>
      <c r="G91" s="596"/>
      <c r="H91" s="596"/>
      <c r="I91" s="596"/>
      <c r="J91" s="596"/>
      <c r="K91" s="596"/>
      <c r="L91" s="596"/>
      <c r="M91" s="596"/>
      <c r="N91" s="596"/>
      <c r="O91" s="596"/>
      <c r="P91" s="596"/>
      <c r="Q91" s="596"/>
      <c r="R91" s="596"/>
      <c r="S91" s="596"/>
      <c r="T91" s="596"/>
      <c r="U91" s="596"/>
      <c r="V91" s="596"/>
      <c r="W91" s="596"/>
      <c r="X91" s="596"/>
      <c r="Y91" s="596"/>
      <c r="Z91" s="596"/>
      <c r="AA91" s="596"/>
      <c r="AB91" s="596"/>
      <c r="AC91" s="596"/>
      <c r="AD91" s="596"/>
      <c r="AE91" s="596"/>
      <c r="AF91" s="596"/>
      <c r="AG91" s="596"/>
      <c r="AH91" s="596"/>
      <c r="AI91" s="596"/>
      <c r="AJ91" s="596"/>
      <c r="AK91" s="596"/>
      <c r="AL91" s="596"/>
      <c r="AM91" s="596"/>
      <c r="AN91" s="596"/>
      <c r="AO91" s="596"/>
      <c r="AP91" s="596"/>
      <c r="AQ91" s="596"/>
    </row>
    <row r="92" spans="1:43" ht="18" customHeight="1">
      <c r="A92" s="596"/>
      <c r="B92" s="596"/>
      <c r="C92" s="596"/>
      <c r="D92" s="596"/>
      <c r="E92" s="596"/>
      <c r="F92" s="596"/>
      <c r="G92" s="596"/>
      <c r="H92" s="596"/>
      <c r="I92" s="596"/>
      <c r="J92" s="596"/>
      <c r="K92" s="596"/>
      <c r="L92" s="596"/>
      <c r="M92" s="596"/>
      <c r="N92" s="596"/>
      <c r="O92" s="596"/>
      <c r="P92" s="596"/>
      <c r="Q92" s="596"/>
      <c r="R92" s="596"/>
      <c r="S92" s="596"/>
      <c r="T92" s="596"/>
      <c r="U92" s="596"/>
      <c r="V92" s="596"/>
      <c r="W92" s="596"/>
      <c r="X92" s="596"/>
      <c r="Y92" s="596"/>
      <c r="Z92" s="596"/>
      <c r="AA92" s="596"/>
      <c r="AB92" s="596"/>
      <c r="AC92" s="596"/>
      <c r="AD92" s="596"/>
      <c r="AE92" s="596"/>
      <c r="AF92" s="596"/>
      <c r="AG92" s="596"/>
      <c r="AH92" s="596"/>
      <c r="AI92" s="596"/>
      <c r="AJ92" s="596"/>
      <c r="AK92" s="596"/>
      <c r="AL92" s="596"/>
      <c r="AM92" s="596"/>
      <c r="AN92" s="596"/>
      <c r="AO92" s="596"/>
      <c r="AP92" s="596"/>
      <c r="AQ92" s="596"/>
    </row>
    <row r="93" spans="1:43" ht="18" customHeight="1">
      <c r="A93" s="596"/>
      <c r="B93" s="596"/>
      <c r="C93" s="596"/>
      <c r="D93" s="596"/>
      <c r="E93" s="596"/>
      <c r="F93" s="596"/>
      <c r="G93" s="596"/>
      <c r="H93" s="596"/>
      <c r="I93" s="596"/>
      <c r="J93" s="596"/>
      <c r="K93" s="596"/>
      <c r="L93" s="596"/>
      <c r="M93" s="596"/>
      <c r="N93" s="596"/>
      <c r="O93" s="596"/>
      <c r="P93" s="596"/>
      <c r="Q93" s="596"/>
      <c r="R93" s="596"/>
      <c r="S93" s="596"/>
      <c r="T93" s="596"/>
      <c r="U93" s="596"/>
      <c r="V93" s="596"/>
      <c r="W93" s="596"/>
      <c r="X93" s="596"/>
      <c r="Y93" s="596"/>
      <c r="Z93" s="596"/>
      <c r="AA93" s="596"/>
      <c r="AB93" s="596"/>
      <c r="AC93" s="596"/>
      <c r="AD93" s="596"/>
      <c r="AE93" s="596"/>
      <c r="AF93" s="596"/>
      <c r="AG93" s="596"/>
      <c r="AH93" s="596"/>
      <c r="AI93" s="596"/>
      <c r="AJ93" s="596"/>
      <c r="AK93" s="596"/>
      <c r="AL93" s="596"/>
      <c r="AM93" s="596"/>
      <c r="AN93" s="596"/>
      <c r="AO93" s="596"/>
      <c r="AP93" s="596"/>
      <c r="AQ93" s="596"/>
    </row>
    <row r="94" spans="1:43" ht="18" customHeight="1">
      <c r="A94" s="586"/>
      <c r="B94" s="586"/>
      <c r="C94" s="586"/>
      <c r="D94" s="588"/>
      <c r="E94" s="588"/>
      <c r="F94" s="587"/>
      <c r="G94" s="587"/>
      <c r="H94" s="586"/>
      <c r="I94" s="586"/>
      <c r="J94" s="586"/>
      <c r="K94" s="586"/>
      <c r="L94" s="586"/>
      <c r="M94" s="586"/>
      <c r="N94" s="586"/>
      <c r="O94" s="586"/>
      <c r="P94" s="586"/>
      <c r="Q94" s="586"/>
      <c r="R94" s="586"/>
      <c r="S94" s="586"/>
      <c r="T94" s="586"/>
      <c r="U94" s="586"/>
      <c r="V94" s="586"/>
      <c r="W94" s="586"/>
      <c r="X94" s="586"/>
      <c r="Y94" s="586"/>
      <c r="Z94" s="586"/>
      <c r="AA94" s="586"/>
      <c r="AB94" s="586"/>
      <c r="AC94" s="586"/>
      <c r="AD94" s="586"/>
      <c r="AE94" s="586"/>
      <c r="AF94" s="586"/>
      <c r="AG94" s="586"/>
      <c r="AH94" s="586"/>
      <c r="AI94" s="586"/>
      <c r="AJ94" s="586"/>
      <c r="AK94" s="586"/>
      <c r="AL94" s="586"/>
      <c r="AM94" s="586"/>
      <c r="AN94" s="586"/>
      <c r="AO94" s="586"/>
      <c r="AP94" s="586"/>
      <c r="AQ94" s="586"/>
    </row>
    <row r="95" spans="1:43" ht="18" customHeight="1">
      <c r="A95" s="596" t="s">
        <v>679</v>
      </c>
      <c r="B95" s="597"/>
      <c r="C95" s="597"/>
      <c r="D95" s="597"/>
      <c r="E95" s="597"/>
      <c r="F95" s="597"/>
      <c r="G95" s="597"/>
      <c r="H95" s="597"/>
      <c r="I95" s="597"/>
      <c r="J95" s="597"/>
      <c r="K95" s="597"/>
      <c r="L95" s="597"/>
      <c r="M95" s="597"/>
      <c r="N95" s="597"/>
      <c r="O95" s="597"/>
      <c r="P95" s="597"/>
      <c r="Q95" s="597"/>
      <c r="R95" s="597"/>
      <c r="S95" s="597"/>
      <c r="T95" s="597"/>
      <c r="U95" s="597"/>
      <c r="V95" s="597"/>
      <c r="W95" s="597"/>
      <c r="X95" s="597"/>
      <c r="Y95" s="597"/>
      <c r="Z95" s="597"/>
      <c r="AA95" s="597"/>
      <c r="AB95" s="597"/>
      <c r="AC95" s="597"/>
      <c r="AD95" s="597"/>
      <c r="AE95" s="597"/>
      <c r="AF95" s="597"/>
      <c r="AG95" s="597"/>
      <c r="AH95" s="597"/>
      <c r="AI95" s="597"/>
      <c r="AJ95" s="597"/>
      <c r="AK95" s="597"/>
      <c r="AL95" s="597"/>
      <c r="AM95" s="597"/>
      <c r="AN95" s="597"/>
      <c r="AO95" s="597"/>
      <c r="AP95" s="597"/>
      <c r="AQ95" s="597"/>
    </row>
    <row r="96" spans="1:43" ht="18" customHeight="1">
      <c r="A96" s="597"/>
      <c r="B96" s="597"/>
      <c r="C96" s="597"/>
      <c r="D96" s="597"/>
      <c r="E96" s="597"/>
      <c r="F96" s="597"/>
      <c r="G96" s="597"/>
      <c r="H96" s="597"/>
      <c r="I96" s="597"/>
      <c r="J96" s="597"/>
      <c r="K96" s="597"/>
      <c r="L96" s="597"/>
      <c r="M96" s="597"/>
      <c r="N96" s="597"/>
      <c r="O96" s="597"/>
      <c r="P96" s="597"/>
      <c r="Q96" s="597"/>
      <c r="R96" s="597"/>
      <c r="S96" s="597"/>
      <c r="T96" s="597"/>
      <c r="U96" s="597"/>
      <c r="V96" s="597"/>
      <c r="W96" s="597"/>
      <c r="X96" s="597"/>
      <c r="Y96" s="597"/>
      <c r="Z96" s="597"/>
      <c r="AA96" s="597"/>
      <c r="AB96" s="597"/>
      <c r="AC96" s="597"/>
      <c r="AD96" s="597"/>
      <c r="AE96" s="597"/>
      <c r="AF96" s="597"/>
      <c r="AG96" s="597"/>
      <c r="AH96" s="597"/>
      <c r="AI96" s="597"/>
      <c r="AJ96" s="597"/>
      <c r="AK96" s="597"/>
      <c r="AL96" s="597"/>
      <c r="AM96" s="597"/>
      <c r="AN96" s="597"/>
      <c r="AO96" s="597"/>
      <c r="AP96" s="597"/>
      <c r="AQ96" s="597"/>
    </row>
    <row r="97" spans="1:43" ht="18" customHeight="1">
      <c r="A97" s="597"/>
      <c r="B97" s="597"/>
      <c r="C97" s="597"/>
      <c r="D97" s="597"/>
      <c r="E97" s="597"/>
      <c r="F97" s="597"/>
      <c r="G97" s="597"/>
      <c r="H97" s="597"/>
      <c r="I97" s="597"/>
      <c r="J97" s="597"/>
      <c r="K97" s="597"/>
      <c r="L97" s="597"/>
      <c r="M97" s="597"/>
      <c r="N97" s="597"/>
      <c r="O97" s="597"/>
      <c r="P97" s="597"/>
      <c r="Q97" s="597"/>
      <c r="R97" s="597"/>
      <c r="S97" s="597"/>
      <c r="T97" s="597"/>
      <c r="U97" s="597"/>
      <c r="V97" s="597"/>
      <c r="W97" s="597"/>
      <c r="X97" s="597"/>
      <c r="Y97" s="597"/>
      <c r="Z97" s="597"/>
      <c r="AA97" s="597"/>
      <c r="AB97" s="597"/>
      <c r="AC97" s="597"/>
      <c r="AD97" s="597"/>
      <c r="AE97" s="597"/>
      <c r="AF97" s="597"/>
      <c r="AG97" s="597"/>
      <c r="AH97" s="597"/>
      <c r="AI97" s="597"/>
      <c r="AJ97" s="597"/>
      <c r="AK97" s="597"/>
      <c r="AL97" s="597"/>
      <c r="AM97" s="597"/>
      <c r="AN97" s="597"/>
      <c r="AO97" s="597"/>
      <c r="AP97" s="597"/>
      <c r="AQ97" s="597"/>
    </row>
    <row r="98" spans="1:43" ht="18" customHeight="1">
      <c r="A98" s="597"/>
      <c r="B98" s="597"/>
      <c r="C98" s="597"/>
      <c r="D98" s="597"/>
      <c r="E98" s="597"/>
      <c r="F98" s="597"/>
      <c r="G98" s="597"/>
      <c r="H98" s="597"/>
      <c r="I98" s="597"/>
      <c r="J98" s="597"/>
      <c r="K98" s="597"/>
      <c r="L98" s="597"/>
      <c r="M98" s="597"/>
      <c r="N98" s="597"/>
      <c r="O98" s="597"/>
      <c r="P98" s="597"/>
      <c r="Q98" s="597"/>
      <c r="R98" s="597"/>
      <c r="S98" s="597"/>
      <c r="T98" s="597"/>
      <c r="U98" s="597"/>
      <c r="V98" s="597"/>
      <c r="W98" s="597"/>
      <c r="X98" s="597"/>
      <c r="Y98" s="597"/>
      <c r="Z98" s="597"/>
      <c r="AA98" s="597"/>
      <c r="AB98" s="597"/>
      <c r="AC98" s="597"/>
      <c r="AD98" s="597"/>
      <c r="AE98" s="597"/>
      <c r="AF98" s="597"/>
      <c r="AG98" s="597"/>
      <c r="AH98" s="597"/>
      <c r="AI98" s="597"/>
      <c r="AJ98" s="597"/>
      <c r="AK98" s="597"/>
      <c r="AL98" s="597"/>
      <c r="AM98" s="597"/>
      <c r="AN98" s="597"/>
      <c r="AO98" s="597"/>
      <c r="AP98" s="597"/>
      <c r="AQ98" s="597"/>
    </row>
    <row r="99" spans="1:43" ht="18" customHeight="1">
      <c r="A99" s="586"/>
      <c r="B99" s="586"/>
      <c r="C99" s="586"/>
      <c r="D99" s="588"/>
      <c r="E99" s="588"/>
      <c r="F99" s="587"/>
      <c r="G99" s="587"/>
      <c r="H99" s="586"/>
      <c r="I99" s="586"/>
      <c r="J99" s="586"/>
      <c r="K99" s="586"/>
      <c r="L99" s="586"/>
      <c r="M99" s="586"/>
      <c r="N99" s="586"/>
      <c r="O99" s="586"/>
      <c r="P99" s="586"/>
      <c r="Q99" s="586"/>
      <c r="R99" s="586"/>
      <c r="S99" s="586"/>
      <c r="T99" s="586"/>
      <c r="U99" s="586"/>
      <c r="V99" s="586"/>
      <c r="W99" s="586"/>
      <c r="X99" s="586"/>
      <c r="Y99" s="586"/>
      <c r="Z99" s="586"/>
      <c r="AA99" s="586"/>
      <c r="AB99" s="586"/>
      <c r="AC99" s="586"/>
      <c r="AD99" s="586"/>
      <c r="AE99" s="586"/>
      <c r="AF99" s="586"/>
      <c r="AG99" s="586"/>
      <c r="AH99" s="586"/>
      <c r="AI99" s="586"/>
      <c r="AJ99" s="586"/>
      <c r="AK99" s="586"/>
      <c r="AL99" s="586"/>
      <c r="AM99" s="586"/>
      <c r="AN99" s="586"/>
      <c r="AO99" s="586"/>
      <c r="AP99" s="586"/>
      <c r="AQ99" s="586"/>
    </row>
  </sheetData>
  <sheetProtection password="FD89" sheet="1" objects="1" scenarios="1"/>
  <mergeCells count="96">
    <mergeCell ref="AI2:AJ2"/>
    <mergeCell ref="AL2:AM2"/>
    <mergeCell ref="AO2:AP2"/>
    <mergeCell ref="AK3:AL3"/>
    <mergeCell ref="AN3:AO3"/>
    <mergeCell ref="X6:AP6"/>
    <mergeCell ref="X16:AP16"/>
    <mergeCell ref="S10:W10"/>
    <mergeCell ref="S11:W11"/>
    <mergeCell ref="X9:AP9"/>
    <mergeCell ref="X8:AP8"/>
    <mergeCell ref="X7:AP7"/>
    <mergeCell ref="A18:AQ18"/>
    <mergeCell ref="A19:AQ19"/>
    <mergeCell ref="A20:AQ20"/>
    <mergeCell ref="A22:AQ22"/>
    <mergeCell ref="A23:AQ23"/>
    <mergeCell ref="A25:J25"/>
    <mergeCell ref="L25:O25"/>
    <mergeCell ref="P25:Q25"/>
    <mergeCell ref="B27:AQ27"/>
    <mergeCell ref="I28:N28"/>
    <mergeCell ref="O28:P28"/>
    <mergeCell ref="Q28:AQ28"/>
    <mergeCell ref="A28:F28"/>
    <mergeCell ref="G28:H28"/>
    <mergeCell ref="A30:J30"/>
    <mergeCell ref="A34:J34"/>
    <mergeCell ref="K34:AD34"/>
    <mergeCell ref="AE34:AQ34"/>
    <mergeCell ref="AJ32:AK32"/>
    <mergeCell ref="AM32:AN32"/>
    <mergeCell ref="AE35:AQ35"/>
    <mergeCell ref="A32:E32"/>
    <mergeCell ref="K32:L32"/>
    <mergeCell ref="N32:O32"/>
    <mergeCell ref="Q32:R32"/>
    <mergeCell ref="W32:AA32"/>
    <mergeCell ref="AG32:AH32"/>
    <mergeCell ref="A36:AQ37"/>
    <mergeCell ref="A40:E40"/>
    <mergeCell ref="F40:V40"/>
    <mergeCell ref="W40:Z40"/>
    <mergeCell ref="AA40:AQ40"/>
    <mergeCell ref="A41:E41"/>
    <mergeCell ref="F41:V41"/>
    <mergeCell ref="W41:Z41"/>
    <mergeCell ref="AA41:AG41"/>
    <mergeCell ref="AI41:AQ41"/>
    <mergeCell ref="AB44:AE44"/>
    <mergeCell ref="A42:E43"/>
    <mergeCell ref="G42:AQ42"/>
    <mergeCell ref="F43:J43"/>
    <mergeCell ref="K43:L43"/>
    <mergeCell ref="M43:R43"/>
    <mergeCell ref="S43:T43"/>
    <mergeCell ref="U43:AQ43"/>
    <mergeCell ref="AG44:AK44"/>
    <mergeCell ref="AM44:AQ44"/>
    <mergeCell ref="G45:J45"/>
    <mergeCell ref="L45:P45"/>
    <mergeCell ref="R45:V45"/>
    <mergeCell ref="A44:E44"/>
    <mergeCell ref="G44:J44"/>
    <mergeCell ref="L44:P44"/>
    <mergeCell ref="R44:V44"/>
    <mergeCell ref="W44:Z44"/>
    <mergeCell ref="A84:AQ88"/>
    <mergeCell ref="A90:AQ93"/>
    <mergeCell ref="A46:AQ46"/>
    <mergeCell ref="AI48:AJ48"/>
    <mergeCell ref="AL48:AM48"/>
    <mergeCell ref="AO48:AP48"/>
    <mergeCell ref="AK49:AL49"/>
    <mergeCell ref="AN49:AO49"/>
    <mergeCell ref="A45:E45"/>
    <mergeCell ref="O6:R6"/>
    <mergeCell ref="S6:W6"/>
    <mergeCell ref="S7:W7"/>
    <mergeCell ref="S8:W8"/>
    <mergeCell ref="S9:W9"/>
    <mergeCell ref="A95:AQ98"/>
    <mergeCell ref="A57:AQ58"/>
    <mergeCell ref="A64:AQ68"/>
    <mergeCell ref="A72:AQ73"/>
    <mergeCell ref="A78:AQ82"/>
    <mergeCell ref="O13:R13"/>
    <mergeCell ref="S13:W13"/>
    <mergeCell ref="S14:W14"/>
    <mergeCell ref="S15:W15"/>
    <mergeCell ref="S16:W16"/>
    <mergeCell ref="X10:AP10"/>
    <mergeCell ref="X11:AP11"/>
    <mergeCell ref="X13:AP13"/>
    <mergeCell ref="X14:AP14"/>
    <mergeCell ref="X15:AP15"/>
  </mergeCells>
  <dataValidations count="5">
    <dataValidation type="list" allowBlank="1" showInputMessage="1" showErrorMessage="1" sqref="P25:Q25">
      <formula1>"新築,既築"</formula1>
    </dataValidation>
    <dataValidation type="list" allowBlank="1" showInputMessage="1" showErrorMessage="1" sqref="G28:H28 K43:L43">
      <formula1>"都,道,府,県"</formula1>
    </dataValidation>
    <dataValidation type="list" allowBlank="1" showInputMessage="1" showErrorMessage="1" sqref="O28:P28 S43:T43">
      <formula1>"市,区,町,村"</formula1>
    </dataValidation>
    <dataValidation type="whole" operator="lessThanOrEqual" allowBlank="1" showInputMessage="1" showErrorMessage="1" errorTitle="入力エラー" error="補助限度額３５０万円以下を入力して下さい。" imeMode="disabled" sqref="K34:AD34">
      <formula1>3500000</formula1>
    </dataValidation>
    <dataValidation allowBlank="1" showInputMessage="1" showErrorMessage="1" imeMode="disabled" sqref="AI2:AJ2 AL2:AM2 AO2:AP2 AL48:AM48 AO48:AP48 AI48:AJ48 B27:AQ27 K32:L32 N32:O32 Q32:R32 AG32:AH32 AJ32:AK32 AM32:AN32 AA41:AG41 AI41:AQ41 G42:AQ42 AB44:AE44 AG44:AK44 AM44:AQ44 G44:J45 L44:P45 R44:V45 X6:AP6 X11:AP11 X13:AP13"/>
  </dataValidations>
  <printOptions horizontalCentered="1"/>
  <pageMargins left="0.6299212598425197" right="0.6299212598425197" top="0.3937007874015748" bottom="0.3937007874015748" header="0.3937007874015748" footer="0.31496062992125984"/>
  <pageSetup horizontalDpi="600" verticalDpi="600" orientation="portrait" paperSize="9" scale="70" r:id="rId1"/>
  <rowBreaks count="1" manualBreakCount="1">
    <brk id="46" max="42" man="1"/>
  </rowBreaks>
</worksheet>
</file>

<file path=xl/worksheets/sheet10.xml><?xml version="1.0" encoding="utf-8"?>
<worksheet xmlns="http://schemas.openxmlformats.org/spreadsheetml/2006/main" xmlns:r="http://schemas.openxmlformats.org/officeDocument/2006/relationships">
  <dimension ref="A1:N60"/>
  <sheetViews>
    <sheetView view="pageBreakPreview" zoomScale="85" zoomScaleSheetLayoutView="85" workbookViewId="0" topLeftCell="A1">
      <selection activeCell="A1" sqref="A1"/>
    </sheetView>
  </sheetViews>
  <sheetFormatPr defaultColWidth="9.140625" defaultRowHeight="15"/>
  <cols>
    <col min="1" max="1" width="12.421875" style="2" customWidth="1"/>
    <col min="2" max="2" width="8.140625" style="2" bestFit="1" customWidth="1"/>
    <col min="3" max="4" width="20.421875" style="2" customWidth="1"/>
    <col min="5" max="5" width="7.421875" style="2" customWidth="1"/>
    <col min="6" max="6" width="6.8515625" style="2" customWidth="1"/>
    <col min="7" max="9" width="12.00390625" style="2" customWidth="1"/>
    <col min="10" max="10" width="13.421875" style="2" customWidth="1"/>
    <col min="11" max="12" width="9.00390625" style="2" customWidth="1"/>
    <col min="13" max="13" width="47.7109375" style="2" customWidth="1"/>
    <col min="14" max="16384" width="9.00390625" style="2" customWidth="1"/>
  </cols>
  <sheetData>
    <row r="1" spans="1:10" ht="18" customHeight="1">
      <c r="A1" s="1"/>
      <c r="B1" s="1"/>
      <c r="C1" s="1"/>
      <c r="D1" s="1"/>
      <c r="E1" s="1"/>
      <c r="F1" s="1"/>
      <c r="G1" s="1"/>
      <c r="H1" s="1"/>
      <c r="I1" s="1"/>
      <c r="J1" s="211">
        <f>'実施計画書（事業主基準）'!AH1</f>
      </c>
    </row>
    <row r="2" spans="1:10" ht="21" customHeight="1">
      <c r="A2" s="1376" t="s">
        <v>204</v>
      </c>
      <c r="B2" s="1259"/>
      <c r="C2" s="1260"/>
      <c r="D2" s="1260"/>
      <c r="E2" s="1260"/>
      <c r="F2" s="1260"/>
      <c r="G2" s="1260"/>
      <c r="H2" s="1260"/>
      <c r="I2" s="1260"/>
      <c r="J2" s="1260"/>
    </row>
    <row r="3" spans="1:10" ht="15" customHeight="1">
      <c r="A3" s="3"/>
      <c r="B3" s="3"/>
      <c r="C3" s="4"/>
      <c r="D3" s="4"/>
      <c r="E3" s="4"/>
      <c r="F3" s="4"/>
      <c r="G3" s="4"/>
      <c r="H3" s="4"/>
      <c r="I3" s="4"/>
      <c r="J3" s="4"/>
    </row>
    <row r="4" spans="1:10" ht="14.25">
      <c r="A4" s="5" t="s">
        <v>24</v>
      </c>
      <c r="B4" s="6"/>
      <c r="C4" s="1"/>
      <c r="D4" s="1"/>
      <c r="E4" s="1"/>
      <c r="F4" s="1"/>
      <c r="G4" s="1"/>
      <c r="H4" s="1"/>
      <c r="I4" s="1"/>
      <c r="J4" s="7"/>
    </row>
    <row r="5" spans="1:10" ht="13.5">
      <c r="A5" s="8" t="s">
        <v>238</v>
      </c>
      <c r="B5" s="9"/>
      <c r="C5" s="1"/>
      <c r="D5" s="1"/>
      <c r="E5" s="1"/>
      <c r="F5" s="1"/>
      <c r="G5" s="1"/>
      <c r="H5" s="1"/>
      <c r="I5" s="1"/>
      <c r="J5" s="1"/>
    </row>
    <row r="6" spans="1:10" ht="14.25">
      <c r="A6" s="1"/>
      <c r="B6" s="6"/>
      <c r="C6" s="1"/>
      <c r="D6" s="1"/>
      <c r="E6" s="1"/>
      <c r="F6" s="1"/>
      <c r="G6" s="1"/>
      <c r="H6" s="1"/>
      <c r="J6" s="7" t="s">
        <v>0</v>
      </c>
    </row>
    <row r="7" spans="1:10" ht="23.25" customHeight="1" thickBot="1">
      <c r="A7" s="10" t="s">
        <v>1</v>
      </c>
      <c r="B7" s="6"/>
      <c r="C7" s="1"/>
      <c r="D7" s="1"/>
      <c r="E7" s="1"/>
      <c r="F7" s="1"/>
      <c r="G7" s="1"/>
      <c r="H7" s="1"/>
      <c r="I7" s="1"/>
      <c r="J7" s="528" t="s">
        <v>25</v>
      </c>
    </row>
    <row r="8" spans="1:10" ht="37.5" customHeight="1">
      <c r="A8" s="234" t="s">
        <v>2</v>
      </c>
      <c r="B8" s="303" t="s">
        <v>3</v>
      </c>
      <c r="C8" s="301" t="s">
        <v>213</v>
      </c>
      <c r="D8" s="311" t="s">
        <v>20</v>
      </c>
      <c r="E8" s="303" t="s">
        <v>5</v>
      </c>
      <c r="F8" s="301" t="s">
        <v>6</v>
      </c>
      <c r="G8" s="302" t="s">
        <v>7</v>
      </c>
      <c r="H8" s="235" t="s">
        <v>22</v>
      </c>
      <c r="I8" s="243" t="s">
        <v>8</v>
      </c>
      <c r="J8" s="244" t="s">
        <v>9</v>
      </c>
    </row>
    <row r="9" spans="1:10" ht="18" customHeight="1">
      <c r="A9" s="1261" t="s">
        <v>17</v>
      </c>
      <c r="B9" s="475"/>
      <c r="C9" s="476"/>
      <c r="D9" s="477"/>
      <c r="E9" s="478"/>
      <c r="F9" s="479"/>
      <c r="G9" s="530"/>
      <c r="H9" s="482">
        <f aca="true" t="shared" si="0" ref="H9:H14">ROUNDDOWN(E9*G9,0)</f>
        <v>0</v>
      </c>
      <c r="I9" s="481"/>
      <c r="J9" s="483"/>
    </row>
    <row r="10" spans="1:10" ht="18" customHeight="1">
      <c r="A10" s="1329"/>
      <c r="B10" s="484"/>
      <c r="C10" s="485"/>
      <c r="D10" s="486"/>
      <c r="E10" s="487"/>
      <c r="F10" s="488"/>
      <c r="G10" s="531"/>
      <c r="H10" s="491">
        <f t="shared" si="0"/>
        <v>0</v>
      </c>
      <c r="I10" s="490"/>
      <c r="J10" s="492"/>
    </row>
    <row r="11" spans="1:10" ht="18" customHeight="1">
      <c r="A11" s="1378"/>
      <c r="B11" s="484"/>
      <c r="C11" s="485"/>
      <c r="D11" s="486"/>
      <c r="E11" s="487"/>
      <c r="F11" s="488"/>
      <c r="G11" s="531"/>
      <c r="H11" s="491">
        <f t="shared" si="0"/>
        <v>0</v>
      </c>
      <c r="I11" s="490"/>
      <c r="J11" s="492"/>
    </row>
    <row r="12" spans="1:14" ht="18" customHeight="1">
      <c r="A12" s="1378"/>
      <c r="B12" s="484"/>
      <c r="C12" s="485"/>
      <c r="D12" s="486"/>
      <c r="E12" s="487"/>
      <c r="F12" s="488"/>
      <c r="G12" s="531"/>
      <c r="H12" s="491">
        <f t="shared" si="0"/>
        <v>0</v>
      </c>
      <c r="I12" s="490"/>
      <c r="J12" s="492"/>
      <c r="N12" s="327"/>
    </row>
    <row r="13" spans="1:10" ht="18" customHeight="1">
      <c r="A13" s="1378"/>
      <c r="B13" s="484"/>
      <c r="C13" s="485"/>
      <c r="D13" s="486"/>
      <c r="E13" s="487"/>
      <c r="F13" s="488"/>
      <c r="G13" s="531"/>
      <c r="H13" s="491">
        <f t="shared" si="0"/>
        <v>0</v>
      </c>
      <c r="I13" s="490"/>
      <c r="J13" s="492"/>
    </row>
    <row r="14" spans="1:10" ht="18" customHeight="1">
      <c r="A14" s="1378"/>
      <c r="B14" s="484"/>
      <c r="C14" s="485"/>
      <c r="D14" s="486"/>
      <c r="E14" s="487"/>
      <c r="F14" s="488"/>
      <c r="G14" s="531"/>
      <c r="H14" s="491">
        <f t="shared" si="0"/>
        <v>0</v>
      </c>
      <c r="I14" s="490"/>
      <c r="J14" s="492"/>
    </row>
    <row r="15" spans="1:10" ht="18" customHeight="1">
      <c r="A15" s="1378"/>
      <c r="B15" s="484"/>
      <c r="C15" s="485"/>
      <c r="D15" s="486"/>
      <c r="E15" s="487"/>
      <c r="F15" s="488"/>
      <c r="G15" s="531"/>
      <c r="H15" s="491">
        <f aca="true" t="shared" si="1" ref="H15:H20">ROUNDDOWN(E15*G15,0)</f>
        <v>0</v>
      </c>
      <c r="I15" s="490"/>
      <c r="J15" s="492"/>
    </row>
    <row r="16" spans="1:10" ht="18" customHeight="1">
      <c r="A16" s="1378"/>
      <c r="B16" s="484"/>
      <c r="C16" s="485"/>
      <c r="D16" s="486"/>
      <c r="E16" s="487"/>
      <c r="F16" s="488"/>
      <c r="G16" s="531"/>
      <c r="H16" s="491">
        <f t="shared" si="1"/>
        <v>0</v>
      </c>
      <c r="I16" s="490"/>
      <c r="J16" s="492"/>
    </row>
    <row r="17" spans="1:10" ht="18" customHeight="1">
      <c r="A17" s="1378"/>
      <c r="B17" s="484"/>
      <c r="C17" s="485"/>
      <c r="D17" s="486"/>
      <c r="E17" s="487"/>
      <c r="F17" s="488"/>
      <c r="G17" s="531"/>
      <c r="H17" s="491">
        <f t="shared" si="1"/>
        <v>0</v>
      </c>
      <c r="I17" s="490"/>
      <c r="J17" s="492"/>
    </row>
    <row r="18" spans="1:10" ht="18" customHeight="1">
      <c r="A18" s="1378"/>
      <c r="B18" s="484"/>
      <c r="C18" s="485"/>
      <c r="D18" s="486"/>
      <c r="E18" s="487"/>
      <c r="F18" s="488"/>
      <c r="G18" s="531"/>
      <c r="H18" s="491">
        <f t="shared" si="1"/>
        <v>0</v>
      </c>
      <c r="I18" s="490"/>
      <c r="J18" s="492"/>
    </row>
    <row r="19" spans="1:10" ht="18" customHeight="1">
      <c r="A19" s="1378"/>
      <c r="B19" s="484"/>
      <c r="C19" s="485"/>
      <c r="D19" s="486"/>
      <c r="E19" s="487"/>
      <c r="F19" s="488"/>
      <c r="G19" s="531"/>
      <c r="H19" s="491">
        <f t="shared" si="1"/>
        <v>0</v>
      </c>
      <c r="I19" s="490"/>
      <c r="J19" s="492"/>
    </row>
    <row r="20" spans="1:10" ht="18" customHeight="1">
      <c r="A20" s="1378"/>
      <c r="B20" s="484"/>
      <c r="C20" s="485"/>
      <c r="D20" s="486"/>
      <c r="E20" s="487"/>
      <c r="F20" s="488"/>
      <c r="G20" s="531"/>
      <c r="H20" s="491">
        <f t="shared" si="1"/>
        <v>0</v>
      </c>
      <c r="I20" s="490"/>
      <c r="J20" s="492"/>
    </row>
    <row r="21" spans="1:10" ht="18" customHeight="1">
      <c r="A21" s="1378"/>
      <c r="B21" s="484"/>
      <c r="C21" s="485"/>
      <c r="D21" s="486"/>
      <c r="E21" s="487"/>
      <c r="F21" s="488"/>
      <c r="G21" s="531"/>
      <c r="H21" s="491">
        <f>ROUNDDOWN(E21*G21,0)</f>
        <v>0</v>
      </c>
      <c r="I21" s="490"/>
      <c r="J21" s="492"/>
    </row>
    <row r="22" spans="1:10" ht="18" customHeight="1">
      <c r="A22" s="1378"/>
      <c r="B22" s="484"/>
      <c r="C22" s="485"/>
      <c r="D22" s="486"/>
      <c r="E22" s="487"/>
      <c r="F22" s="488"/>
      <c r="G22" s="531"/>
      <c r="H22" s="491">
        <f>ROUNDDOWN(E22*G22,0)</f>
        <v>0</v>
      </c>
      <c r="I22" s="490"/>
      <c r="J22" s="492"/>
    </row>
    <row r="23" spans="1:10" ht="18" customHeight="1">
      <c r="A23" s="1378"/>
      <c r="B23" s="484"/>
      <c r="C23" s="485"/>
      <c r="D23" s="486"/>
      <c r="E23" s="487"/>
      <c r="F23" s="488"/>
      <c r="G23" s="531"/>
      <c r="H23" s="491">
        <f>ROUNDDOWN(E23*G23,0)</f>
        <v>0</v>
      </c>
      <c r="I23" s="490"/>
      <c r="J23" s="492"/>
    </row>
    <row r="24" spans="1:14" ht="18" customHeight="1">
      <c r="A24" s="1378"/>
      <c r="B24" s="484"/>
      <c r="C24" s="485"/>
      <c r="D24" s="486"/>
      <c r="E24" s="487"/>
      <c r="F24" s="488"/>
      <c r="G24" s="531"/>
      <c r="H24" s="491">
        <f aca="true" t="shared" si="2" ref="H24:H33">ROUNDDOWN(E24*G24,0)</f>
        <v>0</v>
      </c>
      <c r="I24" s="490"/>
      <c r="J24" s="492"/>
      <c r="N24" s="261"/>
    </row>
    <row r="25" spans="1:10" ht="18" customHeight="1">
      <c r="A25" s="1378"/>
      <c r="B25" s="484"/>
      <c r="C25" s="485"/>
      <c r="D25" s="486"/>
      <c r="E25" s="487"/>
      <c r="F25" s="488"/>
      <c r="G25" s="531"/>
      <c r="H25" s="491">
        <f t="shared" si="2"/>
        <v>0</v>
      </c>
      <c r="I25" s="490"/>
      <c r="J25" s="492"/>
    </row>
    <row r="26" spans="1:10" ht="18" customHeight="1">
      <c r="A26" s="1378"/>
      <c r="B26" s="484"/>
      <c r="C26" s="485"/>
      <c r="D26" s="486"/>
      <c r="E26" s="487"/>
      <c r="F26" s="488"/>
      <c r="G26" s="531"/>
      <c r="H26" s="491">
        <f t="shared" si="2"/>
        <v>0</v>
      </c>
      <c r="I26" s="490"/>
      <c r="J26" s="492"/>
    </row>
    <row r="27" spans="1:10" ht="18" customHeight="1">
      <c r="A27" s="1378"/>
      <c r="B27" s="484"/>
      <c r="C27" s="485"/>
      <c r="D27" s="486"/>
      <c r="E27" s="487"/>
      <c r="F27" s="488"/>
      <c r="G27" s="531"/>
      <c r="H27" s="491">
        <f t="shared" si="2"/>
        <v>0</v>
      </c>
      <c r="I27" s="490"/>
      <c r="J27" s="492"/>
    </row>
    <row r="28" spans="1:10" ht="18" customHeight="1">
      <c r="A28" s="1378"/>
      <c r="B28" s="484"/>
      <c r="C28" s="485"/>
      <c r="D28" s="486"/>
      <c r="E28" s="487"/>
      <c r="F28" s="488"/>
      <c r="G28" s="531"/>
      <c r="H28" s="491">
        <f t="shared" si="2"/>
        <v>0</v>
      </c>
      <c r="I28" s="490"/>
      <c r="J28" s="492"/>
    </row>
    <row r="29" spans="1:10" ht="18" customHeight="1">
      <c r="A29" s="1378"/>
      <c r="B29" s="484"/>
      <c r="C29" s="485"/>
      <c r="D29" s="486"/>
      <c r="E29" s="487"/>
      <c r="F29" s="488"/>
      <c r="G29" s="531"/>
      <c r="H29" s="491">
        <f t="shared" si="2"/>
        <v>0</v>
      </c>
      <c r="I29" s="490"/>
      <c r="J29" s="492"/>
    </row>
    <row r="30" spans="1:10" ht="18" customHeight="1">
      <c r="A30" s="1378"/>
      <c r="B30" s="484"/>
      <c r="C30" s="485"/>
      <c r="D30" s="486"/>
      <c r="E30" s="487"/>
      <c r="F30" s="488"/>
      <c r="G30" s="531"/>
      <c r="H30" s="491">
        <f t="shared" si="2"/>
        <v>0</v>
      </c>
      <c r="I30" s="490"/>
      <c r="J30" s="492"/>
    </row>
    <row r="31" spans="1:10" ht="18" customHeight="1">
      <c r="A31" s="1378"/>
      <c r="B31" s="484"/>
      <c r="C31" s="485"/>
      <c r="D31" s="486"/>
      <c r="E31" s="487"/>
      <c r="F31" s="488"/>
      <c r="G31" s="531"/>
      <c r="H31" s="491">
        <f t="shared" si="2"/>
        <v>0</v>
      </c>
      <c r="I31" s="490"/>
      <c r="J31" s="492"/>
    </row>
    <row r="32" spans="1:10" ht="18" customHeight="1">
      <c r="A32" s="1378"/>
      <c r="B32" s="484"/>
      <c r="C32" s="485"/>
      <c r="D32" s="486"/>
      <c r="E32" s="487"/>
      <c r="F32" s="488"/>
      <c r="G32" s="531"/>
      <c r="H32" s="491">
        <f t="shared" si="2"/>
        <v>0</v>
      </c>
      <c r="I32" s="490"/>
      <c r="J32" s="492"/>
    </row>
    <row r="33" spans="1:10" ht="18" customHeight="1">
      <c r="A33" s="1378"/>
      <c r="B33" s="484"/>
      <c r="C33" s="485"/>
      <c r="D33" s="486"/>
      <c r="E33" s="487"/>
      <c r="F33" s="488"/>
      <c r="G33" s="531"/>
      <c r="H33" s="491">
        <f t="shared" si="2"/>
        <v>0</v>
      </c>
      <c r="I33" s="490"/>
      <c r="J33" s="492"/>
    </row>
    <row r="34" spans="1:10" ht="18" customHeight="1">
      <c r="A34" s="1329"/>
      <c r="B34" s="484"/>
      <c r="C34" s="485"/>
      <c r="D34" s="486"/>
      <c r="E34" s="487"/>
      <c r="F34" s="488"/>
      <c r="G34" s="531"/>
      <c r="H34" s="491">
        <f>ROUNDDOWN(E34*G34,0)</f>
        <v>0</v>
      </c>
      <c r="I34" s="490"/>
      <c r="J34" s="492"/>
    </row>
    <row r="35" spans="1:10" ht="18" customHeight="1">
      <c r="A35" s="1262"/>
      <c r="B35" s="484"/>
      <c r="C35" s="485"/>
      <c r="D35" s="486"/>
      <c r="E35" s="487"/>
      <c r="F35" s="488"/>
      <c r="G35" s="531"/>
      <c r="H35" s="491">
        <f>ROUNDDOWN(E35*G35,0)</f>
        <v>0</v>
      </c>
      <c r="I35" s="490"/>
      <c r="J35" s="492"/>
    </row>
    <row r="36" spans="1:10" ht="18" customHeight="1">
      <c r="A36" s="1262"/>
      <c r="B36" s="484"/>
      <c r="C36" s="485"/>
      <c r="D36" s="486"/>
      <c r="E36" s="487"/>
      <c r="F36" s="488"/>
      <c r="G36" s="531"/>
      <c r="H36" s="491">
        <f>ROUNDDOWN(E36*G36,0)</f>
        <v>0</v>
      </c>
      <c r="I36" s="490"/>
      <c r="J36" s="492"/>
    </row>
    <row r="37" spans="1:10" ht="18" customHeight="1">
      <c r="A37" s="1262"/>
      <c r="B37" s="484"/>
      <c r="C37" s="485"/>
      <c r="D37" s="486"/>
      <c r="E37" s="487"/>
      <c r="F37" s="488"/>
      <c r="G37" s="531"/>
      <c r="H37" s="491">
        <f>ROUNDDOWN(E37*G37,0)</f>
        <v>0</v>
      </c>
      <c r="I37" s="490"/>
      <c r="J37" s="492"/>
    </row>
    <row r="38" spans="1:10" ht="18" customHeight="1">
      <c r="A38" s="1286"/>
      <c r="B38" s="494"/>
      <c r="C38" s="495"/>
      <c r="D38" s="496"/>
      <c r="E38" s="497"/>
      <c r="F38" s="498"/>
      <c r="G38" s="532"/>
      <c r="H38" s="527">
        <f>ROUNDDOWN(E38*G38,0)</f>
        <v>0</v>
      </c>
      <c r="I38" s="500"/>
      <c r="J38" s="502"/>
    </row>
    <row r="39" spans="1:10" ht="24.75" customHeight="1">
      <c r="A39" s="1300" t="s">
        <v>10</v>
      </c>
      <c r="B39" s="1301"/>
      <c r="C39" s="1301"/>
      <c r="D39" s="1301"/>
      <c r="E39" s="1301"/>
      <c r="F39" s="1301"/>
      <c r="G39" s="1302"/>
      <c r="H39" s="40">
        <f>SUM(H9:H38)</f>
        <v>0</v>
      </c>
      <c r="I39" s="1303" t="s">
        <v>26</v>
      </c>
      <c r="J39" s="1304"/>
    </row>
    <row r="40" spans="1:10" ht="37.5" customHeight="1">
      <c r="A40" s="240" t="s">
        <v>2</v>
      </c>
      <c r="B40" s="1266" t="s">
        <v>11</v>
      </c>
      <c r="C40" s="1267"/>
      <c r="D40" s="1268"/>
      <c r="E40" s="308" t="s">
        <v>5</v>
      </c>
      <c r="F40" s="307" t="s">
        <v>6</v>
      </c>
      <c r="G40" s="305" t="s">
        <v>7</v>
      </c>
      <c r="H40" s="237" t="s">
        <v>22</v>
      </c>
      <c r="I40" s="1379" t="s">
        <v>9</v>
      </c>
      <c r="J40" s="1380"/>
    </row>
    <row r="41" spans="1:10" ht="18" customHeight="1">
      <c r="A41" s="1261" t="s">
        <v>239</v>
      </c>
      <c r="B41" s="1297"/>
      <c r="C41" s="1298"/>
      <c r="D41" s="1299"/>
      <c r="E41" s="478"/>
      <c r="F41" s="479"/>
      <c r="G41" s="530"/>
      <c r="H41" s="482">
        <f>ROUNDDOWN(E41*G41,0)</f>
        <v>0</v>
      </c>
      <c r="I41" s="1297"/>
      <c r="J41" s="1313"/>
    </row>
    <row r="42" spans="1:10" ht="18" customHeight="1">
      <c r="A42" s="1262"/>
      <c r="B42" s="1289"/>
      <c r="C42" s="1311"/>
      <c r="D42" s="1312"/>
      <c r="E42" s="487"/>
      <c r="F42" s="488"/>
      <c r="G42" s="531"/>
      <c r="H42" s="491">
        <f aca="true" t="shared" si="3" ref="H42:H48">ROUNDDOWN(E42*G42,0)</f>
        <v>0</v>
      </c>
      <c r="I42" s="1289"/>
      <c r="J42" s="1290"/>
    </row>
    <row r="43" spans="1:10" ht="18" customHeight="1">
      <c r="A43" s="1262"/>
      <c r="B43" s="1289"/>
      <c r="C43" s="1311"/>
      <c r="D43" s="1312"/>
      <c r="E43" s="487"/>
      <c r="F43" s="488"/>
      <c r="G43" s="531"/>
      <c r="H43" s="491">
        <f t="shared" si="3"/>
        <v>0</v>
      </c>
      <c r="I43" s="1289"/>
      <c r="J43" s="1290"/>
    </row>
    <row r="44" spans="1:10" ht="18" customHeight="1">
      <c r="A44" s="1262"/>
      <c r="B44" s="1289"/>
      <c r="C44" s="1311"/>
      <c r="D44" s="1312"/>
      <c r="E44" s="487"/>
      <c r="F44" s="488"/>
      <c r="G44" s="531"/>
      <c r="H44" s="491">
        <f t="shared" si="3"/>
        <v>0</v>
      </c>
      <c r="I44" s="1289"/>
      <c r="J44" s="1290"/>
    </row>
    <row r="45" spans="1:10" ht="18" customHeight="1">
      <c r="A45" s="1262"/>
      <c r="B45" s="1289"/>
      <c r="C45" s="1311"/>
      <c r="D45" s="1312"/>
      <c r="E45" s="487"/>
      <c r="F45" s="488"/>
      <c r="G45" s="531"/>
      <c r="H45" s="491">
        <f t="shared" si="3"/>
        <v>0</v>
      </c>
      <c r="I45" s="1289"/>
      <c r="J45" s="1290"/>
    </row>
    <row r="46" spans="1:10" ht="18" customHeight="1">
      <c r="A46" s="1262"/>
      <c r="B46" s="1289"/>
      <c r="C46" s="1311"/>
      <c r="D46" s="1312"/>
      <c r="E46" s="487"/>
      <c r="F46" s="488"/>
      <c r="G46" s="531"/>
      <c r="H46" s="491">
        <f t="shared" si="3"/>
        <v>0</v>
      </c>
      <c r="I46" s="1289"/>
      <c r="J46" s="1290"/>
    </row>
    <row r="47" spans="1:12" ht="18" customHeight="1">
      <c r="A47" s="1262"/>
      <c r="B47" s="1289"/>
      <c r="C47" s="1311"/>
      <c r="D47" s="1312"/>
      <c r="E47" s="487"/>
      <c r="F47" s="488"/>
      <c r="G47" s="531"/>
      <c r="H47" s="491">
        <f t="shared" si="3"/>
        <v>0</v>
      </c>
      <c r="I47" s="1289"/>
      <c r="J47" s="1290"/>
      <c r="L47" s="11"/>
    </row>
    <row r="48" spans="1:10" ht="18" customHeight="1">
      <c r="A48" s="1286"/>
      <c r="B48" s="1306"/>
      <c r="C48" s="1307"/>
      <c r="D48" s="1308"/>
      <c r="E48" s="497"/>
      <c r="F48" s="498"/>
      <c r="G48" s="532"/>
      <c r="H48" s="527">
        <f t="shared" si="3"/>
        <v>0</v>
      </c>
      <c r="I48" s="1306"/>
      <c r="J48" s="1309"/>
    </row>
    <row r="49" spans="1:10" ht="24.75" customHeight="1" thickBot="1">
      <c r="A49" s="1275" t="s">
        <v>15</v>
      </c>
      <c r="B49" s="1276"/>
      <c r="C49" s="1276"/>
      <c r="D49" s="1276"/>
      <c r="E49" s="1276"/>
      <c r="F49" s="1276"/>
      <c r="G49" s="1277"/>
      <c r="H49" s="39">
        <f>SUM(H41:H48)</f>
        <v>0</v>
      </c>
      <c r="I49" s="1319" t="s">
        <v>27</v>
      </c>
      <c r="J49" s="1320"/>
    </row>
    <row r="50" spans="1:10" ht="27" customHeight="1" thickBot="1">
      <c r="A50" s="1280" t="s">
        <v>23</v>
      </c>
      <c r="B50" s="1281"/>
      <c r="C50" s="1282"/>
      <c r="D50" s="1282"/>
      <c r="E50" s="1282"/>
      <c r="F50" s="1282"/>
      <c r="G50" s="1283"/>
      <c r="H50" s="250">
        <f>H39+H49</f>
        <v>0</v>
      </c>
      <c r="I50" s="1284" t="s">
        <v>16</v>
      </c>
      <c r="J50" s="1285"/>
    </row>
    <row r="51" spans="1:10" ht="22.5" customHeight="1">
      <c r="A51" s="12"/>
      <c r="B51" s="12"/>
      <c r="C51" s="12"/>
      <c r="D51" s="12"/>
      <c r="E51" s="12"/>
      <c r="F51" s="12"/>
      <c r="G51" s="12"/>
      <c r="H51" s="13"/>
      <c r="I51" s="13"/>
      <c r="J51" s="13"/>
    </row>
    <row r="52" spans="1:10" ht="17.25">
      <c r="A52" s="268" t="s">
        <v>223</v>
      </c>
      <c r="B52" s="12"/>
      <c r="C52" s="12"/>
      <c r="D52" s="12"/>
      <c r="E52" s="12"/>
      <c r="F52" s="12"/>
      <c r="G52" s="12"/>
      <c r="H52" s="13"/>
      <c r="I52" s="13"/>
      <c r="J52" s="13"/>
    </row>
    <row r="53" spans="1:10" ht="37.5" customHeight="1">
      <c r="A53" s="269" t="s">
        <v>2</v>
      </c>
      <c r="B53" s="1266" t="s">
        <v>11</v>
      </c>
      <c r="C53" s="1267"/>
      <c r="D53" s="1267"/>
      <c r="E53" s="1267"/>
      <c r="F53" s="1267"/>
      <c r="G53" s="1268"/>
      <c r="H53" s="237" t="s">
        <v>22</v>
      </c>
      <c r="I53" s="1384" t="s">
        <v>9</v>
      </c>
      <c r="J53" s="1385"/>
    </row>
    <row r="54" spans="1:10" ht="18" customHeight="1">
      <c r="A54" s="1386" t="s">
        <v>224</v>
      </c>
      <c r="B54" s="1297"/>
      <c r="C54" s="1298"/>
      <c r="D54" s="1298"/>
      <c r="E54" s="1298"/>
      <c r="F54" s="1298"/>
      <c r="G54" s="1299"/>
      <c r="H54" s="533">
        <v>0</v>
      </c>
      <c r="I54" s="1297"/>
      <c r="J54" s="1299"/>
    </row>
    <row r="55" spans="1:10" ht="18" customHeight="1">
      <c r="A55" s="1386"/>
      <c r="B55" s="1289"/>
      <c r="C55" s="1311"/>
      <c r="D55" s="1311"/>
      <c r="E55" s="1311"/>
      <c r="F55" s="1311"/>
      <c r="G55" s="1312"/>
      <c r="H55" s="493">
        <v>0</v>
      </c>
      <c r="I55" s="1289"/>
      <c r="J55" s="1312"/>
    </row>
    <row r="56" spans="1:10" ht="18" customHeight="1">
      <c r="A56" s="1386"/>
      <c r="B56" s="1289"/>
      <c r="C56" s="1311"/>
      <c r="D56" s="1311"/>
      <c r="E56" s="1311"/>
      <c r="F56" s="1311"/>
      <c r="G56" s="1312"/>
      <c r="H56" s="493">
        <v>0</v>
      </c>
      <c r="I56" s="1289"/>
      <c r="J56" s="1312"/>
    </row>
    <row r="57" spans="1:10" ht="18" customHeight="1">
      <c r="A57" s="1386"/>
      <c r="B57" s="1289"/>
      <c r="C57" s="1311"/>
      <c r="D57" s="1311"/>
      <c r="E57" s="1311"/>
      <c r="F57" s="1311"/>
      <c r="G57" s="1312"/>
      <c r="H57" s="493">
        <v>0</v>
      </c>
      <c r="I57" s="1289"/>
      <c r="J57" s="1312"/>
    </row>
    <row r="58" spans="1:12" ht="18" customHeight="1">
      <c r="A58" s="1387"/>
      <c r="B58" s="1306"/>
      <c r="C58" s="1307"/>
      <c r="D58" s="1307"/>
      <c r="E58" s="1307"/>
      <c r="F58" s="1307"/>
      <c r="G58" s="1308"/>
      <c r="H58" s="501">
        <v>0</v>
      </c>
      <c r="I58" s="1306"/>
      <c r="J58" s="1308"/>
      <c r="L58" s="11"/>
    </row>
    <row r="59" spans="1:10" ht="27" customHeight="1">
      <c r="A59" s="1381" t="s">
        <v>225</v>
      </c>
      <c r="B59" s="1302"/>
      <c r="C59" s="1381"/>
      <c r="D59" s="1381"/>
      <c r="E59" s="1381"/>
      <c r="F59" s="1381"/>
      <c r="G59" s="1303"/>
      <c r="H59" s="40">
        <f>SUM(H54:H58)</f>
        <v>0</v>
      </c>
      <c r="I59" s="1382" t="s">
        <v>226</v>
      </c>
      <c r="J59" s="1383"/>
    </row>
    <row r="60" spans="1:10" ht="13.5">
      <c r="A60" s="14" t="s">
        <v>19</v>
      </c>
      <c r="B60" s="12"/>
      <c r="C60" s="12"/>
      <c r="D60" s="12"/>
      <c r="E60" s="12"/>
      <c r="F60" s="12"/>
      <c r="G60" s="12"/>
      <c r="H60" s="13"/>
      <c r="I60" s="13"/>
      <c r="J60" s="13"/>
    </row>
  </sheetData>
  <sheetProtection/>
  <mergeCells count="42">
    <mergeCell ref="A59:G59"/>
    <mergeCell ref="I59:J59"/>
    <mergeCell ref="B53:G53"/>
    <mergeCell ref="I53:J53"/>
    <mergeCell ref="A54:A58"/>
    <mergeCell ref="I55:J55"/>
    <mergeCell ref="I58:J58"/>
    <mergeCell ref="B58:G58"/>
    <mergeCell ref="I40:J40"/>
    <mergeCell ref="I41:J41"/>
    <mergeCell ref="A39:G39"/>
    <mergeCell ref="B57:G57"/>
    <mergeCell ref="I45:J45"/>
    <mergeCell ref="B45:D45"/>
    <mergeCell ref="B44:D44"/>
    <mergeCell ref="I42:J42"/>
    <mergeCell ref="I54:J54"/>
    <mergeCell ref="B55:G55"/>
    <mergeCell ref="A50:G50"/>
    <mergeCell ref="I57:J57"/>
    <mergeCell ref="I50:J50"/>
    <mergeCell ref="I49:J49"/>
    <mergeCell ref="B54:G54"/>
    <mergeCell ref="B56:G56"/>
    <mergeCell ref="I56:J56"/>
    <mergeCell ref="A49:G49"/>
    <mergeCell ref="A2:J2"/>
    <mergeCell ref="B43:D43"/>
    <mergeCell ref="B47:D47"/>
    <mergeCell ref="I47:J47"/>
    <mergeCell ref="A9:A38"/>
    <mergeCell ref="I39:J39"/>
    <mergeCell ref="B40:D40"/>
    <mergeCell ref="B41:D41"/>
    <mergeCell ref="I44:J44"/>
    <mergeCell ref="B42:D42"/>
    <mergeCell ref="I46:J46"/>
    <mergeCell ref="A41:A48"/>
    <mergeCell ref="I48:J48"/>
    <mergeCell ref="B48:D48"/>
    <mergeCell ref="B46:D46"/>
    <mergeCell ref="I43:J43"/>
  </mergeCells>
  <dataValidations count="1">
    <dataValidation allowBlank="1" showInputMessage="1" showErrorMessage="1" imeMode="disabled" sqref="E9:E38 G9:G38 H9:H39 E41:E48 G41:G48 H41:H50 H54:H59"/>
  </dataValidations>
  <printOptions horizontalCentered="1"/>
  <pageMargins left="0.3937007874015748" right="0.35433070866141736" top="0.7480314960629921" bottom="0.3937007874015748" header="0.3937007874015748" footer="0.31496062992125984"/>
  <pageSetup horizontalDpi="600" verticalDpi="600" orientation="portrait" paperSize="9" scale="71" r:id="rId1"/>
  <headerFooter alignWithMargins="0">
    <oddHeader>&amp;R&amp;"ＭＳ 明朝,標準"&amp;14定型様式３　</oddHeader>
  </headerFooter>
  <ignoredErrors>
    <ignoredError sqref="H9:H38 H41:H48" unlockedFormula="1"/>
  </ignoredErrors>
</worksheet>
</file>

<file path=xl/worksheets/sheet11.xml><?xml version="1.0" encoding="utf-8"?>
<worksheet xmlns="http://schemas.openxmlformats.org/spreadsheetml/2006/main" xmlns:r="http://schemas.openxmlformats.org/officeDocument/2006/relationships">
  <dimension ref="A1:R58"/>
  <sheetViews>
    <sheetView view="pageBreakPreview" zoomScale="85" zoomScaleSheetLayoutView="85" workbookViewId="0" topLeftCell="A1">
      <selection activeCell="A1" sqref="A1"/>
    </sheetView>
  </sheetViews>
  <sheetFormatPr defaultColWidth="9.140625" defaultRowHeight="15"/>
  <cols>
    <col min="1" max="1" width="10.57421875" style="19" customWidth="1"/>
    <col min="2" max="2" width="8.140625" style="19" customWidth="1"/>
    <col min="3" max="4" width="23.57421875" style="19" customWidth="1"/>
    <col min="5" max="6" width="6.57421875" style="19" customWidth="1"/>
    <col min="7" max="9" width="11.57421875" style="19" customWidth="1"/>
    <col min="10" max="10" width="13.421875" style="19" customWidth="1"/>
    <col min="11" max="12" width="9.00390625" style="19" customWidth="1"/>
    <col min="13" max="13" width="47.7109375" style="19" customWidth="1"/>
    <col min="14" max="16384" width="9.00390625" style="19" customWidth="1"/>
  </cols>
  <sheetData>
    <row r="1" spans="1:18" ht="18" customHeight="1">
      <c r="A1" s="18"/>
      <c r="B1" s="20"/>
      <c r="C1" s="20"/>
      <c r="D1" s="20"/>
      <c r="E1" s="20"/>
      <c r="F1" s="20"/>
      <c r="G1" s="20"/>
      <c r="H1" s="20"/>
      <c r="I1" s="20"/>
      <c r="J1" s="212">
        <f>'実施計画書（事業主基準）'!AH1</f>
      </c>
      <c r="N1" s="45"/>
      <c r="O1" s="1361"/>
      <c r="P1" s="1361"/>
      <c r="Q1" s="1361"/>
      <c r="R1" s="1361"/>
    </row>
    <row r="2" spans="1:18" ht="21">
      <c r="A2" s="1321" t="s">
        <v>207</v>
      </c>
      <c r="B2" s="1322"/>
      <c r="C2" s="1322"/>
      <c r="D2" s="1322"/>
      <c r="E2" s="1322"/>
      <c r="F2" s="1322"/>
      <c r="G2" s="1322"/>
      <c r="H2" s="1322"/>
      <c r="I2" s="1322"/>
      <c r="J2" s="1322"/>
      <c r="N2" s="45"/>
      <c r="O2" s="45"/>
      <c r="P2" s="45"/>
      <c r="Q2" s="45"/>
      <c r="R2" s="45"/>
    </row>
    <row r="3" spans="1:18" ht="14.25" customHeight="1">
      <c r="A3" s="26"/>
      <c r="B3" s="27"/>
      <c r="C3" s="26"/>
      <c r="D3" s="27"/>
      <c r="E3" s="27"/>
      <c r="F3" s="27"/>
      <c r="G3" s="27"/>
      <c r="H3" s="27"/>
      <c r="I3" s="27"/>
      <c r="J3" s="27"/>
      <c r="N3" s="45"/>
      <c r="O3" s="45"/>
      <c r="P3" s="45"/>
      <c r="Q3" s="45"/>
      <c r="R3" s="45"/>
    </row>
    <row r="4" spans="1:18" ht="13.5" customHeight="1">
      <c r="A4" s="5" t="s">
        <v>24</v>
      </c>
      <c r="B4" s="22"/>
      <c r="C4" s="21"/>
      <c r="D4" s="22"/>
      <c r="E4" s="22"/>
      <c r="F4" s="22"/>
      <c r="G4" s="22"/>
      <c r="H4" s="22"/>
      <c r="I4" s="22"/>
      <c r="J4" s="22"/>
      <c r="N4" s="45"/>
      <c r="O4" s="45"/>
      <c r="P4" s="45"/>
      <c r="Q4" s="45"/>
      <c r="R4" s="45"/>
    </row>
    <row r="5" spans="1:10" ht="13.5" customHeight="1">
      <c r="A5" s="8" t="s">
        <v>238</v>
      </c>
      <c r="B5" s="22"/>
      <c r="C5" s="21"/>
      <c r="D5" s="22"/>
      <c r="E5" s="22"/>
      <c r="F5" s="22"/>
      <c r="G5" s="22"/>
      <c r="H5" s="22"/>
      <c r="I5" s="22"/>
      <c r="J5" s="22"/>
    </row>
    <row r="6" spans="1:10" ht="13.5" customHeight="1">
      <c r="A6" s="1"/>
      <c r="B6" s="24"/>
      <c r="C6" s="23"/>
      <c r="D6" s="24"/>
      <c r="E6" s="24"/>
      <c r="F6" s="24"/>
      <c r="G6" s="24"/>
      <c r="H6" s="24"/>
      <c r="I6" s="24"/>
      <c r="J6" s="7" t="s">
        <v>0</v>
      </c>
    </row>
    <row r="7" spans="1:10" ht="23.25" customHeight="1" thickBot="1">
      <c r="A7" s="30" t="s">
        <v>1</v>
      </c>
      <c r="B7" s="20"/>
      <c r="C7" s="28"/>
      <c r="D7" s="20"/>
      <c r="E7" s="20"/>
      <c r="F7" s="20"/>
      <c r="G7" s="20"/>
      <c r="H7" s="20"/>
      <c r="I7" s="20"/>
      <c r="J7" s="529" t="s">
        <v>25</v>
      </c>
    </row>
    <row r="8" spans="1:10" ht="38.25" customHeight="1">
      <c r="A8" s="234" t="s">
        <v>2</v>
      </c>
      <c r="B8" s="312" t="s">
        <v>214</v>
      </c>
      <c r="C8" s="300" t="s">
        <v>215</v>
      </c>
      <c r="D8" s="302" t="s">
        <v>4</v>
      </c>
      <c r="E8" s="303" t="s">
        <v>5</v>
      </c>
      <c r="F8" s="301" t="s">
        <v>6</v>
      </c>
      <c r="G8" s="302" t="s">
        <v>7</v>
      </c>
      <c r="H8" s="235" t="s">
        <v>21</v>
      </c>
      <c r="I8" s="260" t="s">
        <v>39</v>
      </c>
      <c r="J8" s="332" t="s">
        <v>9</v>
      </c>
    </row>
    <row r="9" spans="1:10" ht="18" customHeight="1">
      <c r="A9" s="1391" t="s">
        <v>699</v>
      </c>
      <c r="B9" s="475"/>
      <c r="C9" s="534"/>
      <c r="D9" s="477"/>
      <c r="E9" s="503"/>
      <c r="F9" s="479"/>
      <c r="G9" s="480"/>
      <c r="H9" s="481">
        <f aca="true" t="shared" si="0" ref="H9:H20">ROUNDDOWN(E9*G9,0)</f>
        <v>0</v>
      </c>
      <c r="I9" s="524"/>
      <c r="J9" s="519"/>
    </row>
    <row r="10" spans="1:10" ht="18" customHeight="1">
      <c r="A10" s="1295"/>
      <c r="B10" s="484"/>
      <c r="C10" s="535"/>
      <c r="D10" s="486"/>
      <c r="E10" s="504"/>
      <c r="F10" s="488"/>
      <c r="G10" s="489"/>
      <c r="H10" s="490">
        <f t="shared" si="0"/>
        <v>0</v>
      </c>
      <c r="I10" s="525"/>
      <c r="J10" s="521"/>
    </row>
    <row r="11" spans="1:10" ht="18" customHeight="1">
      <c r="A11" s="1295"/>
      <c r="B11" s="484"/>
      <c r="C11" s="535"/>
      <c r="D11" s="486"/>
      <c r="E11" s="504"/>
      <c r="F11" s="488"/>
      <c r="G11" s="489"/>
      <c r="H11" s="490">
        <f t="shared" si="0"/>
        <v>0</v>
      </c>
      <c r="I11" s="525"/>
      <c r="J11" s="521"/>
    </row>
    <row r="12" spans="1:14" ht="18" customHeight="1">
      <c r="A12" s="1295"/>
      <c r="B12" s="484"/>
      <c r="C12" s="535"/>
      <c r="D12" s="486"/>
      <c r="E12" s="504"/>
      <c r="F12" s="488"/>
      <c r="G12" s="489"/>
      <c r="H12" s="490">
        <f t="shared" si="0"/>
        <v>0</v>
      </c>
      <c r="I12" s="525"/>
      <c r="J12" s="521"/>
      <c r="N12" s="326"/>
    </row>
    <row r="13" spans="1:10" ht="18" customHeight="1">
      <c r="A13" s="1295"/>
      <c r="B13" s="484"/>
      <c r="C13" s="535"/>
      <c r="D13" s="486"/>
      <c r="E13" s="504"/>
      <c r="F13" s="488"/>
      <c r="G13" s="489"/>
      <c r="H13" s="490">
        <f t="shared" si="0"/>
        <v>0</v>
      </c>
      <c r="I13" s="525"/>
      <c r="J13" s="521"/>
    </row>
    <row r="14" spans="1:10" ht="18" customHeight="1">
      <c r="A14" s="1295"/>
      <c r="B14" s="506"/>
      <c r="C14" s="536"/>
      <c r="D14" s="509"/>
      <c r="E14" s="510"/>
      <c r="F14" s="507"/>
      <c r="G14" s="511"/>
      <c r="H14" s="537">
        <f t="shared" si="0"/>
        <v>0</v>
      </c>
      <c r="I14" s="538"/>
      <c r="J14" s="539"/>
    </row>
    <row r="15" spans="1:10" ht="18" customHeight="1">
      <c r="A15" s="1295"/>
      <c r="B15" s="484"/>
      <c r="C15" s="535"/>
      <c r="D15" s="486"/>
      <c r="E15" s="504"/>
      <c r="F15" s="488"/>
      <c r="G15" s="489"/>
      <c r="H15" s="490">
        <f t="shared" si="0"/>
        <v>0</v>
      </c>
      <c r="I15" s="525"/>
      <c r="J15" s="521"/>
    </row>
    <row r="16" spans="1:10" ht="18" customHeight="1">
      <c r="A16" s="1295"/>
      <c r="B16" s="484"/>
      <c r="C16" s="535"/>
      <c r="D16" s="486"/>
      <c r="E16" s="504"/>
      <c r="F16" s="488"/>
      <c r="G16" s="489"/>
      <c r="H16" s="490">
        <f t="shared" si="0"/>
        <v>0</v>
      </c>
      <c r="I16" s="525"/>
      <c r="J16" s="521"/>
    </row>
    <row r="17" spans="1:10" ht="18" customHeight="1">
      <c r="A17" s="1295"/>
      <c r="B17" s="484"/>
      <c r="C17" s="535"/>
      <c r="D17" s="486"/>
      <c r="E17" s="504"/>
      <c r="F17" s="488"/>
      <c r="G17" s="489"/>
      <c r="H17" s="490">
        <f t="shared" si="0"/>
        <v>0</v>
      </c>
      <c r="I17" s="525"/>
      <c r="J17" s="521"/>
    </row>
    <row r="18" spans="1:10" ht="18" customHeight="1">
      <c r="A18" s="1295"/>
      <c r="B18" s="484"/>
      <c r="C18" s="535"/>
      <c r="D18" s="486"/>
      <c r="E18" s="504"/>
      <c r="F18" s="488"/>
      <c r="G18" s="489"/>
      <c r="H18" s="490">
        <f t="shared" si="0"/>
        <v>0</v>
      </c>
      <c r="I18" s="525"/>
      <c r="J18" s="521"/>
    </row>
    <row r="19" spans="1:10" ht="18" customHeight="1">
      <c r="A19" s="1295"/>
      <c r="B19" s="484"/>
      <c r="C19" s="535"/>
      <c r="D19" s="486"/>
      <c r="E19" s="504"/>
      <c r="F19" s="488"/>
      <c r="G19" s="489"/>
      <c r="H19" s="490">
        <f t="shared" si="0"/>
        <v>0</v>
      </c>
      <c r="I19" s="525"/>
      <c r="J19" s="521"/>
    </row>
    <row r="20" spans="1:10" ht="18" customHeight="1">
      <c r="A20" s="1296"/>
      <c r="B20" s="494"/>
      <c r="C20" s="540"/>
      <c r="D20" s="496"/>
      <c r="E20" s="505"/>
      <c r="F20" s="498"/>
      <c r="G20" s="499"/>
      <c r="H20" s="500">
        <f t="shared" si="0"/>
        <v>0</v>
      </c>
      <c r="I20" s="526"/>
      <c r="J20" s="523"/>
    </row>
    <row r="21" spans="1:10" ht="24" customHeight="1">
      <c r="A21" s="1338" t="s">
        <v>193</v>
      </c>
      <c r="B21" s="1339"/>
      <c r="C21" s="1339"/>
      <c r="D21" s="1339"/>
      <c r="E21" s="1339"/>
      <c r="F21" s="1339"/>
      <c r="G21" s="1340"/>
      <c r="H21" s="43">
        <f>SUM(H9:H20)</f>
        <v>0</v>
      </c>
      <c r="I21" s="1326" t="s">
        <v>26</v>
      </c>
      <c r="J21" s="1327"/>
    </row>
    <row r="22" spans="1:10" ht="38.25" customHeight="1">
      <c r="A22" s="246" t="s">
        <v>2</v>
      </c>
      <c r="B22" s="313" t="s">
        <v>217</v>
      </c>
      <c r="C22" s="306" t="s">
        <v>216</v>
      </c>
      <c r="D22" s="305" t="s">
        <v>4</v>
      </c>
      <c r="E22" s="308" t="s">
        <v>5</v>
      </c>
      <c r="F22" s="307" t="s">
        <v>6</v>
      </c>
      <c r="G22" s="305" t="s">
        <v>7</v>
      </c>
      <c r="H22" s="241" t="s">
        <v>21</v>
      </c>
      <c r="I22" s="245" t="s">
        <v>39</v>
      </c>
      <c r="J22" s="333" t="s">
        <v>9</v>
      </c>
    </row>
    <row r="23" spans="1:10" ht="18" customHeight="1">
      <c r="A23" s="1391" t="s">
        <v>700</v>
      </c>
      <c r="B23" s="475"/>
      <c r="C23" s="534"/>
      <c r="D23" s="477"/>
      <c r="E23" s="503"/>
      <c r="F23" s="479"/>
      <c r="G23" s="480"/>
      <c r="H23" s="481">
        <f aca="true" t="shared" si="1" ref="H23:H34">ROUNDDOWN(E23*G23,0)</f>
        <v>0</v>
      </c>
      <c r="I23" s="524"/>
      <c r="J23" s="519"/>
    </row>
    <row r="24" spans="1:10" ht="18" customHeight="1">
      <c r="A24" s="1295"/>
      <c r="B24" s="484"/>
      <c r="C24" s="535"/>
      <c r="D24" s="486"/>
      <c r="E24" s="504"/>
      <c r="F24" s="488"/>
      <c r="G24" s="489"/>
      <c r="H24" s="490">
        <f t="shared" si="1"/>
        <v>0</v>
      </c>
      <c r="I24" s="525"/>
      <c r="J24" s="521"/>
    </row>
    <row r="25" spans="1:10" ht="18" customHeight="1">
      <c r="A25" s="1295"/>
      <c r="B25" s="484"/>
      <c r="C25" s="535"/>
      <c r="D25" s="486"/>
      <c r="E25" s="504"/>
      <c r="F25" s="488"/>
      <c r="G25" s="489"/>
      <c r="H25" s="490">
        <f t="shared" si="1"/>
        <v>0</v>
      </c>
      <c r="I25" s="525"/>
      <c r="J25" s="521"/>
    </row>
    <row r="26" spans="1:10" ht="18" customHeight="1">
      <c r="A26" s="1295"/>
      <c r="B26" s="484"/>
      <c r="C26" s="535"/>
      <c r="D26" s="486"/>
      <c r="E26" s="504"/>
      <c r="F26" s="488"/>
      <c r="G26" s="489"/>
      <c r="H26" s="490">
        <f t="shared" si="1"/>
        <v>0</v>
      </c>
      <c r="I26" s="525"/>
      <c r="J26" s="521"/>
    </row>
    <row r="27" spans="1:10" ht="18" customHeight="1">
      <c r="A27" s="1295"/>
      <c r="B27" s="484"/>
      <c r="C27" s="535"/>
      <c r="D27" s="486"/>
      <c r="E27" s="504"/>
      <c r="F27" s="488"/>
      <c r="G27" s="489"/>
      <c r="H27" s="490">
        <f t="shared" si="1"/>
        <v>0</v>
      </c>
      <c r="I27" s="525"/>
      <c r="J27" s="521"/>
    </row>
    <row r="28" spans="1:10" ht="18" customHeight="1">
      <c r="A28" s="1295"/>
      <c r="B28" s="506"/>
      <c r="C28" s="536"/>
      <c r="D28" s="509"/>
      <c r="E28" s="510"/>
      <c r="F28" s="507"/>
      <c r="G28" s="511"/>
      <c r="H28" s="537">
        <f t="shared" si="1"/>
        <v>0</v>
      </c>
      <c r="I28" s="538"/>
      <c r="J28" s="539"/>
    </row>
    <row r="29" spans="1:10" ht="18" customHeight="1">
      <c r="A29" s="1295"/>
      <c r="B29" s="484"/>
      <c r="C29" s="535"/>
      <c r="D29" s="486"/>
      <c r="E29" s="504"/>
      <c r="F29" s="488"/>
      <c r="G29" s="489"/>
      <c r="H29" s="490">
        <f t="shared" si="1"/>
        <v>0</v>
      </c>
      <c r="I29" s="525"/>
      <c r="J29" s="521"/>
    </row>
    <row r="30" spans="1:10" ht="18" customHeight="1">
      <c r="A30" s="1295"/>
      <c r="B30" s="484"/>
      <c r="C30" s="535"/>
      <c r="D30" s="486"/>
      <c r="E30" s="504"/>
      <c r="F30" s="488"/>
      <c r="G30" s="489"/>
      <c r="H30" s="490">
        <f t="shared" si="1"/>
        <v>0</v>
      </c>
      <c r="I30" s="525"/>
      <c r="J30" s="521"/>
    </row>
    <row r="31" spans="1:10" ht="18" customHeight="1">
      <c r="A31" s="1295"/>
      <c r="B31" s="484"/>
      <c r="C31" s="535"/>
      <c r="D31" s="486"/>
      <c r="E31" s="504"/>
      <c r="F31" s="488"/>
      <c r="G31" s="489"/>
      <c r="H31" s="490">
        <f t="shared" si="1"/>
        <v>0</v>
      </c>
      <c r="I31" s="525"/>
      <c r="J31" s="521"/>
    </row>
    <row r="32" spans="1:10" ht="18" customHeight="1">
      <c r="A32" s="1295"/>
      <c r="B32" s="484"/>
      <c r="C32" s="535"/>
      <c r="D32" s="486"/>
      <c r="E32" s="504"/>
      <c r="F32" s="488"/>
      <c r="G32" s="489"/>
      <c r="H32" s="490">
        <f t="shared" si="1"/>
        <v>0</v>
      </c>
      <c r="I32" s="525"/>
      <c r="J32" s="521"/>
    </row>
    <row r="33" spans="1:10" ht="18" customHeight="1">
      <c r="A33" s="1295"/>
      <c r="B33" s="484"/>
      <c r="C33" s="535"/>
      <c r="D33" s="486"/>
      <c r="E33" s="504"/>
      <c r="F33" s="488"/>
      <c r="G33" s="489"/>
      <c r="H33" s="490">
        <f t="shared" si="1"/>
        <v>0</v>
      </c>
      <c r="I33" s="525"/>
      <c r="J33" s="521"/>
    </row>
    <row r="34" spans="1:13" ht="18" customHeight="1">
      <c r="A34" s="1296"/>
      <c r="B34" s="494"/>
      <c r="C34" s="540"/>
      <c r="D34" s="496"/>
      <c r="E34" s="505"/>
      <c r="F34" s="498"/>
      <c r="G34" s="499"/>
      <c r="H34" s="500">
        <f t="shared" si="1"/>
        <v>0</v>
      </c>
      <c r="I34" s="526"/>
      <c r="J34" s="523"/>
      <c r="M34" s="261"/>
    </row>
    <row r="35" spans="1:10" ht="24" customHeight="1">
      <c r="A35" s="1338" t="s">
        <v>193</v>
      </c>
      <c r="B35" s="1339"/>
      <c r="C35" s="1339"/>
      <c r="D35" s="1339"/>
      <c r="E35" s="1339"/>
      <c r="F35" s="1339"/>
      <c r="G35" s="1340"/>
      <c r="H35" s="43">
        <f>SUM(H23:H34)</f>
        <v>0</v>
      </c>
      <c r="I35" s="1303" t="s">
        <v>26</v>
      </c>
      <c r="J35" s="1304"/>
    </row>
    <row r="36" spans="1:11" ht="38.25" customHeight="1">
      <c r="A36" s="236" t="s">
        <v>2</v>
      </c>
      <c r="B36" s="1266" t="s">
        <v>194</v>
      </c>
      <c r="C36" s="1349"/>
      <c r="D36" s="1350"/>
      <c r="E36" s="308" t="s">
        <v>5</v>
      </c>
      <c r="F36" s="307" t="s">
        <v>6</v>
      </c>
      <c r="G36" s="305" t="s">
        <v>7</v>
      </c>
      <c r="H36" s="241" t="s">
        <v>22</v>
      </c>
      <c r="I36" s="245" t="s">
        <v>39</v>
      </c>
      <c r="J36" s="333" t="s">
        <v>9</v>
      </c>
      <c r="K36" s="31"/>
    </row>
    <row r="37" spans="1:13" ht="18" customHeight="1">
      <c r="A37" s="1388" t="s">
        <v>38</v>
      </c>
      <c r="B37" s="1297"/>
      <c r="C37" s="1298"/>
      <c r="D37" s="1299"/>
      <c r="E37" s="503"/>
      <c r="F37" s="479"/>
      <c r="G37" s="480"/>
      <c r="H37" s="481">
        <f aca="true" t="shared" si="2" ref="H37:H44">ROUNDDOWN(E37*G37,0)</f>
        <v>0</v>
      </c>
      <c r="I37" s="524"/>
      <c r="J37" s="483"/>
      <c r="K37" s="31"/>
      <c r="M37" s="262"/>
    </row>
    <row r="38" spans="1:13" ht="18" customHeight="1">
      <c r="A38" s="1332"/>
      <c r="B38" s="1289"/>
      <c r="C38" s="1311"/>
      <c r="D38" s="1312"/>
      <c r="E38" s="504"/>
      <c r="F38" s="488"/>
      <c r="G38" s="489"/>
      <c r="H38" s="490">
        <f t="shared" si="2"/>
        <v>0</v>
      </c>
      <c r="I38" s="525"/>
      <c r="J38" s="492"/>
      <c r="L38" s="25"/>
      <c r="M38" s="262"/>
    </row>
    <row r="39" spans="1:12" ht="18" customHeight="1">
      <c r="A39" s="1332"/>
      <c r="B39" s="1289"/>
      <c r="C39" s="1311"/>
      <c r="D39" s="1312"/>
      <c r="E39" s="504"/>
      <c r="F39" s="488"/>
      <c r="G39" s="489"/>
      <c r="H39" s="490">
        <f t="shared" si="2"/>
        <v>0</v>
      </c>
      <c r="I39" s="525"/>
      <c r="J39" s="492"/>
      <c r="L39" s="25"/>
    </row>
    <row r="40" spans="1:12" ht="18" customHeight="1">
      <c r="A40" s="1332"/>
      <c r="B40" s="1289"/>
      <c r="C40" s="1311"/>
      <c r="D40" s="1312"/>
      <c r="E40" s="504"/>
      <c r="F40" s="488"/>
      <c r="G40" s="489"/>
      <c r="H40" s="490">
        <f t="shared" si="2"/>
        <v>0</v>
      </c>
      <c r="I40" s="525"/>
      <c r="J40" s="492"/>
      <c r="L40" s="25"/>
    </row>
    <row r="41" spans="1:12" ht="18" customHeight="1">
      <c r="A41" s="1332"/>
      <c r="B41" s="1289"/>
      <c r="C41" s="1311"/>
      <c r="D41" s="1312"/>
      <c r="E41" s="504"/>
      <c r="F41" s="488"/>
      <c r="G41" s="489"/>
      <c r="H41" s="490">
        <f t="shared" si="2"/>
        <v>0</v>
      </c>
      <c r="I41" s="525"/>
      <c r="J41" s="492"/>
      <c r="L41" s="25"/>
    </row>
    <row r="42" spans="1:12" ht="18" customHeight="1">
      <c r="A42" s="1332"/>
      <c r="B42" s="1289"/>
      <c r="C42" s="1311"/>
      <c r="D42" s="1312"/>
      <c r="E42" s="504"/>
      <c r="F42" s="488"/>
      <c r="G42" s="489"/>
      <c r="H42" s="490">
        <f t="shared" si="2"/>
        <v>0</v>
      </c>
      <c r="I42" s="525"/>
      <c r="J42" s="492"/>
      <c r="L42" s="25"/>
    </row>
    <row r="43" spans="1:12" ht="18" customHeight="1">
      <c r="A43" s="1332"/>
      <c r="B43" s="1289"/>
      <c r="C43" s="1311"/>
      <c r="D43" s="1312"/>
      <c r="E43" s="504"/>
      <c r="F43" s="488"/>
      <c r="G43" s="489"/>
      <c r="H43" s="490">
        <f t="shared" si="2"/>
        <v>0</v>
      </c>
      <c r="I43" s="525"/>
      <c r="J43" s="492"/>
      <c r="L43" s="25"/>
    </row>
    <row r="44" spans="1:12" ht="18" customHeight="1">
      <c r="A44" s="1335"/>
      <c r="B44" s="1306"/>
      <c r="C44" s="1307"/>
      <c r="D44" s="1308"/>
      <c r="E44" s="505"/>
      <c r="F44" s="498"/>
      <c r="G44" s="499"/>
      <c r="H44" s="500">
        <f t="shared" si="2"/>
        <v>0</v>
      </c>
      <c r="I44" s="526"/>
      <c r="J44" s="502"/>
      <c r="L44" s="25"/>
    </row>
    <row r="45" spans="1:10" ht="24.75" customHeight="1">
      <c r="A45" s="1343" t="s">
        <v>192</v>
      </c>
      <c r="B45" s="1344"/>
      <c r="C45" s="1344"/>
      <c r="D45" s="1344"/>
      <c r="E45" s="1344"/>
      <c r="F45" s="1344"/>
      <c r="G45" s="1345"/>
      <c r="H45" s="44">
        <f>SUM(H37:H44)</f>
        <v>0</v>
      </c>
      <c r="I45" s="1188" t="s">
        <v>26</v>
      </c>
      <c r="J45" s="1265"/>
    </row>
    <row r="46" spans="1:10" ht="24.75" customHeight="1">
      <c r="A46" s="1343" t="s">
        <v>193</v>
      </c>
      <c r="B46" s="1344"/>
      <c r="C46" s="1344"/>
      <c r="D46" s="1344"/>
      <c r="E46" s="1344"/>
      <c r="F46" s="1344"/>
      <c r="G46" s="1345"/>
      <c r="H46" s="44">
        <f>H21+H35+H45</f>
        <v>0</v>
      </c>
      <c r="I46" s="1188" t="s">
        <v>26</v>
      </c>
      <c r="J46" s="1265"/>
    </row>
    <row r="47" spans="1:11" ht="38.25" customHeight="1">
      <c r="A47" s="236" t="s">
        <v>2</v>
      </c>
      <c r="B47" s="1269" t="s">
        <v>31</v>
      </c>
      <c r="C47" s="1389"/>
      <c r="D47" s="1390"/>
      <c r="E47" s="308" t="s">
        <v>5</v>
      </c>
      <c r="F47" s="307" t="s">
        <v>6</v>
      </c>
      <c r="G47" s="305" t="s">
        <v>7</v>
      </c>
      <c r="H47" s="241" t="s">
        <v>22</v>
      </c>
      <c r="I47" s="1379" t="s">
        <v>9</v>
      </c>
      <c r="J47" s="1380"/>
      <c r="K47" s="31"/>
    </row>
    <row r="48" spans="1:12" ht="18" customHeight="1">
      <c r="A48" s="1388" t="s">
        <v>671</v>
      </c>
      <c r="B48" s="1297"/>
      <c r="C48" s="1298"/>
      <c r="D48" s="1299"/>
      <c r="E48" s="503"/>
      <c r="F48" s="479"/>
      <c r="G48" s="480"/>
      <c r="H48" s="481">
        <f aca="true" t="shared" si="3" ref="H48:H55">ROUNDDOWN(E48*G48,0)</f>
        <v>0</v>
      </c>
      <c r="I48" s="1297"/>
      <c r="J48" s="1313"/>
      <c r="L48" s="25"/>
    </row>
    <row r="49" spans="1:12" ht="18" customHeight="1">
      <c r="A49" s="1332"/>
      <c r="B49" s="1289"/>
      <c r="C49" s="1311"/>
      <c r="D49" s="1312"/>
      <c r="E49" s="504"/>
      <c r="F49" s="488"/>
      <c r="G49" s="489"/>
      <c r="H49" s="490">
        <f t="shared" si="3"/>
        <v>0</v>
      </c>
      <c r="I49" s="1289"/>
      <c r="J49" s="1290"/>
      <c r="L49" s="25"/>
    </row>
    <row r="50" spans="1:12" ht="18" customHeight="1">
      <c r="A50" s="1332"/>
      <c r="B50" s="1289"/>
      <c r="C50" s="1311"/>
      <c r="D50" s="1312"/>
      <c r="E50" s="504"/>
      <c r="F50" s="488"/>
      <c r="G50" s="489"/>
      <c r="H50" s="490">
        <f t="shared" si="3"/>
        <v>0</v>
      </c>
      <c r="I50" s="1289"/>
      <c r="J50" s="1290"/>
      <c r="L50" s="25"/>
    </row>
    <row r="51" spans="1:12" ht="18" customHeight="1">
      <c r="A51" s="1332"/>
      <c r="B51" s="1289"/>
      <c r="C51" s="1311"/>
      <c r="D51" s="1312"/>
      <c r="E51" s="504"/>
      <c r="F51" s="488"/>
      <c r="G51" s="489"/>
      <c r="H51" s="490">
        <f t="shared" si="3"/>
        <v>0</v>
      </c>
      <c r="I51" s="1289"/>
      <c r="J51" s="1290"/>
      <c r="L51" s="25"/>
    </row>
    <row r="52" spans="1:12" ht="18" customHeight="1">
      <c r="A52" s="1332"/>
      <c r="B52" s="1289"/>
      <c r="C52" s="1311"/>
      <c r="D52" s="1312"/>
      <c r="E52" s="504"/>
      <c r="F52" s="488"/>
      <c r="G52" s="489"/>
      <c r="H52" s="490">
        <f t="shared" si="3"/>
        <v>0</v>
      </c>
      <c r="I52" s="1289"/>
      <c r="J52" s="1290"/>
      <c r="L52" s="25"/>
    </row>
    <row r="53" spans="1:12" ht="18" customHeight="1">
      <c r="A53" s="1332"/>
      <c r="B53" s="1289"/>
      <c r="C53" s="1311"/>
      <c r="D53" s="1312"/>
      <c r="E53" s="504"/>
      <c r="F53" s="488"/>
      <c r="G53" s="489"/>
      <c r="H53" s="490">
        <f t="shared" si="3"/>
        <v>0</v>
      </c>
      <c r="I53" s="1289"/>
      <c r="J53" s="1290"/>
      <c r="L53" s="25"/>
    </row>
    <row r="54" spans="1:12" ht="18" customHeight="1">
      <c r="A54" s="1332"/>
      <c r="B54" s="1289"/>
      <c r="C54" s="1311"/>
      <c r="D54" s="1312"/>
      <c r="E54" s="504"/>
      <c r="F54" s="488"/>
      <c r="G54" s="489"/>
      <c r="H54" s="490">
        <f t="shared" si="3"/>
        <v>0</v>
      </c>
      <c r="I54" s="1289"/>
      <c r="J54" s="1290"/>
      <c r="L54" s="25"/>
    </row>
    <row r="55" spans="1:12" ht="18" customHeight="1">
      <c r="A55" s="1335"/>
      <c r="B55" s="1306"/>
      <c r="C55" s="1307"/>
      <c r="D55" s="1308"/>
      <c r="E55" s="505"/>
      <c r="F55" s="498"/>
      <c r="G55" s="499"/>
      <c r="H55" s="500">
        <f t="shared" si="3"/>
        <v>0</v>
      </c>
      <c r="I55" s="1306"/>
      <c r="J55" s="1309"/>
      <c r="L55" s="25"/>
    </row>
    <row r="56" spans="1:10" ht="24.75" customHeight="1">
      <c r="A56" s="1343" t="s">
        <v>191</v>
      </c>
      <c r="B56" s="1344"/>
      <c r="C56" s="1344"/>
      <c r="D56" s="1344"/>
      <c r="E56" s="1344"/>
      <c r="F56" s="1344"/>
      <c r="G56" s="1345"/>
      <c r="H56" s="44">
        <f>SUM(H48:H55)</f>
        <v>0</v>
      </c>
      <c r="I56" s="1188" t="s">
        <v>26</v>
      </c>
      <c r="J56" s="1265"/>
    </row>
    <row r="57" spans="1:10" ht="27" customHeight="1" thickBot="1">
      <c r="A57" s="1280" t="s">
        <v>23</v>
      </c>
      <c r="B57" s="1282"/>
      <c r="C57" s="1282"/>
      <c r="D57" s="1282"/>
      <c r="E57" s="1282"/>
      <c r="F57" s="1282"/>
      <c r="G57" s="1283"/>
      <c r="H57" s="242">
        <f>H46+H56</f>
        <v>0</v>
      </c>
      <c r="I57" s="1284" t="s">
        <v>16</v>
      </c>
      <c r="J57" s="1285"/>
    </row>
    <row r="58" spans="1:10" ht="13.5">
      <c r="A58" s="34" t="s">
        <v>19</v>
      </c>
      <c r="B58" s="32"/>
      <c r="C58" s="32"/>
      <c r="D58" s="32"/>
      <c r="E58" s="32"/>
      <c r="F58" s="32"/>
      <c r="G58" s="32"/>
      <c r="H58" s="33"/>
      <c r="I58" s="33"/>
      <c r="J58" s="33"/>
    </row>
  </sheetData>
  <sheetProtection/>
  <mergeCells count="46">
    <mergeCell ref="B36:D36"/>
    <mergeCell ref="A37:A44"/>
    <mergeCell ref="B39:D39"/>
    <mergeCell ref="B44:D44"/>
    <mergeCell ref="B40:D40"/>
    <mergeCell ref="B43:D43"/>
    <mergeCell ref="B37:D37"/>
    <mergeCell ref="B38:D38"/>
    <mergeCell ref="Q1:R1"/>
    <mergeCell ref="A2:J2"/>
    <mergeCell ref="A35:G35"/>
    <mergeCell ref="I35:J35"/>
    <mergeCell ref="O1:P1"/>
    <mergeCell ref="I49:J49"/>
    <mergeCell ref="A21:G21"/>
    <mergeCell ref="I21:J21"/>
    <mergeCell ref="A9:A20"/>
    <mergeCell ref="A23:A34"/>
    <mergeCell ref="B49:D49"/>
    <mergeCell ref="A48:A55"/>
    <mergeCell ref="B50:D50"/>
    <mergeCell ref="I48:J48"/>
    <mergeCell ref="A45:G45"/>
    <mergeCell ref="I45:J45"/>
    <mergeCell ref="A46:G46"/>
    <mergeCell ref="I46:J46"/>
    <mergeCell ref="B47:D47"/>
    <mergeCell ref="I47:J47"/>
    <mergeCell ref="I56:J56"/>
    <mergeCell ref="A57:G57"/>
    <mergeCell ref="I57:J57"/>
    <mergeCell ref="B54:D54"/>
    <mergeCell ref="B55:D55"/>
    <mergeCell ref="A56:G56"/>
    <mergeCell ref="I54:J54"/>
    <mergeCell ref="I55:J55"/>
    <mergeCell ref="B53:D53"/>
    <mergeCell ref="I53:J53"/>
    <mergeCell ref="I50:J50"/>
    <mergeCell ref="B41:D41"/>
    <mergeCell ref="B51:D51"/>
    <mergeCell ref="I51:J51"/>
    <mergeCell ref="B52:D52"/>
    <mergeCell ref="I52:J52"/>
    <mergeCell ref="B42:D42"/>
    <mergeCell ref="B48:D48"/>
  </mergeCells>
  <dataValidations count="1">
    <dataValidation allowBlank="1" showInputMessage="1" showErrorMessage="1" imeMode="disabled" sqref="E9:E20 G9:G20 H9:H21 E23:E34 G23:G34 H23:H35 E37:E44 G37:G44 H37:H46 E48:E55 G48:G55 H48:H57"/>
  </dataValidations>
  <printOptions horizontalCentered="1"/>
  <pageMargins left="0.3937007874015748" right="0.35433070866141736" top="0.7480314960629921" bottom="0.3937007874015748" header="0.3937007874015748" footer="0.31496062992125984"/>
  <pageSetup horizontalDpi="600" verticalDpi="600" orientation="portrait" paperSize="9" scale="71" r:id="rId1"/>
  <headerFooter alignWithMargins="0">
    <oddHeader>&amp;R&amp;"ＭＳ 明朝,標準"&amp;14定型様式３　</oddHeader>
  </headerFooter>
  <ignoredErrors>
    <ignoredError sqref="H9:H20 H23:H34 H37:H44 H48:H55" unlockedFormula="1"/>
  </ignoredErrors>
</worksheet>
</file>

<file path=xl/worksheets/sheet12.xml><?xml version="1.0" encoding="utf-8"?>
<worksheet xmlns="http://schemas.openxmlformats.org/spreadsheetml/2006/main" xmlns:r="http://schemas.openxmlformats.org/officeDocument/2006/relationships">
  <dimension ref="A1:N63"/>
  <sheetViews>
    <sheetView view="pageBreakPreview" zoomScale="85" zoomScaleSheetLayoutView="85" workbookViewId="0" topLeftCell="A1">
      <selection activeCell="A1" sqref="A1"/>
    </sheetView>
  </sheetViews>
  <sheetFormatPr defaultColWidth="9.140625" defaultRowHeight="15"/>
  <cols>
    <col min="1" max="1" width="12.421875" style="19" customWidth="1"/>
    <col min="2" max="2" width="8.140625" style="19" bestFit="1" customWidth="1"/>
    <col min="3" max="4" width="20.421875" style="19" customWidth="1"/>
    <col min="5" max="5" width="7.421875" style="19" customWidth="1"/>
    <col min="6" max="6" width="6.8515625" style="19" customWidth="1"/>
    <col min="7" max="9" width="12.00390625" style="19" customWidth="1"/>
    <col min="10" max="10" width="13.421875" style="19" customWidth="1"/>
    <col min="11" max="12" width="9.00390625" style="19" customWidth="1"/>
    <col min="13" max="13" width="47.7109375" style="19" customWidth="1"/>
    <col min="14" max="16384" width="9.00390625" style="19" customWidth="1"/>
  </cols>
  <sheetData>
    <row r="1" spans="1:10" ht="18" customHeight="1">
      <c r="A1" s="38"/>
      <c r="B1" s="20"/>
      <c r="C1" s="20"/>
      <c r="D1" s="20"/>
      <c r="E1" s="20"/>
      <c r="F1" s="20"/>
      <c r="G1" s="20"/>
      <c r="H1" s="20"/>
      <c r="I1" s="20"/>
      <c r="J1" s="212">
        <f>'実施計画書（事業主基準）'!AH1</f>
      </c>
    </row>
    <row r="2" spans="1:10" ht="21" customHeight="1">
      <c r="A2" s="1392" t="s">
        <v>48</v>
      </c>
      <c r="B2" s="1392"/>
      <c r="C2" s="1392"/>
      <c r="D2" s="1392"/>
      <c r="E2" s="1392"/>
      <c r="F2" s="1395"/>
      <c r="G2" s="1396"/>
      <c r="H2" s="1393" t="s">
        <v>229</v>
      </c>
      <c r="I2" s="1394"/>
      <c r="J2" s="1394"/>
    </row>
    <row r="3" spans="1:10" ht="14.25" customHeight="1">
      <c r="A3" s="15"/>
      <c r="B3" s="16"/>
      <c r="C3" s="17"/>
      <c r="D3" s="17"/>
      <c r="E3" s="17"/>
      <c r="F3" s="17"/>
      <c r="G3" s="17"/>
      <c r="H3" s="17"/>
      <c r="I3" s="17"/>
      <c r="J3" s="17"/>
    </row>
    <row r="4" spans="1:10" ht="14.25">
      <c r="A4" s="5" t="s">
        <v>24</v>
      </c>
      <c r="B4" s="6"/>
      <c r="C4" s="1"/>
      <c r="D4" s="1"/>
      <c r="E4" s="1"/>
      <c r="F4" s="1"/>
      <c r="G4" s="1"/>
      <c r="H4" s="1"/>
      <c r="I4" s="1"/>
      <c r="J4" s="7"/>
    </row>
    <row r="5" spans="1:10" ht="13.5">
      <c r="A5" s="8" t="s">
        <v>238</v>
      </c>
      <c r="B5" s="9"/>
      <c r="C5" s="1"/>
      <c r="D5" s="1"/>
      <c r="E5" s="1"/>
      <c r="F5" s="1"/>
      <c r="G5" s="1"/>
      <c r="H5" s="1"/>
      <c r="I5" s="1"/>
      <c r="J5" s="1"/>
    </row>
    <row r="6" spans="1:10" ht="14.25" customHeight="1">
      <c r="A6" s="20"/>
      <c r="B6" s="28"/>
      <c r="C6" s="20"/>
      <c r="D6" s="20"/>
      <c r="E6" s="20"/>
      <c r="F6" s="20"/>
      <c r="G6" s="20"/>
      <c r="H6" s="20"/>
      <c r="I6" s="20"/>
      <c r="J6" s="29" t="s">
        <v>0</v>
      </c>
    </row>
    <row r="7" spans="1:10" ht="23.25" customHeight="1" thickBot="1">
      <c r="A7" s="30" t="s">
        <v>1</v>
      </c>
      <c r="B7" s="28"/>
      <c r="C7" s="20"/>
      <c r="D7" s="20"/>
      <c r="E7" s="20"/>
      <c r="F7" s="20"/>
      <c r="G7" s="20"/>
      <c r="H7" s="20"/>
      <c r="I7" s="20"/>
      <c r="J7" s="529" t="s">
        <v>25</v>
      </c>
    </row>
    <row r="8" spans="1:10" ht="37.5" customHeight="1">
      <c r="A8" s="234" t="s">
        <v>2</v>
      </c>
      <c r="B8" s="303" t="s">
        <v>3</v>
      </c>
      <c r="C8" s="301" t="s">
        <v>213</v>
      </c>
      <c r="D8" s="311" t="s">
        <v>20</v>
      </c>
      <c r="E8" s="303" t="s">
        <v>5</v>
      </c>
      <c r="F8" s="301" t="s">
        <v>6</v>
      </c>
      <c r="G8" s="302" t="s">
        <v>7</v>
      </c>
      <c r="H8" s="235" t="s">
        <v>22</v>
      </c>
      <c r="I8" s="243" t="s">
        <v>8</v>
      </c>
      <c r="J8" s="244" t="s">
        <v>9</v>
      </c>
    </row>
    <row r="9" spans="1:10" ht="16.5" customHeight="1">
      <c r="A9" s="1261" t="s">
        <v>17</v>
      </c>
      <c r="B9" s="475"/>
      <c r="C9" s="476"/>
      <c r="D9" s="477"/>
      <c r="E9" s="478"/>
      <c r="F9" s="479"/>
      <c r="G9" s="480"/>
      <c r="H9" s="481">
        <f>ROUNDDOWN(E9*G9,0)</f>
        <v>0</v>
      </c>
      <c r="I9" s="482"/>
      <c r="J9" s="483"/>
    </row>
    <row r="10" spans="1:10" ht="16.5" customHeight="1">
      <c r="A10" s="1329"/>
      <c r="B10" s="484"/>
      <c r="C10" s="485"/>
      <c r="D10" s="486"/>
      <c r="E10" s="487"/>
      <c r="F10" s="488"/>
      <c r="G10" s="489"/>
      <c r="H10" s="490">
        <f>ROUNDDOWN(E10*G10,0)</f>
        <v>0</v>
      </c>
      <c r="I10" s="493"/>
      <c r="J10" s="492"/>
    </row>
    <row r="11" spans="1:10" ht="16.5" customHeight="1">
      <c r="A11" s="1262"/>
      <c r="B11" s="484"/>
      <c r="C11" s="485"/>
      <c r="D11" s="486"/>
      <c r="E11" s="487"/>
      <c r="F11" s="488"/>
      <c r="G11" s="489"/>
      <c r="H11" s="490">
        <f aca="true" t="shared" si="0" ref="H11:H26">ROUNDDOWN(E11*G11,0)</f>
        <v>0</v>
      </c>
      <c r="I11" s="493"/>
      <c r="J11" s="492"/>
    </row>
    <row r="12" spans="1:14" ht="16.5" customHeight="1">
      <c r="A12" s="1262"/>
      <c r="B12" s="484"/>
      <c r="C12" s="485"/>
      <c r="D12" s="486"/>
      <c r="E12" s="487"/>
      <c r="F12" s="488"/>
      <c r="G12" s="489"/>
      <c r="H12" s="490">
        <f t="shared" si="0"/>
        <v>0</v>
      </c>
      <c r="I12" s="493"/>
      <c r="J12" s="492"/>
      <c r="N12" s="326"/>
    </row>
    <row r="13" spans="1:10" ht="16.5" customHeight="1">
      <c r="A13" s="1262"/>
      <c r="B13" s="484"/>
      <c r="C13" s="485"/>
      <c r="D13" s="486"/>
      <c r="E13" s="487"/>
      <c r="F13" s="488"/>
      <c r="G13" s="489"/>
      <c r="H13" s="490">
        <f t="shared" si="0"/>
        <v>0</v>
      </c>
      <c r="I13" s="493"/>
      <c r="J13" s="492"/>
    </row>
    <row r="14" spans="1:10" ht="16.5" customHeight="1">
      <c r="A14" s="1262"/>
      <c r="B14" s="484"/>
      <c r="C14" s="485"/>
      <c r="D14" s="486"/>
      <c r="E14" s="487"/>
      <c r="F14" s="488"/>
      <c r="G14" s="489"/>
      <c r="H14" s="490">
        <f t="shared" si="0"/>
        <v>0</v>
      </c>
      <c r="I14" s="493"/>
      <c r="J14" s="492"/>
    </row>
    <row r="15" spans="1:10" ht="16.5" customHeight="1">
      <c r="A15" s="1262"/>
      <c r="B15" s="484"/>
      <c r="C15" s="485"/>
      <c r="D15" s="486"/>
      <c r="E15" s="487"/>
      <c r="F15" s="488"/>
      <c r="G15" s="489"/>
      <c r="H15" s="490">
        <f t="shared" si="0"/>
        <v>0</v>
      </c>
      <c r="I15" s="493"/>
      <c r="J15" s="492"/>
    </row>
    <row r="16" spans="1:10" ht="16.5" customHeight="1">
      <c r="A16" s="1262"/>
      <c r="B16" s="484"/>
      <c r="C16" s="485"/>
      <c r="D16" s="486"/>
      <c r="E16" s="487"/>
      <c r="F16" s="488"/>
      <c r="G16" s="489"/>
      <c r="H16" s="490">
        <f t="shared" si="0"/>
        <v>0</v>
      </c>
      <c r="I16" s="493"/>
      <c r="J16" s="492"/>
    </row>
    <row r="17" spans="1:10" ht="16.5" customHeight="1">
      <c r="A17" s="1262"/>
      <c r="B17" s="484"/>
      <c r="C17" s="485"/>
      <c r="D17" s="486"/>
      <c r="E17" s="487"/>
      <c r="F17" s="488"/>
      <c r="G17" s="489"/>
      <c r="H17" s="490">
        <f t="shared" si="0"/>
        <v>0</v>
      </c>
      <c r="I17" s="493"/>
      <c r="J17" s="492"/>
    </row>
    <row r="18" spans="1:10" ht="16.5" customHeight="1">
      <c r="A18" s="1262"/>
      <c r="B18" s="484"/>
      <c r="C18" s="485"/>
      <c r="D18" s="486"/>
      <c r="E18" s="487"/>
      <c r="F18" s="488"/>
      <c r="G18" s="489"/>
      <c r="H18" s="490">
        <f t="shared" si="0"/>
        <v>0</v>
      </c>
      <c r="I18" s="493"/>
      <c r="J18" s="492"/>
    </row>
    <row r="19" spans="1:10" ht="16.5" customHeight="1">
      <c r="A19" s="1262"/>
      <c r="B19" s="484"/>
      <c r="C19" s="485"/>
      <c r="D19" s="486"/>
      <c r="E19" s="487"/>
      <c r="F19" s="488"/>
      <c r="G19" s="489"/>
      <c r="H19" s="490">
        <f t="shared" si="0"/>
        <v>0</v>
      </c>
      <c r="I19" s="493"/>
      <c r="J19" s="492"/>
    </row>
    <row r="20" spans="1:10" ht="16.5" customHeight="1">
      <c r="A20" s="1262"/>
      <c r="B20" s="484"/>
      <c r="C20" s="485"/>
      <c r="D20" s="486"/>
      <c r="E20" s="487"/>
      <c r="F20" s="488"/>
      <c r="G20" s="489"/>
      <c r="H20" s="490">
        <f t="shared" si="0"/>
        <v>0</v>
      </c>
      <c r="I20" s="493"/>
      <c r="J20" s="492"/>
    </row>
    <row r="21" spans="1:10" ht="16.5" customHeight="1">
      <c r="A21" s="1262"/>
      <c r="B21" s="484"/>
      <c r="C21" s="485"/>
      <c r="D21" s="486"/>
      <c r="E21" s="487"/>
      <c r="F21" s="488"/>
      <c r="G21" s="489"/>
      <c r="H21" s="490">
        <f t="shared" si="0"/>
        <v>0</v>
      </c>
      <c r="I21" s="493"/>
      <c r="J21" s="492"/>
    </row>
    <row r="22" spans="1:10" ht="16.5" customHeight="1">
      <c r="A22" s="1262"/>
      <c r="B22" s="484"/>
      <c r="C22" s="485"/>
      <c r="D22" s="486"/>
      <c r="E22" s="487"/>
      <c r="F22" s="488"/>
      <c r="G22" s="489"/>
      <c r="H22" s="490">
        <f t="shared" si="0"/>
        <v>0</v>
      </c>
      <c r="I22" s="493"/>
      <c r="J22" s="492"/>
    </row>
    <row r="23" spans="1:10" ht="16.5" customHeight="1">
      <c r="A23" s="1262"/>
      <c r="B23" s="484"/>
      <c r="C23" s="485"/>
      <c r="D23" s="486"/>
      <c r="E23" s="487"/>
      <c r="F23" s="488"/>
      <c r="G23" s="489"/>
      <c r="H23" s="490">
        <f t="shared" si="0"/>
        <v>0</v>
      </c>
      <c r="I23" s="493"/>
      <c r="J23" s="492"/>
    </row>
    <row r="24" spans="1:14" ht="16.5" customHeight="1">
      <c r="A24" s="1262"/>
      <c r="B24" s="484"/>
      <c r="C24" s="485"/>
      <c r="D24" s="486"/>
      <c r="E24" s="487"/>
      <c r="F24" s="488"/>
      <c r="G24" s="489"/>
      <c r="H24" s="490">
        <f t="shared" si="0"/>
        <v>0</v>
      </c>
      <c r="I24" s="493"/>
      <c r="J24" s="492"/>
      <c r="N24" s="261"/>
    </row>
    <row r="25" spans="1:10" ht="16.5" customHeight="1">
      <c r="A25" s="1262"/>
      <c r="B25" s="484"/>
      <c r="C25" s="485"/>
      <c r="D25" s="486"/>
      <c r="E25" s="487"/>
      <c r="F25" s="488"/>
      <c r="G25" s="489"/>
      <c r="H25" s="490">
        <f t="shared" si="0"/>
        <v>0</v>
      </c>
      <c r="I25" s="493"/>
      <c r="J25" s="492"/>
    </row>
    <row r="26" spans="1:10" ht="16.5" customHeight="1">
      <c r="A26" s="1262"/>
      <c r="B26" s="484"/>
      <c r="C26" s="485"/>
      <c r="D26" s="486"/>
      <c r="E26" s="487"/>
      <c r="F26" s="488"/>
      <c r="G26" s="489"/>
      <c r="H26" s="490">
        <f t="shared" si="0"/>
        <v>0</v>
      </c>
      <c r="I26" s="493"/>
      <c r="J26" s="492"/>
    </row>
    <row r="27" spans="1:14" ht="16.5" customHeight="1">
      <c r="A27" s="1262"/>
      <c r="B27" s="484"/>
      <c r="C27" s="485"/>
      <c r="D27" s="486"/>
      <c r="E27" s="487"/>
      <c r="F27" s="488"/>
      <c r="G27" s="489"/>
      <c r="H27" s="490">
        <f>ROUNDDOWN(E27*G27,0)</f>
        <v>0</v>
      </c>
      <c r="I27" s="493"/>
      <c r="J27" s="492"/>
      <c r="N27" s="262"/>
    </row>
    <row r="28" spans="1:14" ht="16.5" customHeight="1">
      <c r="A28" s="1262"/>
      <c r="B28" s="484"/>
      <c r="C28" s="485"/>
      <c r="D28" s="486"/>
      <c r="E28" s="487"/>
      <c r="F28" s="488"/>
      <c r="G28" s="489"/>
      <c r="H28" s="490">
        <f>ROUNDDOWN(E28*G28,0)</f>
        <v>0</v>
      </c>
      <c r="I28" s="493"/>
      <c r="J28" s="492"/>
      <c r="N28" s="262"/>
    </row>
    <row r="29" spans="1:14" ht="16.5" customHeight="1">
      <c r="A29" s="1262"/>
      <c r="B29" s="484"/>
      <c r="C29" s="485"/>
      <c r="D29" s="486"/>
      <c r="E29" s="487"/>
      <c r="F29" s="488"/>
      <c r="G29" s="489"/>
      <c r="H29" s="490">
        <f>ROUNDDOWN(E29*G29,0)</f>
        <v>0</v>
      </c>
      <c r="I29" s="493"/>
      <c r="J29" s="492"/>
      <c r="N29" s="262"/>
    </row>
    <row r="30" spans="1:14" ht="16.5" customHeight="1">
      <c r="A30" s="1262"/>
      <c r="B30" s="484"/>
      <c r="C30" s="485"/>
      <c r="D30" s="486"/>
      <c r="E30" s="487"/>
      <c r="F30" s="488"/>
      <c r="G30" s="489"/>
      <c r="H30" s="490">
        <f>ROUNDDOWN(E30*G30,0)</f>
        <v>0</v>
      </c>
      <c r="I30" s="493"/>
      <c r="J30" s="492"/>
      <c r="N30" s="262"/>
    </row>
    <row r="31" spans="1:10" ht="16.5" customHeight="1">
      <c r="A31" s="1262"/>
      <c r="B31" s="484"/>
      <c r="C31" s="485"/>
      <c r="D31" s="486"/>
      <c r="E31" s="487"/>
      <c r="F31" s="488"/>
      <c r="G31" s="489"/>
      <c r="H31" s="490">
        <f aca="true" t="shared" si="1" ref="H31:H38">ROUNDDOWN(E31*G31,0)</f>
        <v>0</v>
      </c>
      <c r="I31" s="493"/>
      <c r="J31" s="492"/>
    </row>
    <row r="32" spans="1:10" ht="16.5" customHeight="1">
      <c r="A32" s="1262"/>
      <c r="B32" s="484"/>
      <c r="C32" s="485"/>
      <c r="D32" s="486"/>
      <c r="E32" s="487"/>
      <c r="F32" s="488"/>
      <c r="G32" s="489"/>
      <c r="H32" s="490">
        <f t="shared" si="1"/>
        <v>0</v>
      </c>
      <c r="I32" s="493"/>
      <c r="J32" s="492"/>
    </row>
    <row r="33" spans="1:10" ht="16.5" customHeight="1">
      <c r="A33" s="1262"/>
      <c r="B33" s="484"/>
      <c r="C33" s="485"/>
      <c r="D33" s="486"/>
      <c r="E33" s="487"/>
      <c r="F33" s="488"/>
      <c r="G33" s="489"/>
      <c r="H33" s="490">
        <f t="shared" si="1"/>
        <v>0</v>
      </c>
      <c r="I33" s="493"/>
      <c r="J33" s="492"/>
    </row>
    <row r="34" spans="1:10" ht="16.5" customHeight="1">
      <c r="A34" s="1329"/>
      <c r="B34" s="484"/>
      <c r="C34" s="485"/>
      <c r="D34" s="486"/>
      <c r="E34" s="487"/>
      <c r="F34" s="488"/>
      <c r="G34" s="489"/>
      <c r="H34" s="490">
        <f t="shared" si="1"/>
        <v>0</v>
      </c>
      <c r="I34" s="493"/>
      <c r="J34" s="492"/>
    </row>
    <row r="35" spans="1:10" ht="16.5" customHeight="1">
      <c r="A35" s="1262"/>
      <c r="B35" s="484"/>
      <c r="C35" s="485"/>
      <c r="D35" s="486"/>
      <c r="E35" s="487"/>
      <c r="F35" s="488"/>
      <c r="G35" s="489"/>
      <c r="H35" s="490">
        <f t="shared" si="1"/>
        <v>0</v>
      </c>
      <c r="I35" s="493"/>
      <c r="J35" s="492"/>
    </row>
    <row r="36" spans="1:10" ht="16.5" customHeight="1">
      <c r="A36" s="1262"/>
      <c r="B36" s="484"/>
      <c r="C36" s="485"/>
      <c r="D36" s="486"/>
      <c r="E36" s="487"/>
      <c r="F36" s="488"/>
      <c r="G36" s="489"/>
      <c r="H36" s="490">
        <f t="shared" si="1"/>
        <v>0</v>
      </c>
      <c r="I36" s="493"/>
      <c r="J36" s="492"/>
    </row>
    <row r="37" spans="1:10" ht="16.5" customHeight="1">
      <c r="A37" s="1262"/>
      <c r="B37" s="484"/>
      <c r="C37" s="485"/>
      <c r="D37" s="486"/>
      <c r="E37" s="487"/>
      <c r="F37" s="488"/>
      <c r="G37" s="489"/>
      <c r="H37" s="490">
        <f t="shared" si="1"/>
        <v>0</v>
      </c>
      <c r="I37" s="493"/>
      <c r="J37" s="492"/>
    </row>
    <row r="38" spans="1:10" ht="16.5" customHeight="1">
      <c r="A38" s="1286"/>
      <c r="B38" s="494"/>
      <c r="C38" s="495"/>
      <c r="D38" s="496"/>
      <c r="E38" s="497"/>
      <c r="F38" s="498"/>
      <c r="G38" s="499"/>
      <c r="H38" s="500">
        <f t="shared" si="1"/>
        <v>0</v>
      </c>
      <c r="I38" s="501"/>
      <c r="J38" s="502"/>
    </row>
    <row r="39" spans="1:10" ht="24.75" customHeight="1">
      <c r="A39" s="1300" t="s">
        <v>10</v>
      </c>
      <c r="B39" s="1301"/>
      <c r="C39" s="1301"/>
      <c r="D39" s="1301"/>
      <c r="E39" s="1301"/>
      <c r="F39" s="1301"/>
      <c r="G39" s="1302"/>
      <c r="H39" s="43">
        <f>SUM(H9:H38)</f>
        <v>0</v>
      </c>
      <c r="I39" s="1303" t="s">
        <v>26</v>
      </c>
      <c r="J39" s="1304"/>
    </row>
    <row r="40" spans="1:10" ht="37.5" customHeight="1">
      <c r="A40" s="240" t="s">
        <v>2</v>
      </c>
      <c r="B40" s="1266" t="s">
        <v>11</v>
      </c>
      <c r="C40" s="1267"/>
      <c r="D40" s="1268"/>
      <c r="E40" s="308" t="s">
        <v>5</v>
      </c>
      <c r="F40" s="307" t="s">
        <v>6</v>
      </c>
      <c r="G40" s="305" t="s">
        <v>7</v>
      </c>
      <c r="H40" s="237" t="s">
        <v>22</v>
      </c>
      <c r="I40" s="1269" t="s">
        <v>9</v>
      </c>
      <c r="J40" s="1270"/>
    </row>
    <row r="41" spans="1:10" ht="16.5" customHeight="1">
      <c r="A41" s="1261" t="s">
        <v>239</v>
      </c>
      <c r="B41" s="1297"/>
      <c r="C41" s="1298"/>
      <c r="D41" s="1299"/>
      <c r="E41" s="503"/>
      <c r="F41" s="479"/>
      <c r="G41" s="480"/>
      <c r="H41" s="481">
        <f>ROUNDDOWN(E41*G41,0)</f>
        <v>0</v>
      </c>
      <c r="I41" s="1297"/>
      <c r="J41" s="1313"/>
    </row>
    <row r="42" spans="1:10" ht="16.5" customHeight="1">
      <c r="A42" s="1262"/>
      <c r="B42" s="1289"/>
      <c r="C42" s="1311"/>
      <c r="D42" s="1312"/>
      <c r="E42" s="487"/>
      <c r="F42" s="488"/>
      <c r="G42" s="489"/>
      <c r="H42" s="490">
        <f aca="true" t="shared" si="2" ref="H42:H50">ROUNDDOWN(E42*G42,0)</f>
        <v>0</v>
      </c>
      <c r="I42" s="1289"/>
      <c r="J42" s="1290"/>
    </row>
    <row r="43" spans="1:10" ht="16.5" customHeight="1">
      <c r="A43" s="1262"/>
      <c r="B43" s="1289"/>
      <c r="C43" s="1311"/>
      <c r="D43" s="1312"/>
      <c r="E43" s="487"/>
      <c r="F43" s="488"/>
      <c r="G43" s="489"/>
      <c r="H43" s="490">
        <f t="shared" si="2"/>
        <v>0</v>
      </c>
      <c r="I43" s="1289"/>
      <c r="J43" s="1290"/>
    </row>
    <row r="44" spans="1:10" ht="16.5" customHeight="1">
      <c r="A44" s="1262"/>
      <c r="B44" s="1289"/>
      <c r="C44" s="1311"/>
      <c r="D44" s="1312"/>
      <c r="E44" s="487"/>
      <c r="F44" s="488"/>
      <c r="G44" s="489"/>
      <c r="H44" s="490">
        <f t="shared" si="2"/>
        <v>0</v>
      </c>
      <c r="I44" s="1289"/>
      <c r="J44" s="1290"/>
    </row>
    <row r="45" spans="1:10" ht="16.5" customHeight="1">
      <c r="A45" s="1262"/>
      <c r="B45" s="1289"/>
      <c r="C45" s="1311"/>
      <c r="D45" s="1312"/>
      <c r="E45" s="487"/>
      <c r="F45" s="488"/>
      <c r="G45" s="489"/>
      <c r="H45" s="490">
        <f t="shared" si="2"/>
        <v>0</v>
      </c>
      <c r="I45" s="1289"/>
      <c r="J45" s="1290"/>
    </row>
    <row r="46" spans="1:10" ht="16.5" customHeight="1">
      <c r="A46" s="1262"/>
      <c r="B46" s="1289"/>
      <c r="C46" s="1311"/>
      <c r="D46" s="1312"/>
      <c r="E46" s="487"/>
      <c r="F46" s="488"/>
      <c r="G46" s="489"/>
      <c r="H46" s="490">
        <f t="shared" si="2"/>
        <v>0</v>
      </c>
      <c r="I46" s="1289"/>
      <c r="J46" s="1290"/>
    </row>
    <row r="47" spans="1:10" ht="16.5" customHeight="1">
      <c r="A47" s="1262"/>
      <c r="B47" s="1289"/>
      <c r="C47" s="1311"/>
      <c r="D47" s="1312"/>
      <c r="E47" s="487"/>
      <c r="F47" s="488"/>
      <c r="G47" s="489"/>
      <c r="H47" s="490">
        <f t="shared" si="2"/>
        <v>0</v>
      </c>
      <c r="I47" s="1289"/>
      <c r="J47" s="1290"/>
    </row>
    <row r="48" spans="1:10" ht="16.5" customHeight="1">
      <c r="A48" s="1262"/>
      <c r="B48" s="1289"/>
      <c r="C48" s="1311"/>
      <c r="D48" s="1312"/>
      <c r="E48" s="487"/>
      <c r="F48" s="488"/>
      <c r="G48" s="489"/>
      <c r="H48" s="490">
        <f t="shared" si="2"/>
        <v>0</v>
      </c>
      <c r="I48" s="1289"/>
      <c r="J48" s="1290"/>
    </row>
    <row r="49" spans="1:12" ht="16.5" customHeight="1">
      <c r="A49" s="1262"/>
      <c r="B49" s="1289"/>
      <c r="C49" s="1311"/>
      <c r="D49" s="1312"/>
      <c r="E49" s="487"/>
      <c r="F49" s="488"/>
      <c r="G49" s="489"/>
      <c r="H49" s="490">
        <f t="shared" si="2"/>
        <v>0</v>
      </c>
      <c r="I49" s="1289"/>
      <c r="J49" s="1290"/>
      <c r="L49" s="25"/>
    </row>
    <row r="50" spans="1:12" ht="16.5" customHeight="1">
      <c r="A50" s="1286"/>
      <c r="B50" s="1306"/>
      <c r="C50" s="1307"/>
      <c r="D50" s="1308"/>
      <c r="E50" s="497"/>
      <c r="F50" s="498"/>
      <c r="G50" s="499"/>
      <c r="H50" s="500">
        <f t="shared" si="2"/>
        <v>0</v>
      </c>
      <c r="I50" s="1306"/>
      <c r="J50" s="1309"/>
      <c r="L50" s="25"/>
    </row>
    <row r="51" spans="1:12" ht="24.75" customHeight="1" thickBot="1">
      <c r="A51" s="1275" t="s">
        <v>15</v>
      </c>
      <c r="B51" s="1276"/>
      <c r="C51" s="1276"/>
      <c r="D51" s="1276"/>
      <c r="E51" s="1276"/>
      <c r="F51" s="1276"/>
      <c r="G51" s="1277"/>
      <c r="H51" s="42">
        <f>SUM(H41:H50)</f>
        <v>0</v>
      </c>
      <c r="I51" s="1278" t="s">
        <v>26</v>
      </c>
      <c r="J51" s="1279"/>
      <c r="L51" s="25"/>
    </row>
    <row r="52" spans="1:12" ht="27" customHeight="1" thickBot="1">
      <c r="A52" s="1280" t="s">
        <v>23</v>
      </c>
      <c r="B52" s="1281"/>
      <c r="C52" s="1282"/>
      <c r="D52" s="1282"/>
      <c r="E52" s="1282"/>
      <c r="F52" s="1282"/>
      <c r="G52" s="1283"/>
      <c r="H52" s="249">
        <f>H39+H51</f>
        <v>0</v>
      </c>
      <c r="I52" s="1284" t="s">
        <v>16</v>
      </c>
      <c r="J52" s="1285"/>
      <c r="L52" s="25"/>
    </row>
    <row r="53" spans="1:12" ht="16.5" customHeight="1">
      <c r="A53" s="12"/>
      <c r="B53" s="12"/>
      <c r="C53" s="12"/>
      <c r="D53" s="12"/>
      <c r="E53" s="12"/>
      <c r="F53" s="12"/>
      <c r="G53" s="12"/>
      <c r="H53" s="13"/>
      <c r="I53" s="13"/>
      <c r="J53" s="13"/>
      <c r="L53" s="25"/>
    </row>
    <row r="54" spans="1:10" ht="16.5" customHeight="1">
      <c r="A54" s="268" t="s">
        <v>223</v>
      </c>
      <c r="B54" s="12"/>
      <c r="C54" s="12"/>
      <c r="D54" s="12"/>
      <c r="E54" s="12"/>
      <c r="F54" s="12"/>
      <c r="G54" s="12"/>
      <c r="H54" s="13"/>
      <c r="I54" s="13"/>
      <c r="J54" s="13"/>
    </row>
    <row r="55" spans="1:10" ht="37.5" customHeight="1">
      <c r="A55" s="269" t="s">
        <v>2</v>
      </c>
      <c r="B55" s="1266" t="s">
        <v>11</v>
      </c>
      <c r="C55" s="1267"/>
      <c r="D55" s="1267"/>
      <c r="E55" s="1267"/>
      <c r="F55" s="1267"/>
      <c r="G55" s="1268"/>
      <c r="H55" s="237" t="s">
        <v>22</v>
      </c>
      <c r="I55" s="1267" t="s">
        <v>9</v>
      </c>
      <c r="J55" s="1397"/>
    </row>
    <row r="56" spans="1:10" ht="16.5" customHeight="1">
      <c r="A56" s="1386" t="s">
        <v>224</v>
      </c>
      <c r="B56" s="1297"/>
      <c r="C56" s="1298"/>
      <c r="D56" s="1298"/>
      <c r="E56" s="1298"/>
      <c r="F56" s="1298"/>
      <c r="G56" s="1299"/>
      <c r="H56" s="481"/>
      <c r="I56" s="1297"/>
      <c r="J56" s="1299"/>
    </row>
    <row r="57" spans="1:10" ht="16.5" customHeight="1">
      <c r="A57" s="1386"/>
      <c r="B57" s="1289"/>
      <c r="C57" s="1311"/>
      <c r="D57" s="1311"/>
      <c r="E57" s="1311"/>
      <c r="F57" s="1311"/>
      <c r="G57" s="1312"/>
      <c r="H57" s="490"/>
      <c r="I57" s="1289"/>
      <c r="J57" s="1312"/>
    </row>
    <row r="58" spans="1:10" ht="16.5" customHeight="1">
      <c r="A58" s="1386"/>
      <c r="B58" s="1289"/>
      <c r="C58" s="1311"/>
      <c r="D58" s="1311"/>
      <c r="E58" s="1311"/>
      <c r="F58" s="1311"/>
      <c r="G58" s="1312"/>
      <c r="H58" s="490"/>
      <c r="I58" s="1289"/>
      <c r="J58" s="1312"/>
    </row>
    <row r="59" spans="1:10" ht="16.5" customHeight="1">
      <c r="A59" s="1386"/>
      <c r="B59" s="1289"/>
      <c r="C59" s="1311"/>
      <c r="D59" s="1311"/>
      <c r="E59" s="1311"/>
      <c r="F59" s="1311"/>
      <c r="G59" s="1312"/>
      <c r="H59" s="490"/>
      <c r="I59" s="1289"/>
      <c r="J59" s="1312"/>
    </row>
    <row r="60" spans="1:10" ht="16.5" customHeight="1">
      <c r="A60" s="1387"/>
      <c r="B60" s="1306"/>
      <c r="C60" s="1307"/>
      <c r="D60" s="1307"/>
      <c r="E60" s="1307"/>
      <c r="F60" s="1307"/>
      <c r="G60" s="1308"/>
      <c r="H60" s="500"/>
      <c r="I60" s="1306"/>
      <c r="J60" s="1308"/>
    </row>
    <row r="61" spans="1:12" ht="27" customHeight="1">
      <c r="A61" s="1381" t="s">
        <v>225</v>
      </c>
      <c r="B61" s="1302"/>
      <c r="C61" s="1381"/>
      <c r="D61" s="1381"/>
      <c r="E61" s="1381"/>
      <c r="F61" s="1381"/>
      <c r="G61" s="1303"/>
      <c r="H61" s="44">
        <f>SUM(H56:H60)</f>
        <v>0</v>
      </c>
      <c r="I61" s="1382" t="s">
        <v>226</v>
      </c>
      <c r="J61" s="1383"/>
      <c r="L61" s="25"/>
    </row>
    <row r="62" spans="1:12" ht="16.5" customHeight="1">
      <c r="A62" s="14" t="s">
        <v>19</v>
      </c>
      <c r="B62" s="12"/>
      <c r="C62" s="12"/>
      <c r="D62" s="12"/>
      <c r="E62" s="12"/>
      <c r="F62" s="12"/>
      <c r="G62" s="12"/>
      <c r="H62" s="13"/>
      <c r="I62" s="13"/>
      <c r="J62" s="13"/>
      <c r="L62" s="25"/>
    </row>
    <row r="63" ht="16.5" customHeight="1">
      <c r="L63" s="25"/>
    </row>
    <row r="64" ht="24.75" customHeight="1"/>
    <row r="65" ht="27" customHeight="1"/>
  </sheetData>
  <sheetProtection/>
  <mergeCells count="48">
    <mergeCell ref="A61:G61"/>
    <mergeCell ref="I61:J61"/>
    <mergeCell ref="A56:A60"/>
    <mergeCell ref="B56:G56"/>
    <mergeCell ref="I56:J56"/>
    <mergeCell ref="B57:G57"/>
    <mergeCell ref="I57:J57"/>
    <mergeCell ref="B58:G58"/>
    <mergeCell ref="I58:J58"/>
    <mergeCell ref="B59:G59"/>
    <mergeCell ref="B60:G60"/>
    <mergeCell ref="I60:J60"/>
    <mergeCell ref="A52:G52"/>
    <mergeCell ref="I52:J52"/>
    <mergeCell ref="B50:D50"/>
    <mergeCell ref="A51:G51"/>
    <mergeCell ref="B55:G55"/>
    <mergeCell ref="I55:J55"/>
    <mergeCell ref="A2:E2"/>
    <mergeCell ref="H2:J2"/>
    <mergeCell ref="F2:G2"/>
    <mergeCell ref="A9:A38"/>
    <mergeCell ref="B48:D48"/>
    <mergeCell ref="I59:J59"/>
    <mergeCell ref="I51:J51"/>
    <mergeCell ref="I49:J49"/>
    <mergeCell ref="I48:J48"/>
    <mergeCell ref="B49:D49"/>
    <mergeCell ref="I45:J45"/>
    <mergeCell ref="I40:J40"/>
    <mergeCell ref="B40:D40"/>
    <mergeCell ref="B45:D45"/>
    <mergeCell ref="A39:G39"/>
    <mergeCell ref="B42:D42"/>
    <mergeCell ref="I42:J42"/>
    <mergeCell ref="I39:J39"/>
    <mergeCell ref="A41:A50"/>
    <mergeCell ref="I50:J50"/>
    <mergeCell ref="B46:D46"/>
    <mergeCell ref="B47:D47"/>
    <mergeCell ref="B41:D41"/>
    <mergeCell ref="I41:J41"/>
    <mergeCell ref="B43:D43"/>
    <mergeCell ref="I46:J46"/>
    <mergeCell ref="I47:J47"/>
    <mergeCell ref="I44:J44"/>
    <mergeCell ref="I43:J43"/>
    <mergeCell ref="B44:D44"/>
  </mergeCells>
  <dataValidations count="1">
    <dataValidation allowBlank="1" showInputMessage="1" showErrorMessage="1" imeMode="disabled" sqref="E9:E38 G9:G38 H9:H39 E41:E50 G41:G50 H41:H52 H56:H61"/>
  </dataValidations>
  <printOptions horizontalCentered="1"/>
  <pageMargins left="0.3937007874015748" right="0.35433070866141736" top="0.7480314960629921" bottom="0.3937007874015748" header="0.3937007874015748" footer="0.31496062992125984"/>
  <pageSetup horizontalDpi="600" verticalDpi="600" orientation="portrait" paperSize="9" scale="71" r:id="rId1"/>
  <headerFooter alignWithMargins="0">
    <oddHeader>&amp;R&amp;"ＭＳ 明朝,標準"&amp;14定型様式３　</oddHeader>
  </headerFooter>
  <ignoredErrors>
    <ignoredError sqref="H9:H38 H41:H50" unlockedFormula="1"/>
  </ignoredErrors>
</worksheet>
</file>

<file path=xl/worksheets/sheet13.xml><?xml version="1.0" encoding="utf-8"?>
<worksheet xmlns="http://schemas.openxmlformats.org/spreadsheetml/2006/main" xmlns:r="http://schemas.openxmlformats.org/officeDocument/2006/relationships">
  <dimension ref="A1:N63"/>
  <sheetViews>
    <sheetView view="pageBreakPreview" zoomScale="85" zoomScaleSheetLayoutView="85" workbookViewId="0" topLeftCell="A1">
      <selection activeCell="A1" sqref="A1"/>
    </sheetView>
  </sheetViews>
  <sheetFormatPr defaultColWidth="9.140625" defaultRowHeight="15"/>
  <cols>
    <col min="1" max="1" width="12.421875" style="19" customWidth="1"/>
    <col min="2" max="2" width="8.140625" style="19" bestFit="1" customWidth="1"/>
    <col min="3" max="4" width="20.421875" style="19" customWidth="1"/>
    <col min="5" max="5" width="7.421875" style="19" customWidth="1"/>
    <col min="6" max="6" width="6.8515625" style="19" customWidth="1"/>
    <col min="7" max="9" width="12.00390625" style="19" customWidth="1"/>
    <col min="10" max="10" width="13.421875" style="19" customWidth="1"/>
    <col min="11" max="12" width="9.00390625" style="19" customWidth="1"/>
    <col min="13" max="13" width="47.7109375" style="19" customWidth="1"/>
    <col min="14" max="16384" width="9.00390625" style="19" customWidth="1"/>
  </cols>
  <sheetData>
    <row r="1" spans="1:10" ht="18" customHeight="1">
      <c r="A1" s="38"/>
      <c r="B1" s="20"/>
      <c r="C1" s="20"/>
      <c r="D1" s="20"/>
      <c r="E1" s="20"/>
      <c r="F1" s="20"/>
      <c r="G1" s="20"/>
      <c r="H1" s="20"/>
      <c r="I1" s="20"/>
      <c r="J1" s="212">
        <f>'実施計画書（事業主基準）'!AH1</f>
      </c>
    </row>
    <row r="2" spans="1:10" ht="21" customHeight="1">
      <c r="A2" s="1392" t="s">
        <v>50</v>
      </c>
      <c r="B2" s="1392"/>
      <c r="C2" s="1392"/>
      <c r="D2" s="1392"/>
      <c r="E2" s="1392"/>
      <c r="F2" s="1395"/>
      <c r="G2" s="1396"/>
      <c r="H2" s="1393" t="s">
        <v>49</v>
      </c>
      <c r="I2" s="1393"/>
      <c r="J2" s="1393"/>
    </row>
    <row r="3" spans="1:10" ht="14.25" customHeight="1">
      <c r="A3" s="15"/>
      <c r="B3" s="16"/>
      <c r="C3" s="17"/>
      <c r="D3" s="17"/>
      <c r="E3" s="17"/>
      <c r="F3" s="17"/>
      <c r="G3" s="17"/>
      <c r="H3" s="17"/>
      <c r="I3" s="17"/>
      <c r="J3" s="17"/>
    </row>
    <row r="4" spans="1:10" ht="14.25">
      <c r="A4" s="5" t="s">
        <v>24</v>
      </c>
      <c r="B4" s="6"/>
      <c r="C4" s="1"/>
      <c r="D4" s="1"/>
      <c r="E4" s="1"/>
      <c r="F4" s="1"/>
      <c r="G4" s="1"/>
      <c r="H4" s="1"/>
      <c r="I4" s="1"/>
      <c r="J4" s="7"/>
    </row>
    <row r="5" spans="1:10" ht="13.5">
      <c r="A5" s="8" t="s">
        <v>238</v>
      </c>
      <c r="B5" s="9"/>
      <c r="C5" s="1"/>
      <c r="D5" s="1"/>
      <c r="E5" s="1"/>
      <c r="F5" s="1"/>
      <c r="G5" s="1"/>
      <c r="H5" s="1"/>
      <c r="I5" s="1"/>
      <c r="J5" s="1"/>
    </row>
    <row r="6" spans="1:10" ht="14.25" customHeight="1">
      <c r="A6" s="20"/>
      <c r="B6" s="28"/>
      <c r="C6" s="20"/>
      <c r="D6" s="20"/>
      <c r="E6" s="20"/>
      <c r="F6" s="20"/>
      <c r="G6" s="20"/>
      <c r="H6" s="20"/>
      <c r="I6" s="20"/>
      <c r="J6" s="29" t="s">
        <v>0</v>
      </c>
    </row>
    <row r="7" spans="1:10" ht="23.25" customHeight="1" thickBot="1">
      <c r="A7" s="30" t="s">
        <v>1</v>
      </c>
      <c r="B7" s="28"/>
      <c r="C7" s="20"/>
      <c r="D7" s="20"/>
      <c r="E7" s="20"/>
      <c r="F7" s="20"/>
      <c r="G7" s="20"/>
      <c r="H7" s="20"/>
      <c r="I7" s="20"/>
      <c r="J7" s="529" t="s">
        <v>25</v>
      </c>
    </row>
    <row r="8" spans="1:10" ht="37.5" customHeight="1">
      <c r="A8" s="234" t="s">
        <v>2</v>
      </c>
      <c r="B8" s="303" t="s">
        <v>3</v>
      </c>
      <c r="C8" s="301" t="s">
        <v>213</v>
      </c>
      <c r="D8" s="311" t="s">
        <v>20</v>
      </c>
      <c r="E8" s="303" t="s">
        <v>5</v>
      </c>
      <c r="F8" s="301" t="s">
        <v>6</v>
      </c>
      <c r="G8" s="302" t="s">
        <v>7</v>
      </c>
      <c r="H8" s="235" t="s">
        <v>22</v>
      </c>
      <c r="I8" s="243" t="s">
        <v>8</v>
      </c>
      <c r="J8" s="244" t="s">
        <v>9</v>
      </c>
    </row>
    <row r="9" spans="1:10" ht="16.5" customHeight="1">
      <c r="A9" s="1261" t="s">
        <v>17</v>
      </c>
      <c r="B9" s="475"/>
      <c r="C9" s="476"/>
      <c r="D9" s="477"/>
      <c r="E9" s="478"/>
      <c r="F9" s="479"/>
      <c r="G9" s="480"/>
      <c r="H9" s="481">
        <f>ROUNDDOWN(E9*G9,0)</f>
        <v>0</v>
      </c>
      <c r="I9" s="482"/>
      <c r="J9" s="483"/>
    </row>
    <row r="10" spans="1:10" ht="16.5" customHeight="1">
      <c r="A10" s="1329"/>
      <c r="B10" s="484"/>
      <c r="C10" s="485"/>
      <c r="D10" s="486"/>
      <c r="E10" s="487"/>
      <c r="F10" s="488"/>
      <c r="G10" s="489"/>
      <c r="H10" s="490">
        <f>ROUNDDOWN(E10*G10,0)</f>
        <v>0</v>
      </c>
      <c r="I10" s="493"/>
      <c r="J10" s="492"/>
    </row>
    <row r="11" spans="1:10" ht="16.5" customHeight="1">
      <c r="A11" s="1262"/>
      <c r="B11" s="484"/>
      <c r="C11" s="485"/>
      <c r="D11" s="486"/>
      <c r="E11" s="487"/>
      <c r="F11" s="488"/>
      <c r="G11" s="489"/>
      <c r="H11" s="490">
        <f aca="true" t="shared" si="0" ref="H11:H38">ROUNDDOWN(E11*G11,0)</f>
        <v>0</v>
      </c>
      <c r="I11" s="493"/>
      <c r="J11" s="492"/>
    </row>
    <row r="12" spans="1:14" ht="16.5" customHeight="1">
      <c r="A12" s="1262"/>
      <c r="B12" s="484"/>
      <c r="C12" s="485"/>
      <c r="D12" s="486"/>
      <c r="E12" s="487"/>
      <c r="F12" s="488"/>
      <c r="G12" s="489"/>
      <c r="H12" s="490">
        <f t="shared" si="0"/>
        <v>0</v>
      </c>
      <c r="I12" s="493"/>
      <c r="J12" s="492"/>
      <c r="N12" s="326"/>
    </row>
    <row r="13" spans="1:10" ht="16.5" customHeight="1">
      <c r="A13" s="1262"/>
      <c r="B13" s="484"/>
      <c r="C13" s="485"/>
      <c r="D13" s="486"/>
      <c r="E13" s="487"/>
      <c r="F13" s="488"/>
      <c r="G13" s="489"/>
      <c r="H13" s="490">
        <f t="shared" si="0"/>
        <v>0</v>
      </c>
      <c r="I13" s="493"/>
      <c r="J13" s="492"/>
    </row>
    <row r="14" spans="1:10" ht="16.5" customHeight="1">
      <c r="A14" s="1262"/>
      <c r="B14" s="484"/>
      <c r="C14" s="485"/>
      <c r="D14" s="486"/>
      <c r="E14" s="487"/>
      <c r="F14" s="488"/>
      <c r="G14" s="489"/>
      <c r="H14" s="490">
        <f t="shared" si="0"/>
        <v>0</v>
      </c>
      <c r="I14" s="493"/>
      <c r="J14" s="492"/>
    </row>
    <row r="15" spans="1:10" ht="16.5" customHeight="1">
      <c r="A15" s="1262"/>
      <c r="B15" s="484"/>
      <c r="C15" s="485"/>
      <c r="D15" s="486"/>
      <c r="E15" s="487"/>
      <c r="F15" s="488"/>
      <c r="G15" s="489"/>
      <c r="H15" s="490">
        <f t="shared" si="0"/>
        <v>0</v>
      </c>
      <c r="I15" s="493"/>
      <c r="J15" s="492"/>
    </row>
    <row r="16" spans="1:10" ht="16.5" customHeight="1">
      <c r="A16" s="1262"/>
      <c r="B16" s="484"/>
      <c r="C16" s="485"/>
      <c r="D16" s="486"/>
      <c r="E16" s="487"/>
      <c r="F16" s="488"/>
      <c r="G16" s="489"/>
      <c r="H16" s="490">
        <f t="shared" si="0"/>
        <v>0</v>
      </c>
      <c r="I16" s="493"/>
      <c r="J16" s="492"/>
    </row>
    <row r="17" spans="1:10" ht="16.5" customHeight="1">
      <c r="A17" s="1262"/>
      <c r="B17" s="484"/>
      <c r="C17" s="485"/>
      <c r="D17" s="486"/>
      <c r="E17" s="487"/>
      <c r="F17" s="488"/>
      <c r="G17" s="489"/>
      <c r="H17" s="490">
        <f t="shared" si="0"/>
        <v>0</v>
      </c>
      <c r="I17" s="493"/>
      <c r="J17" s="492"/>
    </row>
    <row r="18" spans="1:10" ht="16.5" customHeight="1">
      <c r="A18" s="1262"/>
      <c r="B18" s="484"/>
      <c r="C18" s="485"/>
      <c r="D18" s="486"/>
      <c r="E18" s="487"/>
      <c r="F18" s="488"/>
      <c r="G18" s="489"/>
      <c r="H18" s="490">
        <f t="shared" si="0"/>
        <v>0</v>
      </c>
      <c r="I18" s="493"/>
      <c r="J18" s="492"/>
    </row>
    <row r="19" spans="1:10" ht="16.5" customHeight="1">
      <c r="A19" s="1262"/>
      <c r="B19" s="484"/>
      <c r="C19" s="485"/>
      <c r="D19" s="486"/>
      <c r="E19" s="487"/>
      <c r="F19" s="488"/>
      <c r="G19" s="489"/>
      <c r="H19" s="490">
        <f t="shared" si="0"/>
        <v>0</v>
      </c>
      <c r="I19" s="493"/>
      <c r="J19" s="492"/>
    </row>
    <row r="20" spans="1:10" ht="16.5" customHeight="1">
      <c r="A20" s="1262"/>
      <c r="B20" s="484"/>
      <c r="C20" s="485"/>
      <c r="D20" s="486"/>
      <c r="E20" s="487"/>
      <c r="F20" s="488"/>
      <c r="G20" s="489"/>
      <c r="H20" s="490">
        <f t="shared" si="0"/>
        <v>0</v>
      </c>
      <c r="I20" s="493"/>
      <c r="J20" s="492"/>
    </row>
    <row r="21" spans="1:10" ht="16.5" customHeight="1">
      <c r="A21" s="1262"/>
      <c r="B21" s="484"/>
      <c r="C21" s="485"/>
      <c r="D21" s="486"/>
      <c r="E21" s="487"/>
      <c r="F21" s="488"/>
      <c r="G21" s="489"/>
      <c r="H21" s="490">
        <f t="shared" si="0"/>
        <v>0</v>
      </c>
      <c r="I21" s="493"/>
      <c r="J21" s="492"/>
    </row>
    <row r="22" spans="1:10" ht="16.5" customHeight="1">
      <c r="A22" s="1262"/>
      <c r="B22" s="484"/>
      <c r="C22" s="485"/>
      <c r="D22" s="486"/>
      <c r="E22" s="487"/>
      <c r="F22" s="488"/>
      <c r="G22" s="489"/>
      <c r="H22" s="490">
        <f t="shared" si="0"/>
        <v>0</v>
      </c>
      <c r="I22" s="493"/>
      <c r="J22" s="492"/>
    </row>
    <row r="23" spans="1:10" ht="16.5" customHeight="1">
      <c r="A23" s="1262"/>
      <c r="B23" s="484"/>
      <c r="C23" s="485"/>
      <c r="D23" s="486"/>
      <c r="E23" s="487"/>
      <c r="F23" s="488"/>
      <c r="G23" s="489"/>
      <c r="H23" s="490">
        <f t="shared" si="0"/>
        <v>0</v>
      </c>
      <c r="I23" s="493"/>
      <c r="J23" s="492"/>
    </row>
    <row r="24" spans="1:14" ht="16.5" customHeight="1">
      <c r="A24" s="1262"/>
      <c r="B24" s="484"/>
      <c r="C24" s="485"/>
      <c r="D24" s="486"/>
      <c r="E24" s="487"/>
      <c r="F24" s="488"/>
      <c r="G24" s="489"/>
      <c r="H24" s="490">
        <f t="shared" si="0"/>
        <v>0</v>
      </c>
      <c r="I24" s="493"/>
      <c r="J24" s="492"/>
      <c r="N24" s="261"/>
    </row>
    <row r="25" spans="1:10" ht="16.5" customHeight="1">
      <c r="A25" s="1262"/>
      <c r="B25" s="484"/>
      <c r="C25" s="485"/>
      <c r="D25" s="486"/>
      <c r="E25" s="487"/>
      <c r="F25" s="488"/>
      <c r="G25" s="489"/>
      <c r="H25" s="490">
        <f t="shared" si="0"/>
        <v>0</v>
      </c>
      <c r="I25" s="493"/>
      <c r="J25" s="492"/>
    </row>
    <row r="26" spans="1:10" ht="16.5" customHeight="1">
      <c r="A26" s="1262"/>
      <c r="B26" s="484"/>
      <c r="C26" s="485"/>
      <c r="D26" s="486"/>
      <c r="E26" s="487"/>
      <c r="F26" s="488"/>
      <c r="G26" s="489"/>
      <c r="H26" s="490">
        <f t="shared" si="0"/>
        <v>0</v>
      </c>
      <c r="I26" s="493"/>
      <c r="J26" s="492"/>
    </row>
    <row r="27" spans="1:14" ht="16.5" customHeight="1">
      <c r="A27" s="1262"/>
      <c r="B27" s="484"/>
      <c r="C27" s="485"/>
      <c r="D27" s="486"/>
      <c r="E27" s="487"/>
      <c r="F27" s="488"/>
      <c r="G27" s="489"/>
      <c r="H27" s="490">
        <f t="shared" si="0"/>
        <v>0</v>
      </c>
      <c r="I27" s="493"/>
      <c r="J27" s="492"/>
      <c r="N27" s="262"/>
    </row>
    <row r="28" spans="1:14" ht="16.5" customHeight="1">
      <c r="A28" s="1262"/>
      <c r="B28" s="484"/>
      <c r="C28" s="485"/>
      <c r="D28" s="486"/>
      <c r="E28" s="487"/>
      <c r="F28" s="488"/>
      <c r="G28" s="489"/>
      <c r="H28" s="490">
        <f t="shared" si="0"/>
        <v>0</v>
      </c>
      <c r="I28" s="493"/>
      <c r="J28" s="492"/>
      <c r="N28" s="262"/>
    </row>
    <row r="29" spans="1:14" ht="16.5" customHeight="1">
      <c r="A29" s="1262"/>
      <c r="B29" s="484"/>
      <c r="C29" s="485"/>
      <c r="D29" s="486"/>
      <c r="E29" s="487"/>
      <c r="F29" s="488"/>
      <c r="G29" s="489"/>
      <c r="H29" s="490">
        <f t="shared" si="0"/>
        <v>0</v>
      </c>
      <c r="I29" s="493"/>
      <c r="J29" s="492"/>
      <c r="N29" s="262"/>
    </row>
    <row r="30" spans="1:14" ht="16.5" customHeight="1">
      <c r="A30" s="1262"/>
      <c r="B30" s="484"/>
      <c r="C30" s="485"/>
      <c r="D30" s="486"/>
      <c r="E30" s="487"/>
      <c r="F30" s="488"/>
      <c r="G30" s="489"/>
      <c r="H30" s="490">
        <f t="shared" si="0"/>
        <v>0</v>
      </c>
      <c r="I30" s="493"/>
      <c r="J30" s="492"/>
      <c r="N30" s="262"/>
    </row>
    <row r="31" spans="1:14" ht="16.5" customHeight="1">
      <c r="A31" s="1262"/>
      <c r="B31" s="484"/>
      <c r="C31" s="485"/>
      <c r="D31" s="486"/>
      <c r="E31" s="487"/>
      <c r="F31" s="488"/>
      <c r="G31" s="489"/>
      <c r="H31" s="490">
        <f t="shared" si="0"/>
        <v>0</v>
      </c>
      <c r="I31" s="493"/>
      <c r="J31" s="492"/>
      <c r="N31" s="262"/>
    </row>
    <row r="32" spans="1:10" ht="16.5" customHeight="1">
      <c r="A32" s="1262"/>
      <c r="B32" s="484"/>
      <c r="C32" s="485"/>
      <c r="D32" s="486"/>
      <c r="E32" s="487"/>
      <c r="F32" s="488"/>
      <c r="G32" s="489"/>
      <c r="H32" s="490">
        <f t="shared" si="0"/>
        <v>0</v>
      </c>
      <c r="I32" s="493"/>
      <c r="J32" s="492"/>
    </row>
    <row r="33" spans="1:10" ht="16.5" customHeight="1">
      <c r="A33" s="1262"/>
      <c r="B33" s="484"/>
      <c r="C33" s="485"/>
      <c r="D33" s="486"/>
      <c r="E33" s="487"/>
      <c r="F33" s="488"/>
      <c r="G33" s="489"/>
      <c r="H33" s="490">
        <f t="shared" si="0"/>
        <v>0</v>
      </c>
      <c r="I33" s="493"/>
      <c r="J33" s="492"/>
    </row>
    <row r="34" spans="1:10" ht="16.5" customHeight="1">
      <c r="A34" s="1329"/>
      <c r="B34" s="484"/>
      <c r="C34" s="485"/>
      <c r="D34" s="486"/>
      <c r="E34" s="487"/>
      <c r="F34" s="488"/>
      <c r="G34" s="489"/>
      <c r="H34" s="490">
        <f t="shared" si="0"/>
        <v>0</v>
      </c>
      <c r="I34" s="493"/>
      <c r="J34" s="492"/>
    </row>
    <row r="35" spans="1:10" ht="16.5" customHeight="1">
      <c r="A35" s="1262"/>
      <c r="B35" s="484"/>
      <c r="C35" s="485"/>
      <c r="D35" s="486"/>
      <c r="E35" s="487"/>
      <c r="F35" s="488"/>
      <c r="G35" s="489"/>
      <c r="H35" s="490">
        <f t="shared" si="0"/>
        <v>0</v>
      </c>
      <c r="I35" s="493"/>
      <c r="J35" s="492"/>
    </row>
    <row r="36" spans="1:10" ht="16.5" customHeight="1">
      <c r="A36" s="1262"/>
      <c r="B36" s="484"/>
      <c r="C36" s="485"/>
      <c r="D36" s="486"/>
      <c r="E36" s="487"/>
      <c r="F36" s="488"/>
      <c r="G36" s="489"/>
      <c r="H36" s="490">
        <f t="shared" si="0"/>
        <v>0</v>
      </c>
      <c r="I36" s="493"/>
      <c r="J36" s="492"/>
    </row>
    <row r="37" spans="1:10" ht="16.5" customHeight="1">
      <c r="A37" s="1262"/>
      <c r="B37" s="484"/>
      <c r="C37" s="485"/>
      <c r="D37" s="486"/>
      <c r="E37" s="487"/>
      <c r="F37" s="488"/>
      <c r="G37" s="489"/>
      <c r="H37" s="490">
        <f t="shared" si="0"/>
        <v>0</v>
      </c>
      <c r="I37" s="493"/>
      <c r="J37" s="492"/>
    </row>
    <row r="38" spans="1:10" ht="16.5" customHeight="1">
      <c r="A38" s="1286"/>
      <c r="B38" s="494"/>
      <c r="C38" s="495"/>
      <c r="D38" s="496"/>
      <c r="E38" s="497"/>
      <c r="F38" s="498"/>
      <c r="G38" s="499"/>
      <c r="H38" s="500">
        <f t="shared" si="0"/>
        <v>0</v>
      </c>
      <c r="I38" s="501"/>
      <c r="J38" s="502"/>
    </row>
    <row r="39" spans="1:10" ht="24.75" customHeight="1">
      <c r="A39" s="1300" t="s">
        <v>10</v>
      </c>
      <c r="B39" s="1301"/>
      <c r="C39" s="1301"/>
      <c r="D39" s="1301"/>
      <c r="E39" s="1301"/>
      <c r="F39" s="1301"/>
      <c r="G39" s="1302"/>
      <c r="H39" s="43">
        <f>SUM(H9:H38)</f>
        <v>0</v>
      </c>
      <c r="I39" s="1303" t="s">
        <v>26</v>
      </c>
      <c r="J39" s="1304"/>
    </row>
    <row r="40" spans="1:10" ht="37.5" customHeight="1">
      <c r="A40" s="240" t="s">
        <v>2</v>
      </c>
      <c r="B40" s="1266" t="s">
        <v>11</v>
      </c>
      <c r="C40" s="1267"/>
      <c r="D40" s="1268"/>
      <c r="E40" s="308" t="s">
        <v>5</v>
      </c>
      <c r="F40" s="307" t="s">
        <v>6</v>
      </c>
      <c r="G40" s="305" t="s">
        <v>7</v>
      </c>
      <c r="H40" s="237" t="s">
        <v>22</v>
      </c>
      <c r="I40" s="1269" t="s">
        <v>9</v>
      </c>
      <c r="J40" s="1270"/>
    </row>
    <row r="41" spans="1:10" ht="16.5" customHeight="1">
      <c r="A41" s="1261" t="s">
        <v>239</v>
      </c>
      <c r="B41" s="1297"/>
      <c r="C41" s="1298"/>
      <c r="D41" s="1299"/>
      <c r="E41" s="503"/>
      <c r="F41" s="479"/>
      <c r="G41" s="480"/>
      <c r="H41" s="481">
        <f>ROUNDDOWN(E41*G41,0)</f>
        <v>0</v>
      </c>
      <c r="I41" s="1297"/>
      <c r="J41" s="1313"/>
    </row>
    <row r="42" spans="1:10" ht="16.5" customHeight="1">
      <c r="A42" s="1262"/>
      <c r="B42" s="1289"/>
      <c r="C42" s="1311"/>
      <c r="D42" s="1312"/>
      <c r="E42" s="487"/>
      <c r="F42" s="488"/>
      <c r="G42" s="489"/>
      <c r="H42" s="490">
        <f aca="true" t="shared" si="1" ref="H42:H50">ROUNDDOWN(E42*G42,0)</f>
        <v>0</v>
      </c>
      <c r="I42" s="1289"/>
      <c r="J42" s="1290"/>
    </row>
    <row r="43" spans="1:10" ht="16.5" customHeight="1">
      <c r="A43" s="1262"/>
      <c r="B43" s="1289"/>
      <c r="C43" s="1311"/>
      <c r="D43" s="1312"/>
      <c r="E43" s="487"/>
      <c r="F43" s="488"/>
      <c r="G43" s="489"/>
      <c r="H43" s="490">
        <f t="shared" si="1"/>
        <v>0</v>
      </c>
      <c r="I43" s="1289"/>
      <c r="J43" s="1290"/>
    </row>
    <row r="44" spans="1:10" ht="16.5" customHeight="1">
      <c r="A44" s="1262"/>
      <c r="B44" s="1289"/>
      <c r="C44" s="1311"/>
      <c r="D44" s="1312"/>
      <c r="E44" s="487"/>
      <c r="F44" s="488"/>
      <c r="G44" s="489"/>
      <c r="H44" s="490">
        <f t="shared" si="1"/>
        <v>0</v>
      </c>
      <c r="I44" s="1289"/>
      <c r="J44" s="1290"/>
    </row>
    <row r="45" spans="1:11" ht="16.5" customHeight="1">
      <c r="A45" s="1262"/>
      <c r="B45" s="1289"/>
      <c r="C45" s="1311"/>
      <c r="D45" s="1312"/>
      <c r="E45" s="487"/>
      <c r="F45" s="488"/>
      <c r="G45" s="489"/>
      <c r="H45" s="490">
        <f t="shared" si="1"/>
        <v>0</v>
      </c>
      <c r="I45" s="1289"/>
      <c r="J45" s="1290"/>
      <c r="K45" s="31"/>
    </row>
    <row r="46" spans="1:11" ht="16.5" customHeight="1">
      <c r="A46" s="1262"/>
      <c r="B46" s="1289"/>
      <c r="C46" s="1311"/>
      <c r="D46" s="1312"/>
      <c r="E46" s="487"/>
      <c r="F46" s="488"/>
      <c r="G46" s="489"/>
      <c r="H46" s="490">
        <f t="shared" si="1"/>
        <v>0</v>
      </c>
      <c r="I46" s="1289"/>
      <c r="J46" s="1290"/>
      <c r="K46" s="31"/>
    </row>
    <row r="47" spans="1:11" ht="16.5" customHeight="1">
      <c r="A47" s="1262"/>
      <c r="B47" s="1289"/>
      <c r="C47" s="1311"/>
      <c r="D47" s="1312"/>
      <c r="E47" s="487"/>
      <c r="F47" s="488"/>
      <c r="G47" s="489"/>
      <c r="H47" s="490">
        <f t="shared" si="1"/>
        <v>0</v>
      </c>
      <c r="I47" s="1289"/>
      <c r="J47" s="1290"/>
      <c r="K47" s="31"/>
    </row>
    <row r="48" spans="1:11" ht="16.5" customHeight="1">
      <c r="A48" s="1262"/>
      <c r="B48" s="1289"/>
      <c r="C48" s="1311"/>
      <c r="D48" s="1312"/>
      <c r="E48" s="487"/>
      <c r="F48" s="488"/>
      <c r="G48" s="489"/>
      <c r="H48" s="490">
        <f t="shared" si="1"/>
        <v>0</v>
      </c>
      <c r="I48" s="1289"/>
      <c r="J48" s="1290"/>
      <c r="K48" s="31"/>
    </row>
    <row r="49" spans="1:11" ht="16.5" customHeight="1">
      <c r="A49" s="1262"/>
      <c r="B49" s="1289"/>
      <c r="C49" s="1311"/>
      <c r="D49" s="1312"/>
      <c r="E49" s="487"/>
      <c r="F49" s="488"/>
      <c r="G49" s="489"/>
      <c r="H49" s="490">
        <f t="shared" si="1"/>
        <v>0</v>
      </c>
      <c r="I49" s="1289"/>
      <c r="J49" s="1290"/>
      <c r="K49" s="31"/>
    </row>
    <row r="50" spans="1:12" ht="16.5" customHeight="1">
      <c r="A50" s="1286"/>
      <c r="B50" s="1306"/>
      <c r="C50" s="1307"/>
      <c r="D50" s="1308"/>
      <c r="E50" s="497"/>
      <c r="F50" s="498"/>
      <c r="G50" s="499"/>
      <c r="H50" s="500">
        <f t="shared" si="1"/>
        <v>0</v>
      </c>
      <c r="I50" s="1306"/>
      <c r="J50" s="1309"/>
      <c r="L50" s="25"/>
    </row>
    <row r="51" spans="1:12" ht="24.75" customHeight="1" thickBot="1">
      <c r="A51" s="1275" t="s">
        <v>15</v>
      </c>
      <c r="B51" s="1276"/>
      <c r="C51" s="1276"/>
      <c r="D51" s="1276"/>
      <c r="E51" s="1276"/>
      <c r="F51" s="1276"/>
      <c r="G51" s="1277"/>
      <c r="H51" s="42">
        <f>SUM(H41:H50)</f>
        <v>0</v>
      </c>
      <c r="I51" s="1319" t="s">
        <v>26</v>
      </c>
      <c r="J51" s="1320"/>
      <c r="L51" s="25"/>
    </row>
    <row r="52" spans="1:12" ht="27" customHeight="1" thickBot="1">
      <c r="A52" s="1280" t="s">
        <v>23</v>
      </c>
      <c r="B52" s="1281"/>
      <c r="C52" s="1282"/>
      <c r="D52" s="1282"/>
      <c r="E52" s="1282"/>
      <c r="F52" s="1282"/>
      <c r="G52" s="1283"/>
      <c r="H52" s="249">
        <f>H39+H51</f>
        <v>0</v>
      </c>
      <c r="I52" s="1284" t="s">
        <v>16</v>
      </c>
      <c r="J52" s="1285"/>
      <c r="L52" s="25"/>
    </row>
    <row r="53" spans="1:12" ht="16.5" customHeight="1">
      <c r="A53" s="12"/>
      <c r="B53" s="12"/>
      <c r="C53" s="12"/>
      <c r="D53" s="12"/>
      <c r="E53" s="12"/>
      <c r="F53" s="12"/>
      <c r="G53" s="12"/>
      <c r="H53" s="13"/>
      <c r="I53" s="13"/>
      <c r="J53" s="13"/>
      <c r="L53" s="25"/>
    </row>
    <row r="54" spans="1:10" ht="16.5" customHeight="1">
      <c r="A54" s="268" t="s">
        <v>223</v>
      </c>
      <c r="B54" s="12"/>
      <c r="C54" s="12"/>
      <c r="D54" s="12"/>
      <c r="E54" s="12"/>
      <c r="F54" s="12"/>
      <c r="G54" s="12"/>
      <c r="H54" s="13"/>
      <c r="I54" s="13"/>
      <c r="J54" s="13"/>
    </row>
    <row r="55" spans="1:11" ht="37.5" customHeight="1">
      <c r="A55" s="269" t="s">
        <v>2</v>
      </c>
      <c r="B55" s="1266" t="s">
        <v>11</v>
      </c>
      <c r="C55" s="1267"/>
      <c r="D55" s="1267"/>
      <c r="E55" s="1267"/>
      <c r="F55" s="1267"/>
      <c r="G55" s="1268"/>
      <c r="H55" s="237" t="s">
        <v>22</v>
      </c>
      <c r="I55" s="1267" t="s">
        <v>9</v>
      </c>
      <c r="J55" s="1397"/>
      <c r="K55" s="270"/>
    </row>
    <row r="56" spans="1:10" ht="16.5" customHeight="1">
      <c r="A56" s="1386" t="s">
        <v>224</v>
      </c>
      <c r="B56" s="1297"/>
      <c r="C56" s="1298"/>
      <c r="D56" s="1298"/>
      <c r="E56" s="1298"/>
      <c r="F56" s="1298"/>
      <c r="G56" s="1299"/>
      <c r="H56" s="481"/>
      <c r="I56" s="1297"/>
      <c r="J56" s="1299"/>
    </row>
    <row r="57" spans="1:10" ht="16.5" customHeight="1">
      <c r="A57" s="1386"/>
      <c r="B57" s="1289"/>
      <c r="C57" s="1311"/>
      <c r="D57" s="1311"/>
      <c r="E57" s="1311"/>
      <c r="F57" s="1311"/>
      <c r="G57" s="1312"/>
      <c r="H57" s="490"/>
      <c r="I57" s="1289"/>
      <c r="J57" s="1312"/>
    </row>
    <row r="58" spans="1:10" ht="16.5" customHeight="1">
      <c r="A58" s="1386"/>
      <c r="B58" s="1289"/>
      <c r="C58" s="1311"/>
      <c r="D58" s="1311"/>
      <c r="E58" s="1311"/>
      <c r="F58" s="1311"/>
      <c r="G58" s="1312"/>
      <c r="H58" s="490"/>
      <c r="I58" s="1289"/>
      <c r="J58" s="1312"/>
    </row>
    <row r="59" spans="1:10" ht="16.5" customHeight="1">
      <c r="A59" s="1386"/>
      <c r="B59" s="1289"/>
      <c r="C59" s="1311"/>
      <c r="D59" s="1311"/>
      <c r="E59" s="1311"/>
      <c r="F59" s="1311"/>
      <c r="G59" s="1312"/>
      <c r="H59" s="490"/>
      <c r="I59" s="1289"/>
      <c r="J59" s="1312"/>
    </row>
    <row r="60" spans="1:10" ht="16.5" customHeight="1">
      <c r="A60" s="1387"/>
      <c r="B60" s="1306"/>
      <c r="C60" s="1307"/>
      <c r="D60" s="1307"/>
      <c r="E60" s="1307"/>
      <c r="F60" s="1307"/>
      <c r="G60" s="1308"/>
      <c r="H60" s="500"/>
      <c r="I60" s="1306"/>
      <c r="J60" s="1308"/>
    </row>
    <row r="61" spans="1:12" ht="27" customHeight="1">
      <c r="A61" s="1381" t="s">
        <v>225</v>
      </c>
      <c r="B61" s="1302"/>
      <c r="C61" s="1381"/>
      <c r="D61" s="1381"/>
      <c r="E61" s="1381"/>
      <c r="F61" s="1381"/>
      <c r="G61" s="1303"/>
      <c r="H61" s="44">
        <f>SUM(H56:H60)</f>
        <v>0</v>
      </c>
      <c r="I61" s="1382" t="s">
        <v>226</v>
      </c>
      <c r="J61" s="1383"/>
      <c r="L61" s="25"/>
    </row>
    <row r="62" spans="1:12" ht="16.5" customHeight="1">
      <c r="A62" s="14" t="s">
        <v>19</v>
      </c>
      <c r="B62" s="12"/>
      <c r="C62" s="12"/>
      <c r="D62" s="12"/>
      <c r="E62" s="12"/>
      <c r="F62" s="12"/>
      <c r="G62" s="12"/>
      <c r="H62" s="13"/>
      <c r="I62" s="13"/>
      <c r="J62" s="13"/>
      <c r="L62" s="25"/>
    </row>
    <row r="63" ht="16.5" customHeight="1">
      <c r="L63" s="25"/>
    </row>
    <row r="64" ht="24.75" customHeight="1"/>
    <row r="65" ht="27" customHeight="1"/>
  </sheetData>
  <sheetProtection/>
  <mergeCells count="48">
    <mergeCell ref="B58:G58"/>
    <mergeCell ref="I58:J58"/>
    <mergeCell ref="B59:G59"/>
    <mergeCell ref="I59:J59"/>
    <mergeCell ref="B60:G60"/>
    <mergeCell ref="I60:J60"/>
    <mergeCell ref="A61:G61"/>
    <mergeCell ref="I61:J61"/>
    <mergeCell ref="B57:G57"/>
    <mergeCell ref="I57:J57"/>
    <mergeCell ref="A52:G52"/>
    <mergeCell ref="I52:J52"/>
    <mergeCell ref="I55:J55"/>
    <mergeCell ref="A56:A60"/>
    <mergeCell ref="B56:G56"/>
    <mergeCell ref="I56:J56"/>
    <mergeCell ref="A2:E2"/>
    <mergeCell ref="I42:J42"/>
    <mergeCell ref="B43:D43"/>
    <mergeCell ref="H2:J2"/>
    <mergeCell ref="F2:G2"/>
    <mergeCell ref="I39:J39"/>
    <mergeCell ref="A9:A38"/>
    <mergeCell ref="I43:J43"/>
    <mergeCell ref="A39:G39"/>
    <mergeCell ref="B40:D40"/>
    <mergeCell ref="A41:A50"/>
    <mergeCell ref="B55:G55"/>
    <mergeCell ref="B50:D50"/>
    <mergeCell ref="I50:J50"/>
    <mergeCell ref="I45:J45"/>
    <mergeCell ref="B44:D44"/>
    <mergeCell ref="B41:D41"/>
    <mergeCell ref="A51:G51"/>
    <mergeCell ref="B49:D49"/>
    <mergeCell ref="I47:J47"/>
    <mergeCell ref="I48:J48"/>
    <mergeCell ref="I51:J51"/>
    <mergeCell ref="B46:D46"/>
    <mergeCell ref="I49:J49"/>
    <mergeCell ref="B48:D48"/>
    <mergeCell ref="B47:D47"/>
    <mergeCell ref="I40:J40"/>
    <mergeCell ref="B45:D45"/>
    <mergeCell ref="I44:J44"/>
    <mergeCell ref="I41:J41"/>
    <mergeCell ref="B42:D42"/>
    <mergeCell ref="I46:J46"/>
  </mergeCells>
  <dataValidations count="1">
    <dataValidation allowBlank="1" showInputMessage="1" showErrorMessage="1" imeMode="disabled" sqref="E9:E38 G9:G38 H9:H39 E41:E50 G41:G50 H41:H52 H56:H61"/>
  </dataValidations>
  <printOptions horizontalCentered="1"/>
  <pageMargins left="0.3937007874015748" right="0.35433070866141736" top="0.7480314960629921" bottom="0.3937007874015748" header="0.3937007874015748" footer="0.31496062992125984"/>
  <pageSetup horizontalDpi="600" verticalDpi="600" orientation="portrait" paperSize="9" scale="71" r:id="rId1"/>
  <headerFooter alignWithMargins="0">
    <oddHeader>&amp;R&amp;"ＭＳ 明朝,標準"&amp;14定型様式３　</oddHeader>
  </headerFooter>
  <ignoredErrors>
    <ignoredError sqref="H9:H38 H41:H50" unlockedFormula="1"/>
  </ignoredErrors>
</worksheet>
</file>

<file path=xl/worksheets/sheet2.xml><?xml version="1.0" encoding="utf-8"?>
<worksheet xmlns="http://schemas.openxmlformats.org/spreadsheetml/2006/main" xmlns:r="http://schemas.openxmlformats.org/officeDocument/2006/relationships">
  <dimension ref="A1:IV611"/>
  <sheetViews>
    <sheetView showGridLines="0" view="pageBreakPreview" zoomScale="85" zoomScaleSheetLayoutView="85" workbookViewId="0" topLeftCell="A1">
      <selection activeCell="A1" sqref="A1"/>
    </sheetView>
  </sheetViews>
  <sheetFormatPr defaultColWidth="9.140625" defaultRowHeight="15"/>
  <cols>
    <col min="1" max="1" width="3.140625" style="47" customWidth="1"/>
    <col min="2" max="3" width="3.140625" style="48" customWidth="1"/>
    <col min="4" max="4" width="3.28125" style="48" customWidth="1"/>
    <col min="5" max="33" width="3.140625" style="48" customWidth="1"/>
    <col min="34" max="34" width="4.00390625" style="48" customWidth="1"/>
    <col min="35" max="35" width="3.140625" style="48" customWidth="1"/>
    <col min="36" max="36" width="4.7109375" style="48" bestFit="1" customWidth="1"/>
    <col min="37" max="39" width="3.140625" style="48" customWidth="1"/>
    <col min="40" max="16384" width="9.00390625" style="48" customWidth="1"/>
  </cols>
  <sheetData>
    <row r="1" ht="13.5">
      <c r="AH1" s="49">
        <f>IF(OR($P$9&lt;&gt;"",$P$11&lt;&gt;""),$P$9&amp;"邸"&amp;RIGHT(TRIM($P$11),4),"")</f>
      </c>
    </row>
    <row r="2" spans="1:34" ht="18" customHeight="1">
      <c r="A2" s="344"/>
      <c r="AH2" s="423"/>
    </row>
    <row r="3" spans="1:36" ht="15" customHeight="1">
      <c r="A3" s="50"/>
      <c r="B3" s="51"/>
      <c r="C3" s="51"/>
      <c r="D3" s="51"/>
      <c r="E3" s="51"/>
      <c r="F3" s="51"/>
      <c r="G3" s="51"/>
      <c r="H3" s="51"/>
      <c r="I3" s="51"/>
      <c r="J3" s="51"/>
      <c r="K3" s="51"/>
      <c r="L3" s="51"/>
      <c r="M3" s="51"/>
      <c r="N3" s="51"/>
      <c r="O3" s="51"/>
      <c r="P3" s="51"/>
      <c r="Q3" s="51"/>
      <c r="R3" s="51"/>
      <c r="S3" s="51"/>
      <c r="T3" s="51"/>
      <c r="U3" s="51"/>
      <c r="V3" s="51"/>
      <c r="W3" s="51"/>
      <c r="Y3" s="129"/>
      <c r="Z3" s="129"/>
      <c r="AA3" s="129"/>
      <c r="AB3" s="129"/>
      <c r="AC3" s="129"/>
      <c r="AD3" s="129"/>
      <c r="AE3" s="129"/>
      <c r="AF3" s="129"/>
      <c r="AG3" s="129"/>
      <c r="AH3" s="52" t="s">
        <v>264</v>
      </c>
      <c r="AI3" s="51"/>
      <c r="AJ3" s="51"/>
    </row>
    <row r="4" spans="1:36" ht="15" customHeight="1">
      <c r="A4" s="50"/>
      <c r="B4" s="51"/>
      <c r="C4" s="51"/>
      <c r="D4" s="51"/>
      <c r="E4" s="51"/>
      <c r="F4" s="51"/>
      <c r="G4" s="51"/>
      <c r="H4" s="51"/>
      <c r="I4" s="51"/>
      <c r="J4" s="51"/>
      <c r="K4" s="51"/>
      <c r="L4" s="51"/>
      <c r="M4" s="51"/>
      <c r="N4" s="51"/>
      <c r="O4" s="51"/>
      <c r="P4" s="51"/>
      <c r="Q4" s="51"/>
      <c r="R4" s="51"/>
      <c r="S4" s="51"/>
      <c r="T4" s="51"/>
      <c r="U4" s="51"/>
      <c r="V4" s="51"/>
      <c r="W4" s="51"/>
      <c r="Y4" s="129"/>
      <c r="Z4" s="129"/>
      <c r="AA4" s="129"/>
      <c r="AB4" s="129"/>
      <c r="AC4" s="129"/>
      <c r="AD4" s="129"/>
      <c r="AE4" s="129"/>
      <c r="AF4" s="129"/>
      <c r="AG4" s="129"/>
      <c r="AH4" s="424"/>
      <c r="AI4" s="51"/>
      <c r="AJ4" s="51"/>
    </row>
    <row r="5" spans="1:39" ht="21" customHeight="1">
      <c r="A5" s="684" t="s">
        <v>89</v>
      </c>
      <c r="B5" s="684"/>
      <c r="C5" s="684"/>
      <c r="D5" s="684"/>
      <c r="E5" s="684"/>
      <c r="F5" s="684"/>
      <c r="G5" s="684"/>
      <c r="H5" s="684"/>
      <c r="I5" s="684"/>
      <c r="J5" s="684"/>
      <c r="K5" s="684"/>
      <c r="L5" s="684"/>
      <c r="M5" s="684"/>
      <c r="N5" s="684"/>
      <c r="O5" s="684"/>
      <c r="P5" s="684"/>
      <c r="Q5" s="684"/>
      <c r="R5" s="684"/>
      <c r="S5" s="684"/>
      <c r="T5" s="684"/>
      <c r="U5" s="684"/>
      <c r="V5" s="684"/>
      <c r="W5" s="684"/>
      <c r="X5" s="684"/>
      <c r="Y5" s="684"/>
      <c r="Z5" s="684"/>
      <c r="AA5" s="684"/>
      <c r="AB5" s="684"/>
      <c r="AC5" s="684"/>
      <c r="AD5" s="684"/>
      <c r="AE5" s="684"/>
      <c r="AF5" s="684"/>
      <c r="AG5" s="684"/>
      <c r="AH5" s="684"/>
      <c r="AI5" s="53"/>
      <c r="AJ5" s="54"/>
      <c r="AK5" s="54"/>
      <c r="AL5" s="54"/>
      <c r="AM5" s="54"/>
    </row>
    <row r="6" spans="1:39" ht="18" customHeight="1">
      <c r="A6" s="684"/>
      <c r="B6" s="684"/>
      <c r="C6" s="684"/>
      <c r="D6" s="684"/>
      <c r="E6" s="684"/>
      <c r="F6" s="684"/>
      <c r="G6" s="684"/>
      <c r="H6" s="684"/>
      <c r="I6" s="684"/>
      <c r="J6" s="684"/>
      <c r="K6" s="684"/>
      <c r="L6" s="684"/>
      <c r="M6" s="684"/>
      <c r="N6" s="684"/>
      <c r="O6" s="684"/>
      <c r="P6" s="684"/>
      <c r="Q6" s="684"/>
      <c r="R6" s="684"/>
      <c r="S6" s="684"/>
      <c r="T6" s="684"/>
      <c r="U6" s="684"/>
      <c r="V6" s="684"/>
      <c r="W6" s="684"/>
      <c r="X6" s="684"/>
      <c r="Y6" s="684"/>
      <c r="Z6" s="684"/>
      <c r="AA6" s="684"/>
      <c r="AB6" s="684"/>
      <c r="AC6" s="684"/>
      <c r="AD6" s="684"/>
      <c r="AE6" s="684"/>
      <c r="AF6" s="684"/>
      <c r="AG6" s="684"/>
      <c r="AH6" s="684"/>
      <c r="AI6" s="53"/>
      <c r="AJ6" s="54"/>
      <c r="AK6" s="54"/>
      <c r="AL6" s="54"/>
      <c r="AM6" s="54"/>
    </row>
    <row r="7" spans="1:39" ht="18" customHeight="1">
      <c r="A7" s="53"/>
      <c r="B7" s="53"/>
      <c r="C7" s="53"/>
      <c r="D7" s="53"/>
      <c r="E7" s="53"/>
      <c r="F7" s="53"/>
      <c r="G7" s="53"/>
      <c r="H7" s="53"/>
      <c r="I7" s="685"/>
      <c r="J7" s="685"/>
      <c r="K7" s="685"/>
      <c r="L7" s="685"/>
      <c r="M7" s="53"/>
      <c r="N7" s="53"/>
      <c r="O7" s="53"/>
      <c r="P7" s="686"/>
      <c r="Q7" s="686"/>
      <c r="T7" s="53"/>
      <c r="U7" s="53"/>
      <c r="V7" s="53"/>
      <c r="W7" s="53"/>
      <c r="X7" s="53"/>
      <c r="Y7" s="53"/>
      <c r="Z7" s="53"/>
      <c r="AA7" s="53"/>
      <c r="AB7" s="53"/>
      <c r="AC7" s="53"/>
      <c r="AD7" s="53"/>
      <c r="AE7" s="53"/>
      <c r="AF7" s="53"/>
      <c r="AG7" s="53"/>
      <c r="AH7" s="53"/>
      <c r="AI7" s="53"/>
      <c r="AJ7" s="54"/>
      <c r="AK7" s="54"/>
      <c r="AL7" s="54"/>
      <c r="AM7" s="54"/>
    </row>
    <row r="8" spans="1:39" ht="15" customHeight="1">
      <c r="A8" s="56"/>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row>
    <row r="9" spans="1:39" ht="18" customHeight="1">
      <c r="A9" s="58" t="s">
        <v>265</v>
      </c>
      <c r="B9" s="59" t="s">
        <v>266</v>
      </c>
      <c r="C9" s="57"/>
      <c r="D9" s="57"/>
      <c r="E9" s="57"/>
      <c r="F9" s="57"/>
      <c r="G9" s="57"/>
      <c r="H9" s="51"/>
      <c r="I9" s="60" t="s">
        <v>90</v>
      </c>
      <c r="J9" s="57"/>
      <c r="K9" s="57"/>
      <c r="L9" s="60" t="s">
        <v>91</v>
      </c>
      <c r="M9" s="57"/>
      <c r="N9" s="57"/>
      <c r="O9" s="57"/>
      <c r="P9" s="681">
        <f>IF('様式第1 交付申請書'!X9&lt;&gt;"",'様式第1 交付申請書'!X9,"")</f>
      </c>
      <c r="Q9" s="681"/>
      <c r="R9" s="681"/>
      <c r="S9" s="681"/>
      <c r="T9" s="681"/>
      <c r="U9" s="681"/>
      <c r="V9" s="681"/>
      <c r="W9" s="681"/>
      <c r="X9" s="681"/>
      <c r="Y9" s="57"/>
      <c r="Z9" s="57"/>
      <c r="AA9" s="57"/>
      <c r="AB9" s="57"/>
      <c r="AC9" s="57"/>
      <c r="AD9" s="57"/>
      <c r="AE9" s="57"/>
      <c r="AF9" s="57"/>
      <c r="AG9" s="57"/>
      <c r="AH9" s="57"/>
      <c r="AI9" s="57"/>
      <c r="AJ9" s="57"/>
      <c r="AK9" s="57"/>
      <c r="AL9" s="57"/>
      <c r="AM9" s="57"/>
    </row>
    <row r="10" spans="1:39" ht="15" customHeight="1">
      <c r="A10" s="61"/>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row>
    <row r="11" spans="1:39" ht="18" customHeight="1">
      <c r="A11" s="61"/>
      <c r="B11" s="57"/>
      <c r="C11" s="61"/>
      <c r="D11" s="61"/>
      <c r="E11" s="61"/>
      <c r="F11" s="61"/>
      <c r="G11" s="61"/>
      <c r="H11" s="51"/>
      <c r="I11" s="682" t="s">
        <v>70</v>
      </c>
      <c r="J11" s="682"/>
      <c r="K11" s="682"/>
      <c r="L11" s="682"/>
      <c r="M11" s="61"/>
      <c r="N11" s="61"/>
      <c r="O11" s="61"/>
      <c r="P11" s="683">
        <f>IF('様式第1 交付申請書'!X11&lt;&gt;"",'様式第1 交付申請書'!X11,"")</f>
      </c>
      <c r="Q11" s="683"/>
      <c r="R11" s="683"/>
      <c r="S11" s="683"/>
      <c r="T11" s="683"/>
      <c r="U11" s="683"/>
      <c r="V11" s="683"/>
      <c r="W11" s="683"/>
      <c r="X11" s="683"/>
      <c r="Y11" s="61"/>
      <c r="Z11" s="61"/>
      <c r="AA11" s="61"/>
      <c r="AB11" s="61"/>
      <c r="AC11" s="61"/>
      <c r="AD11" s="61"/>
      <c r="AE11" s="61"/>
      <c r="AF11" s="61"/>
      <c r="AG11" s="61"/>
      <c r="AH11" s="61"/>
      <c r="AI11" s="61"/>
      <c r="AJ11" s="57"/>
      <c r="AK11" s="57"/>
      <c r="AL11" s="57"/>
      <c r="AM11" s="57"/>
    </row>
    <row r="12" spans="1:39" ht="23.25" customHeight="1">
      <c r="A12" s="56"/>
      <c r="B12" s="57"/>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row>
    <row r="13" spans="1:36" ht="18" customHeight="1">
      <c r="A13" s="58" t="s">
        <v>267</v>
      </c>
      <c r="B13" s="59" t="s">
        <v>268</v>
      </c>
      <c r="C13" s="57"/>
      <c r="D13" s="57"/>
      <c r="E13" s="57"/>
      <c r="F13" s="57"/>
      <c r="G13" s="345"/>
      <c r="H13" s="345"/>
      <c r="I13" s="687" t="s">
        <v>269</v>
      </c>
      <c r="J13" s="687"/>
      <c r="K13" s="687"/>
      <c r="L13" s="687"/>
      <c r="M13" s="57"/>
      <c r="N13" s="57"/>
      <c r="O13" s="57"/>
      <c r="P13" s="688">
        <f>IF('様式第1 交付申請書'!P25&lt;&gt;"",'様式第1 交付申請書'!P25,"")</f>
      </c>
      <c r="Q13" s="688"/>
      <c r="R13" s="688"/>
      <c r="S13" s="688"/>
      <c r="T13" s="345"/>
      <c r="U13" s="57"/>
      <c r="V13" s="57"/>
      <c r="W13" s="57"/>
      <c r="X13" s="57"/>
      <c r="Y13" s="57"/>
      <c r="Z13" s="57"/>
      <c r="AA13" s="57"/>
      <c r="AB13" s="57"/>
      <c r="AD13" s="57"/>
      <c r="AE13" s="57"/>
      <c r="AF13" s="57"/>
      <c r="AG13" s="57"/>
      <c r="AH13" s="57"/>
      <c r="AI13" s="57"/>
      <c r="AJ13" s="60"/>
    </row>
    <row r="14" spans="1:39" ht="13.5" customHeight="1">
      <c r="A14" s="58"/>
      <c r="B14" s="59"/>
      <c r="C14" s="57"/>
      <c r="D14" s="57"/>
      <c r="E14" s="57"/>
      <c r="F14" s="57"/>
      <c r="G14" s="57"/>
      <c r="H14" s="51"/>
      <c r="J14" s="57"/>
      <c r="K14" s="57"/>
      <c r="L14" s="57"/>
      <c r="M14" s="57"/>
      <c r="N14" s="57"/>
      <c r="O14" s="57"/>
      <c r="P14" s="55"/>
      <c r="Q14" s="55"/>
      <c r="R14" s="55"/>
      <c r="S14" s="55"/>
      <c r="T14" s="57"/>
      <c r="U14" s="57"/>
      <c r="V14" s="64"/>
      <c r="W14" s="57"/>
      <c r="X14" s="57"/>
      <c r="Y14" s="57"/>
      <c r="Z14" s="57"/>
      <c r="AA14" s="57"/>
      <c r="AB14" s="57"/>
      <c r="AC14" s="57"/>
      <c r="AD14" s="57"/>
      <c r="AE14" s="57"/>
      <c r="AF14" s="57"/>
      <c r="AG14" s="57"/>
      <c r="AH14" s="57"/>
      <c r="AI14" s="57"/>
      <c r="AJ14" s="60"/>
      <c r="AK14" s="60"/>
      <c r="AL14" s="57"/>
      <c r="AM14" s="57"/>
    </row>
    <row r="15" spans="1:39" ht="18" customHeight="1">
      <c r="A15" s="58"/>
      <c r="B15" s="59"/>
      <c r="C15" s="57"/>
      <c r="D15" s="57"/>
      <c r="E15" s="57"/>
      <c r="F15" s="57"/>
      <c r="G15" s="57"/>
      <c r="H15" s="51"/>
      <c r="I15" s="57" t="s">
        <v>92</v>
      </c>
      <c r="J15" s="57"/>
      <c r="K15" s="57"/>
      <c r="L15" s="57"/>
      <c r="M15" s="57"/>
      <c r="N15" s="57"/>
      <c r="O15" s="57"/>
      <c r="P15" s="689"/>
      <c r="Q15" s="689"/>
      <c r="R15" s="689"/>
      <c r="S15" s="689"/>
      <c r="T15" s="57" t="s">
        <v>93</v>
      </c>
      <c r="U15" s="57"/>
      <c r="V15" s="57"/>
      <c r="W15" s="57"/>
      <c r="X15" s="57"/>
      <c r="Y15" s="57"/>
      <c r="Z15" s="57"/>
      <c r="AA15" s="57"/>
      <c r="AB15" s="57"/>
      <c r="AC15" s="57"/>
      <c r="AD15" s="57"/>
      <c r="AE15" s="57"/>
      <c r="AF15" s="57"/>
      <c r="AG15" s="57"/>
      <c r="AH15" s="57"/>
      <c r="AI15" s="57"/>
      <c r="AJ15" s="60"/>
      <c r="AK15" s="60"/>
      <c r="AL15" s="57"/>
      <c r="AM15" s="57"/>
    </row>
    <row r="16" spans="1:39" ht="15.75" customHeight="1">
      <c r="A16" s="61"/>
      <c r="B16" s="57"/>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63"/>
      <c r="AK16" s="63"/>
      <c r="AL16" s="57"/>
      <c r="AM16" s="57"/>
    </row>
    <row r="17" spans="1:39" ht="18" customHeight="1">
      <c r="A17" s="61"/>
      <c r="B17" s="57"/>
      <c r="C17" s="57"/>
      <c r="D17" s="57"/>
      <c r="E17" s="57"/>
      <c r="F17" s="57"/>
      <c r="G17" s="57"/>
      <c r="H17" s="57"/>
      <c r="I17" s="682" t="s">
        <v>94</v>
      </c>
      <c r="J17" s="682"/>
      <c r="K17" s="682"/>
      <c r="L17" s="682"/>
      <c r="M17" s="57"/>
      <c r="N17" s="57"/>
      <c r="O17" s="57"/>
      <c r="P17" s="689"/>
      <c r="Q17" s="689"/>
      <c r="R17" s="57"/>
      <c r="S17" s="57"/>
      <c r="T17" s="57"/>
      <c r="U17" s="57"/>
      <c r="V17" s="57"/>
      <c r="W17" s="57"/>
      <c r="X17" s="57"/>
      <c r="Y17" s="57"/>
      <c r="Z17" s="57"/>
      <c r="AA17" s="57"/>
      <c r="AB17" s="57"/>
      <c r="AC17" s="57"/>
      <c r="AD17" s="57"/>
      <c r="AE17" s="57"/>
      <c r="AF17" s="57"/>
      <c r="AG17" s="57"/>
      <c r="AH17" s="57"/>
      <c r="AI17" s="57"/>
      <c r="AJ17" s="64"/>
      <c r="AK17" s="64"/>
      <c r="AL17" s="57"/>
      <c r="AM17" s="57"/>
    </row>
    <row r="18" spans="1:39" ht="18" customHeight="1">
      <c r="A18" s="61"/>
      <c r="B18" s="57"/>
      <c r="C18" s="57"/>
      <c r="D18" s="57"/>
      <c r="E18" s="57"/>
      <c r="F18" s="57"/>
      <c r="G18" s="57"/>
      <c r="H18" s="57"/>
      <c r="I18" s="57"/>
      <c r="J18" s="57"/>
      <c r="K18" s="57"/>
      <c r="L18" s="57"/>
      <c r="M18" s="57"/>
      <c r="N18" s="57"/>
      <c r="O18" s="57"/>
      <c r="P18" s="65"/>
      <c r="Q18" s="57"/>
      <c r="R18" s="57"/>
      <c r="S18" s="57"/>
      <c r="T18" s="57"/>
      <c r="U18" s="57"/>
      <c r="V18" s="57"/>
      <c r="W18" s="57"/>
      <c r="X18" s="57"/>
      <c r="Y18" s="57"/>
      <c r="Z18" s="57"/>
      <c r="AA18" s="57"/>
      <c r="AB18" s="57"/>
      <c r="AC18" s="57"/>
      <c r="AD18" s="57"/>
      <c r="AE18" s="57"/>
      <c r="AF18" s="57"/>
      <c r="AG18" s="57"/>
      <c r="AH18" s="57"/>
      <c r="AI18" s="57"/>
      <c r="AJ18" s="57"/>
      <c r="AK18" s="57"/>
      <c r="AL18" s="57"/>
      <c r="AM18" s="57"/>
    </row>
    <row r="19" spans="1:39" ht="15" customHeight="1">
      <c r="A19" s="61"/>
      <c r="B19" s="57"/>
      <c r="C19" s="57"/>
      <c r="D19" s="57"/>
      <c r="E19" s="57"/>
      <c r="F19" s="57"/>
      <c r="G19" s="57"/>
      <c r="H19" s="57"/>
      <c r="I19" s="60" t="s">
        <v>95</v>
      </c>
      <c r="J19" s="57"/>
      <c r="K19" s="57"/>
      <c r="L19" s="60" t="s">
        <v>96</v>
      </c>
      <c r="M19" s="57"/>
      <c r="N19" s="57"/>
      <c r="O19" s="57"/>
      <c r="P19" s="346" t="s">
        <v>446</v>
      </c>
      <c r="Q19" s="690" t="s">
        <v>270</v>
      </c>
      <c r="R19" s="690"/>
      <c r="S19" s="690"/>
      <c r="T19" s="690"/>
      <c r="U19" s="690"/>
      <c r="W19" s="346" t="s">
        <v>446</v>
      </c>
      <c r="X19" s="61" t="s">
        <v>447</v>
      </c>
      <c r="Y19" s="57"/>
      <c r="AA19" s="346" t="s">
        <v>446</v>
      </c>
      <c r="AB19" s="690" t="s">
        <v>448</v>
      </c>
      <c r="AC19" s="690"/>
      <c r="AD19" s="57"/>
      <c r="AE19" s="57"/>
      <c r="AF19" s="57"/>
      <c r="AG19" s="57"/>
      <c r="AH19" s="57"/>
      <c r="AI19" s="57"/>
      <c r="AJ19" s="57"/>
      <c r="AK19" s="57"/>
      <c r="AL19" s="57"/>
      <c r="AM19" s="57"/>
    </row>
    <row r="20" spans="1:39" ht="15" customHeight="1">
      <c r="A20" s="61"/>
      <c r="B20" s="57"/>
      <c r="C20" s="57"/>
      <c r="D20" s="57"/>
      <c r="E20" s="57"/>
      <c r="F20" s="57"/>
      <c r="G20" s="57"/>
      <c r="H20" s="57"/>
      <c r="I20" s="60"/>
      <c r="J20" s="57"/>
      <c r="K20" s="57"/>
      <c r="L20" s="60"/>
      <c r="M20" s="57"/>
      <c r="N20" s="57"/>
      <c r="O20" s="57"/>
      <c r="P20" s="346" t="s">
        <v>446</v>
      </c>
      <c r="Q20" s="690" t="s">
        <v>271</v>
      </c>
      <c r="R20" s="690"/>
      <c r="S20" s="690"/>
      <c r="T20" s="690"/>
      <c r="U20" s="690"/>
      <c r="V20" s="690"/>
      <c r="W20" s="346" t="s">
        <v>104</v>
      </c>
      <c r="X20" s="691" t="s">
        <v>449</v>
      </c>
      <c r="Y20" s="691"/>
      <c r="Z20" s="692"/>
      <c r="AA20" s="692"/>
      <c r="AB20" s="692"/>
      <c r="AC20" s="692"/>
      <c r="AD20" s="692"/>
      <c r="AE20" s="692"/>
      <c r="AF20" s="692"/>
      <c r="AG20" s="57" t="s">
        <v>450</v>
      </c>
      <c r="AI20" s="57"/>
      <c r="AJ20" s="57"/>
      <c r="AK20" s="57"/>
      <c r="AL20" s="57"/>
      <c r="AM20" s="57"/>
    </row>
    <row r="21" spans="1:39" ht="15" customHeight="1">
      <c r="A21" s="61"/>
      <c r="B21" s="57"/>
      <c r="C21" s="57"/>
      <c r="D21" s="57"/>
      <c r="E21" s="57"/>
      <c r="O21" s="57"/>
      <c r="P21" s="70" t="s">
        <v>97</v>
      </c>
      <c r="AA21" s="57"/>
      <c r="AB21" s="57"/>
      <c r="AD21" s="57"/>
      <c r="AE21" s="57"/>
      <c r="AF21" s="57"/>
      <c r="AG21" s="57"/>
      <c r="AH21" s="57"/>
      <c r="AI21" s="57"/>
      <c r="AJ21" s="64"/>
      <c r="AK21" s="64"/>
      <c r="AL21" s="57"/>
      <c r="AM21" s="57"/>
    </row>
    <row r="22" spans="1:39" ht="15" customHeight="1">
      <c r="A22" s="61"/>
      <c r="B22" s="57"/>
      <c r="C22" s="57"/>
      <c r="D22" s="57"/>
      <c r="E22" s="57"/>
      <c r="F22" s="57"/>
      <c r="G22" s="57"/>
      <c r="H22" s="57"/>
      <c r="I22" s="57"/>
      <c r="J22" s="57"/>
      <c r="K22" s="57"/>
      <c r="L22" s="57"/>
      <c r="M22" s="57"/>
      <c r="N22" s="57"/>
      <c r="O22" s="57"/>
      <c r="Q22" s="57"/>
      <c r="R22" s="57"/>
      <c r="S22" s="57"/>
      <c r="T22" s="57"/>
      <c r="U22" s="57"/>
      <c r="V22" s="57"/>
      <c r="W22" s="57"/>
      <c r="X22" s="57"/>
      <c r="Y22" s="57"/>
      <c r="Z22" s="57"/>
      <c r="AA22" s="57"/>
      <c r="AB22" s="57"/>
      <c r="AC22" s="57"/>
      <c r="AD22" s="57"/>
      <c r="AE22" s="57"/>
      <c r="AF22" s="57"/>
      <c r="AG22" s="57"/>
      <c r="AH22" s="57"/>
      <c r="AI22" s="57"/>
      <c r="AJ22" s="64"/>
      <c r="AK22" s="64"/>
      <c r="AL22" s="57"/>
      <c r="AM22" s="57"/>
    </row>
    <row r="23" spans="1:39" ht="18" customHeight="1">
      <c r="A23" s="61"/>
      <c r="B23" s="57"/>
      <c r="C23" s="57"/>
      <c r="D23" s="57"/>
      <c r="E23" s="57"/>
      <c r="F23" s="57"/>
      <c r="G23" s="57"/>
      <c r="H23" s="57"/>
      <c r="I23" s="682" t="s">
        <v>272</v>
      </c>
      <c r="J23" s="682"/>
      <c r="K23" s="682"/>
      <c r="L23" s="682"/>
      <c r="M23" s="57"/>
      <c r="N23" s="57"/>
      <c r="O23" s="57"/>
      <c r="P23" s="695"/>
      <c r="Q23" s="695"/>
      <c r="R23" s="695"/>
      <c r="S23" s="695"/>
      <c r="T23" s="695"/>
      <c r="U23" s="695"/>
      <c r="V23" s="695"/>
      <c r="W23" s="695"/>
      <c r="X23" s="695"/>
      <c r="Y23" s="61" t="s">
        <v>451</v>
      </c>
      <c r="Z23" s="71" t="s">
        <v>273</v>
      </c>
      <c r="AA23" s="61"/>
      <c r="AB23" s="61"/>
      <c r="AC23" s="71"/>
      <c r="AD23" s="57"/>
      <c r="AE23" s="57"/>
      <c r="AF23" s="57"/>
      <c r="AG23" s="57"/>
      <c r="AH23" s="57"/>
      <c r="AI23" s="57"/>
      <c r="AJ23" s="57"/>
      <c r="AK23" s="57"/>
      <c r="AL23" s="57"/>
      <c r="AM23" s="57"/>
    </row>
    <row r="24" spans="1:39" ht="15" customHeight="1">
      <c r="A24" s="68"/>
      <c r="B24" s="57"/>
      <c r="C24" s="57"/>
      <c r="D24" s="57"/>
      <c r="E24" s="57"/>
      <c r="F24" s="57"/>
      <c r="G24" s="57"/>
      <c r="H24" s="57"/>
      <c r="I24" s="57"/>
      <c r="J24" s="57"/>
      <c r="K24" s="57"/>
      <c r="L24" s="57"/>
      <c r="M24" s="57"/>
      <c r="N24" s="57"/>
      <c r="O24" s="57"/>
      <c r="P24" s="71"/>
      <c r="Q24" s="57"/>
      <c r="R24" s="57"/>
      <c r="S24" s="57"/>
      <c r="T24" s="57"/>
      <c r="U24" s="57"/>
      <c r="V24" s="57"/>
      <c r="W24" s="57"/>
      <c r="X24" s="57"/>
      <c r="Y24" s="57"/>
      <c r="Z24" s="57"/>
      <c r="AA24" s="57"/>
      <c r="AB24" s="57"/>
      <c r="AC24" s="57"/>
      <c r="AD24" s="57"/>
      <c r="AE24" s="57"/>
      <c r="AF24" s="57"/>
      <c r="AG24" s="57"/>
      <c r="AH24" s="57"/>
      <c r="AI24" s="57"/>
      <c r="AJ24" s="57"/>
      <c r="AK24" s="57"/>
      <c r="AL24" s="57"/>
      <c r="AM24" s="57"/>
    </row>
    <row r="25" spans="1:35" ht="18" customHeight="1">
      <c r="A25" s="61"/>
      <c r="B25" s="57"/>
      <c r="C25" s="57"/>
      <c r="D25" s="57"/>
      <c r="E25" s="57"/>
      <c r="F25" s="57"/>
      <c r="G25" s="57"/>
      <c r="H25" s="57"/>
      <c r="I25" s="682"/>
      <c r="J25" s="682"/>
      <c r="K25" s="682"/>
      <c r="L25" s="682"/>
      <c r="M25" s="57"/>
      <c r="N25" s="57"/>
      <c r="O25" s="57"/>
      <c r="P25" s="693" t="s">
        <v>452</v>
      </c>
      <c r="Q25" s="693"/>
      <c r="R25" s="694"/>
      <c r="S25" s="694"/>
      <c r="T25" s="693" t="s">
        <v>453</v>
      </c>
      <c r="U25" s="693"/>
      <c r="V25" s="694"/>
      <c r="W25" s="694"/>
      <c r="X25" s="693" t="s">
        <v>454</v>
      </c>
      <c r="Y25" s="693"/>
      <c r="Z25" s="694"/>
      <c r="AA25" s="694"/>
      <c r="AB25" s="693" t="s">
        <v>274</v>
      </c>
      <c r="AC25" s="693"/>
      <c r="AD25" s="693"/>
      <c r="AE25" s="694"/>
      <c r="AF25" s="694"/>
      <c r="AG25" s="72" t="s">
        <v>455</v>
      </c>
      <c r="AH25" s="72"/>
      <c r="AI25" s="57"/>
    </row>
    <row r="26" spans="1:39" ht="15" customHeight="1">
      <c r="A26" s="68"/>
      <c r="B26" s="57"/>
      <c r="C26" s="57"/>
      <c r="D26" s="57"/>
      <c r="E26" s="57"/>
      <c r="F26" s="57"/>
      <c r="G26" s="57"/>
      <c r="H26" s="57"/>
      <c r="I26" s="57"/>
      <c r="J26" s="57"/>
      <c r="K26" s="57"/>
      <c r="L26" s="57"/>
      <c r="M26" s="57"/>
      <c r="N26" s="57"/>
      <c r="O26" s="57"/>
      <c r="P26" s="70"/>
      <c r="Q26" s="57"/>
      <c r="R26" s="74"/>
      <c r="S26" s="57"/>
      <c r="T26" s="57"/>
      <c r="U26" s="74"/>
      <c r="V26" s="57"/>
      <c r="W26" s="57"/>
      <c r="X26" s="57"/>
      <c r="Y26" s="57"/>
      <c r="Z26" s="57"/>
      <c r="AA26" s="697" t="s">
        <v>275</v>
      </c>
      <c r="AB26" s="697"/>
      <c r="AC26" s="697"/>
      <c r="AD26" s="697"/>
      <c r="AE26" s="697"/>
      <c r="AF26" s="697"/>
      <c r="AG26" s="697"/>
      <c r="AH26" s="697"/>
      <c r="AI26" s="57"/>
      <c r="AJ26" s="57"/>
      <c r="AK26" s="57"/>
      <c r="AL26" s="57"/>
      <c r="AM26" s="57"/>
    </row>
    <row r="27" spans="1:39" ht="18" customHeight="1">
      <c r="A27" s="68"/>
      <c r="B27" s="57"/>
      <c r="C27" s="57"/>
      <c r="D27" s="57"/>
      <c r="E27" s="57"/>
      <c r="F27" s="57"/>
      <c r="G27" s="57"/>
      <c r="H27" s="57"/>
      <c r="I27" s="57"/>
      <c r="J27" s="57"/>
      <c r="K27" s="57"/>
      <c r="L27" s="57"/>
      <c r="M27" s="57"/>
      <c r="N27" s="57"/>
      <c r="O27" s="57"/>
      <c r="P27" s="70"/>
      <c r="Q27" s="57"/>
      <c r="R27" s="74"/>
      <c r="S27" s="57"/>
      <c r="T27" s="57"/>
      <c r="U27" s="74"/>
      <c r="V27" s="57"/>
      <c r="W27" s="57"/>
      <c r="X27" s="57"/>
      <c r="Y27" s="57"/>
      <c r="Z27" s="57"/>
      <c r="AA27" s="347"/>
      <c r="AB27" s="347"/>
      <c r="AC27" s="347"/>
      <c r="AD27" s="347"/>
      <c r="AE27" s="347"/>
      <c r="AF27" s="347"/>
      <c r="AG27" s="347"/>
      <c r="AH27" s="347"/>
      <c r="AI27" s="57"/>
      <c r="AJ27" s="57"/>
      <c r="AK27" s="57"/>
      <c r="AL27" s="57"/>
      <c r="AM27" s="57"/>
    </row>
    <row r="28" spans="1:39" ht="18" customHeight="1">
      <c r="A28" s="58" t="s">
        <v>456</v>
      </c>
      <c r="B28" s="425" t="s">
        <v>687</v>
      </c>
      <c r="C28" s="57"/>
      <c r="D28" s="57"/>
      <c r="E28" s="57"/>
      <c r="F28" s="57"/>
      <c r="G28" s="57"/>
      <c r="H28" s="57"/>
      <c r="I28" s="57" t="s">
        <v>457</v>
      </c>
      <c r="J28" s="57"/>
      <c r="K28" s="57"/>
      <c r="L28" s="57"/>
      <c r="M28" s="57"/>
      <c r="N28" s="57"/>
      <c r="O28" s="57"/>
      <c r="P28" s="683"/>
      <c r="Q28" s="683"/>
      <c r="R28" s="683"/>
      <c r="S28" s="683"/>
      <c r="T28" s="683"/>
      <c r="U28" s="683"/>
      <c r="V28" s="683"/>
      <c r="W28" s="683"/>
      <c r="X28" s="683"/>
      <c r="Y28" s="683"/>
      <c r="Z28" s="683"/>
      <c r="AA28" s="683"/>
      <c r="AB28" s="683"/>
      <c r="AC28" s="683"/>
      <c r="AD28" s="683"/>
      <c r="AE28" s="683"/>
      <c r="AF28" s="683"/>
      <c r="AG28" s="683"/>
      <c r="AH28" s="683"/>
      <c r="AI28" s="57"/>
      <c r="AJ28" s="57"/>
      <c r="AK28" s="57"/>
      <c r="AL28" s="57"/>
      <c r="AM28" s="57"/>
    </row>
    <row r="29" spans="1:39" ht="18" customHeight="1">
      <c r="A29" s="68"/>
      <c r="B29" s="57"/>
      <c r="C29" s="57"/>
      <c r="D29" s="57"/>
      <c r="E29" s="57"/>
      <c r="F29" s="57"/>
      <c r="G29" s="57"/>
      <c r="H29" s="57"/>
      <c r="I29" s="57"/>
      <c r="J29" s="57"/>
      <c r="K29" s="57"/>
      <c r="L29" s="57"/>
      <c r="M29" s="57"/>
      <c r="N29" s="57"/>
      <c r="O29" s="57"/>
      <c r="P29" s="70"/>
      <c r="Q29" s="57"/>
      <c r="R29" s="74"/>
      <c r="S29" s="57"/>
      <c r="T29" s="57"/>
      <c r="U29" s="74"/>
      <c r="V29" s="57"/>
      <c r="W29" s="57"/>
      <c r="X29" s="57"/>
      <c r="Y29" s="57"/>
      <c r="Z29" s="57"/>
      <c r="AA29" s="347"/>
      <c r="AB29" s="347"/>
      <c r="AC29" s="347"/>
      <c r="AD29" s="347"/>
      <c r="AE29" s="347"/>
      <c r="AF29" s="347"/>
      <c r="AG29" s="347"/>
      <c r="AH29" s="347"/>
      <c r="AI29" s="57"/>
      <c r="AJ29" s="57"/>
      <c r="AK29" s="57"/>
      <c r="AL29" s="57"/>
      <c r="AM29" s="57"/>
    </row>
    <row r="30" spans="1:39" ht="18" customHeight="1">
      <c r="A30" s="58"/>
      <c r="B30" s="59"/>
      <c r="C30" s="57"/>
      <c r="D30" s="57"/>
      <c r="E30" s="57"/>
      <c r="F30" s="57"/>
      <c r="G30" s="57"/>
      <c r="H30" s="57"/>
      <c r="I30" s="682" t="s">
        <v>293</v>
      </c>
      <c r="J30" s="682"/>
      <c r="K30" s="682"/>
      <c r="L30" s="682"/>
      <c r="M30" s="57"/>
      <c r="N30" s="57"/>
      <c r="O30" s="57"/>
      <c r="P30" s="352" t="s">
        <v>446</v>
      </c>
      <c r="Q30" s="693" t="s">
        <v>458</v>
      </c>
      <c r="R30" s="693"/>
      <c r="S30" s="72"/>
      <c r="T30" s="352" t="s">
        <v>104</v>
      </c>
      <c r="U30" s="693" t="s">
        <v>459</v>
      </c>
      <c r="V30" s="693"/>
      <c r="W30" s="426"/>
      <c r="X30" s="352" t="s">
        <v>104</v>
      </c>
      <c r="Y30" s="693" t="s">
        <v>460</v>
      </c>
      <c r="Z30" s="693"/>
      <c r="AA30" s="426"/>
      <c r="AB30" s="352" t="s">
        <v>104</v>
      </c>
      <c r="AC30" s="693" t="s">
        <v>461</v>
      </c>
      <c r="AD30" s="693"/>
      <c r="AE30" s="426"/>
      <c r="AF30" s="352" t="s">
        <v>104</v>
      </c>
      <c r="AG30" s="693" t="s">
        <v>462</v>
      </c>
      <c r="AH30" s="693"/>
      <c r="AI30" s="57"/>
      <c r="AJ30" s="57"/>
      <c r="AK30" s="57"/>
      <c r="AL30" s="57"/>
      <c r="AM30" s="57"/>
    </row>
    <row r="31" spans="1:39" ht="18" customHeight="1">
      <c r="A31" s="58"/>
      <c r="B31" s="59"/>
      <c r="C31" s="57"/>
      <c r="D31" s="57"/>
      <c r="E31" s="57"/>
      <c r="F31" s="57"/>
      <c r="G31" s="57"/>
      <c r="H31" s="57"/>
      <c r="I31" s="77" t="s">
        <v>463</v>
      </c>
      <c r="J31" s="57"/>
      <c r="K31" s="57"/>
      <c r="L31" s="57"/>
      <c r="M31" s="57"/>
      <c r="N31" s="57"/>
      <c r="O31" s="57"/>
      <c r="P31" s="70"/>
      <c r="Q31" s="57"/>
      <c r="R31" s="74"/>
      <c r="S31" s="57"/>
      <c r="T31" s="57"/>
      <c r="U31" s="74"/>
      <c r="V31" s="57"/>
      <c r="W31" s="57"/>
      <c r="X31" s="57"/>
      <c r="Y31" s="57"/>
      <c r="Z31" s="57"/>
      <c r="AA31" s="347"/>
      <c r="AB31" s="347"/>
      <c r="AC31" s="347"/>
      <c r="AD31" s="347"/>
      <c r="AE31" s="347"/>
      <c r="AF31" s="347"/>
      <c r="AG31" s="347"/>
      <c r="AH31" s="347"/>
      <c r="AI31" s="57"/>
      <c r="AJ31" s="57"/>
      <c r="AK31" s="57"/>
      <c r="AL31" s="57"/>
      <c r="AM31" s="57"/>
    </row>
    <row r="32" spans="1:39" ht="7.5" customHeight="1">
      <c r="A32" s="58"/>
      <c r="B32" s="59"/>
      <c r="C32" s="57"/>
      <c r="D32" s="57"/>
      <c r="E32" s="57"/>
      <c r="F32" s="57"/>
      <c r="G32" s="57"/>
      <c r="H32" s="57"/>
      <c r="I32" s="65"/>
      <c r="J32" s="57"/>
      <c r="K32" s="57"/>
      <c r="L32" s="57"/>
      <c r="M32" s="57"/>
      <c r="N32" s="57"/>
      <c r="O32" s="57"/>
      <c r="P32" s="70"/>
      <c r="Q32" s="57"/>
      <c r="R32" s="74"/>
      <c r="S32" s="57"/>
      <c r="T32" s="57"/>
      <c r="U32" s="74"/>
      <c r="V32" s="57"/>
      <c r="W32" s="57"/>
      <c r="X32" s="57"/>
      <c r="Y32" s="57"/>
      <c r="Z32" s="57"/>
      <c r="AA32" s="347"/>
      <c r="AB32" s="347"/>
      <c r="AC32" s="347"/>
      <c r="AD32" s="347"/>
      <c r="AE32" s="347"/>
      <c r="AF32" s="347"/>
      <c r="AG32" s="347"/>
      <c r="AH32" s="347"/>
      <c r="AI32" s="57"/>
      <c r="AJ32" s="57"/>
      <c r="AK32" s="57"/>
      <c r="AL32" s="57"/>
      <c r="AM32" s="57"/>
    </row>
    <row r="33" spans="1:39" ht="18" customHeight="1">
      <c r="A33" s="58"/>
      <c r="B33" s="59"/>
      <c r="C33" s="57"/>
      <c r="D33" s="57"/>
      <c r="E33" s="57"/>
      <c r="F33" s="57"/>
      <c r="G33" s="57"/>
      <c r="H33" s="57"/>
      <c r="I33" s="57" t="s">
        <v>464</v>
      </c>
      <c r="J33" s="57"/>
      <c r="K33" s="57"/>
      <c r="L33" s="57"/>
      <c r="M33" s="57"/>
      <c r="N33" s="57"/>
      <c r="O33" s="57"/>
      <c r="P33" s="681"/>
      <c r="Q33" s="681"/>
      <c r="R33" s="681"/>
      <c r="S33" s="681"/>
      <c r="T33" s="681"/>
      <c r="U33" s="681"/>
      <c r="V33" s="681"/>
      <c r="W33" s="681"/>
      <c r="X33" s="681"/>
      <c r="Y33" s="681"/>
      <c r="Z33" s="681"/>
      <c r="AA33" s="681"/>
      <c r="AB33" s="681"/>
      <c r="AC33" s="681"/>
      <c r="AD33" s="681"/>
      <c r="AE33" s="681"/>
      <c r="AF33" s="681"/>
      <c r="AG33" s="681"/>
      <c r="AH33" s="681"/>
      <c r="AI33" s="57"/>
      <c r="AJ33" s="57"/>
      <c r="AK33" s="57"/>
      <c r="AL33" s="57"/>
      <c r="AM33" s="57"/>
    </row>
    <row r="34" spans="1:39" ht="23.25" customHeight="1">
      <c r="A34" s="68"/>
      <c r="B34" s="57"/>
      <c r="C34" s="57"/>
      <c r="D34" s="57"/>
      <c r="E34" s="57"/>
      <c r="F34" s="57"/>
      <c r="G34" s="57"/>
      <c r="H34" s="57"/>
      <c r="I34" s="57"/>
      <c r="J34" s="57"/>
      <c r="K34" s="57"/>
      <c r="L34" s="57"/>
      <c r="M34" s="57"/>
      <c r="N34" s="57"/>
      <c r="O34" s="57"/>
      <c r="P34" s="70"/>
      <c r="Q34" s="57"/>
      <c r="R34" s="74"/>
      <c r="S34" s="57"/>
      <c r="T34" s="57"/>
      <c r="U34" s="74"/>
      <c r="V34" s="57"/>
      <c r="W34" s="57"/>
      <c r="X34" s="57"/>
      <c r="Y34" s="57"/>
      <c r="Z34" s="57"/>
      <c r="AA34" s="347"/>
      <c r="AB34" s="347"/>
      <c r="AC34" s="347"/>
      <c r="AD34" s="347"/>
      <c r="AE34" s="347"/>
      <c r="AF34" s="347"/>
      <c r="AG34" s="347"/>
      <c r="AH34" s="347"/>
      <c r="AI34" s="57"/>
      <c r="AJ34" s="57"/>
      <c r="AK34" s="57"/>
      <c r="AL34" s="57"/>
      <c r="AM34" s="57"/>
    </row>
    <row r="35" spans="1:39" ht="18" customHeight="1">
      <c r="A35" s="58" t="s">
        <v>465</v>
      </c>
      <c r="B35" s="59" t="s">
        <v>98</v>
      </c>
      <c r="C35" s="57"/>
      <c r="D35" s="57"/>
      <c r="E35" s="57"/>
      <c r="F35" s="57"/>
      <c r="G35" s="57"/>
      <c r="H35" s="57"/>
      <c r="I35" s="57" t="s">
        <v>276</v>
      </c>
      <c r="J35" s="57"/>
      <c r="K35" s="57"/>
      <c r="L35" s="57"/>
      <c r="N35" s="60"/>
      <c r="O35" s="60"/>
      <c r="P35" s="348"/>
      <c r="Q35" s="698"/>
      <c r="R35" s="698"/>
      <c r="S35" s="698"/>
      <c r="T35" s="698"/>
      <c r="U35" s="698"/>
      <c r="V35" s="698"/>
      <c r="W35" s="698"/>
      <c r="X35" s="698"/>
      <c r="Y35" s="699" t="s">
        <v>466</v>
      </c>
      <c r="Z35" s="699"/>
      <c r="AA35" s="699"/>
      <c r="AB35" s="700"/>
      <c r="AC35" s="700"/>
      <c r="AD35" s="700"/>
      <c r="AE35" s="700"/>
      <c r="AF35" s="700"/>
      <c r="AG35" s="700"/>
      <c r="AH35" s="700"/>
      <c r="AI35" s="57"/>
      <c r="AJ35" s="57"/>
      <c r="AK35" s="57"/>
      <c r="AL35" s="57"/>
      <c r="AM35" s="57"/>
    </row>
    <row r="36" spans="1:39" ht="18" customHeight="1">
      <c r="A36" s="58"/>
      <c r="B36" s="59"/>
      <c r="C36" s="57"/>
      <c r="D36" s="57"/>
      <c r="E36" s="57"/>
      <c r="F36" s="57"/>
      <c r="G36" s="57"/>
      <c r="H36" s="57"/>
      <c r="I36" s="57"/>
      <c r="J36" s="57"/>
      <c r="K36" s="57"/>
      <c r="L36" s="57"/>
      <c r="N36" s="60"/>
      <c r="O36" s="60"/>
      <c r="P36" s="348"/>
      <c r="Q36" s="348"/>
      <c r="R36" s="348"/>
      <c r="S36" s="348"/>
      <c r="T36" s="348"/>
      <c r="U36" s="348"/>
      <c r="V36" s="348"/>
      <c r="W36" s="348"/>
      <c r="X36" s="348"/>
      <c r="Y36" s="696" t="s">
        <v>467</v>
      </c>
      <c r="Z36" s="696"/>
      <c r="AA36" s="696"/>
      <c r="AB36" s="696"/>
      <c r="AC36" s="696"/>
      <c r="AD36" s="696"/>
      <c r="AE36" s="696"/>
      <c r="AF36" s="696"/>
      <c r="AG36" s="696"/>
      <c r="AH36" s="696"/>
      <c r="AI36" s="57"/>
      <c r="AJ36" s="57"/>
      <c r="AK36" s="57"/>
      <c r="AL36" s="57"/>
      <c r="AM36" s="57"/>
    </row>
    <row r="37" spans="1:39" ht="8.25" customHeight="1">
      <c r="A37" s="58"/>
      <c r="B37" s="59"/>
      <c r="C37" s="57"/>
      <c r="D37" s="57"/>
      <c r="E37" s="57"/>
      <c r="F37" s="57"/>
      <c r="G37" s="57"/>
      <c r="H37" s="57"/>
      <c r="I37" s="57"/>
      <c r="J37" s="57"/>
      <c r="K37" s="57"/>
      <c r="L37" s="57"/>
      <c r="N37" s="60"/>
      <c r="O37" s="60"/>
      <c r="P37" s="348"/>
      <c r="Q37" s="348"/>
      <c r="R37" s="348"/>
      <c r="S37" s="348"/>
      <c r="T37" s="348"/>
      <c r="U37" s="348"/>
      <c r="V37" s="348"/>
      <c r="W37" s="348"/>
      <c r="X37" s="348"/>
      <c r="Y37" s="348"/>
      <c r="Z37" s="348"/>
      <c r="AA37" s="348"/>
      <c r="AB37" s="348"/>
      <c r="AC37" s="348"/>
      <c r="AD37" s="348"/>
      <c r="AE37" s="348"/>
      <c r="AF37" s="348"/>
      <c r="AG37" s="348"/>
      <c r="AH37" s="348"/>
      <c r="AI37" s="57"/>
      <c r="AJ37" s="57"/>
      <c r="AK37" s="57"/>
      <c r="AL37" s="57"/>
      <c r="AM37" s="57"/>
    </row>
    <row r="38" spans="1:39" ht="18" customHeight="1">
      <c r="A38" s="58"/>
      <c r="B38" s="59"/>
      <c r="C38" s="57"/>
      <c r="D38" s="57"/>
      <c r="E38" s="57"/>
      <c r="F38" s="57"/>
      <c r="G38" s="57"/>
      <c r="H38" s="57"/>
      <c r="I38" s="57" t="s">
        <v>277</v>
      </c>
      <c r="J38" s="57"/>
      <c r="K38" s="57"/>
      <c r="L38" s="57"/>
      <c r="N38" s="60"/>
      <c r="O38" s="60"/>
      <c r="P38" s="348"/>
      <c r="Q38" s="706"/>
      <c r="R38" s="706"/>
      <c r="S38" s="706"/>
      <c r="T38" s="706"/>
      <c r="U38" s="706"/>
      <c r="V38" s="706"/>
      <c r="W38" s="706"/>
      <c r="X38" s="706"/>
      <c r="Y38" s="707" t="s">
        <v>468</v>
      </c>
      <c r="Z38" s="707"/>
      <c r="AA38" s="707"/>
      <c r="AB38" s="707"/>
      <c r="AC38" s="707"/>
      <c r="AD38" s="707"/>
      <c r="AE38" s="707"/>
      <c r="AF38" s="707"/>
      <c r="AG38" s="707"/>
      <c r="AH38" s="707"/>
      <c r="AI38" s="57"/>
      <c r="AJ38" s="57"/>
      <c r="AK38" s="57"/>
      <c r="AL38" s="57"/>
      <c r="AM38" s="57"/>
    </row>
    <row r="39" spans="1:39" ht="15" customHeight="1">
      <c r="A39" s="68"/>
      <c r="B39" s="57"/>
      <c r="C39" s="57"/>
      <c r="D39" s="57"/>
      <c r="E39" s="57"/>
      <c r="F39" s="57"/>
      <c r="G39" s="57"/>
      <c r="H39" s="57"/>
      <c r="I39" s="57"/>
      <c r="J39" s="57"/>
      <c r="K39" s="57"/>
      <c r="L39" s="57"/>
      <c r="M39" s="57"/>
      <c r="N39" s="57"/>
      <c r="O39" s="57"/>
      <c r="P39" s="71"/>
      <c r="Q39" s="57"/>
      <c r="R39" s="57"/>
      <c r="S39" s="57"/>
      <c r="T39" s="57"/>
      <c r="U39" s="57"/>
      <c r="V39" s="57"/>
      <c r="W39" s="57"/>
      <c r="X39" s="57"/>
      <c r="Y39" s="349"/>
      <c r="Z39" s="57"/>
      <c r="AA39" s="57"/>
      <c r="AB39" s="57"/>
      <c r="AC39" s="57"/>
      <c r="AD39" s="57"/>
      <c r="AE39" s="57"/>
      <c r="AF39" s="57"/>
      <c r="AG39" s="57"/>
      <c r="AH39" s="57"/>
      <c r="AI39" s="57"/>
      <c r="AJ39" s="57"/>
      <c r="AK39" s="57"/>
      <c r="AL39" s="57"/>
      <c r="AM39" s="57"/>
    </row>
    <row r="40" spans="1:39" ht="8.25" customHeight="1">
      <c r="A40" s="68"/>
      <c r="B40" s="57"/>
      <c r="C40" s="57"/>
      <c r="D40" s="57"/>
      <c r="E40" s="57"/>
      <c r="F40" s="57"/>
      <c r="G40" s="57"/>
      <c r="H40" s="57"/>
      <c r="P40" s="71"/>
      <c r="Q40" s="57"/>
      <c r="R40" s="57"/>
      <c r="S40" s="57"/>
      <c r="T40" s="57"/>
      <c r="U40" s="57"/>
      <c r="V40" s="57"/>
      <c r="W40" s="57"/>
      <c r="X40" s="57"/>
      <c r="Y40" s="77"/>
      <c r="Z40" s="57"/>
      <c r="AA40" s="57"/>
      <c r="AB40" s="57"/>
      <c r="AC40" s="57"/>
      <c r="AD40" s="57"/>
      <c r="AE40" s="57"/>
      <c r="AF40" s="57"/>
      <c r="AG40" s="57"/>
      <c r="AH40" s="57"/>
      <c r="AI40" s="57"/>
      <c r="AJ40" s="57"/>
      <c r="AK40" s="57"/>
      <c r="AL40" s="57"/>
      <c r="AM40" s="57"/>
    </row>
    <row r="41" spans="1:39" ht="16.5" customHeight="1">
      <c r="A41" s="61"/>
      <c r="B41" s="57"/>
      <c r="C41" s="57"/>
      <c r="D41" s="57"/>
      <c r="E41" s="57"/>
      <c r="F41" s="57"/>
      <c r="G41" s="57"/>
      <c r="H41" s="57"/>
      <c r="I41" s="80"/>
      <c r="J41" s="57"/>
      <c r="K41" s="80"/>
      <c r="L41" s="57"/>
      <c r="M41" s="57"/>
      <c r="N41" s="57"/>
      <c r="O41" s="57"/>
      <c r="P41" s="81"/>
      <c r="Q41" s="81"/>
      <c r="R41" s="81"/>
      <c r="S41" s="81"/>
      <c r="T41" s="81"/>
      <c r="U41" s="81"/>
      <c r="V41" s="81"/>
      <c r="W41" s="81"/>
      <c r="X41" s="81"/>
      <c r="Y41" s="81"/>
      <c r="Z41" s="81"/>
      <c r="AA41" s="81"/>
      <c r="AB41" s="81"/>
      <c r="AC41" s="81"/>
      <c r="AD41" s="81"/>
      <c r="AE41" s="81"/>
      <c r="AF41" s="81"/>
      <c r="AG41" s="81"/>
      <c r="AH41" s="81"/>
      <c r="AI41" s="57"/>
      <c r="AJ41" s="57"/>
      <c r="AK41" s="57"/>
      <c r="AL41" s="57"/>
      <c r="AM41" s="57"/>
    </row>
    <row r="42" spans="1:39" ht="18" customHeight="1">
      <c r="A42" s="58" t="s">
        <v>469</v>
      </c>
      <c r="B42" s="59" t="s">
        <v>278</v>
      </c>
      <c r="C42" s="59"/>
      <c r="D42" s="59"/>
      <c r="E42" s="59"/>
      <c r="F42" s="59"/>
      <c r="G42" s="59"/>
      <c r="H42" s="59"/>
      <c r="I42" s="61"/>
      <c r="J42" s="57"/>
      <c r="K42" s="80"/>
      <c r="L42" s="57"/>
      <c r="M42" s="57"/>
      <c r="N42" s="57"/>
      <c r="O42" s="57"/>
      <c r="P42" s="57"/>
      <c r="Q42" s="708"/>
      <c r="R42" s="708"/>
      <c r="S42" s="708"/>
      <c r="T42" s="708"/>
      <c r="U42" s="708"/>
      <c r="V42" s="708"/>
      <c r="W42" s="708"/>
      <c r="X42" s="708"/>
      <c r="Y42" s="709" t="s">
        <v>106</v>
      </c>
      <c r="Z42" s="709"/>
      <c r="AA42" s="57"/>
      <c r="AB42" s="71"/>
      <c r="AC42" s="81"/>
      <c r="AD42" s="81"/>
      <c r="AE42" s="81"/>
      <c r="AF42" s="81"/>
      <c r="AG42" s="81"/>
      <c r="AH42" s="81"/>
      <c r="AI42" s="57"/>
      <c r="AJ42" s="57"/>
      <c r="AK42" s="57"/>
      <c r="AL42" s="57"/>
      <c r="AM42" s="57"/>
    </row>
    <row r="43" spans="1:39" ht="23.25" customHeight="1">
      <c r="A43" s="75"/>
      <c r="B43" s="76"/>
      <c r="C43" s="57"/>
      <c r="D43" s="57"/>
      <c r="E43" s="57"/>
      <c r="F43" s="57"/>
      <c r="G43" s="57"/>
      <c r="H43" s="57"/>
      <c r="I43" s="57"/>
      <c r="J43" s="57"/>
      <c r="K43" s="57"/>
      <c r="L43" s="57"/>
      <c r="N43" s="57"/>
      <c r="O43" s="57"/>
      <c r="P43" s="57"/>
      <c r="Q43" s="57"/>
      <c r="R43" s="57"/>
      <c r="V43" s="71"/>
      <c r="W43" s="57"/>
      <c r="X43" s="57"/>
      <c r="Y43" s="57"/>
      <c r="Z43" s="57"/>
      <c r="AA43" s="57"/>
      <c r="AB43" s="71"/>
      <c r="AC43" s="57"/>
      <c r="AD43" s="57"/>
      <c r="AE43" s="57"/>
      <c r="AF43" s="57"/>
      <c r="AG43" s="427"/>
      <c r="AH43" s="427"/>
      <c r="AI43" s="57"/>
      <c r="AJ43" s="57"/>
      <c r="AK43" s="57"/>
      <c r="AL43" s="57"/>
      <c r="AM43" s="57"/>
    </row>
    <row r="44" spans="1:39" ht="18" customHeight="1">
      <c r="A44" s="58" t="s">
        <v>470</v>
      </c>
      <c r="B44" s="82" t="s">
        <v>279</v>
      </c>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row>
    <row r="45" spans="1:39" ht="12" customHeight="1">
      <c r="A45" s="75"/>
      <c r="C45" s="76"/>
      <c r="D45" s="57"/>
      <c r="E45" s="57"/>
      <c r="F45" s="57"/>
      <c r="G45" s="57"/>
      <c r="H45" s="57"/>
      <c r="I45" s="57"/>
      <c r="J45" s="57"/>
      <c r="K45" s="57"/>
      <c r="L45" s="57"/>
      <c r="N45" s="57"/>
      <c r="O45" s="57"/>
      <c r="P45" s="57"/>
      <c r="Q45" s="57"/>
      <c r="R45" s="57"/>
      <c r="S45" s="61"/>
      <c r="T45" s="61"/>
      <c r="U45" s="61"/>
      <c r="V45" s="61"/>
      <c r="W45" s="61"/>
      <c r="X45" s="61"/>
      <c r="Y45" s="71"/>
      <c r="Z45" s="57"/>
      <c r="AA45" s="57"/>
      <c r="AB45" s="57"/>
      <c r="AC45" s="57"/>
      <c r="AD45" s="57"/>
      <c r="AE45" s="57"/>
      <c r="AF45" s="57"/>
      <c r="AG45" s="427"/>
      <c r="AH45" s="427"/>
      <c r="AI45" s="57"/>
      <c r="AJ45" s="57"/>
      <c r="AK45" s="57"/>
      <c r="AL45" s="57"/>
      <c r="AM45" s="57"/>
    </row>
    <row r="46" spans="1:39" ht="21" customHeight="1">
      <c r="A46" s="75"/>
      <c r="C46" s="76" t="s">
        <v>280</v>
      </c>
      <c r="D46" s="80"/>
      <c r="E46" s="57"/>
      <c r="F46" s="57"/>
      <c r="G46" s="57"/>
      <c r="H46" s="57"/>
      <c r="I46" s="57"/>
      <c r="J46" s="57"/>
      <c r="K46" s="57"/>
      <c r="L46" s="83"/>
      <c r="M46" s="51"/>
      <c r="N46" s="84"/>
      <c r="O46" s="84"/>
      <c r="P46" s="701">
        <f>IF(ISERROR(U340),"",IF(AI290=2,"",U340))</f>
      </c>
      <c r="Q46" s="702"/>
      <c r="R46" s="702"/>
      <c r="S46" s="702"/>
      <c r="T46" s="702"/>
      <c r="U46" s="703"/>
      <c r="W46" s="78" t="s">
        <v>107</v>
      </c>
      <c r="X46" s="61"/>
      <c r="Y46" s="61"/>
      <c r="Z46" s="704" t="s">
        <v>108</v>
      </c>
      <c r="AA46" s="710"/>
      <c r="AB46" s="710"/>
      <c r="AC46" s="710"/>
      <c r="AD46" s="710"/>
      <c r="AE46" s="710"/>
      <c r="AF46" s="710"/>
      <c r="AG46" s="710"/>
      <c r="AH46" s="710"/>
      <c r="AI46" s="710"/>
      <c r="AJ46" s="57"/>
      <c r="AK46" s="57"/>
      <c r="AL46" s="57"/>
      <c r="AM46" s="57"/>
    </row>
    <row r="47" spans="1:39" ht="10.5" customHeight="1">
      <c r="A47" s="75"/>
      <c r="B47" s="428"/>
      <c r="C47" s="429"/>
      <c r="D47" s="429"/>
      <c r="E47" s="427"/>
      <c r="F47" s="427"/>
      <c r="G47" s="427"/>
      <c r="H47" s="427"/>
      <c r="I47" s="427"/>
      <c r="J47" s="427"/>
      <c r="K47" s="427"/>
      <c r="L47" s="427"/>
      <c r="M47" s="427"/>
      <c r="N47" s="427"/>
      <c r="O47" s="427"/>
      <c r="P47" s="427"/>
      <c r="Q47" s="427"/>
      <c r="R47" s="427"/>
      <c r="S47" s="427"/>
      <c r="U47" s="427"/>
      <c r="W47" s="429"/>
      <c r="X47" s="427"/>
      <c r="Y47" s="427"/>
      <c r="Z47" s="427"/>
      <c r="AA47" s="427"/>
      <c r="AB47" s="427"/>
      <c r="AC47" s="427"/>
      <c r="AD47" s="427"/>
      <c r="AE47" s="427"/>
      <c r="AF47" s="427"/>
      <c r="AG47" s="427"/>
      <c r="AH47" s="427"/>
      <c r="AI47" s="57"/>
      <c r="AJ47" s="57"/>
      <c r="AK47" s="57"/>
      <c r="AL47" s="57"/>
      <c r="AM47" s="57"/>
    </row>
    <row r="48" spans="1:39" ht="21" customHeight="1">
      <c r="A48" s="75"/>
      <c r="C48" s="76" t="s">
        <v>281</v>
      </c>
      <c r="D48" s="80"/>
      <c r="E48" s="57"/>
      <c r="F48" s="57"/>
      <c r="G48" s="57"/>
      <c r="H48" s="57"/>
      <c r="I48" s="57"/>
      <c r="J48" s="57"/>
      <c r="K48" s="57"/>
      <c r="L48" s="86"/>
      <c r="M48" s="51"/>
      <c r="N48" s="84"/>
      <c r="O48" s="84"/>
      <c r="P48" s="701">
        <f>IF(ISERROR(U341),"",IF(AI290=2,"",U341))</f>
      </c>
      <c r="Q48" s="702"/>
      <c r="R48" s="702"/>
      <c r="S48" s="702"/>
      <c r="T48" s="702"/>
      <c r="U48" s="703"/>
      <c r="W48" s="87" t="s">
        <v>471</v>
      </c>
      <c r="Z48" s="704" t="s">
        <v>109</v>
      </c>
      <c r="AA48" s="705"/>
      <c r="AB48" s="705"/>
      <c r="AC48" s="705"/>
      <c r="AD48" s="705"/>
      <c r="AE48" s="705"/>
      <c r="AF48" s="705"/>
      <c r="AG48" s="705"/>
      <c r="AH48" s="705"/>
      <c r="AI48" s="705"/>
      <c r="AJ48" s="57"/>
      <c r="AK48" s="57"/>
      <c r="AL48" s="57"/>
      <c r="AM48" s="57"/>
    </row>
    <row r="49" spans="1:39" ht="13.5" customHeight="1">
      <c r="A49" s="75"/>
      <c r="C49" s="429"/>
      <c r="D49" s="429"/>
      <c r="E49" s="427"/>
      <c r="F49" s="427"/>
      <c r="G49" s="427"/>
      <c r="H49" s="427"/>
      <c r="I49" s="427"/>
      <c r="J49" s="427"/>
      <c r="K49" s="427"/>
      <c r="M49" s="427"/>
      <c r="N49" s="427"/>
      <c r="O49" s="427"/>
      <c r="P49" s="430">
        <f>IF(OR(P48="",P48&gt;=100),"","削減率が１００％以上でないと申請できません。")</f>
      </c>
      <c r="Q49" s="427"/>
      <c r="R49" s="427"/>
      <c r="S49" s="427"/>
      <c r="U49" s="427"/>
      <c r="W49" s="429"/>
      <c r="X49" s="427"/>
      <c r="Y49" s="427"/>
      <c r="Z49" s="431"/>
      <c r="AA49" s="431"/>
      <c r="AB49" s="431"/>
      <c r="AC49" s="431"/>
      <c r="AD49" s="431"/>
      <c r="AE49" s="431"/>
      <c r="AF49" s="431"/>
      <c r="AG49" s="431"/>
      <c r="AH49" s="431"/>
      <c r="AI49" s="65"/>
      <c r="AJ49" s="57"/>
      <c r="AK49" s="57"/>
      <c r="AL49" s="57"/>
      <c r="AM49" s="57"/>
    </row>
    <row r="50" spans="1:39" ht="21" customHeight="1">
      <c r="A50" s="75"/>
      <c r="C50" s="57" t="s">
        <v>282</v>
      </c>
      <c r="D50" s="89"/>
      <c r="E50" s="89"/>
      <c r="F50" s="89"/>
      <c r="G50" s="89"/>
      <c r="H50" s="89"/>
      <c r="I50" s="89"/>
      <c r="J50" s="89"/>
      <c r="K50" s="89"/>
      <c r="L50" s="89"/>
      <c r="M50" s="89"/>
      <c r="N50" s="89"/>
      <c r="O50" s="90"/>
      <c r="P50" s="701">
        <f>IF(ISERROR(U342),"",IF(AI290=2,"",U342))</f>
      </c>
      <c r="Q50" s="702"/>
      <c r="R50" s="702"/>
      <c r="S50" s="702"/>
      <c r="T50" s="702"/>
      <c r="U50" s="703"/>
      <c r="W50" s="87" t="s">
        <v>471</v>
      </c>
      <c r="X50" s="61"/>
      <c r="Y50" s="61"/>
      <c r="Z50" s="704" t="s">
        <v>110</v>
      </c>
      <c r="AA50" s="705"/>
      <c r="AB50" s="705"/>
      <c r="AC50" s="705"/>
      <c r="AD50" s="705"/>
      <c r="AE50" s="705"/>
      <c r="AF50" s="705"/>
      <c r="AG50" s="705"/>
      <c r="AH50" s="705"/>
      <c r="AI50" s="65"/>
      <c r="AJ50" s="57"/>
      <c r="AK50" s="57"/>
      <c r="AL50" s="57"/>
      <c r="AM50" s="57"/>
    </row>
    <row r="51" spans="1:39" ht="13.5" customHeight="1">
      <c r="A51" s="75"/>
      <c r="C51" s="91"/>
      <c r="D51" s="80"/>
      <c r="E51" s="57"/>
      <c r="F51" s="57"/>
      <c r="G51" s="57"/>
      <c r="H51" s="57"/>
      <c r="I51" s="57"/>
      <c r="J51" s="57"/>
      <c r="K51" s="57"/>
      <c r="L51" s="83"/>
      <c r="M51" s="350"/>
      <c r="N51" s="92"/>
      <c r="O51" s="92"/>
      <c r="P51" s="92"/>
      <c r="Q51" s="92"/>
      <c r="R51" s="92"/>
      <c r="S51" s="92"/>
      <c r="U51" s="61"/>
      <c r="W51" s="78"/>
      <c r="X51" s="61"/>
      <c r="Y51" s="61"/>
      <c r="Z51" s="77"/>
      <c r="AA51" s="65"/>
      <c r="AB51" s="65"/>
      <c r="AC51" s="65"/>
      <c r="AD51" s="65"/>
      <c r="AE51" s="65"/>
      <c r="AF51" s="65"/>
      <c r="AG51" s="431"/>
      <c r="AH51" s="431"/>
      <c r="AI51" s="65"/>
      <c r="AJ51" s="57"/>
      <c r="AK51" s="57"/>
      <c r="AL51" s="57"/>
      <c r="AM51" s="57"/>
    </row>
    <row r="52" spans="1:39" ht="21" customHeight="1">
      <c r="A52" s="75"/>
      <c r="C52" s="76" t="s">
        <v>283</v>
      </c>
      <c r="D52" s="80"/>
      <c r="E52" s="57"/>
      <c r="F52" s="57"/>
      <c r="G52" s="57"/>
      <c r="H52" s="57"/>
      <c r="I52" s="57"/>
      <c r="J52" s="57"/>
      <c r="K52" s="57"/>
      <c r="L52" s="86"/>
      <c r="M52" s="51"/>
      <c r="N52" s="84"/>
      <c r="O52" s="84"/>
      <c r="P52" s="701">
        <f>IF(ISERROR(U343),"",IF(AI290=2,"",U343))</f>
      </c>
      <c r="Q52" s="702"/>
      <c r="R52" s="702"/>
      <c r="S52" s="702"/>
      <c r="T52" s="702"/>
      <c r="U52" s="703"/>
      <c r="W52" s="78" t="s">
        <v>112</v>
      </c>
      <c r="X52" s="61"/>
      <c r="Y52" s="61"/>
      <c r="Z52" s="704" t="s">
        <v>113</v>
      </c>
      <c r="AA52" s="705"/>
      <c r="AB52" s="705"/>
      <c r="AC52" s="705"/>
      <c r="AD52" s="705"/>
      <c r="AE52" s="705"/>
      <c r="AF52" s="705"/>
      <c r="AG52" s="705"/>
      <c r="AH52" s="705"/>
      <c r="AI52" s="705"/>
      <c r="AJ52" s="57"/>
      <c r="AK52" s="57"/>
      <c r="AL52" s="57"/>
      <c r="AM52" s="57"/>
    </row>
    <row r="53" spans="1:39" ht="23.25" customHeight="1">
      <c r="A53" s="75"/>
      <c r="B53" s="76"/>
      <c r="C53" s="57"/>
      <c r="D53" s="57"/>
      <c r="E53" s="57"/>
      <c r="F53" s="57"/>
      <c r="G53" s="57"/>
      <c r="H53" s="57"/>
      <c r="I53" s="57"/>
      <c r="J53" s="57"/>
      <c r="K53" s="57"/>
      <c r="L53" s="57"/>
      <c r="N53" s="709"/>
      <c r="O53" s="709"/>
      <c r="P53" s="709"/>
      <c r="Q53" s="709"/>
      <c r="R53" s="709"/>
      <c r="V53" s="71"/>
      <c r="W53" s="57"/>
      <c r="X53" s="57"/>
      <c r="Y53" s="57"/>
      <c r="Z53" s="57"/>
      <c r="AA53" s="57"/>
      <c r="AB53" s="71"/>
      <c r="AC53" s="57"/>
      <c r="AD53" s="57"/>
      <c r="AE53" s="57"/>
      <c r="AF53" s="57"/>
      <c r="AG53" s="427"/>
      <c r="AH53" s="427"/>
      <c r="AI53" s="57"/>
      <c r="AJ53" s="57"/>
      <c r="AK53" s="57"/>
      <c r="AL53" s="57"/>
      <c r="AM53" s="57"/>
    </row>
    <row r="54" spans="1:39" ht="18" customHeight="1">
      <c r="A54" s="58" t="s">
        <v>472</v>
      </c>
      <c r="B54" s="59" t="s">
        <v>473</v>
      </c>
      <c r="C54" s="59"/>
      <c r="D54" s="59"/>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row>
    <row r="55" spans="1:39" ht="18" customHeight="1">
      <c r="A55" s="58"/>
      <c r="B55" s="57" t="s">
        <v>474</v>
      </c>
      <c r="C55" s="59"/>
      <c r="D55" s="59"/>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row>
    <row r="56" spans="1:39" ht="15" customHeight="1">
      <c r="A56" s="61"/>
      <c r="B56" s="76" t="s">
        <v>284</v>
      </c>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57"/>
    </row>
    <row r="57" spans="1:39" ht="21" customHeight="1">
      <c r="A57" s="61"/>
      <c r="B57" s="93"/>
      <c r="C57" s="351" t="s">
        <v>104</v>
      </c>
      <c r="D57" s="94" t="s">
        <v>285</v>
      </c>
      <c r="E57" s="94"/>
      <c r="F57" s="94"/>
      <c r="G57" s="94"/>
      <c r="H57" s="94"/>
      <c r="I57" s="94"/>
      <c r="J57" s="94"/>
      <c r="K57" s="94"/>
      <c r="L57" s="94"/>
      <c r="M57" s="94"/>
      <c r="N57" s="94"/>
      <c r="O57" s="94"/>
      <c r="P57" s="94"/>
      <c r="Q57" s="94"/>
      <c r="R57" s="94"/>
      <c r="S57" s="351" t="s">
        <v>104</v>
      </c>
      <c r="T57" s="94" t="s">
        <v>698</v>
      </c>
      <c r="U57" s="94"/>
      <c r="V57" s="94"/>
      <c r="W57" s="94"/>
      <c r="X57" s="94"/>
      <c r="Y57" s="94"/>
      <c r="Z57" s="94"/>
      <c r="AA57" s="94"/>
      <c r="AB57" s="94"/>
      <c r="AC57" s="94"/>
      <c r="AD57" s="94"/>
      <c r="AE57" s="94"/>
      <c r="AF57" s="94"/>
      <c r="AG57" s="94"/>
      <c r="AH57" s="95"/>
      <c r="AI57" s="61"/>
      <c r="AJ57" s="61"/>
      <c r="AK57" s="61"/>
      <c r="AL57" s="57"/>
      <c r="AM57" s="57"/>
    </row>
    <row r="58" spans="1:39" ht="21" customHeight="1">
      <c r="A58" s="61"/>
      <c r="B58" s="96"/>
      <c r="C58" s="346" t="s">
        <v>104</v>
      </c>
      <c r="D58" s="57" t="s">
        <v>286</v>
      </c>
      <c r="E58" s="57"/>
      <c r="N58" s="57"/>
      <c r="O58" s="57"/>
      <c r="P58" s="57"/>
      <c r="Q58" s="57"/>
      <c r="R58" s="57"/>
      <c r="S58" s="57"/>
      <c r="T58" s="57"/>
      <c r="U58" s="57"/>
      <c r="V58" s="57"/>
      <c r="W58" s="57"/>
      <c r="X58" s="57"/>
      <c r="Y58" s="57"/>
      <c r="Z58" s="57"/>
      <c r="AA58" s="57"/>
      <c r="AB58" s="57"/>
      <c r="AC58" s="57"/>
      <c r="AD58" s="57"/>
      <c r="AE58" s="57"/>
      <c r="AF58" s="57"/>
      <c r="AG58" s="57"/>
      <c r="AH58" s="98"/>
      <c r="AI58" s="61"/>
      <c r="AJ58" s="61"/>
      <c r="AK58" s="61"/>
      <c r="AL58" s="57"/>
      <c r="AM58" s="57"/>
    </row>
    <row r="59" spans="1:39" ht="21" customHeight="1">
      <c r="A59" s="61"/>
      <c r="B59" s="96"/>
      <c r="C59" s="346" t="s">
        <v>104</v>
      </c>
      <c r="D59" s="57" t="s">
        <v>475</v>
      </c>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98"/>
      <c r="AI59" s="61"/>
      <c r="AJ59" s="61"/>
      <c r="AK59" s="61"/>
      <c r="AL59" s="57"/>
      <c r="AM59" s="57"/>
    </row>
    <row r="60" spans="1:39" ht="21" customHeight="1">
      <c r="A60" s="61"/>
      <c r="B60" s="96"/>
      <c r="C60" s="346" t="s">
        <v>104</v>
      </c>
      <c r="D60" s="57" t="s">
        <v>287</v>
      </c>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98"/>
      <c r="AI60" s="61"/>
      <c r="AJ60" s="61"/>
      <c r="AK60" s="61"/>
      <c r="AL60" s="57"/>
      <c r="AM60" s="57"/>
    </row>
    <row r="61" spans="1:39" ht="21" customHeight="1">
      <c r="A61" s="68"/>
      <c r="B61" s="99"/>
      <c r="C61" s="352" t="s">
        <v>104</v>
      </c>
      <c r="D61" s="712" t="s">
        <v>288</v>
      </c>
      <c r="E61" s="712"/>
      <c r="F61" s="713"/>
      <c r="G61" s="713"/>
      <c r="H61" s="713"/>
      <c r="I61" s="713"/>
      <c r="J61" s="713"/>
      <c r="K61" s="713"/>
      <c r="L61" s="713"/>
      <c r="M61" s="713"/>
      <c r="N61" s="713"/>
      <c r="O61" s="713"/>
      <c r="P61" s="713"/>
      <c r="Q61" s="713"/>
      <c r="R61" s="713"/>
      <c r="S61" s="713"/>
      <c r="T61" s="713"/>
      <c r="U61" s="713"/>
      <c r="V61" s="713"/>
      <c r="W61" s="713"/>
      <c r="X61" s="713"/>
      <c r="Y61" s="713"/>
      <c r="Z61" s="713"/>
      <c r="AA61" s="713"/>
      <c r="AB61" s="713"/>
      <c r="AC61" s="713"/>
      <c r="AD61" s="713"/>
      <c r="AE61" s="713"/>
      <c r="AF61" s="713"/>
      <c r="AG61" s="72" t="s">
        <v>450</v>
      </c>
      <c r="AH61" s="100"/>
      <c r="AI61" s="57"/>
      <c r="AJ61" s="57"/>
      <c r="AK61" s="57"/>
      <c r="AL61" s="57"/>
      <c r="AM61" s="57"/>
    </row>
    <row r="62" spans="1:39" ht="6" customHeight="1">
      <c r="A62" s="68"/>
      <c r="B62" s="57"/>
      <c r="C62" s="57"/>
      <c r="D62" s="67"/>
      <c r="E62" s="67"/>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57"/>
      <c r="AH62" s="57"/>
      <c r="AI62" s="57"/>
      <c r="AJ62" s="57"/>
      <c r="AK62" s="57"/>
      <c r="AL62" s="57"/>
      <c r="AM62" s="57"/>
    </row>
    <row r="63" spans="1:39" ht="13.5" customHeight="1">
      <c r="A63" s="61"/>
      <c r="B63" s="57" t="s">
        <v>289</v>
      </c>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row>
    <row r="64" spans="1:39" ht="13.5" customHeight="1">
      <c r="A64" s="61"/>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416">
        <f>$AH$1</f>
      </c>
      <c r="AI64" s="57"/>
      <c r="AJ64" s="57"/>
      <c r="AK64" s="57"/>
      <c r="AL64" s="57"/>
      <c r="AM64" s="57"/>
    </row>
    <row r="65" spans="1:34" ht="15" customHeight="1">
      <c r="A65" s="50"/>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424" t="s">
        <v>290</v>
      </c>
    </row>
    <row r="66" spans="1:34" ht="15" customHeight="1">
      <c r="A66" s="50"/>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424"/>
    </row>
    <row r="67" spans="1:39" ht="18" customHeight="1">
      <c r="A67" s="58" t="s">
        <v>476</v>
      </c>
      <c r="B67" s="59" t="s">
        <v>291</v>
      </c>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68"/>
      <c r="AM67" s="57"/>
    </row>
    <row r="68" spans="1:39" ht="18" customHeight="1">
      <c r="A68" s="58"/>
      <c r="B68" s="714" t="s">
        <v>292</v>
      </c>
      <c r="C68" s="715"/>
      <c r="D68" s="715"/>
      <c r="E68" s="715"/>
      <c r="F68" s="715"/>
      <c r="G68" s="715"/>
      <c r="H68" s="715"/>
      <c r="I68" s="715"/>
      <c r="J68" s="715"/>
      <c r="K68" s="715"/>
      <c r="L68" s="715"/>
      <c r="M68" s="715"/>
      <c r="N68" s="715"/>
      <c r="O68" s="715"/>
      <c r="P68" s="715"/>
      <c r="Q68" s="715"/>
      <c r="R68" s="715"/>
      <c r="S68" s="715"/>
      <c r="T68" s="715"/>
      <c r="U68" s="715"/>
      <c r="V68" s="715"/>
      <c r="W68" s="715"/>
      <c r="X68" s="715"/>
      <c r="Y68" s="715"/>
      <c r="Z68" s="715"/>
      <c r="AA68" s="715"/>
      <c r="AB68" s="715"/>
      <c r="AC68" s="715"/>
      <c r="AD68" s="715"/>
      <c r="AE68" s="715"/>
      <c r="AF68" s="715"/>
      <c r="AG68" s="715"/>
      <c r="AH68" s="716"/>
      <c r="AI68" s="57"/>
      <c r="AJ68" s="57"/>
      <c r="AK68" s="57"/>
      <c r="AL68" s="68"/>
      <c r="AM68" s="57"/>
    </row>
    <row r="69" spans="1:39" ht="42.75" customHeight="1">
      <c r="A69" s="61"/>
      <c r="B69" s="353"/>
      <c r="C69" s="717" t="s">
        <v>293</v>
      </c>
      <c r="D69" s="717"/>
      <c r="E69" s="717"/>
      <c r="F69" s="717"/>
      <c r="G69" s="718"/>
      <c r="H69" s="719" t="s">
        <v>294</v>
      </c>
      <c r="I69" s="720"/>
      <c r="J69" s="720"/>
      <c r="K69" s="720"/>
      <c r="L69" s="720"/>
      <c r="M69" s="720"/>
      <c r="N69" s="720"/>
      <c r="O69" s="720"/>
      <c r="P69" s="720"/>
      <c r="Q69" s="720"/>
      <c r="R69" s="720"/>
      <c r="S69" s="720"/>
      <c r="T69" s="720"/>
      <c r="U69" s="720"/>
      <c r="V69" s="720"/>
      <c r="W69" s="720"/>
      <c r="X69" s="720"/>
      <c r="Y69" s="720"/>
      <c r="Z69" s="720"/>
      <c r="AA69" s="720"/>
      <c r="AB69" s="720"/>
      <c r="AC69" s="720"/>
      <c r="AD69" s="720"/>
      <c r="AE69" s="720"/>
      <c r="AF69" s="720"/>
      <c r="AG69" s="720"/>
      <c r="AH69" s="721"/>
      <c r="AI69" s="85"/>
      <c r="AJ69" s="85"/>
      <c r="AK69" s="85"/>
      <c r="AL69" s="85"/>
      <c r="AM69" s="57"/>
    </row>
    <row r="70" spans="1:39" ht="18" customHeight="1">
      <c r="A70" s="101"/>
      <c r="B70" s="722" t="s">
        <v>477</v>
      </c>
      <c r="C70" s="724" t="s">
        <v>689</v>
      </c>
      <c r="D70" s="725"/>
      <c r="E70" s="725"/>
      <c r="F70" s="725"/>
      <c r="G70" s="726"/>
      <c r="H70" s="730" t="s">
        <v>295</v>
      </c>
      <c r="I70" s="730"/>
      <c r="J70" s="730"/>
      <c r="K70" s="730"/>
      <c r="L70" s="730"/>
      <c r="M70" s="730"/>
      <c r="N70" s="351" t="s">
        <v>446</v>
      </c>
      <c r="O70" s="711" t="s">
        <v>296</v>
      </c>
      <c r="P70" s="711"/>
      <c r="Q70" s="711"/>
      <c r="R70" s="711"/>
      <c r="S70" s="351" t="s">
        <v>446</v>
      </c>
      <c r="T70" s="711" t="s">
        <v>297</v>
      </c>
      <c r="U70" s="711"/>
      <c r="V70" s="351" t="s">
        <v>446</v>
      </c>
      <c r="W70" s="711" t="s">
        <v>298</v>
      </c>
      <c r="X70" s="711"/>
      <c r="Y70" s="351" t="s">
        <v>104</v>
      </c>
      <c r="Z70" s="711" t="s">
        <v>288</v>
      </c>
      <c r="AA70" s="711"/>
      <c r="AB70" s="731"/>
      <c r="AC70" s="731"/>
      <c r="AD70" s="731"/>
      <c r="AE70" s="731"/>
      <c r="AF70" s="731"/>
      <c r="AG70" s="731"/>
      <c r="AH70" s="354" t="s">
        <v>450</v>
      </c>
      <c r="AI70" s="57"/>
      <c r="AJ70" s="57"/>
      <c r="AK70" s="57"/>
      <c r="AL70" s="57"/>
      <c r="AM70" s="57"/>
    </row>
    <row r="71" spans="1:39" ht="18" customHeight="1">
      <c r="A71" s="101"/>
      <c r="B71" s="723"/>
      <c r="C71" s="727"/>
      <c r="D71" s="728"/>
      <c r="E71" s="728"/>
      <c r="F71" s="728"/>
      <c r="G71" s="729"/>
      <c r="H71" s="732" t="s">
        <v>690</v>
      </c>
      <c r="I71" s="733"/>
      <c r="J71" s="733"/>
      <c r="K71" s="733"/>
      <c r="L71" s="733"/>
      <c r="M71" s="733"/>
      <c r="N71" s="733"/>
      <c r="O71" s="733"/>
      <c r="P71" s="733"/>
      <c r="Q71" s="733"/>
      <c r="R71" s="733"/>
      <c r="S71" s="733"/>
      <c r="T71" s="733"/>
      <c r="U71" s="733"/>
      <c r="V71" s="733"/>
      <c r="W71" s="733"/>
      <c r="X71" s="733"/>
      <c r="Y71" s="733"/>
      <c r="Z71" s="733"/>
      <c r="AA71" s="733"/>
      <c r="AB71" s="733"/>
      <c r="AC71" s="733"/>
      <c r="AD71" s="733"/>
      <c r="AE71" s="733"/>
      <c r="AF71" s="733"/>
      <c r="AG71" s="733"/>
      <c r="AH71" s="734"/>
      <c r="AI71" s="57"/>
      <c r="AJ71" s="57"/>
      <c r="AK71" s="57"/>
      <c r="AL71" s="57"/>
      <c r="AM71" s="57"/>
    </row>
    <row r="72" spans="1:39" ht="18" customHeight="1">
      <c r="A72" s="101"/>
      <c r="B72" s="735"/>
      <c r="C72" s="717" t="s">
        <v>299</v>
      </c>
      <c r="D72" s="717"/>
      <c r="E72" s="717"/>
      <c r="F72" s="717"/>
      <c r="G72" s="717"/>
      <c r="H72" s="351" t="s">
        <v>104</v>
      </c>
      <c r="I72" s="737" t="s">
        <v>478</v>
      </c>
      <c r="J72" s="737"/>
      <c r="K72" s="737"/>
      <c r="L72" s="737"/>
      <c r="M72" s="737"/>
      <c r="N72" s="341"/>
      <c r="O72" s="541"/>
      <c r="P72" s="351" t="s">
        <v>104</v>
      </c>
      <c r="Q72" s="737" t="s">
        <v>479</v>
      </c>
      <c r="R72" s="737"/>
      <c r="S72" s="737"/>
      <c r="T72" s="737"/>
      <c r="U72" s="737"/>
      <c r="V72" s="737"/>
      <c r="W72" s="737"/>
      <c r="X72" s="737"/>
      <c r="Y72" s="737"/>
      <c r="Z72" s="351" t="s">
        <v>104</v>
      </c>
      <c r="AA72" s="737" t="s">
        <v>480</v>
      </c>
      <c r="AB72" s="737"/>
      <c r="AC72" s="737"/>
      <c r="AD72" s="737"/>
      <c r="AE72" s="114"/>
      <c r="AF72" s="114"/>
      <c r="AG72" s="114"/>
      <c r="AH72" s="115"/>
      <c r="AI72" s="57"/>
      <c r="AJ72" s="57"/>
      <c r="AK72" s="57"/>
      <c r="AL72" s="57"/>
      <c r="AM72" s="57"/>
    </row>
    <row r="73" spans="1:39" ht="18" customHeight="1">
      <c r="A73" s="101"/>
      <c r="B73" s="736"/>
      <c r="C73" s="717"/>
      <c r="D73" s="717"/>
      <c r="E73" s="717"/>
      <c r="F73" s="717"/>
      <c r="G73" s="717"/>
      <c r="H73" s="352" t="s">
        <v>104</v>
      </c>
      <c r="I73" s="738" t="s">
        <v>481</v>
      </c>
      <c r="J73" s="738"/>
      <c r="K73" s="738"/>
      <c r="L73" s="738"/>
      <c r="M73" s="738"/>
      <c r="N73" s="738"/>
      <c r="O73" s="355"/>
      <c r="P73" s="352" t="s">
        <v>104</v>
      </c>
      <c r="Q73" s="738" t="s">
        <v>449</v>
      </c>
      <c r="R73" s="738"/>
      <c r="S73" s="739"/>
      <c r="T73" s="739"/>
      <c r="U73" s="739"/>
      <c r="V73" s="739"/>
      <c r="W73" s="739"/>
      <c r="X73" s="739"/>
      <c r="Y73" s="739"/>
      <c r="Z73" s="739"/>
      <c r="AA73" s="739"/>
      <c r="AB73" s="739"/>
      <c r="AC73" s="739"/>
      <c r="AD73" s="739"/>
      <c r="AE73" s="739"/>
      <c r="AF73" s="739"/>
      <c r="AG73" s="739"/>
      <c r="AH73" s="117" t="s">
        <v>482</v>
      </c>
      <c r="AI73" s="57"/>
      <c r="AJ73" s="57"/>
      <c r="AK73" s="57"/>
      <c r="AL73" s="57"/>
      <c r="AM73" s="57"/>
    </row>
    <row r="74" spans="1:39" ht="18" customHeight="1">
      <c r="A74" s="75"/>
      <c r="B74" s="735"/>
      <c r="C74" s="717" t="s">
        <v>300</v>
      </c>
      <c r="D74" s="717"/>
      <c r="E74" s="717"/>
      <c r="F74" s="717"/>
      <c r="G74" s="717"/>
      <c r="H74" s="351" t="s">
        <v>104</v>
      </c>
      <c r="I74" s="737" t="s">
        <v>301</v>
      </c>
      <c r="J74" s="737"/>
      <c r="K74" s="737"/>
      <c r="L74" s="737"/>
      <c r="M74" s="737"/>
      <c r="N74" s="737"/>
      <c r="O74" s="114"/>
      <c r="P74" s="351" t="s">
        <v>104</v>
      </c>
      <c r="Q74" s="737" t="s">
        <v>483</v>
      </c>
      <c r="R74" s="737"/>
      <c r="S74" s="737"/>
      <c r="T74" s="737"/>
      <c r="U74" s="737"/>
      <c r="V74" s="737"/>
      <c r="W74" s="737"/>
      <c r="X74" s="737"/>
      <c r="Y74" s="114"/>
      <c r="Z74" s="351" t="s">
        <v>104</v>
      </c>
      <c r="AA74" s="114" t="s">
        <v>484</v>
      </c>
      <c r="AB74" s="114"/>
      <c r="AC74" s="114"/>
      <c r="AD74" s="114"/>
      <c r="AE74" s="114"/>
      <c r="AF74" s="114"/>
      <c r="AG74" s="114"/>
      <c r="AH74" s="115"/>
      <c r="AI74" s="96"/>
      <c r="AJ74" s="57"/>
      <c r="AK74" s="57"/>
      <c r="AL74" s="57"/>
      <c r="AM74" s="57"/>
    </row>
    <row r="75" spans="1:39" ht="18" customHeight="1">
      <c r="A75" s="75"/>
      <c r="B75" s="740"/>
      <c r="C75" s="717"/>
      <c r="D75" s="717"/>
      <c r="E75" s="717"/>
      <c r="F75" s="717"/>
      <c r="G75" s="717"/>
      <c r="H75" s="346" t="s">
        <v>104</v>
      </c>
      <c r="I75" s="741" t="s">
        <v>485</v>
      </c>
      <c r="J75" s="741"/>
      <c r="K75" s="741"/>
      <c r="L75" s="741"/>
      <c r="M75" s="741"/>
      <c r="N75" s="741"/>
      <c r="O75" s="356"/>
      <c r="P75" s="346" t="s">
        <v>104</v>
      </c>
      <c r="Q75" s="710" t="s">
        <v>302</v>
      </c>
      <c r="R75" s="710"/>
      <c r="S75" s="710"/>
      <c r="T75" s="710"/>
      <c r="U75" s="346" t="s">
        <v>104</v>
      </c>
      <c r="V75" s="741" t="s">
        <v>303</v>
      </c>
      <c r="W75" s="741"/>
      <c r="X75" s="741"/>
      <c r="Y75" s="741"/>
      <c r="Z75" s="741"/>
      <c r="AA75" s="741"/>
      <c r="AB75" s="741"/>
      <c r="AC75" s="741"/>
      <c r="AD75" s="741"/>
      <c r="AE75" s="741"/>
      <c r="AF75" s="356"/>
      <c r="AG75" s="356"/>
      <c r="AH75" s="342"/>
      <c r="AI75" s="57"/>
      <c r="AJ75" s="57"/>
      <c r="AK75" s="57"/>
      <c r="AL75" s="57"/>
      <c r="AM75" s="57"/>
    </row>
    <row r="76" spans="1:39" ht="18" customHeight="1">
      <c r="A76" s="75"/>
      <c r="B76" s="740"/>
      <c r="C76" s="717"/>
      <c r="D76" s="717"/>
      <c r="E76" s="717"/>
      <c r="F76" s="717"/>
      <c r="G76" s="717"/>
      <c r="H76" s="346" t="s">
        <v>104</v>
      </c>
      <c r="I76" s="710" t="s">
        <v>486</v>
      </c>
      <c r="J76" s="710"/>
      <c r="K76" s="710"/>
      <c r="L76" s="710"/>
      <c r="M76" s="710"/>
      <c r="N76" s="710"/>
      <c r="O76" s="710"/>
      <c r="P76" s="710"/>
      <c r="Q76" s="710"/>
      <c r="R76" s="742"/>
      <c r="S76" s="742"/>
      <c r="T76" s="742"/>
      <c r="U76" s="742"/>
      <c r="V76" s="742"/>
      <c r="W76" s="742"/>
      <c r="X76" s="742"/>
      <c r="Y76" s="742"/>
      <c r="Z76" s="742"/>
      <c r="AA76" s="742"/>
      <c r="AB76" s="742"/>
      <c r="AC76" s="742"/>
      <c r="AD76" s="742"/>
      <c r="AE76" s="742"/>
      <c r="AF76" s="742"/>
      <c r="AG76" s="742"/>
      <c r="AH76" s="116" t="s">
        <v>450</v>
      </c>
      <c r="AI76" s="57"/>
      <c r="AJ76" s="57"/>
      <c r="AK76" s="57"/>
      <c r="AL76" s="57"/>
      <c r="AM76" s="57"/>
    </row>
    <row r="77" spans="1:39" ht="18" customHeight="1">
      <c r="A77" s="75"/>
      <c r="B77" s="736"/>
      <c r="C77" s="717"/>
      <c r="D77" s="717"/>
      <c r="E77" s="717"/>
      <c r="F77" s="717"/>
      <c r="G77" s="717"/>
      <c r="H77" s="352" t="s">
        <v>104</v>
      </c>
      <c r="I77" s="743" t="s">
        <v>449</v>
      </c>
      <c r="J77" s="743"/>
      <c r="K77" s="744"/>
      <c r="L77" s="744"/>
      <c r="M77" s="744"/>
      <c r="N77" s="744"/>
      <c r="O77" s="744"/>
      <c r="P77" s="744"/>
      <c r="Q77" s="744"/>
      <c r="R77" s="744"/>
      <c r="S77" s="744"/>
      <c r="T77" s="744"/>
      <c r="U77" s="744"/>
      <c r="V77" s="744"/>
      <c r="W77" s="744"/>
      <c r="X77" s="744"/>
      <c r="Y77" s="744"/>
      <c r="Z77" s="744"/>
      <c r="AA77" s="744"/>
      <c r="AB77" s="744"/>
      <c r="AC77" s="744"/>
      <c r="AD77" s="744"/>
      <c r="AE77" s="744"/>
      <c r="AF77" s="744"/>
      <c r="AG77" s="744"/>
      <c r="AH77" s="118" t="s">
        <v>482</v>
      </c>
      <c r="AI77" s="57"/>
      <c r="AJ77" s="57"/>
      <c r="AK77" s="57"/>
      <c r="AL77" s="57"/>
      <c r="AM77" s="57"/>
    </row>
    <row r="78" spans="1:39" ht="18" customHeight="1">
      <c r="A78" s="75"/>
      <c r="B78" s="735"/>
      <c r="C78" s="717" t="s">
        <v>304</v>
      </c>
      <c r="D78" s="717"/>
      <c r="E78" s="717"/>
      <c r="F78" s="717"/>
      <c r="G78" s="717"/>
      <c r="H78" s="417" t="s">
        <v>104</v>
      </c>
      <c r="I78" s="745" t="s">
        <v>487</v>
      </c>
      <c r="J78" s="745"/>
      <c r="K78" s="745"/>
      <c r="L78" s="745"/>
      <c r="M78" s="745"/>
      <c r="N78" s="745"/>
      <c r="O78" s="745"/>
      <c r="P78" s="745"/>
      <c r="Q78" s="745"/>
      <c r="R78" s="745"/>
      <c r="S78" s="418"/>
      <c r="U78" s="351" t="s">
        <v>104</v>
      </c>
      <c r="V78" s="745" t="s">
        <v>488</v>
      </c>
      <c r="W78" s="745"/>
      <c r="X78" s="745"/>
      <c r="Y78" s="745"/>
      <c r="Z78" s="745"/>
      <c r="AA78" s="745"/>
      <c r="AB78" s="745"/>
      <c r="AC78" s="745"/>
      <c r="AD78" s="745"/>
      <c r="AE78" s="745"/>
      <c r="AF78" s="745"/>
      <c r="AG78" s="119"/>
      <c r="AH78" s="120"/>
      <c r="AI78" s="57"/>
      <c r="AJ78" s="57"/>
      <c r="AK78" s="57"/>
      <c r="AL78" s="57"/>
      <c r="AM78" s="57"/>
    </row>
    <row r="79" spans="1:39" ht="18" customHeight="1">
      <c r="A79" s="75"/>
      <c r="B79" s="740"/>
      <c r="C79" s="717"/>
      <c r="D79" s="717"/>
      <c r="E79" s="717"/>
      <c r="F79" s="717"/>
      <c r="G79" s="717"/>
      <c r="H79" s="419" t="s">
        <v>104</v>
      </c>
      <c r="I79" s="746" t="s">
        <v>489</v>
      </c>
      <c r="J79" s="746"/>
      <c r="K79" s="746"/>
      <c r="L79" s="746"/>
      <c r="M79" s="746"/>
      <c r="N79" s="746"/>
      <c r="O79" s="746"/>
      <c r="P79" s="746"/>
      <c r="Q79" s="746"/>
      <c r="R79" s="746"/>
      <c r="S79" s="121"/>
      <c r="U79" s="346" t="s">
        <v>104</v>
      </c>
      <c r="V79" s="746" t="s">
        <v>439</v>
      </c>
      <c r="W79" s="746"/>
      <c r="X79" s="746"/>
      <c r="Y79" s="746"/>
      <c r="Z79" s="746"/>
      <c r="AA79" s="746"/>
      <c r="AB79" s="746"/>
      <c r="AC79" s="746"/>
      <c r="AD79" s="746"/>
      <c r="AE79" s="746"/>
      <c r="AF79" s="746"/>
      <c r="AG79" s="121"/>
      <c r="AH79" s="122"/>
      <c r="AI79" s="57"/>
      <c r="AJ79" s="57"/>
      <c r="AK79" s="57"/>
      <c r="AL79" s="57"/>
      <c r="AM79" s="57"/>
    </row>
    <row r="80" spans="1:39" ht="18" customHeight="1">
      <c r="A80" s="75"/>
      <c r="B80" s="740"/>
      <c r="C80" s="717"/>
      <c r="D80" s="717"/>
      <c r="E80" s="717"/>
      <c r="F80" s="717"/>
      <c r="G80" s="717"/>
      <c r="H80" s="419" t="s">
        <v>104</v>
      </c>
      <c r="I80" s="747" t="s">
        <v>440</v>
      </c>
      <c r="J80" s="747"/>
      <c r="K80" s="747"/>
      <c r="L80" s="747"/>
      <c r="M80" s="747"/>
      <c r="N80" s="747"/>
      <c r="O80" s="747"/>
      <c r="P80" s="747"/>
      <c r="Q80" s="747"/>
      <c r="R80" s="747"/>
      <c r="S80" s="420"/>
      <c r="U80" s="346" t="s">
        <v>104</v>
      </c>
      <c r="V80" s="746" t="s">
        <v>706</v>
      </c>
      <c r="W80" s="746"/>
      <c r="X80" s="746"/>
      <c r="Y80" s="746"/>
      <c r="Z80" s="746"/>
      <c r="AA80" s="746"/>
      <c r="AB80" s="746"/>
      <c r="AC80" s="746"/>
      <c r="AD80" s="746"/>
      <c r="AE80" s="746"/>
      <c r="AF80" s="746"/>
      <c r="AG80" s="121"/>
      <c r="AH80" s="116"/>
      <c r="AI80" s="57"/>
      <c r="AJ80" s="57"/>
      <c r="AK80" s="57"/>
      <c r="AL80" s="57"/>
      <c r="AM80" s="57"/>
    </row>
    <row r="81" spans="1:39" ht="18" customHeight="1">
      <c r="A81" s="75"/>
      <c r="B81" s="736"/>
      <c r="C81" s="717"/>
      <c r="D81" s="717"/>
      <c r="E81" s="717"/>
      <c r="F81" s="717"/>
      <c r="G81" s="717"/>
      <c r="H81" s="421" t="s">
        <v>104</v>
      </c>
      <c r="I81" s="743" t="s">
        <v>449</v>
      </c>
      <c r="J81" s="743"/>
      <c r="K81" s="744"/>
      <c r="L81" s="744"/>
      <c r="M81" s="744"/>
      <c r="N81" s="744"/>
      <c r="O81" s="744"/>
      <c r="P81" s="744"/>
      <c r="Q81" s="744"/>
      <c r="R81" s="744"/>
      <c r="S81" s="744"/>
      <c r="T81" s="744"/>
      <c r="U81" s="744"/>
      <c r="V81" s="744"/>
      <c r="W81" s="744"/>
      <c r="X81" s="744"/>
      <c r="Y81" s="744"/>
      <c r="Z81" s="744"/>
      <c r="AA81" s="744"/>
      <c r="AB81" s="744"/>
      <c r="AC81" s="744"/>
      <c r="AD81" s="744"/>
      <c r="AE81" s="744"/>
      <c r="AF81" s="744"/>
      <c r="AG81" s="744"/>
      <c r="AH81" s="118" t="s">
        <v>482</v>
      </c>
      <c r="AI81" s="57"/>
      <c r="AJ81" s="57"/>
      <c r="AK81" s="57"/>
      <c r="AL81" s="57"/>
      <c r="AM81" s="57"/>
    </row>
    <row r="82" spans="1:39" ht="18" customHeight="1">
      <c r="A82" s="75"/>
      <c r="B82" s="735"/>
      <c r="C82" s="717" t="s">
        <v>305</v>
      </c>
      <c r="D82" s="717"/>
      <c r="E82" s="717"/>
      <c r="F82" s="717"/>
      <c r="G82" s="717"/>
      <c r="H82" s="346" t="s">
        <v>104</v>
      </c>
      <c r="I82" s="710" t="s">
        <v>490</v>
      </c>
      <c r="J82" s="710"/>
      <c r="K82" s="710"/>
      <c r="L82" s="710"/>
      <c r="M82" s="710"/>
      <c r="N82" s="710"/>
      <c r="O82" s="710"/>
      <c r="P82" s="710"/>
      <c r="Q82" s="710"/>
      <c r="R82" s="710"/>
      <c r="S82" s="710"/>
      <c r="T82" s="710"/>
      <c r="U82" s="710"/>
      <c r="V82" s="74"/>
      <c r="W82" s="74"/>
      <c r="X82" s="74"/>
      <c r="Y82" s="74"/>
      <c r="Z82" s="74"/>
      <c r="AA82" s="74"/>
      <c r="AB82" s="74"/>
      <c r="AC82" s="74"/>
      <c r="AD82" s="74"/>
      <c r="AE82" s="74"/>
      <c r="AF82" s="74"/>
      <c r="AG82" s="74"/>
      <c r="AH82" s="124"/>
      <c r="AI82" s="57"/>
      <c r="AJ82" s="57"/>
      <c r="AK82" s="57"/>
      <c r="AL82" s="57"/>
      <c r="AM82" s="57"/>
    </row>
    <row r="83" spans="1:39" ht="18" customHeight="1">
      <c r="A83" s="75"/>
      <c r="B83" s="736"/>
      <c r="C83" s="717"/>
      <c r="D83" s="717"/>
      <c r="E83" s="717"/>
      <c r="F83" s="717"/>
      <c r="G83" s="717"/>
      <c r="H83" s="346" t="s">
        <v>104</v>
      </c>
      <c r="I83" s="738" t="s">
        <v>491</v>
      </c>
      <c r="J83" s="738"/>
      <c r="K83" s="738"/>
      <c r="L83" s="738"/>
      <c r="M83" s="738"/>
      <c r="N83" s="738"/>
      <c r="O83" s="738"/>
      <c r="P83" s="738"/>
      <c r="Q83" s="738"/>
      <c r="R83" s="738"/>
      <c r="S83" s="738"/>
      <c r="T83" s="738"/>
      <c r="U83" s="355"/>
      <c r="V83" s="123"/>
      <c r="W83" s="743" t="s">
        <v>116</v>
      </c>
      <c r="X83" s="743"/>
      <c r="Y83" s="743"/>
      <c r="Z83" s="743"/>
      <c r="AA83" s="743"/>
      <c r="AB83" s="743"/>
      <c r="AC83" s="743"/>
      <c r="AD83" s="743"/>
      <c r="AE83" s="743"/>
      <c r="AF83" s="74"/>
      <c r="AG83" s="74"/>
      <c r="AH83" s="124"/>
      <c r="AI83" s="57"/>
      <c r="AJ83" s="57"/>
      <c r="AK83" s="57"/>
      <c r="AL83" s="57"/>
      <c r="AM83" s="57"/>
    </row>
    <row r="84" spans="1:37" ht="22.5" customHeight="1">
      <c r="A84" s="75"/>
      <c r="B84" s="722" t="s">
        <v>477</v>
      </c>
      <c r="C84" s="754" t="s">
        <v>688</v>
      </c>
      <c r="D84" s="755"/>
      <c r="E84" s="755"/>
      <c r="F84" s="755"/>
      <c r="G84" s="756"/>
      <c r="H84" s="748" t="s">
        <v>492</v>
      </c>
      <c r="I84" s="760"/>
      <c r="J84" s="750">
        <f>P28</f>
        <v>0</v>
      </c>
      <c r="K84" s="751"/>
      <c r="L84" s="751"/>
      <c r="M84" s="751"/>
      <c r="N84" s="751"/>
      <c r="O84" s="751"/>
      <c r="P84" s="751"/>
      <c r="Q84" s="752"/>
      <c r="R84" s="730" t="s">
        <v>306</v>
      </c>
      <c r="S84" s="761"/>
      <c r="T84" s="432" t="str">
        <f>P30</f>
        <v>□</v>
      </c>
      <c r="U84" s="762" t="s">
        <v>99</v>
      </c>
      <c r="V84" s="762"/>
      <c r="W84" s="433" t="str">
        <f>T30</f>
        <v>□</v>
      </c>
      <c r="X84" s="762" t="s">
        <v>100</v>
      </c>
      <c r="Y84" s="762"/>
      <c r="Z84" s="433" t="str">
        <f>X30</f>
        <v>□</v>
      </c>
      <c r="AA84" s="762" t="s">
        <v>101</v>
      </c>
      <c r="AB84" s="762"/>
      <c r="AC84" s="433" t="str">
        <f>AB30</f>
        <v>□</v>
      </c>
      <c r="AD84" s="762" t="s">
        <v>102</v>
      </c>
      <c r="AE84" s="762"/>
      <c r="AF84" s="433" t="str">
        <f>AF30</f>
        <v>□</v>
      </c>
      <c r="AG84" s="762" t="s">
        <v>103</v>
      </c>
      <c r="AH84" s="763"/>
      <c r="AI84" s="57"/>
      <c r="AJ84" s="57"/>
      <c r="AK84" s="57"/>
    </row>
    <row r="85" spans="1:40" ht="25.5" customHeight="1">
      <c r="A85" s="75"/>
      <c r="B85" s="753"/>
      <c r="C85" s="757"/>
      <c r="D85" s="758"/>
      <c r="E85" s="758"/>
      <c r="F85" s="758"/>
      <c r="G85" s="759"/>
      <c r="H85" s="748" t="s">
        <v>493</v>
      </c>
      <c r="I85" s="749"/>
      <c r="J85" s="750">
        <f>P33</f>
        <v>0</v>
      </c>
      <c r="K85" s="751"/>
      <c r="L85" s="751"/>
      <c r="M85" s="751"/>
      <c r="N85" s="751"/>
      <c r="O85" s="751"/>
      <c r="P85" s="751"/>
      <c r="Q85" s="751"/>
      <c r="R85" s="751"/>
      <c r="S85" s="751"/>
      <c r="T85" s="751"/>
      <c r="U85" s="751"/>
      <c r="V85" s="751"/>
      <c r="W85" s="751"/>
      <c r="X85" s="751"/>
      <c r="Y85" s="751"/>
      <c r="Z85" s="751"/>
      <c r="AA85" s="751"/>
      <c r="AB85" s="751"/>
      <c r="AC85" s="751"/>
      <c r="AD85" s="751"/>
      <c r="AE85" s="751"/>
      <c r="AF85" s="751"/>
      <c r="AG85" s="751"/>
      <c r="AH85" s="752"/>
      <c r="AI85" s="57"/>
      <c r="AJ85" s="57"/>
      <c r="AK85" s="57"/>
      <c r="AN85" s="51"/>
    </row>
    <row r="86" spans="1:37" ht="22.5" customHeight="1">
      <c r="A86" s="75"/>
      <c r="B86" s="735"/>
      <c r="C86" s="767" t="s">
        <v>307</v>
      </c>
      <c r="D86" s="768"/>
      <c r="E86" s="768"/>
      <c r="F86" s="768"/>
      <c r="G86" s="769"/>
      <c r="H86" s="748" t="s">
        <v>492</v>
      </c>
      <c r="I86" s="760"/>
      <c r="J86" s="773"/>
      <c r="K86" s="774"/>
      <c r="L86" s="774"/>
      <c r="M86" s="774"/>
      <c r="N86" s="774"/>
      <c r="O86" s="774"/>
      <c r="P86" s="774"/>
      <c r="Q86" s="775"/>
      <c r="R86" s="730" t="s">
        <v>306</v>
      </c>
      <c r="S86" s="761"/>
      <c r="T86" s="358" t="s">
        <v>104</v>
      </c>
      <c r="U86" s="762" t="s">
        <v>99</v>
      </c>
      <c r="V86" s="762"/>
      <c r="W86" s="357" t="s">
        <v>104</v>
      </c>
      <c r="X86" s="762" t="s">
        <v>100</v>
      </c>
      <c r="Y86" s="762"/>
      <c r="Z86" s="357" t="s">
        <v>104</v>
      </c>
      <c r="AA86" s="762" t="s">
        <v>101</v>
      </c>
      <c r="AB86" s="762"/>
      <c r="AC86" s="357" t="s">
        <v>104</v>
      </c>
      <c r="AD86" s="762" t="s">
        <v>288</v>
      </c>
      <c r="AE86" s="762"/>
      <c r="AF86" s="776"/>
      <c r="AG86" s="776"/>
      <c r="AH86" s="434" t="s">
        <v>495</v>
      </c>
      <c r="AI86" s="57"/>
      <c r="AJ86" s="57"/>
      <c r="AK86" s="57"/>
    </row>
    <row r="87" spans="1:37" ht="25.5" customHeight="1">
      <c r="A87" s="75"/>
      <c r="B87" s="740"/>
      <c r="C87" s="770"/>
      <c r="D87" s="771"/>
      <c r="E87" s="771"/>
      <c r="F87" s="771"/>
      <c r="G87" s="772"/>
      <c r="H87" s="748" t="s">
        <v>493</v>
      </c>
      <c r="I87" s="749"/>
      <c r="J87" s="764"/>
      <c r="K87" s="765"/>
      <c r="L87" s="765"/>
      <c r="M87" s="765"/>
      <c r="N87" s="765"/>
      <c r="O87" s="765"/>
      <c r="P87" s="765"/>
      <c r="Q87" s="765"/>
      <c r="R87" s="765"/>
      <c r="S87" s="765"/>
      <c r="T87" s="765"/>
      <c r="U87" s="765"/>
      <c r="V87" s="765"/>
      <c r="W87" s="765"/>
      <c r="X87" s="765"/>
      <c r="Y87" s="765"/>
      <c r="Z87" s="765"/>
      <c r="AA87" s="765"/>
      <c r="AB87" s="765"/>
      <c r="AC87" s="765"/>
      <c r="AD87" s="765"/>
      <c r="AE87" s="765"/>
      <c r="AF87" s="765"/>
      <c r="AG87" s="765"/>
      <c r="AH87" s="766"/>
      <c r="AI87" s="57"/>
      <c r="AJ87" s="57"/>
      <c r="AK87" s="57"/>
    </row>
    <row r="88" spans="1:39" ht="22.5" customHeight="1">
      <c r="A88" s="75"/>
      <c r="B88" s="435" t="s">
        <v>115</v>
      </c>
      <c r="C88" s="777" t="s">
        <v>105</v>
      </c>
      <c r="D88" s="777"/>
      <c r="E88" s="777"/>
      <c r="F88" s="777"/>
      <c r="G88" s="777"/>
      <c r="H88" s="357" t="s">
        <v>104</v>
      </c>
      <c r="I88" s="125" t="s">
        <v>496</v>
      </c>
      <c r="J88" s="125"/>
      <c r="K88" s="126"/>
      <c r="L88" s="125"/>
      <c r="M88" s="357" t="s">
        <v>104</v>
      </c>
      <c r="N88" s="125" t="s">
        <v>497</v>
      </c>
      <c r="O88" s="125"/>
      <c r="P88" s="126"/>
      <c r="Q88" s="126"/>
      <c r="R88" s="125"/>
      <c r="S88" s="125"/>
      <c r="T88" s="125"/>
      <c r="U88" s="357" t="s">
        <v>104</v>
      </c>
      <c r="V88" s="778" t="s">
        <v>498</v>
      </c>
      <c r="W88" s="778"/>
      <c r="X88" s="779"/>
      <c r="Y88" s="779"/>
      <c r="Z88" s="779"/>
      <c r="AA88" s="779"/>
      <c r="AB88" s="779"/>
      <c r="AC88" s="779"/>
      <c r="AD88" s="779"/>
      <c r="AE88" s="779"/>
      <c r="AF88" s="779"/>
      <c r="AG88" s="779"/>
      <c r="AH88" s="127" t="s">
        <v>495</v>
      </c>
      <c r="AI88" s="57"/>
      <c r="AJ88" s="57"/>
      <c r="AK88" s="57"/>
      <c r="AL88" s="57"/>
      <c r="AM88" s="57"/>
    </row>
    <row r="89" spans="1:39" ht="18" customHeight="1">
      <c r="A89" s="75"/>
      <c r="B89" s="722" t="s">
        <v>499</v>
      </c>
      <c r="C89" s="777" t="s">
        <v>308</v>
      </c>
      <c r="D89" s="777"/>
      <c r="E89" s="777"/>
      <c r="F89" s="777"/>
      <c r="G89" s="777"/>
      <c r="H89" s="780" t="s">
        <v>500</v>
      </c>
      <c r="I89" s="781"/>
      <c r="J89" s="781"/>
      <c r="K89" s="781"/>
      <c r="L89" s="781"/>
      <c r="M89" s="781"/>
      <c r="N89" s="780" t="s">
        <v>501</v>
      </c>
      <c r="O89" s="781"/>
      <c r="P89" s="781"/>
      <c r="Q89" s="781"/>
      <c r="R89" s="781"/>
      <c r="S89" s="782"/>
      <c r="T89" s="783" t="s">
        <v>502</v>
      </c>
      <c r="U89" s="784"/>
      <c r="V89" s="784"/>
      <c r="W89" s="784"/>
      <c r="X89" s="784"/>
      <c r="Y89" s="785"/>
      <c r="Z89" s="783" t="s">
        <v>503</v>
      </c>
      <c r="AA89" s="784"/>
      <c r="AB89" s="784"/>
      <c r="AC89" s="785"/>
      <c r="AD89" s="783" t="s">
        <v>504</v>
      </c>
      <c r="AE89" s="784"/>
      <c r="AF89" s="784"/>
      <c r="AG89" s="784"/>
      <c r="AH89" s="785"/>
      <c r="AI89" s="359"/>
      <c r="AJ89" s="57"/>
      <c r="AK89" s="57"/>
      <c r="AL89" s="57"/>
      <c r="AM89" s="57"/>
    </row>
    <row r="90" spans="1:39" ht="18" customHeight="1">
      <c r="A90" s="75"/>
      <c r="B90" s="753"/>
      <c r="C90" s="777"/>
      <c r="D90" s="777"/>
      <c r="E90" s="777"/>
      <c r="F90" s="777"/>
      <c r="G90" s="777"/>
      <c r="H90" s="789"/>
      <c r="I90" s="790"/>
      <c r="J90" s="790"/>
      <c r="K90" s="790"/>
      <c r="L90" s="790"/>
      <c r="M90" s="791"/>
      <c r="N90" s="789"/>
      <c r="O90" s="790"/>
      <c r="P90" s="790"/>
      <c r="Q90" s="790"/>
      <c r="R90" s="790"/>
      <c r="S90" s="791"/>
      <c r="T90" s="786"/>
      <c r="U90" s="787"/>
      <c r="V90" s="787"/>
      <c r="W90" s="787"/>
      <c r="X90" s="787"/>
      <c r="Y90" s="788"/>
      <c r="Z90" s="786"/>
      <c r="AA90" s="787"/>
      <c r="AB90" s="787"/>
      <c r="AC90" s="788"/>
      <c r="AD90" s="786"/>
      <c r="AE90" s="787"/>
      <c r="AF90" s="787"/>
      <c r="AG90" s="787"/>
      <c r="AH90" s="788"/>
      <c r="AI90" s="585">
        <f>IF(AND(H90="",N90="",T90="",Z90="",AD90=""),0,1)</f>
        <v>0</v>
      </c>
      <c r="AJ90" s="57"/>
      <c r="AK90" s="57"/>
      <c r="AL90" s="57"/>
      <c r="AM90" s="57"/>
    </row>
    <row r="91" spans="1:39" ht="18" customHeight="1">
      <c r="A91" s="75"/>
      <c r="B91" s="753"/>
      <c r="C91" s="777"/>
      <c r="D91" s="777"/>
      <c r="E91" s="777"/>
      <c r="F91" s="777"/>
      <c r="G91" s="777"/>
      <c r="H91" s="789"/>
      <c r="I91" s="790"/>
      <c r="J91" s="790"/>
      <c r="K91" s="790"/>
      <c r="L91" s="790"/>
      <c r="M91" s="791"/>
      <c r="N91" s="789"/>
      <c r="O91" s="790"/>
      <c r="P91" s="790"/>
      <c r="Q91" s="790"/>
      <c r="R91" s="790"/>
      <c r="S91" s="791"/>
      <c r="T91" s="786"/>
      <c r="U91" s="787"/>
      <c r="V91" s="787"/>
      <c r="W91" s="787"/>
      <c r="X91" s="787"/>
      <c r="Y91" s="788"/>
      <c r="Z91" s="786"/>
      <c r="AA91" s="787"/>
      <c r="AB91" s="787"/>
      <c r="AC91" s="788"/>
      <c r="AD91" s="786"/>
      <c r="AE91" s="787"/>
      <c r="AF91" s="787"/>
      <c r="AG91" s="787"/>
      <c r="AH91" s="788"/>
      <c r="AI91" s="585">
        <f>IF(AND(H91="",N91="",T91="",Z91="",AD91=""),0,1)</f>
        <v>0</v>
      </c>
      <c r="AJ91" s="57"/>
      <c r="AK91" s="57"/>
      <c r="AL91" s="57"/>
      <c r="AM91" s="57"/>
    </row>
    <row r="92" spans="1:39" ht="18" customHeight="1">
      <c r="A92" s="75"/>
      <c r="B92" s="723"/>
      <c r="C92" s="777"/>
      <c r="D92" s="777"/>
      <c r="E92" s="777"/>
      <c r="F92" s="777"/>
      <c r="G92" s="777"/>
      <c r="H92" s="789"/>
      <c r="I92" s="790"/>
      <c r="J92" s="790"/>
      <c r="K92" s="790"/>
      <c r="L92" s="790"/>
      <c r="M92" s="791"/>
      <c r="N92" s="789"/>
      <c r="O92" s="790"/>
      <c r="P92" s="790"/>
      <c r="Q92" s="790"/>
      <c r="R92" s="790"/>
      <c r="S92" s="791"/>
      <c r="T92" s="786"/>
      <c r="U92" s="787"/>
      <c r="V92" s="787"/>
      <c r="W92" s="787"/>
      <c r="X92" s="787"/>
      <c r="Y92" s="788"/>
      <c r="Z92" s="786"/>
      <c r="AA92" s="787"/>
      <c r="AB92" s="787"/>
      <c r="AC92" s="788"/>
      <c r="AD92" s="786"/>
      <c r="AE92" s="787"/>
      <c r="AF92" s="787"/>
      <c r="AG92" s="787"/>
      <c r="AH92" s="788"/>
      <c r="AI92" s="585">
        <f>IF(AND(H92="",N92="",T92="",Z92="",AD92=""),0,1)</f>
        <v>0</v>
      </c>
      <c r="AJ92" s="57"/>
      <c r="AK92" s="57"/>
      <c r="AL92" s="57"/>
      <c r="AM92" s="57"/>
    </row>
    <row r="93" spans="1:39" ht="18" customHeight="1">
      <c r="A93" s="75"/>
      <c r="B93" s="722" t="s">
        <v>499</v>
      </c>
      <c r="C93" s="777" t="s">
        <v>309</v>
      </c>
      <c r="D93" s="777"/>
      <c r="E93" s="777"/>
      <c r="F93" s="777"/>
      <c r="G93" s="777"/>
      <c r="H93" s="792" t="s">
        <v>310</v>
      </c>
      <c r="I93" s="793"/>
      <c r="J93" s="793"/>
      <c r="K93" s="793"/>
      <c r="L93" s="793"/>
      <c r="M93" s="793"/>
      <c r="N93" s="793"/>
      <c r="O93" s="793"/>
      <c r="P93" s="793"/>
      <c r="Q93" s="793"/>
      <c r="R93" s="793"/>
      <c r="S93" s="793"/>
      <c r="T93" s="793"/>
      <c r="U93" s="793"/>
      <c r="V93" s="793"/>
      <c r="W93" s="793"/>
      <c r="X93" s="793"/>
      <c r="Y93" s="793"/>
      <c r="Z93" s="793"/>
      <c r="AA93" s="793"/>
      <c r="AB93" s="793"/>
      <c r="AC93" s="793"/>
      <c r="AD93" s="793"/>
      <c r="AE93" s="793"/>
      <c r="AF93" s="793"/>
      <c r="AG93" s="793"/>
      <c r="AH93" s="793"/>
      <c r="AI93" s="57"/>
      <c r="AJ93" s="57"/>
      <c r="AK93" s="57"/>
      <c r="AL93" s="57"/>
      <c r="AM93" s="57"/>
    </row>
    <row r="94" spans="1:39" ht="22.5" customHeight="1">
      <c r="A94" s="75"/>
      <c r="B94" s="723"/>
      <c r="C94" s="777"/>
      <c r="D94" s="777"/>
      <c r="E94" s="777"/>
      <c r="F94" s="777"/>
      <c r="G94" s="777"/>
      <c r="H94" s="794" t="s">
        <v>500</v>
      </c>
      <c r="I94" s="794"/>
      <c r="J94" s="794"/>
      <c r="K94" s="794"/>
      <c r="L94" s="794"/>
      <c r="M94" s="794"/>
      <c r="N94" s="795"/>
      <c r="O94" s="796"/>
      <c r="P94" s="796"/>
      <c r="Q94" s="796"/>
      <c r="R94" s="796"/>
      <c r="S94" s="797"/>
      <c r="T94" s="794" t="s">
        <v>311</v>
      </c>
      <c r="U94" s="794"/>
      <c r="V94" s="794"/>
      <c r="W94" s="794"/>
      <c r="X94" s="794"/>
      <c r="Y94" s="794"/>
      <c r="Z94" s="798"/>
      <c r="AA94" s="799"/>
      <c r="AB94" s="799"/>
      <c r="AC94" s="799"/>
      <c r="AD94" s="799"/>
      <c r="AE94" s="799"/>
      <c r="AF94" s="799"/>
      <c r="AG94" s="799"/>
      <c r="AH94" s="800"/>
      <c r="AI94" s="57"/>
      <c r="AJ94" s="57"/>
      <c r="AK94" s="57"/>
      <c r="AL94" s="57"/>
      <c r="AM94" s="57"/>
    </row>
    <row r="95" spans="1:39" ht="18.75" customHeight="1">
      <c r="A95" s="75"/>
      <c r="B95" s="474"/>
      <c r="C95" s="60"/>
      <c r="D95" s="360"/>
      <c r="E95" s="360"/>
      <c r="F95" s="360"/>
      <c r="G95" s="360"/>
      <c r="H95" s="80"/>
      <c r="I95" s="51"/>
      <c r="J95" s="474"/>
      <c r="K95" s="80"/>
      <c r="L95" s="80"/>
      <c r="M95" s="80"/>
      <c r="N95" s="80"/>
      <c r="O95" s="474"/>
      <c r="P95" s="80"/>
      <c r="Q95" s="51"/>
      <c r="R95" s="80"/>
      <c r="S95" s="80"/>
      <c r="T95" s="80"/>
      <c r="U95" s="80"/>
      <c r="V95" s="80"/>
      <c r="W95" s="474"/>
      <c r="X95" s="79"/>
      <c r="Y95" s="79"/>
      <c r="Z95" s="474"/>
      <c r="AA95" s="474"/>
      <c r="AB95" s="474"/>
      <c r="AC95" s="474"/>
      <c r="AD95" s="474"/>
      <c r="AE95" s="474"/>
      <c r="AF95" s="474"/>
      <c r="AG95" s="474"/>
      <c r="AH95" s="80"/>
      <c r="AI95" s="57"/>
      <c r="AJ95" s="57"/>
      <c r="AK95" s="57"/>
      <c r="AL95" s="57"/>
      <c r="AM95" s="57"/>
    </row>
    <row r="96" spans="1:39" ht="18" customHeight="1">
      <c r="A96" s="58" t="s">
        <v>505</v>
      </c>
      <c r="B96" s="82" t="s">
        <v>312</v>
      </c>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53"/>
      <c r="AJ96" s="54"/>
      <c r="AK96" s="54"/>
      <c r="AL96" s="54"/>
      <c r="AM96" s="54"/>
    </row>
    <row r="97" spans="1:39" ht="12" customHeight="1">
      <c r="A97" s="75"/>
      <c r="B97" s="340"/>
      <c r="C97" s="361"/>
      <c r="D97" s="362"/>
      <c r="E97" s="362"/>
      <c r="F97" s="362"/>
      <c r="G97" s="362"/>
      <c r="H97" s="362"/>
      <c r="I97" s="362"/>
      <c r="J97" s="363"/>
      <c r="K97" s="364"/>
      <c r="L97" s="364"/>
      <c r="M97" s="364"/>
      <c r="N97" s="364"/>
      <c r="O97" s="363"/>
      <c r="P97" s="364"/>
      <c r="Q97" s="102"/>
      <c r="R97" s="364"/>
      <c r="S97" s="364"/>
      <c r="T97" s="364"/>
      <c r="U97" s="364"/>
      <c r="V97" s="364"/>
      <c r="W97" s="363"/>
      <c r="X97" s="365"/>
      <c r="Y97" s="365"/>
      <c r="Z97" s="366"/>
      <c r="AA97" s="366"/>
      <c r="AB97" s="366"/>
      <c r="AC97" s="366"/>
      <c r="AD97" s="366"/>
      <c r="AE97" s="366"/>
      <c r="AF97" s="366"/>
      <c r="AG97" s="366"/>
      <c r="AH97" s="367"/>
      <c r="AI97" s="57"/>
      <c r="AJ97" s="57"/>
      <c r="AK97" s="57"/>
      <c r="AL97" s="57"/>
      <c r="AM97" s="57"/>
    </row>
    <row r="98" spans="1:39" ht="12" customHeight="1">
      <c r="A98" s="58"/>
      <c r="B98" s="368"/>
      <c r="C98" s="369"/>
      <c r="D98" s="369"/>
      <c r="E98" s="369"/>
      <c r="F98" s="369"/>
      <c r="G98" s="369"/>
      <c r="H98" s="369"/>
      <c r="I98" s="369"/>
      <c r="J98" s="369"/>
      <c r="K98" s="369"/>
      <c r="L98" s="369"/>
      <c r="M98" s="369"/>
      <c r="N98" s="369"/>
      <c r="O98" s="369"/>
      <c r="P98" s="369"/>
      <c r="Q98" s="369"/>
      <c r="R98" s="369"/>
      <c r="S98" s="369"/>
      <c r="T98" s="369"/>
      <c r="U98" s="369"/>
      <c r="V98" s="369"/>
      <c r="W98" s="369"/>
      <c r="X98" s="369"/>
      <c r="Y98" s="369"/>
      <c r="Z98" s="369"/>
      <c r="AA98" s="369"/>
      <c r="AB98" s="369"/>
      <c r="AC98" s="369"/>
      <c r="AD98" s="369"/>
      <c r="AE98" s="369"/>
      <c r="AF98" s="369"/>
      <c r="AG98" s="369"/>
      <c r="AH98" s="370"/>
      <c r="AI98" s="53"/>
      <c r="AJ98" s="54"/>
      <c r="AK98" s="54"/>
      <c r="AL98" s="54"/>
      <c r="AM98" s="54"/>
    </row>
    <row r="99" spans="1:39" ht="12" customHeight="1">
      <c r="A99" s="61"/>
      <c r="B99" s="103"/>
      <c r="C99" s="97"/>
      <c r="D99" s="97"/>
      <c r="E99" s="97"/>
      <c r="F99" s="97"/>
      <c r="G99" s="97"/>
      <c r="H99" s="97"/>
      <c r="I99" s="66"/>
      <c r="J99" s="97"/>
      <c r="K99" s="97"/>
      <c r="L99" s="66"/>
      <c r="M99" s="97"/>
      <c r="N99" s="97"/>
      <c r="O99" s="97"/>
      <c r="P99" s="97"/>
      <c r="Q99" s="97"/>
      <c r="R99" s="97"/>
      <c r="S99" s="97"/>
      <c r="T99" s="97"/>
      <c r="U99" s="97"/>
      <c r="V99" s="97"/>
      <c r="W99" s="97"/>
      <c r="X99" s="97"/>
      <c r="Y99" s="97"/>
      <c r="Z99" s="97"/>
      <c r="AA99" s="97"/>
      <c r="AB99" s="97"/>
      <c r="AC99" s="97"/>
      <c r="AD99" s="97"/>
      <c r="AE99" s="97"/>
      <c r="AF99" s="97"/>
      <c r="AG99" s="97"/>
      <c r="AH99" s="104"/>
      <c r="AI99" s="57"/>
      <c r="AJ99" s="64"/>
      <c r="AK99" s="64"/>
      <c r="AL99" s="57"/>
      <c r="AM99" s="57"/>
    </row>
    <row r="100" spans="1:39" ht="12" customHeight="1">
      <c r="A100" s="61"/>
      <c r="B100" s="103"/>
      <c r="C100" s="97"/>
      <c r="D100" s="97"/>
      <c r="E100" s="97"/>
      <c r="F100" s="97"/>
      <c r="G100" s="97"/>
      <c r="H100" s="97"/>
      <c r="I100" s="97"/>
      <c r="J100" s="97"/>
      <c r="K100" s="97"/>
      <c r="L100" s="97"/>
      <c r="M100" s="97"/>
      <c r="N100" s="97"/>
      <c r="O100" s="97"/>
      <c r="P100" s="107"/>
      <c r="Q100" s="97"/>
      <c r="R100" s="97"/>
      <c r="S100" s="97"/>
      <c r="T100" s="97"/>
      <c r="U100" s="97"/>
      <c r="V100" s="97"/>
      <c r="W100" s="97"/>
      <c r="X100" s="97"/>
      <c r="Y100" s="97"/>
      <c r="Z100" s="97"/>
      <c r="AA100" s="97"/>
      <c r="AB100" s="97"/>
      <c r="AC100" s="97"/>
      <c r="AD100" s="97"/>
      <c r="AE100" s="97"/>
      <c r="AF100" s="97"/>
      <c r="AG100" s="97"/>
      <c r="AH100" s="104"/>
      <c r="AI100" s="57"/>
      <c r="AJ100" s="57"/>
      <c r="AK100" s="57"/>
      <c r="AL100" s="57"/>
      <c r="AM100" s="57"/>
    </row>
    <row r="101" spans="1:39" ht="12" customHeight="1">
      <c r="A101" s="61"/>
      <c r="B101" s="103"/>
      <c r="C101" s="97"/>
      <c r="D101" s="97"/>
      <c r="E101" s="97"/>
      <c r="F101" s="97"/>
      <c r="G101" s="97"/>
      <c r="H101" s="97"/>
      <c r="I101" s="97"/>
      <c r="J101" s="97"/>
      <c r="K101" s="97"/>
      <c r="L101" s="97"/>
      <c r="M101" s="97"/>
      <c r="N101" s="97"/>
      <c r="O101" s="97"/>
      <c r="P101" s="108"/>
      <c r="Q101" s="97"/>
      <c r="R101" s="97"/>
      <c r="S101" s="97"/>
      <c r="T101" s="97"/>
      <c r="U101" s="97"/>
      <c r="V101" s="97"/>
      <c r="W101" s="97"/>
      <c r="X101" s="97"/>
      <c r="Y101" s="97"/>
      <c r="Z101" s="97"/>
      <c r="AA101" s="97"/>
      <c r="AB101" s="97"/>
      <c r="AC101" s="97"/>
      <c r="AD101" s="97"/>
      <c r="AE101" s="97"/>
      <c r="AF101" s="97"/>
      <c r="AG101" s="97"/>
      <c r="AH101" s="104"/>
      <c r="AI101" s="57"/>
      <c r="AJ101" s="57"/>
      <c r="AK101" s="57"/>
      <c r="AL101" s="57"/>
      <c r="AM101" s="57"/>
    </row>
    <row r="102" spans="1:39" ht="12" customHeight="1">
      <c r="A102" s="61"/>
      <c r="B102" s="103"/>
      <c r="C102" s="97"/>
      <c r="D102" s="97"/>
      <c r="E102" s="97"/>
      <c r="F102" s="97"/>
      <c r="G102" s="97"/>
      <c r="H102" s="97"/>
      <c r="I102" s="66"/>
      <c r="J102" s="97"/>
      <c r="K102" s="97"/>
      <c r="L102" s="66"/>
      <c r="M102" s="97"/>
      <c r="N102" s="97"/>
      <c r="O102" s="97"/>
      <c r="P102" s="109"/>
      <c r="Q102" s="97"/>
      <c r="R102" s="97"/>
      <c r="S102" s="97"/>
      <c r="T102" s="97"/>
      <c r="U102" s="97"/>
      <c r="V102" s="97"/>
      <c r="W102" s="97"/>
      <c r="X102" s="97"/>
      <c r="Y102" s="97"/>
      <c r="Z102" s="97"/>
      <c r="AA102" s="97"/>
      <c r="AB102" s="97"/>
      <c r="AC102" s="97"/>
      <c r="AD102" s="97"/>
      <c r="AE102" s="97"/>
      <c r="AF102" s="97"/>
      <c r="AG102" s="97"/>
      <c r="AH102" s="104"/>
      <c r="AI102" s="57"/>
      <c r="AJ102" s="57"/>
      <c r="AK102" s="57"/>
      <c r="AL102" s="57"/>
      <c r="AM102" s="57"/>
    </row>
    <row r="103" spans="1:39" ht="12" customHeight="1">
      <c r="A103" s="61"/>
      <c r="B103" s="103"/>
      <c r="C103" s="97"/>
      <c r="D103" s="97"/>
      <c r="E103" s="97"/>
      <c r="F103" s="97"/>
      <c r="G103" s="97"/>
      <c r="H103" s="97"/>
      <c r="I103" s="66"/>
      <c r="J103" s="97"/>
      <c r="K103" s="97"/>
      <c r="L103" s="66"/>
      <c r="M103" s="97"/>
      <c r="N103" s="97"/>
      <c r="O103" s="97"/>
      <c r="P103" s="109"/>
      <c r="Q103" s="97"/>
      <c r="R103" s="97"/>
      <c r="S103" s="97"/>
      <c r="T103" s="97"/>
      <c r="U103" s="97"/>
      <c r="V103" s="97"/>
      <c r="W103" s="97"/>
      <c r="X103" s="97"/>
      <c r="Y103" s="97"/>
      <c r="Z103" s="97"/>
      <c r="AA103" s="97"/>
      <c r="AB103" s="97"/>
      <c r="AC103" s="97"/>
      <c r="AD103" s="97"/>
      <c r="AE103" s="97"/>
      <c r="AF103" s="97"/>
      <c r="AG103" s="97"/>
      <c r="AH103" s="104"/>
      <c r="AI103" s="57"/>
      <c r="AJ103" s="57"/>
      <c r="AK103" s="57"/>
      <c r="AL103" s="57"/>
      <c r="AM103" s="57"/>
    </row>
    <row r="104" spans="1:39" ht="12" customHeight="1">
      <c r="A104" s="61"/>
      <c r="B104" s="103"/>
      <c r="C104" s="97"/>
      <c r="D104" s="97"/>
      <c r="E104" s="97"/>
      <c r="F104" s="97"/>
      <c r="G104" s="97"/>
      <c r="H104" s="97"/>
      <c r="I104" s="66"/>
      <c r="J104" s="97"/>
      <c r="K104" s="97"/>
      <c r="L104" s="66"/>
      <c r="M104" s="97"/>
      <c r="N104" s="97"/>
      <c r="O104" s="97"/>
      <c r="P104" s="109"/>
      <c r="Q104" s="97"/>
      <c r="R104" s="97"/>
      <c r="S104" s="97"/>
      <c r="T104" s="97"/>
      <c r="U104" s="97"/>
      <c r="V104" s="97"/>
      <c r="W104" s="97"/>
      <c r="X104" s="97"/>
      <c r="Y104" s="97"/>
      <c r="Z104" s="97"/>
      <c r="AA104" s="97"/>
      <c r="AB104" s="97"/>
      <c r="AC104" s="97"/>
      <c r="AD104" s="97"/>
      <c r="AE104" s="97"/>
      <c r="AF104" s="97"/>
      <c r="AG104" s="97"/>
      <c r="AH104" s="104"/>
      <c r="AI104" s="57"/>
      <c r="AJ104" s="57"/>
      <c r="AK104" s="57"/>
      <c r="AL104" s="57"/>
      <c r="AM104" s="57"/>
    </row>
    <row r="105" spans="1:39" ht="12" customHeight="1">
      <c r="A105" s="61"/>
      <c r="B105" s="103"/>
      <c r="C105" s="97"/>
      <c r="D105" s="97"/>
      <c r="E105" s="97"/>
      <c r="F105" s="97"/>
      <c r="G105" s="97"/>
      <c r="H105" s="97"/>
      <c r="I105" s="66"/>
      <c r="J105" s="97"/>
      <c r="K105" s="97"/>
      <c r="L105" s="66"/>
      <c r="M105" s="97"/>
      <c r="N105" s="97"/>
      <c r="O105" s="97"/>
      <c r="P105" s="109"/>
      <c r="Q105" s="97"/>
      <c r="R105" s="97"/>
      <c r="S105" s="97"/>
      <c r="T105" s="97"/>
      <c r="U105" s="97"/>
      <c r="V105" s="97"/>
      <c r="W105" s="97"/>
      <c r="X105" s="97"/>
      <c r="Y105" s="97"/>
      <c r="Z105" s="97"/>
      <c r="AA105" s="97"/>
      <c r="AB105" s="97"/>
      <c r="AC105" s="97"/>
      <c r="AD105" s="97"/>
      <c r="AE105" s="97"/>
      <c r="AF105" s="97"/>
      <c r="AG105" s="97"/>
      <c r="AH105" s="104"/>
      <c r="AI105" s="57"/>
      <c r="AJ105" s="57"/>
      <c r="AK105" s="57"/>
      <c r="AL105" s="57"/>
      <c r="AM105" s="57"/>
    </row>
    <row r="106" spans="1:39" ht="12" customHeight="1">
      <c r="A106" s="61"/>
      <c r="B106" s="103"/>
      <c r="C106" s="97"/>
      <c r="D106" s="97"/>
      <c r="E106" s="97"/>
      <c r="F106" s="97"/>
      <c r="G106" s="97"/>
      <c r="H106" s="97"/>
      <c r="I106" s="97"/>
      <c r="J106" s="97"/>
      <c r="K106" s="97"/>
      <c r="L106" s="97"/>
      <c r="M106" s="97"/>
      <c r="N106" s="97"/>
      <c r="O106" s="97"/>
      <c r="P106" s="109"/>
      <c r="Q106" s="97"/>
      <c r="R106" s="97"/>
      <c r="S106" s="97"/>
      <c r="T106" s="97"/>
      <c r="U106" s="97"/>
      <c r="V106" s="97"/>
      <c r="W106" s="97"/>
      <c r="X106" s="97"/>
      <c r="Y106" s="97"/>
      <c r="Z106" s="97"/>
      <c r="AA106" s="97"/>
      <c r="AB106" s="97"/>
      <c r="AC106" s="97"/>
      <c r="AD106" s="97"/>
      <c r="AE106" s="97"/>
      <c r="AF106" s="97"/>
      <c r="AG106" s="97"/>
      <c r="AH106" s="104"/>
      <c r="AI106" s="57"/>
      <c r="AJ106" s="64"/>
      <c r="AK106" s="64"/>
      <c r="AL106" s="57"/>
      <c r="AM106" s="57"/>
    </row>
    <row r="107" spans="1:39" ht="12" customHeight="1">
      <c r="A107" s="68"/>
      <c r="B107" s="103"/>
      <c r="C107" s="97"/>
      <c r="D107" s="97"/>
      <c r="E107" s="97"/>
      <c r="F107" s="97"/>
      <c r="G107" s="97"/>
      <c r="H107" s="97"/>
      <c r="I107" s="97"/>
      <c r="J107" s="97"/>
      <c r="K107" s="97"/>
      <c r="L107" s="97"/>
      <c r="M107" s="97"/>
      <c r="N107" s="97"/>
      <c r="O107" s="97"/>
      <c r="P107" s="110"/>
      <c r="Q107" s="97"/>
      <c r="R107" s="97"/>
      <c r="S107" s="97"/>
      <c r="T107" s="97"/>
      <c r="U107" s="97"/>
      <c r="V107" s="97"/>
      <c r="W107" s="97"/>
      <c r="X107" s="97"/>
      <c r="Y107" s="97"/>
      <c r="Z107" s="97"/>
      <c r="AA107" s="97"/>
      <c r="AB107" s="97"/>
      <c r="AC107" s="97"/>
      <c r="AD107" s="97"/>
      <c r="AE107" s="97"/>
      <c r="AF107" s="97"/>
      <c r="AG107" s="97"/>
      <c r="AH107" s="104"/>
      <c r="AI107" s="57"/>
      <c r="AJ107" s="57"/>
      <c r="AK107" s="57"/>
      <c r="AL107" s="57"/>
      <c r="AM107" s="57"/>
    </row>
    <row r="108" spans="1:39" ht="12" customHeight="1">
      <c r="A108" s="61"/>
      <c r="B108" s="103"/>
      <c r="C108" s="97"/>
      <c r="D108" s="97"/>
      <c r="E108" s="97"/>
      <c r="F108" s="97"/>
      <c r="G108" s="97"/>
      <c r="H108" s="97"/>
      <c r="I108" s="97"/>
      <c r="J108" s="97"/>
      <c r="K108" s="97"/>
      <c r="L108" s="97"/>
      <c r="M108" s="97"/>
      <c r="N108" s="97"/>
      <c r="O108" s="97"/>
      <c r="P108" s="97"/>
      <c r="Q108" s="97"/>
      <c r="R108" s="97"/>
      <c r="S108" s="97"/>
      <c r="T108" s="97"/>
      <c r="U108" s="97"/>
      <c r="V108" s="97"/>
      <c r="W108" s="97"/>
      <c r="X108" s="97"/>
      <c r="Y108" s="97"/>
      <c r="Z108" s="97"/>
      <c r="AA108" s="97"/>
      <c r="AB108" s="97"/>
      <c r="AC108" s="97"/>
      <c r="AD108" s="97"/>
      <c r="AE108" s="97"/>
      <c r="AF108" s="97"/>
      <c r="AG108" s="97"/>
      <c r="AH108" s="104"/>
      <c r="AI108" s="57"/>
      <c r="AJ108" s="57"/>
      <c r="AK108" s="57"/>
      <c r="AL108" s="57"/>
      <c r="AM108" s="57"/>
    </row>
    <row r="109" spans="1:39" ht="12" customHeight="1">
      <c r="A109" s="101"/>
      <c r="B109" s="103"/>
      <c r="C109" s="97"/>
      <c r="D109" s="97"/>
      <c r="E109" s="97"/>
      <c r="F109" s="97"/>
      <c r="G109" s="97"/>
      <c r="H109" s="97"/>
      <c r="I109" s="97"/>
      <c r="J109" s="97"/>
      <c r="K109" s="97"/>
      <c r="L109" s="97"/>
      <c r="M109" s="97"/>
      <c r="N109" s="97"/>
      <c r="O109" s="97"/>
      <c r="P109" s="97"/>
      <c r="Q109" s="97"/>
      <c r="R109" s="97"/>
      <c r="S109" s="97"/>
      <c r="T109" s="97"/>
      <c r="U109" s="97"/>
      <c r="V109" s="97"/>
      <c r="W109" s="97"/>
      <c r="X109" s="97"/>
      <c r="Y109" s="97"/>
      <c r="Z109" s="97"/>
      <c r="AA109" s="97"/>
      <c r="AB109" s="97"/>
      <c r="AC109" s="97"/>
      <c r="AD109" s="97"/>
      <c r="AE109" s="97"/>
      <c r="AF109" s="97"/>
      <c r="AG109" s="97"/>
      <c r="AH109" s="104"/>
      <c r="AI109" s="57"/>
      <c r="AJ109" s="57"/>
      <c r="AK109" s="57"/>
      <c r="AL109" s="57"/>
      <c r="AM109" s="57"/>
    </row>
    <row r="110" spans="1:39" ht="12" customHeight="1">
      <c r="A110" s="61"/>
      <c r="B110" s="111"/>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106"/>
      <c r="AI110" s="61"/>
      <c r="AJ110" s="61"/>
      <c r="AK110" s="61"/>
      <c r="AL110" s="61"/>
      <c r="AM110" s="57"/>
    </row>
    <row r="111" spans="1:39" ht="12" customHeight="1">
      <c r="A111" s="61"/>
      <c r="B111" s="111"/>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106"/>
      <c r="AI111" s="61"/>
      <c r="AJ111" s="61"/>
      <c r="AK111" s="61"/>
      <c r="AL111" s="61"/>
      <c r="AM111" s="57"/>
    </row>
    <row r="112" spans="1:39" ht="12" customHeight="1">
      <c r="A112" s="61"/>
      <c r="B112" s="111"/>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106"/>
      <c r="AI112" s="61"/>
      <c r="AJ112" s="61"/>
      <c r="AK112" s="61"/>
      <c r="AL112" s="61"/>
      <c r="AM112" s="57"/>
    </row>
    <row r="113" spans="1:39" ht="12" customHeight="1">
      <c r="A113" s="68"/>
      <c r="B113" s="103"/>
      <c r="C113" s="97"/>
      <c r="D113" s="97"/>
      <c r="E113" s="97"/>
      <c r="F113" s="97"/>
      <c r="G113" s="97"/>
      <c r="H113" s="97"/>
      <c r="I113" s="97"/>
      <c r="J113" s="97"/>
      <c r="K113" s="97"/>
      <c r="L113" s="97"/>
      <c r="M113" s="97"/>
      <c r="N113" s="97"/>
      <c r="O113" s="97"/>
      <c r="P113" s="97"/>
      <c r="Q113" s="97"/>
      <c r="R113" s="97"/>
      <c r="S113" s="97"/>
      <c r="T113" s="97"/>
      <c r="U113" s="97"/>
      <c r="V113" s="97"/>
      <c r="W113" s="97"/>
      <c r="X113" s="97"/>
      <c r="Y113" s="97"/>
      <c r="Z113" s="97"/>
      <c r="AA113" s="97"/>
      <c r="AB113" s="97"/>
      <c r="AC113" s="97"/>
      <c r="AD113" s="97"/>
      <c r="AE113" s="97"/>
      <c r="AF113" s="97"/>
      <c r="AG113" s="97"/>
      <c r="AH113" s="104"/>
      <c r="AI113" s="57"/>
      <c r="AJ113" s="57"/>
      <c r="AK113" s="57"/>
      <c r="AL113" s="57"/>
      <c r="AM113" s="57"/>
    </row>
    <row r="114" spans="1:39" ht="12" customHeight="1">
      <c r="A114" s="61"/>
      <c r="B114" s="103"/>
      <c r="C114" s="97"/>
      <c r="D114" s="97"/>
      <c r="E114" s="97"/>
      <c r="F114" s="97"/>
      <c r="G114" s="97"/>
      <c r="H114" s="97"/>
      <c r="I114" s="97"/>
      <c r="J114" s="97"/>
      <c r="K114" s="97"/>
      <c r="L114" s="97"/>
      <c r="M114" s="97"/>
      <c r="N114" s="97"/>
      <c r="O114" s="97"/>
      <c r="P114" s="97"/>
      <c r="Q114" s="97"/>
      <c r="R114" s="97"/>
      <c r="S114" s="97"/>
      <c r="T114" s="97"/>
      <c r="U114" s="97"/>
      <c r="V114" s="97"/>
      <c r="W114" s="97"/>
      <c r="X114" s="97"/>
      <c r="Y114" s="97"/>
      <c r="Z114" s="97"/>
      <c r="AA114" s="97"/>
      <c r="AB114" s="97"/>
      <c r="AC114" s="97"/>
      <c r="AD114" s="97"/>
      <c r="AE114" s="97"/>
      <c r="AF114" s="97"/>
      <c r="AG114" s="97"/>
      <c r="AH114" s="104"/>
      <c r="AI114" s="57"/>
      <c r="AJ114" s="57"/>
      <c r="AK114" s="57"/>
      <c r="AL114" s="57"/>
      <c r="AM114" s="57"/>
    </row>
    <row r="115" spans="1:39" ht="12" customHeight="1">
      <c r="A115" s="61"/>
      <c r="B115" s="103"/>
      <c r="C115" s="97"/>
      <c r="D115" s="97"/>
      <c r="E115" s="97"/>
      <c r="F115" s="97"/>
      <c r="G115" s="97"/>
      <c r="H115" s="97"/>
      <c r="I115" s="97"/>
      <c r="J115" s="97"/>
      <c r="K115" s="97"/>
      <c r="L115" s="97"/>
      <c r="M115" s="97"/>
      <c r="N115" s="97"/>
      <c r="O115" s="97"/>
      <c r="P115" s="97"/>
      <c r="Q115" s="97"/>
      <c r="R115" s="97"/>
      <c r="S115" s="97"/>
      <c r="T115" s="97"/>
      <c r="U115" s="97"/>
      <c r="V115" s="97"/>
      <c r="W115" s="97"/>
      <c r="X115" s="97"/>
      <c r="Y115" s="97"/>
      <c r="Z115" s="97"/>
      <c r="AA115" s="97"/>
      <c r="AB115" s="97"/>
      <c r="AC115" s="97"/>
      <c r="AD115" s="97"/>
      <c r="AE115" s="97"/>
      <c r="AF115" s="97"/>
      <c r="AG115" s="97"/>
      <c r="AH115" s="104"/>
      <c r="AI115" s="57"/>
      <c r="AJ115" s="57"/>
      <c r="AK115" s="57"/>
      <c r="AL115" s="57"/>
      <c r="AM115" s="57"/>
    </row>
    <row r="116" spans="1:39" ht="12" customHeight="1">
      <c r="A116" s="101"/>
      <c r="B116" s="111"/>
      <c r="C116" s="97"/>
      <c r="D116" s="97"/>
      <c r="E116" s="97"/>
      <c r="F116" s="97"/>
      <c r="G116" s="97"/>
      <c r="H116" s="97"/>
      <c r="I116" s="97"/>
      <c r="J116" s="97"/>
      <c r="K116" s="97"/>
      <c r="L116" s="97"/>
      <c r="M116" s="97"/>
      <c r="N116" s="97"/>
      <c r="O116" s="97"/>
      <c r="P116" s="97"/>
      <c r="Q116" s="97"/>
      <c r="R116" s="97"/>
      <c r="S116" s="97"/>
      <c r="T116" s="97"/>
      <c r="U116" s="97"/>
      <c r="V116" s="97"/>
      <c r="W116" s="97"/>
      <c r="X116" s="97"/>
      <c r="Y116" s="97"/>
      <c r="Z116" s="97"/>
      <c r="AA116" s="97"/>
      <c r="AB116" s="97"/>
      <c r="AC116" s="97"/>
      <c r="AD116" s="97"/>
      <c r="AE116" s="97"/>
      <c r="AF116" s="97"/>
      <c r="AG116" s="97"/>
      <c r="AH116" s="104"/>
      <c r="AI116" s="57"/>
      <c r="AJ116" s="57"/>
      <c r="AK116" s="57"/>
      <c r="AL116" s="68"/>
      <c r="AM116" s="57"/>
    </row>
    <row r="117" spans="1:39" ht="12" customHeight="1">
      <c r="A117" s="101"/>
      <c r="B117" s="111"/>
      <c r="C117" s="97"/>
      <c r="D117" s="97"/>
      <c r="E117" s="97"/>
      <c r="F117" s="97"/>
      <c r="G117" s="97"/>
      <c r="H117" s="97"/>
      <c r="I117" s="97"/>
      <c r="J117" s="97"/>
      <c r="K117" s="97"/>
      <c r="L117" s="97"/>
      <c r="M117" s="97"/>
      <c r="N117" s="97"/>
      <c r="O117" s="97"/>
      <c r="P117" s="97"/>
      <c r="Q117" s="97"/>
      <c r="R117" s="97"/>
      <c r="S117" s="97"/>
      <c r="T117" s="97"/>
      <c r="U117" s="97"/>
      <c r="V117" s="97"/>
      <c r="W117" s="97"/>
      <c r="X117" s="97"/>
      <c r="Y117" s="97"/>
      <c r="Z117" s="97"/>
      <c r="AA117" s="97"/>
      <c r="AB117" s="97"/>
      <c r="AC117" s="97"/>
      <c r="AD117" s="97"/>
      <c r="AE117" s="97"/>
      <c r="AF117" s="97"/>
      <c r="AG117" s="97"/>
      <c r="AH117" s="104"/>
      <c r="AI117" s="57"/>
      <c r="AJ117" s="57"/>
      <c r="AK117" s="57"/>
      <c r="AL117" s="68"/>
      <c r="AM117" s="57"/>
    </row>
    <row r="118" spans="1:39" ht="12" customHeight="1">
      <c r="A118" s="101"/>
      <c r="B118" s="111"/>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c r="AD118" s="97"/>
      <c r="AE118" s="97"/>
      <c r="AF118" s="97"/>
      <c r="AG118" s="97"/>
      <c r="AH118" s="104"/>
      <c r="AI118" s="57"/>
      <c r="AJ118" s="57"/>
      <c r="AK118" s="57"/>
      <c r="AL118" s="68"/>
      <c r="AM118" s="57"/>
    </row>
    <row r="119" spans="1:39" ht="12" customHeight="1">
      <c r="A119" s="101"/>
      <c r="B119" s="111"/>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c r="AD119" s="97"/>
      <c r="AE119" s="97"/>
      <c r="AF119" s="97"/>
      <c r="AG119" s="97"/>
      <c r="AH119" s="104"/>
      <c r="AI119" s="57"/>
      <c r="AJ119" s="57"/>
      <c r="AK119" s="57"/>
      <c r="AL119" s="68"/>
      <c r="AM119" s="57"/>
    </row>
    <row r="120" spans="1:39" ht="12" customHeight="1">
      <c r="A120" s="61"/>
      <c r="B120" s="103"/>
      <c r="C120" s="66"/>
      <c r="D120" s="66"/>
      <c r="E120" s="112"/>
      <c r="F120" s="112"/>
      <c r="G120" s="112"/>
      <c r="H120" s="112"/>
      <c r="I120" s="112"/>
      <c r="J120" s="112"/>
      <c r="K120" s="112"/>
      <c r="L120" s="110"/>
      <c r="M120" s="105"/>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3"/>
      <c r="AI120" s="85"/>
      <c r="AJ120" s="85"/>
      <c r="AK120" s="85"/>
      <c r="AL120" s="85"/>
      <c r="AM120" s="57"/>
    </row>
    <row r="121" spans="1:39" ht="12" customHeight="1">
      <c r="A121" s="61"/>
      <c r="B121" s="103"/>
      <c r="C121" s="66"/>
      <c r="D121" s="66"/>
      <c r="E121" s="112"/>
      <c r="F121" s="112"/>
      <c r="G121" s="112"/>
      <c r="H121" s="112"/>
      <c r="I121" s="112"/>
      <c r="J121" s="112"/>
      <c r="K121" s="112"/>
      <c r="L121" s="110"/>
      <c r="M121" s="105"/>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3"/>
      <c r="AI121" s="85"/>
      <c r="AJ121" s="85"/>
      <c r="AK121" s="85"/>
      <c r="AL121" s="85"/>
      <c r="AM121" s="57"/>
    </row>
    <row r="122" spans="1:39" ht="12" customHeight="1">
      <c r="A122" s="61"/>
      <c r="B122" s="103"/>
      <c r="C122" s="66"/>
      <c r="D122" s="66"/>
      <c r="E122" s="112"/>
      <c r="F122" s="112"/>
      <c r="G122" s="112"/>
      <c r="H122" s="112"/>
      <c r="I122" s="112"/>
      <c r="J122" s="112"/>
      <c r="K122" s="112"/>
      <c r="L122" s="110"/>
      <c r="M122" s="105"/>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3"/>
      <c r="AI122" s="85"/>
      <c r="AJ122" s="85"/>
      <c r="AK122" s="85"/>
      <c r="AL122" s="85"/>
      <c r="AM122" s="57"/>
    </row>
    <row r="123" spans="1:39" ht="12" customHeight="1">
      <c r="A123" s="61"/>
      <c r="B123" s="103"/>
      <c r="C123" s="66"/>
      <c r="D123" s="66"/>
      <c r="E123" s="112"/>
      <c r="F123" s="112"/>
      <c r="G123" s="112"/>
      <c r="H123" s="112"/>
      <c r="I123" s="112"/>
      <c r="J123" s="112"/>
      <c r="K123" s="112"/>
      <c r="L123" s="110"/>
      <c r="M123" s="105"/>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3"/>
      <c r="AI123" s="85"/>
      <c r="AJ123" s="85"/>
      <c r="AK123" s="85"/>
      <c r="AL123" s="85"/>
      <c r="AM123" s="57"/>
    </row>
    <row r="124" spans="1:39" ht="12" customHeight="1">
      <c r="A124" s="61"/>
      <c r="B124" s="103"/>
      <c r="C124" s="66"/>
      <c r="D124" s="66"/>
      <c r="E124" s="112"/>
      <c r="F124" s="112"/>
      <c r="G124" s="112"/>
      <c r="H124" s="112"/>
      <c r="I124" s="112"/>
      <c r="J124" s="112"/>
      <c r="K124" s="112"/>
      <c r="L124" s="110"/>
      <c r="M124" s="105"/>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3"/>
      <c r="AI124" s="85"/>
      <c r="AJ124" s="85"/>
      <c r="AK124" s="85"/>
      <c r="AL124" s="85"/>
      <c r="AM124" s="57"/>
    </row>
    <row r="125" spans="1:39" ht="12" customHeight="1">
      <c r="A125" s="61"/>
      <c r="B125" s="103"/>
      <c r="C125" s="66"/>
      <c r="D125" s="66"/>
      <c r="E125" s="112"/>
      <c r="F125" s="112"/>
      <c r="G125" s="112"/>
      <c r="H125" s="112"/>
      <c r="I125" s="112"/>
      <c r="J125" s="112"/>
      <c r="K125" s="112"/>
      <c r="L125" s="110"/>
      <c r="M125" s="105"/>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3"/>
      <c r="AI125" s="85"/>
      <c r="AJ125" s="85"/>
      <c r="AK125" s="85"/>
      <c r="AL125" s="85"/>
      <c r="AM125" s="57"/>
    </row>
    <row r="126" spans="1:39" ht="12" customHeight="1">
      <c r="A126" s="61"/>
      <c r="B126" s="103"/>
      <c r="C126" s="66"/>
      <c r="D126" s="66"/>
      <c r="E126" s="112"/>
      <c r="F126" s="112"/>
      <c r="G126" s="112"/>
      <c r="H126" s="112"/>
      <c r="I126" s="112"/>
      <c r="J126" s="112"/>
      <c r="K126" s="112"/>
      <c r="L126" s="110"/>
      <c r="M126" s="105"/>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3"/>
      <c r="AI126" s="85"/>
      <c r="AJ126" s="85"/>
      <c r="AK126" s="85"/>
      <c r="AL126" s="85"/>
      <c r="AM126" s="57"/>
    </row>
    <row r="127" spans="1:39" ht="12" customHeight="1">
      <c r="A127" s="61"/>
      <c r="B127" s="103"/>
      <c r="C127" s="66"/>
      <c r="D127" s="66"/>
      <c r="E127" s="112"/>
      <c r="F127" s="112"/>
      <c r="G127" s="112"/>
      <c r="H127" s="112"/>
      <c r="I127" s="112"/>
      <c r="J127" s="112"/>
      <c r="K127" s="112"/>
      <c r="L127" s="110"/>
      <c r="M127" s="105"/>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3"/>
      <c r="AI127" s="85"/>
      <c r="AJ127" s="85"/>
      <c r="AK127" s="85"/>
      <c r="AL127" s="85"/>
      <c r="AM127" s="57"/>
    </row>
    <row r="128" spans="1:39" ht="12" customHeight="1">
      <c r="A128" s="61"/>
      <c r="B128" s="103"/>
      <c r="C128" s="66"/>
      <c r="D128" s="66"/>
      <c r="E128" s="112"/>
      <c r="F128" s="112"/>
      <c r="G128" s="112"/>
      <c r="H128" s="112"/>
      <c r="I128" s="112"/>
      <c r="J128" s="112"/>
      <c r="K128" s="112"/>
      <c r="L128" s="110"/>
      <c r="M128" s="105"/>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3"/>
      <c r="AI128" s="85"/>
      <c r="AJ128" s="85"/>
      <c r="AK128" s="85"/>
      <c r="AL128" s="85"/>
      <c r="AM128" s="57"/>
    </row>
    <row r="129" spans="1:39" ht="12" customHeight="1">
      <c r="A129" s="61"/>
      <c r="B129" s="103"/>
      <c r="C129" s="66"/>
      <c r="D129" s="66"/>
      <c r="E129" s="112"/>
      <c r="F129" s="112"/>
      <c r="G129" s="112"/>
      <c r="H129" s="112"/>
      <c r="I129" s="112"/>
      <c r="J129" s="112"/>
      <c r="K129" s="112"/>
      <c r="L129" s="110"/>
      <c r="M129" s="105"/>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3"/>
      <c r="AI129" s="85"/>
      <c r="AJ129" s="85"/>
      <c r="AK129" s="85"/>
      <c r="AL129" s="85"/>
      <c r="AM129" s="57"/>
    </row>
    <row r="130" spans="1:39" ht="12" customHeight="1">
      <c r="A130" s="61"/>
      <c r="B130" s="371"/>
      <c r="C130" s="343"/>
      <c r="D130" s="343"/>
      <c r="E130" s="372"/>
      <c r="F130" s="372"/>
      <c r="G130" s="372"/>
      <c r="H130" s="372"/>
      <c r="I130" s="372"/>
      <c r="J130" s="372"/>
      <c r="K130" s="372"/>
      <c r="L130" s="373"/>
      <c r="M130" s="374"/>
      <c r="N130" s="372"/>
      <c r="O130" s="372"/>
      <c r="P130" s="372"/>
      <c r="Q130" s="372"/>
      <c r="R130" s="372"/>
      <c r="S130" s="372"/>
      <c r="T130" s="372"/>
      <c r="U130" s="372"/>
      <c r="V130" s="372"/>
      <c r="W130" s="372"/>
      <c r="X130" s="372"/>
      <c r="Y130" s="372"/>
      <c r="Z130" s="372"/>
      <c r="AA130" s="372"/>
      <c r="AB130" s="372"/>
      <c r="AC130" s="372"/>
      <c r="AD130" s="372"/>
      <c r="AE130" s="372"/>
      <c r="AF130" s="372"/>
      <c r="AG130" s="372"/>
      <c r="AH130" s="375"/>
      <c r="AI130" s="85"/>
      <c r="AJ130" s="85"/>
      <c r="AK130" s="85"/>
      <c r="AL130" s="85"/>
      <c r="AM130" s="57"/>
    </row>
    <row r="131" spans="1:39" ht="12" customHeight="1">
      <c r="A131" s="61"/>
      <c r="B131" s="57"/>
      <c r="C131" s="60"/>
      <c r="D131" s="60"/>
      <c r="E131" s="85"/>
      <c r="F131" s="85"/>
      <c r="G131" s="85"/>
      <c r="H131" s="85"/>
      <c r="I131" s="85"/>
      <c r="J131" s="85"/>
      <c r="K131" s="85"/>
      <c r="L131" s="71"/>
      <c r="M131" s="51"/>
      <c r="N131" s="85"/>
      <c r="O131" s="85"/>
      <c r="P131" s="85"/>
      <c r="Q131" s="85"/>
      <c r="R131" s="85"/>
      <c r="S131" s="85"/>
      <c r="T131" s="85"/>
      <c r="U131" s="85"/>
      <c r="V131" s="85"/>
      <c r="W131" s="85"/>
      <c r="X131" s="85"/>
      <c r="Y131" s="85"/>
      <c r="Z131" s="85"/>
      <c r="AA131" s="85"/>
      <c r="AB131" s="85"/>
      <c r="AC131" s="85"/>
      <c r="AD131" s="85"/>
      <c r="AE131" s="85"/>
      <c r="AF131" s="85"/>
      <c r="AG131" s="85"/>
      <c r="AH131" s="85"/>
      <c r="AI131" s="85"/>
      <c r="AJ131" s="85"/>
      <c r="AK131" s="85"/>
      <c r="AL131" s="85"/>
      <c r="AM131" s="57"/>
    </row>
    <row r="132" ht="13.5">
      <c r="AH132" s="49">
        <f>$AH$1</f>
      </c>
    </row>
    <row r="133" spans="1:39" ht="15" customHeight="1">
      <c r="A133" s="75"/>
      <c r="B133" s="76"/>
      <c r="C133" s="57"/>
      <c r="D133" s="57"/>
      <c r="E133" s="57"/>
      <c r="F133" s="57"/>
      <c r="G133" s="57"/>
      <c r="H133" s="57"/>
      <c r="I133" s="57"/>
      <c r="J133" s="57"/>
      <c r="K133" s="57"/>
      <c r="L133" s="57"/>
      <c r="M133" s="60"/>
      <c r="N133" s="60"/>
      <c r="O133" s="60"/>
      <c r="P133" s="60"/>
      <c r="Q133" s="60"/>
      <c r="R133" s="61"/>
      <c r="S133" s="61"/>
      <c r="T133" s="61"/>
      <c r="U133" s="71"/>
      <c r="V133" s="57"/>
      <c r="W133" s="57"/>
      <c r="X133" s="57"/>
      <c r="Y133" s="57"/>
      <c r="Z133" s="57"/>
      <c r="AA133" s="71"/>
      <c r="AB133" s="57"/>
      <c r="AC133" s="57"/>
      <c r="AD133" s="57"/>
      <c r="AE133" s="57"/>
      <c r="AF133" s="57"/>
      <c r="AG133" s="57"/>
      <c r="AH133" s="424"/>
      <c r="AI133" s="57"/>
      <c r="AJ133" s="57"/>
      <c r="AK133" s="57"/>
      <c r="AL133" s="57"/>
      <c r="AM133" s="57"/>
    </row>
    <row r="134" spans="1:39" ht="15" customHeight="1">
      <c r="A134" s="75"/>
      <c r="B134" s="57"/>
      <c r="C134" s="57"/>
      <c r="D134" s="57"/>
      <c r="E134" s="57"/>
      <c r="F134" s="57"/>
      <c r="G134" s="57"/>
      <c r="H134" s="57"/>
      <c r="I134" s="57"/>
      <c r="J134" s="57"/>
      <c r="K134" s="57"/>
      <c r="L134" s="57"/>
      <c r="M134" s="57"/>
      <c r="N134" s="57"/>
      <c r="O134" s="57"/>
      <c r="P134" s="57"/>
      <c r="Q134" s="57"/>
      <c r="R134" s="57"/>
      <c r="S134" s="57"/>
      <c r="T134" s="57"/>
      <c r="U134" s="57"/>
      <c r="V134" s="57"/>
      <c r="W134" s="57"/>
      <c r="X134" s="129"/>
      <c r="Y134" s="129"/>
      <c r="Z134" s="129"/>
      <c r="AA134" s="129"/>
      <c r="AB134" s="129"/>
      <c r="AC134" s="129"/>
      <c r="AD134" s="129"/>
      <c r="AE134" s="129"/>
      <c r="AF134" s="129"/>
      <c r="AG134" s="129"/>
      <c r="AH134" s="424" t="s">
        <v>313</v>
      </c>
      <c r="AI134" s="57"/>
      <c r="AJ134" s="57"/>
      <c r="AK134" s="57"/>
      <c r="AL134" s="57"/>
      <c r="AM134" s="57"/>
    </row>
    <row r="135" spans="1:39" ht="21.75" customHeight="1">
      <c r="A135" s="58" t="s">
        <v>506</v>
      </c>
      <c r="B135" s="82" t="s">
        <v>691</v>
      </c>
      <c r="C135" s="57"/>
      <c r="D135" s="57"/>
      <c r="E135" s="57"/>
      <c r="F135" s="57"/>
      <c r="G135" s="57"/>
      <c r="H135" s="57"/>
      <c r="I135" s="91"/>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c r="AM135" s="57"/>
    </row>
    <row r="136" spans="1:36" ht="8.25" customHeight="1">
      <c r="A136" s="51"/>
      <c r="B136" s="50"/>
      <c r="C136" s="57"/>
      <c r="D136" s="57"/>
      <c r="E136" s="129"/>
      <c r="F136" s="129"/>
      <c r="G136" s="129"/>
      <c r="H136" s="129"/>
      <c r="I136" s="129"/>
      <c r="J136" s="129"/>
      <c r="K136" s="129"/>
      <c r="L136" s="129"/>
      <c r="M136" s="129"/>
      <c r="N136" s="129"/>
      <c r="O136" s="129"/>
      <c r="P136" s="129"/>
      <c r="Q136" s="129"/>
      <c r="R136" s="129"/>
      <c r="S136" s="129"/>
      <c r="T136" s="129"/>
      <c r="U136" s="129"/>
      <c r="V136" s="129"/>
      <c r="W136" s="129"/>
      <c r="X136" s="129"/>
      <c r="Y136" s="129"/>
      <c r="Z136" s="129"/>
      <c r="AA136" s="129"/>
      <c r="AB136" s="129"/>
      <c r="AC136" s="129"/>
      <c r="AD136" s="129"/>
      <c r="AE136" s="129"/>
      <c r="AF136" s="129"/>
      <c r="AG136" s="129"/>
      <c r="AH136" s="51"/>
      <c r="AI136" s="51"/>
      <c r="AJ136" s="51"/>
    </row>
    <row r="137" spans="1:36" ht="18" customHeight="1">
      <c r="A137" s="436" t="s">
        <v>314</v>
      </c>
      <c r="B137" s="51"/>
      <c r="C137" s="51"/>
      <c r="D137" s="51"/>
      <c r="E137" s="51"/>
      <c r="F137" s="51"/>
      <c r="G137" s="51"/>
      <c r="H137" s="51"/>
      <c r="I137" s="51"/>
      <c r="J137" s="51"/>
      <c r="K137" s="51"/>
      <c r="L137" s="51"/>
      <c r="M137" s="51"/>
      <c r="N137" s="51"/>
      <c r="O137" s="51"/>
      <c r="P137" s="51"/>
      <c r="Q137" s="51"/>
      <c r="R137" s="51"/>
      <c r="S137" s="51"/>
      <c r="T137" s="51"/>
      <c r="U137" s="51"/>
      <c r="V137" s="51"/>
      <c r="W137" s="51"/>
      <c r="X137" s="51"/>
      <c r="Y137" s="51"/>
      <c r="Z137" s="51"/>
      <c r="AA137" s="51"/>
      <c r="AB137" s="51"/>
      <c r="AC137" s="51"/>
      <c r="AD137" s="51"/>
      <c r="AE137" s="51"/>
      <c r="AF137" s="51"/>
      <c r="AG137" s="51"/>
      <c r="AH137" s="51"/>
      <c r="AI137" s="51"/>
      <c r="AJ137" s="51"/>
    </row>
    <row r="138" spans="1:36" ht="3" customHeight="1">
      <c r="A138" s="51"/>
      <c r="B138" s="130"/>
      <c r="C138" s="128"/>
      <c r="D138" s="128"/>
      <c r="E138" s="128"/>
      <c r="F138" s="128"/>
      <c r="G138" s="128"/>
      <c r="H138" s="128"/>
      <c r="I138" s="128"/>
      <c r="J138" s="128"/>
      <c r="K138" s="128"/>
      <c r="L138" s="128"/>
      <c r="M138" s="128"/>
      <c r="N138" s="128"/>
      <c r="O138" s="128"/>
      <c r="P138" s="128"/>
      <c r="Q138" s="128"/>
      <c r="R138" s="128"/>
      <c r="S138" s="128"/>
      <c r="T138" s="128"/>
      <c r="U138" s="128"/>
      <c r="V138" s="128"/>
      <c r="W138" s="128"/>
      <c r="X138" s="128"/>
      <c r="Y138" s="128"/>
      <c r="Z138" s="128"/>
      <c r="AA138" s="128"/>
      <c r="AB138" s="128"/>
      <c r="AC138" s="128"/>
      <c r="AD138" s="128"/>
      <c r="AE138" s="128"/>
      <c r="AF138" s="128"/>
      <c r="AG138" s="128"/>
      <c r="AH138" s="131"/>
      <c r="AI138" s="51"/>
      <c r="AJ138" s="51"/>
    </row>
    <row r="139" spans="1:36" ht="2.25" customHeight="1">
      <c r="A139" s="51"/>
      <c r="B139" s="132"/>
      <c r="C139" s="51"/>
      <c r="D139" s="51"/>
      <c r="E139" s="51"/>
      <c r="F139" s="51"/>
      <c r="G139" s="51"/>
      <c r="H139" s="51"/>
      <c r="I139" s="51"/>
      <c r="J139" s="51"/>
      <c r="K139" s="51"/>
      <c r="L139" s="51"/>
      <c r="M139" s="51"/>
      <c r="N139" s="51"/>
      <c r="O139" s="51"/>
      <c r="P139" s="51"/>
      <c r="Q139" s="51"/>
      <c r="R139" s="51"/>
      <c r="S139" s="51"/>
      <c r="T139" s="51"/>
      <c r="U139" s="51"/>
      <c r="V139" s="51"/>
      <c r="W139" s="51"/>
      <c r="X139" s="51"/>
      <c r="Y139" s="51"/>
      <c r="Z139" s="51"/>
      <c r="AA139" s="51"/>
      <c r="AB139" s="51"/>
      <c r="AC139" s="51"/>
      <c r="AD139" s="51"/>
      <c r="AE139" s="51"/>
      <c r="AF139" s="51"/>
      <c r="AG139" s="51"/>
      <c r="AH139" s="133"/>
      <c r="AI139" s="51"/>
      <c r="AJ139" s="51"/>
    </row>
    <row r="140" spans="1:36" ht="24" customHeight="1">
      <c r="A140" s="51"/>
      <c r="B140" s="132"/>
      <c r="C140" s="801" t="s">
        <v>315</v>
      </c>
      <c r="D140" s="801"/>
      <c r="E140" s="801"/>
      <c r="F140" s="801"/>
      <c r="G140" s="801"/>
      <c r="H140" s="801"/>
      <c r="I140" s="801"/>
      <c r="J140" s="801"/>
      <c r="K140" s="802">
        <f>IF(Q35=0,"",Q35)</f>
      </c>
      <c r="L140" s="803"/>
      <c r="M140" s="803"/>
      <c r="N140" s="803"/>
      <c r="O140" s="804"/>
      <c r="P140" s="51" t="s">
        <v>507</v>
      </c>
      <c r="Q140" s="51"/>
      <c r="S140" s="801" t="s">
        <v>316</v>
      </c>
      <c r="T140" s="801"/>
      <c r="U140" s="801"/>
      <c r="V140" s="801"/>
      <c r="W140" s="801"/>
      <c r="X140" s="801"/>
      <c r="Y140" s="805">
        <f>IF(Q38=0,"",Q38)</f>
      </c>
      <c r="Z140" s="806"/>
      <c r="AA140" s="806"/>
      <c r="AB140" s="806"/>
      <c r="AC140" s="807"/>
      <c r="AD140" s="808" t="s">
        <v>317</v>
      </c>
      <c r="AE140" s="808"/>
      <c r="AF140" s="808"/>
      <c r="AG140" s="808"/>
      <c r="AH140" s="809"/>
      <c r="AI140" s="51"/>
      <c r="AJ140" s="51"/>
    </row>
    <row r="141" spans="1:36" ht="6" customHeight="1">
      <c r="A141" s="51"/>
      <c r="B141" s="376"/>
      <c r="C141" s="73"/>
      <c r="D141" s="73"/>
      <c r="E141" s="73"/>
      <c r="F141" s="73"/>
      <c r="G141" s="73"/>
      <c r="H141" s="73"/>
      <c r="I141" s="73"/>
      <c r="J141" s="73"/>
      <c r="K141" s="73"/>
      <c r="L141" s="73"/>
      <c r="M141" s="73"/>
      <c r="N141" s="73"/>
      <c r="O141" s="73"/>
      <c r="P141" s="73"/>
      <c r="Q141" s="73"/>
      <c r="R141" s="73"/>
      <c r="S141" s="73"/>
      <c r="T141" s="73"/>
      <c r="U141" s="73"/>
      <c r="V141" s="73"/>
      <c r="W141" s="73"/>
      <c r="X141" s="73"/>
      <c r="Y141" s="73"/>
      <c r="Z141" s="73"/>
      <c r="AA141" s="73"/>
      <c r="AB141" s="73"/>
      <c r="AC141" s="73"/>
      <c r="AD141" s="73"/>
      <c r="AE141" s="73"/>
      <c r="AF141" s="73"/>
      <c r="AG141" s="73"/>
      <c r="AH141" s="134"/>
      <c r="AI141" s="51"/>
      <c r="AJ141" s="51"/>
    </row>
    <row r="142" spans="1:36" ht="16.5" customHeight="1">
      <c r="A142" s="51"/>
      <c r="B142" s="51"/>
      <c r="C142" s="51"/>
      <c r="D142" s="377"/>
      <c r="E142" s="377"/>
      <c r="F142" s="377"/>
      <c r="G142" s="338"/>
      <c r="H142" s="338"/>
      <c r="I142" s="338"/>
      <c r="J142" s="338"/>
      <c r="K142" s="338"/>
      <c r="L142" s="338"/>
      <c r="M142" s="338"/>
      <c r="N142" s="338"/>
      <c r="O142" s="51"/>
      <c r="P142" s="51"/>
      <c r="Q142" s="51"/>
      <c r="R142" s="377"/>
      <c r="S142" s="377"/>
      <c r="T142" s="377"/>
      <c r="U142" s="377"/>
      <c r="V142" s="377"/>
      <c r="W142" s="51"/>
      <c r="X142" s="51"/>
      <c r="Y142" s="51"/>
      <c r="Z142" s="129"/>
      <c r="AA142" s="51"/>
      <c r="AB142" s="51"/>
      <c r="AC142" s="51"/>
      <c r="AD142" s="51"/>
      <c r="AE142" s="51"/>
      <c r="AF142" s="51"/>
      <c r="AG142" s="51"/>
      <c r="AH142" s="51"/>
      <c r="AI142" s="51"/>
      <c r="AJ142" s="51"/>
    </row>
    <row r="143" spans="1:36" ht="21.75" customHeight="1">
      <c r="A143" s="436" t="s">
        <v>692</v>
      </c>
      <c r="B143" s="51"/>
      <c r="C143" s="51"/>
      <c r="D143" s="51"/>
      <c r="E143" s="51"/>
      <c r="F143" s="51"/>
      <c r="G143" s="51"/>
      <c r="H143" s="51"/>
      <c r="I143" s="51"/>
      <c r="J143" s="51"/>
      <c r="K143" s="51"/>
      <c r="L143" s="51"/>
      <c r="M143" s="51"/>
      <c r="N143" s="51"/>
      <c r="O143" s="51"/>
      <c r="P143" s="51"/>
      <c r="Q143" s="51"/>
      <c r="R143" s="51"/>
      <c r="S143" s="51"/>
      <c r="T143" s="51"/>
      <c r="U143" s="51"/>
      <c r="V143" s="51"/>
      <c r="W143" s="51"/>
      <c r="X143" s="51"/>
      <c r="Y143" s="51"/>
      <c r="Z143" s="51"/>
      <c r="AA143" s="51"/>
      <c r="AB143" s="51"/>
      <c r="AC143" s="51"/>
      <c r="AD143" s="51"/>
      <c r="AE143" s="51"/>
      <c r="AF143" s="51"/>
      <c r="AG143" s="51"/>
      <c r="AH143" s="51"/>
      <c r="AI143" s="51"/>
      <c r="AJ143" s="51"/>
    </row>
    <row r="144" spans="1:36" ht="21.75" customHeight="1">
      <c r="A144" s="50"/>
      <c r="B144" s="378" t="s">
        <v>318</v>
      </c>
      <c r="C144" s="51"/>
      <c r="D144" s="51"/>
      <c r="E144" s="51"/>
      <c r="F144" s="51"/>
      <c r="G144" s="51"/>
      <c r="H144" s="51"/>
      <c r="I144" s="51"/>
      <c r="J144" s="51"/>
      <c r="K144" s="51"/>
      <c r="L144" s="51"/>
      <c r="M144" s="51"/>
      <c r="N144" s="51"/>
      <c r="O144" s="51"/>
      <c r="P144" s="51"/>
      <c r="Q144" s="51"/>
      <c r="R144" s="51"/>
      <c r="S144" s="51"/>
      <c r="T144" s="51"/>
      <c r="U144" s="51"/>
      <c r="V144" s="51"/>
      <c r="W144" s="51"/>
      <c r="X144" s="51"/>
      <c r="Y144" s="51"/>
      <c r="Z144" s="51"/>
      <c r="AA144" s="51"/>
      <c r="AB144" s="51"/>
      <c r="AC144" s="51"/>
      <c r="AD144" s="51"/>
      <c r="AE144" s="51"/>
      <c r="AF144" s="51"/>
      <c r="AH144" s="51"/>
      <c r="AI144" s="51"/>
      <c r="AJ144" s="51"/>
    </row>
    <row r="145" spans="1:36" s="87" customFormat="1" ht="32.25" customHeight="1">
      <c r="A145" s="135"/>
      <c r="B145" s="813" t="s">
        <v>117</v>
      </c>
      <c r="C145" s="813"/>
      <c r="D145" s="813"/>
      <c r="E145" s="813"/>
      <c r="F145" s="813"/>
      <c r="G145" s="813"/>
      <c r="H145" s="813"/>
      <c r="I145" s="813"/>
      <c r="J145" s="813"/>
      <c r="K145" s="814" t="s">
        <v>435</v>
      </c>
      <c r="L145" s="814"/>
      <c r="M145" s="814"/>
      <c r="N145" s="814"/>
      <c r="O145" s="814"/>
      <c r="P145" s="814"/>
      <c r="Q145" s="814"/>
      <c r="R145" s="814"/>
      <c r="S145" s="814"/>
      <c r="T145" s="814"/>
      <c r="U145" s="814"/>
      <c r="V145" s="814"/>
      <c r="W145" s="814"/>
      <c r="X145" s="814"/>
      <c r="Y145" s="815"/>
      <c r="Z145" s="816" t="s">
        <v>319</v>
      </c>
      <c r="AA145" s="817"/>
      <c r="AB145" s="818"/>
      <c r="AC145" s="810" t="s">
        <v>508</v>
      </c>
      <c r="AD145" s="811"/>
      <c r="AE145" s="812"/>
      <c r="AF145" s="810" t="s">
        <v>436</v>
      </c>
      <c r="AG145" s="811"/>
      <c r="AH145" s="812"/>
      <c r="AI145" s="136"/>
      <c r="AJ145" s="136"/>
    </row>
    <row r="146" spans="1:36" s="87" customFormat="1" ht="22.5" customHeight="1">
      <c r="A146" s="135"/>
      <c r="B146" s="664" t="s">
        <v>118</v>
      </c>
      <c r="C146" s="664"/>
      <c r="D146" s="664"/>
      <c r="E146" s="664"/>
      <c r="F146" s="664"/>
      <c r="G146" s="664"/>
      <c r="H146" s="664"/>
      <c r="I146" s="664"/>
      <c r="J146" s="664"/>
      <c r="K146" s="663"/>
      <c r="L146" s="663"/>
      <c r="M146" s="663"/>
      <c r="N146" s="663"/>
      <c r="O146" s="663"/>
      <c r="P146" s="663"/>
      <c r="Q146" s="663"/>
      <c r="R146" s="663"/>
      <c r="S146" s="663"/>
      <c r="T146" s="663"/>
      <c r="U146" s="663"/>
      <c r="V146" s="663"/>
      <c r="W146" s="663"/>
      <c r="X146" s="663"/>
      <c r="Y146" s="663"/>
      <c r="Z146" s="663"/>
      <c r="AA146" s="663"/>
      <c r="AB146" s="663"/>
      <c r="AC146" s="663"/>
      <c r="AD146" s="663"/>
      <c r="AE146" s="663"/>
      <c r="AF146" s="663"/>
      <c r="AG146" s="663"/>
      <c r="AH146" s="663"/>
      <c r="AI146" s="136"/>
      <c r="AJ146" s="136"/>
    </row>
    <row r="147" spans="1:36" s="87" customFormat="1" ht="22.5" customHeight="1">
      <c r="A147" s="135"/>
      <c r="B147" s="664"/>
      <c r="C147" s="664"/>
      <c r="D147" s="664"/>
      <c r="E147" s="664"/>
      <c r="F147" s="664"/>
      <c r="G147" s="664"/>
      <c r="H147" s="664"/>
      <c r="I147" s="664"/>
      <c r="J147" s="664"/>
      <c r="K147" s="663"/>
      <c r="L147" s="663"/>
      <c r="M147" s="663"/>
      <c r="N147" s="663"/>
      <c r="O147" s="663"/>
      <c r="P147" s="663"/>
      <c r="Q147" s="663"/>
      <c r="R147" s="663"/>
      <c r="S147" s="663"/>
      <c r="T147" s="663"/>
      <c r="U147" s="663"/>
      <c r="V147" s="663"/>
      <c r="W147" s="663"/>
      <c r="X147" s="663"/>
      <c r="Y147" s="663"/>
      <c r="Z147" s="663"/>
      <c r="AA147" s="663"/>
      <c r="AB147" s="663"/>
      <c r="AC147" s="663"/>
      <c r="AD147" s="663"/>
      <c r="AE147" s="663"/>
      <c r="AF147" s="663"/>
      <c r="AG147" s="663"/>
      <c r="AH147" s="663"/>
      <c r="AI147" s="136"/>
      <c r="AJ147" s="136"/>
    </row>
    <row r="148" spans="1:36" s="87" customFormat="1" ht="22.5" customHeight="1">
      <c r="A148" s="135"/>
      <c r="B148" s="664"/>
      <c r="C148" s="664"/>
      <c r="D148" s="664"/>
      <c r="E148" s="664"/>
      <c r="F148" s="664"/>
      <c r="G148" s="664"/>
      <c r="H148" s="664"/>
      <c r="I148" s="664"/>
      <c r="J148" s="664"/>
      <c r="K148" s="663"/>
      <c r="L148" s="663"/>
      <c r="M148" s="663"/>
      <c r="N148" s="663"/>
      <c r="O148" s="663"/>
      <c r="P148" s="663"/>
      <c r="Q148" s="663"/>
      <c r="R148" s="663"/>
      <c r="S148" s="663"/>
      <c r="T148" s="663"/>
      <c r="U148" s="663"/>
      <c r="V148" s="663"/>
      <c r="W148" s="663"/>
      <c r="X148" s="663"/>
      <c r="Y148" s="663"/>
      <c r="Z148" s="663"/>
      <c r="AA148" s="663"/>
      <c r="AB148" s="663"/>
      <c r="AC148" s="663"/>
      <c r="AD148" s="663"/>
      <c r="AE148" s="663"/>
      <c r="AF148" s="663"/>
      <c r="AG148" s="663"/>
      <c r="AH148" s="663"/>
      <c r="AI148" s="136"/>
      <c r="AJ148" s="136"/>
    </row>
    <row r="149" spans="1:36" s="87" customFormat="1" ht="22.5" customHeight="1">
      <c r="A149" s="135"/>
      <c r="B149" s="813" t="s">
        <v>321</v>
      </c>
      <c r="C149" s="813"/>
      <c r="D149" s="813"/>
      <c r="E149" s="813"/>
      <c r="F149" s="813"/>
      <c r="G149" s="813"/>
      <c r="H149" s="813"/>
      <c r="I149" s="813"/>
      <c r="J149" s="813"/>
      <c r="K149" s="663"/>
      <c r="L149" s="663"/>
      <c r="M149" s="663"/>
      <c r="N149" s="663"/>
      <c r="O149" s="663"/>
      <c r="P149" s="663"/>
      <c r="Q149" s="663"/>
      <c r="R149" s="663"/>
      <c r="S149" s="663"/>
      <c r="T149" s="663"/>
      <c r="U149" s="663"/>
      <c r="V149" s="663"/>
      <c r="W149" s="663"/>
      <c r="X149" s="663"/>
      <c r="Y149" s="663"/>
      <c r="Z149" s="663"/>
      <c r="AA149" s="663"/>
      <c r="AB149" s="663"/>
      <c r="AC149" s="663"/>
      <c r="AD149" s="663"/>
      <c r="AE149" s="663"/>
      <c r="AF149" s="663"/>
      <c r="AG149" s="663"/>
      <c r="AH149" s="663"/>
      <c r="AI149" s="136"/>
      <c r="AJ149" s="136"/>
    </row>
    <row r="150" spans="1:36" s="87" customFormat="1" ht="22.5" customHeight="1">
      <c r="A150" s="135"/>
      <c r="B150" s="813"/>
      <c r="C150" s="813"/>
      <c r="D150" s="813"/>
      <c r="E150" s="813"/>
      <c r="F150" s="813"/>
      <c r="G150" s="813"/>
      <c r="H150" s="813"/>
      <c r="I150" s="813"/>
      <c r="J150" s="813"/>
      <c r="K150" s="663"/>
      <c r="L150" s="663"/>
      <c r="M150" s="663"/>
      <c r="N150" s="663"/>
      <c r="O150" s="663"/>
      <c r="P150" s="663"/>
      <c r="Q150" s="663"/>
      <c r="R150" s="663"/>
      <c r="S150" s="663"/>
      <c r="T150" s="663"/>
      <c r="U150" s="663"/>
      <c r="V150" s="663"/>
      <c r="W150" s="663"/>
      <c r="X150" s="663"/>
      <c r="Y150" s="663"/>
      <c r="Z150" s="663"/>
      <c r="AA150" s="663"/>
      <c r="AB150" s="663"/>
      <c r="AC150" s="663"/>
      <c r="AD150" s="663"/>
      <c r="AE150" s="663"/>
      <c r="AF150" s="663"/>
      <c r="AG150" s="663"/>
      <c r="AH150" s="663"/>
      <c r="AI150" s="136"/>
      <c r="AJ150" s="136"/>
    </row>
    <row r="151" spans="1:36" s="87" customFormat="1" ht="22.5" customHeight="1">
      <c r="A151" s="135"/>
      <c r="B151" s="813"/>
      <c r="C151" s="813"/>
      <c r="D151" s="813"/>
      <c r="E151" s="813"/>
      <c r="F151" s="813"/>
      <c r="G151" s="813"/>
      <c r="H151" s="813"/>
      <c r="I151" s="813"/>
      <c r="J151" s="813"/>
      <c r="K151" s="663"/>
      <c r="L151" s="663"/>
      <c r="M151" s="663"/>
      <c r="N151" s="663"/>
      <c r="O151" s="663"/>
      <c r="P151" s="663"/>
      <c r="Q151" s="663"/>
      <c r="R151" s="663"/>
      <c r="S151" s="663"/>
      <c r="T151" s="663"/>
      <c r="U151" s="663"/>
      <c r="V151" s="663"/>
      <c r="W151" s="663"/>
      <c r="X151" s="663"/>
      <c r="Y151" s="663"/>
      <c r="Z151" s="663"/>
      <c r="AA151" s="663"/>
      <c r="AB151" s="663"/>
      <c r="AC151" s="663"/>
      <c r="AD151" s="663"/>
      <c r="AE151" s="663"/>
      <c r="AF151" s="663"/>
      <c r="AG151" s="663"/>
      <c r="AH151" s="663"/>
      <c r="AI151" s="136"/>
      <c r="AJ151" s="136"/>
    </row>
    <row r="152" spans="1:36" s="87" customFormat="1" ht="22.5" customHeight="1">
      <c r="A152" s="135"/>
      <c r="B152" s="669" t="s">
        <v>119</v>
      </c>
      <c r="C152" s="670"/>
      <c r="D152" s="671"/>
      <c r="E152" s="813" t="s">
        <v>120</v>
      </c>
      <c r="F152" s="813"/>
      <c r="G152" s="813"/>
      <c r="H152" s="813"/>
      <c r="I152" s="813"/>
      <c r="J152" s="813"/>
      <c r="K152" s="663"/>
      <c r="L152" s="663"/>
      <c r="M152" s="663"/>
      <c r="N152" s="663"/>
      <c r="O152" s="663"/>
      <c r="P152" s="663"/>
      <c r="Q152" s="663"/>
      <c r="R152" s="663"/>
      <c r="S152" s="663"/>
      <c r="T152" s="663"/>
      <c r="U152" s="663"/>
      <c r="V152" s="663"/>
      <c r="W152" s="663"/>
      <c r="X152" s="663"/>
      <c r="Y152" s="663"/>
      <c r="Z152" s="663"/>
      <c r="AA152" s="663"/>
      <c r="AB152" s="663"/>
      <c r="AC152" s="663"/>
      <c r="AD152" s="663"/>
      <c r="AE152" s="663"/>
      <c r="AF152" s="663"/>
      <c r="AG152" s="663"/>
      <c r="AH152" s="663"/>
      <c r="AI152" s="136"/>
      <c r="AJ152" s="136"/>
    </row>
    <row r="153" spans="1:36" s="87" customFormat="1" ht="22.5" customHeight="1">
      <c r="A153" s="135"/>
      <c r="B153" s="672"/>
      <c r="C153" s="673"/>
      <c r="D153" s="674"/>
      <c r="E153" s="813"/>
      <c r="F153" s="813"/>
      <c r="G153" s="813"/>
      <c r="H153" s="813"/>
      <c r="I153" s="813"/>
      <c r="J153" s="813"/>
      <c r="K153" s="663"/>
      <c r="L153" s="663"/>
      <c r="M153" s="663"/>
      <c r="N153" s="663"/>
      <c r="O153" s="663"/>
      <c r="P153" s="663"/>
      <c r="Q153" s="663"/>
      <c r="R153" s="663"/>
      <c r="S153" s="663"/>
      <c r="T153" s="663"/>
      <c r="U153" s="663"/>
      <c r="V153" s="663"/>
      <c r="W153" s="663"/>
      <c r="X153" s="663"/>
      <c r="Y153" s="663"/>
      <c r="Z153" s="663"/>
      <c r="AA153" s="663"/>
      <c r="AB153" s="663"/>
      <c r="AC153" s="663"/>
      <c r="AD153" s="663"/>
      <c r="AE153" s="663"/>
      <c r="AF153" s="663"/>
      <c r="AG153" s="663"/>
      <c r="AH153" s="663"/>
      <c r="AI153" s="136"/>
      <c r="AJ153" s="136"/>
    </row>
    <row r="154" spans="1:36" s="87" customFormat="1" ht="22.5" customHeight="1">
      <c r="A154" s="135"/>
      <c r="B154" s="672"/>
      <c r="C154" s="673"/>
      <c r="D154" s="674"/>
      <c r="E154" s="813"/>
      <c r="F154" s="813"/>
      <c r="G154" s="813"/>
      <c r="H154" s="813"/>
      <c r="I154" s="813"/>
      <c r="J154" s="813"/>
      <c r="K154" s="663"/>
      <c r="L154" s="663"/>
      <c r="M154" s="663"/>
      <c r="N154" s="663"/>
      <c r="O154" s="663"/>
      <c r="P154" s="663"/>
      <c r="Q154" s="663"/>
      <c r="R154" s="663"/>
      <c r="S154" s="663"/>
      <c r="T154" s="663"/>
      <c r="U154" s="663"/>
      <c r="V154" s="663"/>
      <c r="W154" s="663"/>
      <c r="X154" s="663"/>
      <c r="Y154" s="663"/>
      <c r="Z154" s="663"/>
      <c r="AA154" s="663"/>
      <c r="AB154" s="663"/>
      <c r="AC154" s="663"/>
      <c r="AD154" s="663"/>
      <c r="AE154" s="663"/>
      <c r="AF154" s="663"/>
      <c r="AG154" s="663"/>
      <c r="AH154" s="663"/>
      <c r="AI154" s="136"/>
      <c r="AJ154" s="136"/>
    </row>
    <row r="155" spans="1:36" s="87" customFormat="1" ht="22.5" customHeight="1">
      <c r="A155" s="135"/>
      <c r="B155" s="672"/>
      <c r="C155" s="673"/>
      <c r="D155" s="674"/>
      <c r="E155" s="813"/>
      <c r="F155" s="813"/>
      <c r="G155" s="813"/>
      <c r="H155" s="813"/>
      <c r="I155" s="813"/>
      <c r="J155" s="813"/>
      <c r="K155" s="663"/>
      <c r="L155" s="663"/>
      <c r="M155" s="663"/>
      <c r="N155" s="663"/>
      <c r="O155" s="663"/>
      <c r="P155" s="663"/>
      <c r="Q155" s="663"/>
      <c r="R155" s="663"/>
      <c r="S155" s="663"/>
      <c r="T155" s="663"/>
      <c r="U155" s="663"/>
      <c r="V155" s="663"/>
      <c r="W155" s="663"/>
      <c r="X155" s="663"/>
      <c r="Y155" s="663"/>
      <c r="Z155" s="663"/>
      <c r="AA155" s="663"/>
      <c r="AB155" s="663"/>
      <c r="AC155" s="663"/>
      <c r="AD155" s="663"/>
      <c r="AE155" s="663"/>
      <c r="AF155" s="663"/>
      <c r="AG155" s="663"/>
      <c r="AH155" s="663"/>
      <c r="AI155" s="136"/>
      <c r="AJ155" s="136"/>
    </row>
    <row r="156" spans="1:36" s="87" customFormat="1" ht="22.5" customHeight="1">
      <c r="A156" s="135"/>
      <c r="B156" s="672"/>
      <c r="C156" s="673"/>
      <c r="D156" s="674"/>
      <c r="E156" s="822" t="s">
        <v>121</v>
      </c>
      <c r="F156" s="823"/>
      <c r="G156" s="823"/>
      <c r="H156" s="823"/>
      <c r="I156" s="823"/>
      <c r="J156" s="824"/>
      <c r="K156" s="663"/>
      <c r="L156" s="663"/>
      <c r="M156" s="663"/>
      <c r="N156" s="663"/>
      <c r="O156" s="663"/>
      <c r="P156" s="663"/>
      <c r="Q156" s="663"/>
      <c r="R156" s="663"/>
      <c r="S156" s="663"/>
      <c r="T156" s="663"/>
      <c r="U156" s="663"/>
      <c r="V156" s="663"/>
      <c r="W156" s="663"/>
      <c r="X156" s="663"/>
      <c r="Y156" s="663"/>
      <c r="Z156" s="663"/>
      <c r="AA156" s="663"/>
      <c r="AB156" s="663"/>
      <c r="AC156" s="663"/>
      <c r="AD156" s="663"/>
      <c r="AE156" s="663"/>
      <c r="AF156" s="663"/>
      <c r="AG156" s="663"/>
      <c r="AH156" s="663"/>
      <c r="AI156" s="136"/>
      <c r="AJ156" s="136"/>
    </row>
    <row r="157" spans="1:36" s="87" customFormat="1" ht="22.5" customHeight="1">
      <c r="A157" s="135"/>
      <c r="B157" s="819"/>
      <c r="C157" s="820"/>
      <c r="D157" s="821"/>
      <c r="E157" s="825"/>
      <c r="F157" s="826"/>
      <c r="G157" s="826"/>
      <c r="H157" s="826"/>
      <c r="I157" s="826"/>
      <c r="J157" s="827"/>
      <c r="K157" s="663"/>
      <c r="L157" s="663"/>
      <c r="M157" s="663"/>
      <c r="N157" s="663"/>
      <c r="O157" s="663"/>
      <c r="P157" s="663"/>
      <c r="Q157" s="663"/>
      <c r="R157" s="663"/>
      <c r="S157" s="663"/>
      <c r="T157" s="663"/>
      <c r="U157" s="663"/>
      <c r="V157" s="663"/>
      <c r="W157" s="663"/>
      <c r="X157" s="663"/>
      <c r="Y157" s="663"/>
      <c r="Z157" s="663"/>
      <c r="AA157" s="663"/>
      <c r="AB157" s="663"/>
      <c r="AC157" s="663"/>
      <c r="AD157" s="663"/>
      <c r="AE157" s="663"/>
      <c r="AF157" s="663"/>
      <c r="AG157" s="663"/>
      <c r="AH157" s="663"/>
      <c r="AI157" s="136"/>
      <c r="AJ157" s="136"/>
    </row>
    <row r="158" spans="1:36" s="87" customFormat="1" ht="22.5" customHeight="1">
      <c r="A158" s="135"/>
      <c r="B158" s="813" t="s">
        <v>122</v>
      </c>
      <c r="C158" s="813"/>
      <c r="D158" s="813"/>
      <c r="E158" s="828" t="s">
        <v>123</v>
      </c>
      <c r="F158" s="829"/>
      <c r="G158" s="829"/>
      <c r="H158" s="829"/>
      <c r="I158" s="829"/>
      <c r="J158" s="830"/>
      <c r="K158" s="663"/>
      <c r="L158" s="663"/>
      <c r="M158" s="663"/>
      <c r="N158" s="663"/>
      <c r="O158" s="663"/>
      <c r="P158" s="663"/>
      <c r="Q158" s="663"/>
      <c r="R158" s="663"/>
      <c r="S158" s="663"/>
      <c r="T158" s="663"/>
      <c r="U158" s="663"/>
      <c r="V158" s="663"/>
      <c r="W158" s="663"/>
      <c r="X158" s="663"/>
      <c r="Y158" s="663"/>
      <c r="Z158" s="663"/>
      <c r="AA158" s="663"/>
      <c r="AB158" s="663"/>
      <c r="AC158" s="663"/>
      <c r="AD158" s="663"/>
      <c r="AE158" s="663"/>
      <c r="AF158" s="663"/>
      <c r="AG158" s="663"/>
      <c r="AH158" s="663"/>
      <c r="AI158" s="136"/>
      <c r="AJ158" s="136"/>
    </row>
    <row r="159" spans="1:36" s="87" customFormat="1" ht="22.5" customHeight="1">
      <c r="A159" s="135"/>
      <c r="B159" s="813"/>
      <c r="C159" s="813"/>
      <c r="D159" s="813"/>
      <c r="E159" s="831"/>
      <c r="F159" s="832"/>
      <c r="G159" s="832"/>
      <c r="H159" s="832"/>
      <c r="I159" s="832"/>
      <c r="J159" s="833"/>
      <c r="K159" s="663"/>
      <c r="L159" s="663"/>
      <c r="M159" s="663"/>
      <c r="N159" s="663"/>
      <c r="O159" s="663"/>
      <c r="P159" s="663"/>
      <c r="Q159" s="663"/>
      <c r="R159" s="663"/>
      <c r="S159" s="663"/>
      <c r="T159" s="663"/>
      <c r="U159" s="663"/>
      <c r="V159" s="663"/>
      <c r="W159" s="663"/>
      <c r="X159" s="663"/>
      <c r="Y159" s="663"/>
      <c r="Z159" s="663"/>
      <c r="AA159" s="663"/>
      <c r="AB159" s="663"/>
      <c r="AC159" s="663"/>
      <c r="AD159" s="663"/>
      <c r="AE159" s="663"/>
      <c r="AF159" s="663"/>
      <c r="AG159" s="663"/>
      <c r="AH159" s="663"/>
      <c r="AI159" s="136"/>
      <c r="AJ159" s="136"/>
    </row>
    <row r="160" spans="1:36" s="87" customFormat="1" ht="22.5" customHeight="1">
      <c r="A160" s="135"/>
      <c r="B160" s="813"/>
      <c r="C160" s="813"/>
      <c r="D160" s="813"/>
      <c r="E160" s="813" t="s">
        <v>322</v>
      </c>
      <c r="F160" s="813"/>
      <c r="G160" s="813"/>
      <c r="H160" s="813"/>
      <c r="I160" s="813"/>
      <c r="J160" s="813"/>
      <c r="K160" s="663"/>
      <c r="L160" s="663"/>
      <c r="M160" s="663"/>
      <c r="N160" s="663"/>
      <c r="O160" s="663"/>
      <c r="P160" s="663"/>
      <c r="Q160" s="663"/>
      <c r="R160" s="663"/>
      <c r="S160" s="663"/>
      <c r="T160" s="663"/>
      <c r="U160" s="663"/>
      <c r="V160" s="663"/>
      <c r="W160" s="663"/>
      <c r="X160" s="663"/>
      <c r="Y160" s="663"/>
      <c r="Z160" s="663"/>
      <c r="AA160" s="663"/>
      <c r="AB160" s="663"/>
      <c r="AC160" s="663"/>
      <c r="AD160" s="663"/>
      <c r="AE160" s="663"/>
      <c r="AF160" s="663"/>
      <c r="AG160" s="663"/>
      <c r="AH160" s="663"/>
      <c r="AI160" s="136"/>
      <c r="AJ160" s="136"/>
    </row>
    <row r="161" spans="1:36" s="87" customFormat="1" ht="22.5" customHeight="1">
      <c r="A161" s="135"/>
      <c r="B161" s="813"/>
      <c r="C161" s="813"/>
      <c r="D161" s="813"/>
      <c r="E161" s="813"/>
      <c r="F161" s="813"/>
      <c r="G161" s="813"/>
      <c r="H161" s="813"/>
      <c r="I161" s="813"/>
      <c r="J161" s="813"/>
      <c r="K161" s="663"/>
      <c r="L161" s="663"/>
      <c r="M161" s="663"/>
      <c r="N161" s="663"/>
      <c r="O161" s="663"/>
      <c r="P161" s="663"/>
      <c r="Q161" s="663"/>
      <c r="R161" s="663"/>
      <c r="S161" s="663"/>
      <c r="T161" s="663"/>
      <c r="U161" s="663"/>
      <c r="V161" s="663"/>
      <c r="W161" s="663"/>
      <c r="X161" s="663"/>
      <c r="Y161" s="663"/>
      <c r="Z161" s="663"/>
      <c r="AA161" s="663"/>
      <c r="AB161" s="663"/>
      <c r="AC161" s="663"/>
      <c r="AD161" s="663"/>
      <c r="AE161" s="663"/>
      <c r="AF161" s="663"/>
      <c r="AG161" s="663"/>
      <c r="AH161" s="663"/>
      <c r="AI161" s="136"/>
      <c r="AJ161" s="136"/>
    </row>
    <row r="162" spans="1:36" s="87" customFormat="1" ht="22.5" customHeight="1">
      <c r="A162" s="135"/>
      <c r="B162" s="813"/>
      <c r="C162" s="813"/>
      <c r="D162" s="813"/>
      <c r="E162" s="813"/>
      <c r="F162" s="813"/>
      <c r="G162" s="813"/>
      <c r="H162" s="813"/>
      <c r="I162" s="813"/>
      <c r="J162" s="813"/>
      <c r="K162" s="663"/>
      <c r="L162" s="663"/>
      <c r="M162" s="663"/>
      <c r="N162" s="663"/>
      <c r="O162" s="663"/>
      <c r="P162" s="663"/>
      <c r="Q162" s="663"/>
      <c r="R162" s="663"/>
      <c r="S162" s="663"/>
      <c r="T162" s="663"/>
      <c r="U162" s="663"/>
      <c r="V162" s="663"/>
      <c r="W162" s="663"/>
      <c r="X162" s="663"/>
      <c r="Y162" s="663"/>
      <c r="Z162" s="663"/>
      <c r="AA162" s="663"/>
      <c r="AB162" s="663"/>
      <c r="AC162" s="663"/>
      <c r="AD162" s="663"/>
      <c r="AE162" s="663"/>
      <c r="AF162" s="663"/>
      <c r="AG162" s="663"/>
      <c r="AH162" s="663"/>
      <c r="AI162" s="136"/>
      <c r="AJ162" s="136"/>
    </row>
    <row r="163" spans="1:36" s="87" customFormat="1" ht="22.5" customHeight="1">
      <c r="A163" s="135"/>
      <c r="B163" s="813"/>
      <c r="C163" s="813"/>
      <c r="D163" s="813"/>
      <c r="E163" s="813"/>
      <c r="F163" s="813"/>
      <c r="G163" s="813"/>
      <c r="H163" s="813"/>
      <c r="I163" s="813"/>
      <c r="J163" s="813"/>
      <c r="K163" s="663"/>
      <c r="L163" s="663"/>
      <c r="M163" s="663"/>
      <c r="N163" s="663"/>
      <c r="O163" s="663"/>
      <c r="P163" s="663"/>
      <c r="Q163" s="663"/>
      <c r="R163" s="663"/>
      <c r="S163" s="663"/>
      <c r="T163" s="663"/>
      <c r="U163" s="663"/>
      <c r="V163" s="663"/>
      <c r="W163" s="663"/>
      <c r="X163" s="663"/>
      <c r="Y163" s="663"/>
      <c r="Z163" s="663"/>
      <c r="AA163" s="663"/>
      <c r="AB163" s="663"/>
      <c r="AC163" s="663"/>
      <c r="AD163" s="663"/>
      <c r="AE163" s="663"/>
      <c r="AF163" s="663"/>
      <c r="AG163" s="663"/>
      <c r="AH163" s="663"/>
      <c r="AI163" s="136"/>
      <c r="AJ163" s="136"/>
    </row>
    <row r="164" spans="1:36" s="87" customFormat="1" ht="22.5" customHeight="1">
      <c r="A164" s="135"/>
      <c r="B164" s="813" t="s">
        <v>323</v>
      </c>
      <c r="C164" s="813"/>
      <c r="D164" s="813"/>
      <c r="E164" s="843" t="s">
        <v>123</v>
      </c>
      <c r="F164" s="843"/>
      <c r="G164" s="843"/>
      <c r="H164" s="843"/>
      <c r="I164" s="843"/>
      <c r="J164" s="843"/>
      <c r="K164" s="663"/>
      <c r="L164" s="663"/>
      <c r="M164" s="663"/>
      <c r="N164" s="663"/>
      <c r="O164" s="663"/>
      <c r="P164" s="663"/>
      <c r="Q164" s="663"/>
      <c r="R164" s="663"/>
      <c r="S164" s="663"/>
      <c r="T164" s="663"/>
      <c r="U164" s="663"/>
      <c r="V164" s="663"/>
      <c r="W164" s="663"/>
      <c r="X164" s="663"/>
      <c r="Y164" s="663"/>
      <c r="Z164" s="663"/>
      <c r="AA164" s="663"/>
      <c r="AB164" s="663"/>
      <c r="AC164" s="663"/>
      <c r="AD164" s="663"/>
      <c r="AE164" s="663"/>
      <c r="AF164" s="663"/>
      <c r="AG164" s="663"/>
      <c r="AH164" s="663"/>
      <c r="AI164" s="136"/>
      <c r="AJ164" s="136"/>
    </row>
    <row r="165" spans="1:36" s="87" customFormat="1" ht="22.5" customHeight="1">
      <c r="A165" s="135"/>
      <c r="B165" s="813"/>
      <c r="C165" s="813"/>
      <c r="D165" s="813"/>
      <c r="E165" s="844"/>
      <c r="F165" s="844"/>
      <c r="G165" s="844"/>
      <c r="H165" s="844"/>
      <c r="I165" s="844"/>
      <c r="J165" s="844"/>
      <c r="K165" s="837"/>
      <c r="L165" s="837"/>
      <c r="M165" s="837"/>
      <c r="N165" s="837"/>
      <c r="O165" s="837"/>
      <c r="P165" s="837"/>
      <c r="Q165" s="837"/>
      <c r="R165" s="837"/>
      <c r="S165" s="837"/>
      <c r="T165" s="837"/>
      <c r="U165" s="837"/>
      <c r="V165" s="837"/>
      <c r="W165" s="837"/>
      <c r="X165" s="837"/>
      <c r="Y165" s="837"/>
      <c r="Z165" s="837"/>
      <c r="AA165" s="837"/>
      <c r="AB165" s="837"/>
      <c r="AC165" s="838"/>
      <c r="AD165" s="838"/>
      <c r="AE165" s="838"/>
      <c r="AF165" s="838"/>
      <c r="AG165" s="838"/>
      <c r="AH165" s="838"/>
      <c r="AI165" s="136"/>
      <c r="AJ165" s="136"/>
    </row>
    <row r="166" spans="1:36" s="87" customFormat="1" ht="22.5" customHeight="1">
      <c r="A166" s="135"/>
      <c r="B166" s="813"/>
      <c r="C166" s="813"/>
      <c r="D166" s="813"/>
      <c r="E166" s="835" t="s">
        <v>437</v>
      </c>
      <c r="F166" s="835"/>
      <c r="G166" s="835"/>
      <c r="H166" s="835"/>
      <c r="I166" s="835"/>
      <c r="J166" s="835"/>
      <c r="K166" s="836"/>
      <c r="L166" s="836"/>
      <c r="M166" s="836"/>
      <c r="N166" s="836"/>
      <c r="O166" s="836"/>
      <c r="P166" s="836"/>
      <c r="Q166" s="836"/>
      <c r="R166" s="836"/>
      <c r="S166" s="836"/>
      <c r="T166" s="836"/>
      <c r="U166" s="836"/>
      <c r="V166" s="836"/>
      <c r="W166" s="836"/>
      <c r="X166" s="836"/>
      <c r="Y166" s="836"/>
      <c r="Z166" s="836"/>
      <c r="AA166" s="836"/>
      <c r="AB166" s="836"/>
      <c r="AC166" s="834"/>
      <c r="AD166" s="834"/>
      <c r="AE166" s="834"/>
      <c r="AF166" s="834"/>
      <c r="AG166" s="834"/>
      <c r="AH166" s="834"/>
      <c r="AI166" s="136"/>
      <c r="AJ166" s="136"/>
    </row>
    <row r="167" spans="1:36" s="87" customFormat="1" ht="22.5" customHeight="1">
      <c r="A167" s="135"/>
      <c r="B167" s="813"/>
      <c r="C167" s="813"/>
      <c r="D167" s="813"/>
      <c r="E167" s="843" t="s">
        <v>123</v>
      </c>
      <c r="F167" s="843"/>
      <c r="G167" s="843"/>
      <c r="H167" s="843"/>
      <c r="I167" s="843"/>
      <c r="J167" s="843"/>
      <c r="K167" s="663"/>
      <c r="L167" s="663"/>
      <c r="M167" s="663"/>
      <c r="N167" s="663"/>
      <c r="O167" s="663"/>
      <c r="P167" s="663"/>
      <c r="Q167" s="663"/>
      <c r="R167" s="663"/>
      <c r="S167" s="663"/>
      <c r="T167" s="663"/>
      <c r="U167" s="663"/>
      <c r="V167" s="663"/>
      <c r="W167" s="663"/>
      <c r="X167" s="663"/>
      <c r="Y167" s="663"/>
      <c r="Z167" s="663"/>
      <c r="AA167" s="663"/>
      <c r="AB167" s="663"/>
      <c r="AC167" s="663"/>
      <c r="AD167" s="663"/>
      <c r="AE167" s="663"/>
      <c r="AF167" s="663"/>
      <c r="AG167" s="663"/>
      <c r="AH167" s="663"/>
      <c r="AI167" s="136"/>
      <c r="AJ167" s="136"/>
    </row>
    <row r="168" spans="1:36" s="87" customFormat="1" ht="22.5" customHeight="1">
      <c r="A168" s="135"/>
      <c r="B168" s="813"/>
      <c r="C168" s="813"/>
      <c r="D168" s="813"/>
      <c r="E168" s="844"/>
      <c r="F168" s="844"/>
      <c r="G168" s="844"/>
      <c r="H168" s="844"/>
      <c r="I168" s="844"/>
      <c r="J168" s="844"/>
      <c r="K168" s="838"/>
      <c r="L168" s="838"/>
      <c r="M168" s="838"/>
      <c r="N168" s="838"/>
      <c r="O168" s="838"/>
      <c r="P168" s="838"/>
      <c r="Q168" s="838"/>
      <c r="R168" s="838"/>
      <c r="S168" s="838"/>
      <c r="T168" s="838"/>
      <c r="U168" s="838"/>
      <c r="V168" s="838"/>
      <c r="W168" s="838"/>
      <c r="X168" s="838"/>
      <c r="Y168" s="838"/>
      <c r="Z168" s="837"/>
      <c r="AA168" s="837"/>
      <c r="AB168" s="837"/>
      <c r="AC168" s="838"/>
      <c r="AD168" s="838"/>
      <c r="AE168" s="838"/>
      <c r="AF168" s="837"/>
      <c r="AG168" s="837"/>
      <c r="AH168" s="837"/>
      <c r="AI168" s="136"/>
      <c r="AJ168" s="136"/>
    </row>
    <row r="169" spans="1:36" s="87" customFormat="1" ht="22.5" customHeight="1">
      <c r="A169" s="135"/>
      <c r="B169" s="813"/>
      <c r="C169" s="813"/>
      <c r="D169" s="813"/>
      <c r="E169" s="835" t="s">
        <v>437</v>
      </c>
      <c r="F169" s="835"/>
      <c r="G169" s="835"/>
      <c r="H169" s="835"/>
      <c r="I169" s="835"/>
      <c r="J169" s="835"/>
      <c r="K169" s="834"/>
      <c r="L169" s="834"/>
      <c r="M169" s="834"/>
      <c r="N169" s="834"/>
      <c r="O169" s="834"/>
      <c r="P169" s="834"/>
      <c r="Q169" s="834"/>
      <c r="R169" s="834"/>
      <c r="S169" s="834"/>
      <c r="T169" s="834"/>
      <c r="U169" s="834"/>
      <c r="V169" s="834"/>
      <c r="W169" s="834"/>
      <c r="X169" s="834"/>
      <c r="Y169" s="834"/>
      <c r="Z169" s="836"/>
      <c r="AA169" s="836"/>
      <c r="AB169" s="836"/>
      <c r="AC169" s="834"/>
      <c r="AD169" s="834"/>
      <c r="AE169" s="834"/>
      <c r="AF169" s="836"/>
      <c r="AG169" s="836"/>
      <c r="AH169" s="836"/>
      <c r="AI169" s="136"/>
      <c r="AJ169" s="136"/>
    </row>
    <row r="170" spans="1:36" ht="21.75" customHeight="1">
      <c r="A170" s="50"/>
      <c r="B170" s="51"/>
      <c r="C170" s="51"/>
      <c r="D170" s="51"/>
      <c r="E170" s="51"/>
      <c r="F170" s="51"/>
      <c r="G170" s="51"/>
      <c r="H170" s="51"/>
      <c r="I170" s="51"/>
      <c r="J170" s="51"/>
      <c r="K170" s="51"/>
      <c r="L170" s="51"/>
      <c r="M170" s="51"/>
      <c r="N170" s="51"/>
      <c r="O170" s="51"/>
      <c r="P170" s="51"/>
      <c r="Q170" s="51"/>
      <c r="R170" s="51"/>
      <c r="S170" s="51"/>
      <c r="T170" s="51"/>
      <c r="U170" s="51"/>
      <c r="V170" s="51"/>
      <c r="W170" s="51"/>
      <c r="X170" s="51"/>
      <c r="Y170" s="51"/>
      <c r="Z170" s="51"/>
      <c r="AA170" s="51"/>
      <c r="AB170" s="51"/>
      <c r="AC170" s="51"/>
      <c r="AD170" s="51"/>
      <c r="AE170" s="51"/>
      <c r="AF170" s="51"/>
      <c r="AH170" s="51"/>
      <c r="AI170" s="51"/>
      <c r="AJ170" s="51"/>
    </row>
    <row r="171" spans="1:36" s="87" customFormat="1" ht="32.25" customHeight="1">
      <c r="A171" s="135"/>
      <c r="B171" s="839" t="s">
        <v>124</v>
      </c>
      <c r="C171" s="814"/>
      <c r="D171" s="815"/>
      <c r="E171" s="839" t="s">
        <v>213</v>
      </c>
      <c r="F171" s="814"/>
      <c r="G171" s="814"/>
      <c r="H171" s="814"/>
      <c r="I171" s="814"/>
      <c r="J171" s="815"/>
      <c r="K171" s="839" t="s">
        <v>324</v>
      </c>
      <c r="L171" s="814"/>
      <c r="M171" s="814"/>
      <c r="N171" s="814"/>
      <c r="O171" s="814"/>
      <c r="P171" s="814"/>
      <c r="Q171" s="814"/>
      <c r="R171" s="814"/>
      <c r="S171" s="814"/>
      <c r="T171" s="814"/>
      <c r="U171" s="814"/>
      <c r="V171" s="815"/>
      <c r="W171" s="810" t="s">
        <v>325</v>
      </c>
      <c r="X171" s="811"/>
      <c r="Y171" s="812"/>
      <c r="Z171" s="840" t="s">
        <v>326</v>
      </c>
      <c r="AA171" s="841"/>
      <c r="AB171" s="842"/>
      <c r="AC171" s="845" t="s">
        <v>509</v>
      </c>
      <c r="AD171" s="846"/>
      <c r="AE171" s="847"/>
      <c r="AF171" s="848" t="s">
        <v>320</v>
      </c>
      <c r="AG171" s="849"/>
      <c r="AH171" s="850"/>
      <c r="AI171" s="136"/>
      <c r="AJ171" s="136"/>
    </row>
    <row r="172" spans="1:36" s="87" customFormat="1" ht="22.5" customHeight="1">
      <c r="A172" s="135"/>
      <c r="B172" s="669" t="s">
        <v>510</v>
      </c>
      <c r="C172" s="670"/>
      <c r="D172" s="671"/>
      <c r="E172" s="645"/>
      <c r="F172" s="646"/>
      <c r="G172" s="646"/>
      <c r="H172" s="646"/>
      <c r="I172" s="646"/>
      <c r="J172" s="647"/>
      <c r="K172" s="645"/>
      <c r="L172" s="646"/>
      <c r="M172" s="646"/>
      <c r="N172" s="646"/>
      <c r="O172" s="646"/>
      <c r="P172" s="646"/>
      <c r="Q172" s="646"/>
      <c r="R172" s="646"/>
      <c r="S172" s="646"/>
      <c r="T172" s="646"/>
      <c r="U172" s="646"/>
      <c r="V172" s="647"/>
      <c r="W172" s="645"/>
      <c r="X172" s="646"/>
      <c r="Y172" s="647"/>
      <c r="Z172" s="645"/>
      <c r="AA172" s="646"/>
      <c r="AB172" s="647"/>
      <c r="AC172" s="645"/>
      <c r="AD172" s="646"/>
      <c r="AE172" s="647"/>
      <c r="AF172" s="645"/>
      <c r="AG172" s="646"/>
      <c r="AH172" s="647"/>
      <c r="AI172" s="136"/>
      <c r="AJ172" s="136"/>
    </row>
    <row r="173" spans="1:36" ht="22.5" customHeight="1">
      <c r="A173" s="50"/>
      <c r="B173" s="672"/>
      <c r="C173" s="673"/>
      <c r="D173" s="674"/>
      <c r="E173" s="645"/>
      <c r="F173" s="646"/>
      <c r="G173" s="646"/>
      <c r="H173" s="646"/>
      <c r="I173" s="646"/>
      <c r="J173" s="647"/>
      <c r="K173" s="645"/>
      <c r="L173" s="646"/>
      <c r="M173" s="646"/>
      <c r="N173" s="646"/>
      <c r="O173" s="646"/>
      <c r="P173" s="646"/>
      <c r="Q173" s="646"/>
      <c r="R173" s="646"/>
      <c r="S173" s="646"/>
      <c r="T173" s="646"/>
      <c r="U173" s="646"/>
      <c r="V173" s="647"/>
      <c r="W173" s="645"/>
      <c r="X173" s="646"/>
      <c r="Y173" s="647"/>
      <c r="Z173" s="645"/>
      <c r="AA173" s="646"/>
      <c r="AB173" s="647"/>
      <c r="AC173" s="645"/>
      <c r="AD173" s="646"/>
      <c r="AE173" s="647"/>
      <c r="AF173" s="645"/>
      <c r="AG173" s="646"/>
      <c r="AH173" s="647"/>
      <c r="AI173" s="51"/>
      <c r="AJ173" s="51"/>
    </row>
    <row r="174" spans="1:36" ht="22.5" customHeight="1">
      <c r="A174" s="50"/>
      <c r="B174" s="672"/>
      <c r="C174" s="673"/>
      <c r="D174" s="674"/>
      <c r="E174" s="645"/>
      <c r="F174" s="646"/>
      <c r="G174" s="646"/>
      <c r="H174" s="646"/>
      <c r="I174" s="646"/>
      <c r="J174" s="647"/>
      <c r="K174" s="645"/>
      <c r="L174" s="646"/>
      <c r="M174" s="646"/>
      <c r="N174" s="646"/>
      <c r="O174" s="646"/>
      <c r="P174" s="646"/>
      <c r="Q174" s="646"/>
      <c r="R174" s="646"/>
      <c r="S174" s="646"/>
      <c r="T174" s="646"/>
      <c r="U174" s="646"/>
      <c r="V174" s="647"/>
      <c r="W174" s="645"/>
      <c r="X174" s="646"/>
      <c r="Y174" s="647"/>
      <c r="Z174" s="645"/>
      <c r="AA174" s="646"/>
      <c r="AB174" s="647"/>
      <c r="AC174" s="645"/>
      <c r="AD174" s="646"/>
      <c r="AE174" s="647"/>
      <c r="AF174" s="645"/>
      <c r="AG174" s="646"/>
      <c r="AH174" s="647"/>
      <c r="AI174" s="51"/>
      <c r="AJ174" s="51"/>
    </row>
    <row r="175" spans="1:36" ht="22.5" customHeight="1">
      <c r="A175" s="50"/>
      <c r="B175" s="672"/>
      <c r="C175" s="673"/>
      <c r="D175" s="674"/>
      <c r="E175" s="645"/>
      <c r="F175" s="646"/>
      <c r="G175" s="646"/>
      <c r="H175" s="646"/>
      <c r="I175" s="646"/>
      <c r="J175" s="647"/>
      <c r="K175" s="645"/>
      <c r="L175" s="646"/>
      <c r="M175" s="646"/>
      <c r="N175" s="646"/>
      <c r="O175" s="646"/>
      <c r="P175" s="646"/>
      <c r="Q175" s="646"/>
      <c r="R175" s="646"/>
      <c r="S175" s="646"/>
      <c r="T175" s="646"/>
      <c r="U175" s="646"/>
      <c r="V175" s="647"/>
      <c r="W175" s="645"/>
      <c r="X175" s="646"/>
      <c r="Y175" s="647"/>
      <c r="Z175" s="645"/>
      <c r="AA175" s="646"/>
      <c r="AB175" s="647"/>
      <c r="AC175" s="645"/>
      <c r="AD175" s="646"/>
      <c r="AE175" s="647"/>
      <c r="AF175" s="645"/>
      <c r="AG175" s="646"/>
      <c r="AH175" s="647"/>
      <c r="AI175" s="51"/>
      <c r="AJ175" s="51"/>
    </row>
    <row r="176" spans="1:36" ht="22.5" customHeight="1">
      <c r="A176" s="50"/>
      <c r="B176" s="819"/>
      <c r="C176" s="820"/>
      <c r="D176" s="821"/>
      <c r="E176" s="645"/>
      <c r="F176" s="646"/>
      <c r="G176" s="646"/>
      <c r="H176" s="646"/>
      <c r="I176" s="646"/>
      <c r="J176" s="647"/>
      <c r="K176" s="645"/>
      <c r="L176" s="646"/>
      <c r="M176" s="646"/>
      <c r="N176" s="646"/>
      <c r="O176" s="646"/>
      <c r="P176" s="646"/>
      <c r="Q176" s="646"/>
      <c r="R176" s="646"/>
      <c r="S176" s="646"/>
      <c r="T176" s="646"/>
      <c r="U176" s="646"/>
      <c r="V176" s="647"/>
      <c r="W176" s="645"/>
      <c r="X176" s="646"/>
      <c r="Y176" s="647"/>
      <c r="Z176" s="645"/>
      <c r="AA176" s="646"/>
      <c r="AB176" s="647"/>
      <c r="AC176" s="645"/>
      <c r="AD176" s="646"/>
      <c r="AE176" s="647"/>
      <c r="AF176" s="645"/>
      <c r="AG176" s="646"/>
      <c r="AH176" s="647"/>
      <c r="AI176" s="51"/>
      <c r="AJ176" s="51"/>
    </row>
    <row r="177" spans="1:36" ht="22.5" customHeight="1">
      <c r="A177" s="50"/>
      <c r="B177" s="822" t="s">
        <v>511</v>
      </c>
      <c r="C177" s="823"/>
      <c r="D177" s="824"/>
      <c r="E177" s="645"/>
      <c r="F177" s="646"/>
      <c r="G177" s="646"/>
      <c r="H177" s="646"/>
      <c r="I177" s="646"/>
      <c r="J177" s="647"/>
      <c r="K177" s="645"/>
      <c r="L177" s="646"/>
      <c r="M177" s="646"/>
      <c r="N177" s="646"/>
      <c r="O177" s="646"/>
      <c r="P177" s="646"/>
      <c r="Q177" s="646"/>
      <c r="R177" s="646"/>
      <c r="S177" s="646"/>
      <c r="T177" s="646"/>
      <c r="U177" s="646"/>
      <c r="V177" s="647"/>
      <c r="W177" s="645"/>
      <c r="X177" s="646"/>
      <c r="Y177" s="647"/>
      <c r="Z177" s="645"/>
      <c r="AA177" s="646"/>
      <c r="AB177" s="647"/>
      <c r="AC177" s="645"/>
      <c r="AD177" s="646"/>
      <c r="AE177" s="647"/>
      <c r="AF177" s="645"/>
      <c r="AG177" s="646"/>
      <c r="AH177" s="647"/>
      <c r="AI177" s="51"/>
      <c r="AJ177" s="51"/>
    </row>
    <row r="178" spans="1:36" ht="22.5" customHeight="1">
      <c r="A178" s="50"/>
      <c r="B178" s="825"/>
      <c r="C178" s="826"/>
      <c r="D178" s="827"/>
      <c r="E178" s="645"/>
      <c r="F178" s="646"/>
      <c r="G178" s="646"/>
      <c r="H178" s="646"/>
      <c r="I178" s="646"/>
      <c r="J178" s="647"/>
      <c r="K178" s="645"/>
      <c r="L178" s="646"/>
      <c r="M178" s="646"/>
      <c r="N178" s="646"/>
      <c r="O178" s="646"/>
      <c r="P178" s="646"/>
      <c r="Q178" s="646"/>
      <c r="R178" s="646"/>
      <c r="S178" s="646"/>
      <c r="T178" s="646"/>
      <c r="U178" s="646"/>
      <c r="V178" s="647"/>
      <c r="W178" s="645"/>
      <c r="X178" s="646"/>
      <c r="Y178" s="647"/>
      <c r="Z178" s="645"/>
      <c r="AA178" s="646"/>
      <c r="AB178" s="647"/>
      <c r="AC178" s="645"/>
      <c r="AD178" s="646"/>
      <c r="AE178" s="647"/>
      <c r="AF178" s="645"/>
      <c r="AG178" s="646"/>
      <c r="AH178" s="647"/>
      <c r="AI178" s="51"/>
      <c r="AJ178" s="51"/>
    </row>
    <row r="179" ht="13.5" customHeight="1">
      <c r="AH179" s="49">
        <f>$AH$1</f>
      </c>
    </row>
    <row r="180" spans="1:39" ht="15" customHeight="1">
      <c r="A180" s="75"/>
      <c r="B180" s="57"/>
      <c r="C180" s="57"/>
      <c r="D180" s="57"/>
      <c r="E180" s="57"/>
      <c r="F180" s="57"/>
      <c r="G180" s="57"/>
      <c r="H180" s="57"/>
      <c r="I180" s="57"/>
      <c r="J180" s="57"/>
      <c r="K180" s="57"/>
      <c r="L180" s="57"/>
      <c r="M180" s="57"/>
      <c r="N180" s="57"/>
      <c r="O180" s="57"/>
      <c r="P180" s="57"/>
      <c r="Q180" s="57"/>
      <c r="R180" s="57"/>
      <c r="S180" s="57"/>
      <c r="T180" s="57"/>
      <c r="U180" s="57"/>
      <c r="V180" s="57"/>
      <c r="W180" s="57"/>
      <c r="X180" s="129"/>
      <c r="Y180" s="129"/>
      <c r="Z180" s="129"/>
      <c r="AA180" s="129"/>
      <c r="AB180" s="129"/>
      <c r="AC180" s="129"/>
      <c r="AD180" s="129"/>
      <c r="AE180" s="129"/>
      <c r="AF180" s="129"/>
      <c r="AG180" s="129"/>
      <c r="AH180" s="424" t="s">
        <v>327</v>
      </c>
      <c r="AI180" s="57"/>
      <c r="AJ180" s="57"/>
      <c r="AK180" s="57"/>
      <c r="AL180" s="57"/>
      <c r="AM180" s="57"/>
    </row>
    <row r="181" spans="1:39" ht="21.75" customHeight="1">
      <c r="A181" s="58" t="s">
        <v>512</v>
      </c>
      <c r="B181" s="82" t="s">
        <v>328</v>
      </c>
      <c r="C181" s="57"/>
      <c r="D181" s="57"/>
      <c r="E181" s="57"/>
      <c r="F181" s="57"/>
      <c r="G181" s="57"/>
      <c r="H181" s="57"/>
      <c r="I181" s="91"/>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7"/>
      <c r="AK181" s="57"/>
      <c r="AL181" s="57"/>
      <c r="AM181" s="57"/>
    </row>
    <row r="182" spans="1:36" ht="21.75" customHeight="1">
      <c r="A182" s="51"/>
      <c r="B182" s="379" t="s">
        <v>329</v>
      </c>
      <c r="C182" s="57"/>
      <c r="D182" s="57"/>
      <c r="E182" s="129"/>
      <c r="F182" s="129"/>
      <c r="G182" s="129"/>
      <c r="H182" s="129"/>
      <c r="I182" s="129"/>
      <c r="J182" s="129"/>
      <c r="K182" s="129"/>
      <c r="L182" s="129"/>
      <c r="M182" s="129"/>
      <c r="N182" s="129"/>
      <c r="O182" s="129"/>
      <c r="P182" s="129"/>
      <c r="Q182" s="129"/>
      <c r="R182" s="129"/>
      <c r="S182" s="129"/>
      <c r="T182" s="129"/>
      <c r="U182" s="129"/>
      <c r="V182" s="129"/>
      <c r="W182" s="129"/>
      <c r="X182" s="129"/>
      <c r="Y182" s="129"/>
      <c r="Z182" s="129"/>
      <c r="AA182" s="129"/>
      <c r="AB182" s="129"/>
      <c r="AC182" s="129"/>
      <c r="AD182" s="129"/>
      <c r="AE182" s="129"/>
      <c r="AF182" s="129"/>
      <c r="AG182" s="129"/>
      <c r="AH182" s="51"/>
      <c r="AI182" s="51"/>
      <c r="AJ182" s="51"/>
    </row>
    <row r="183" spans="1:34" ht="21.75" customHeight="1">
      <c r="A183" s="436" t="s">
        <v>330</v>
      </c>
      <c r="B183" s="60"/>
      <c r="C183" s="78"/>
      <c r="D183" s="78"/>
      <c r="E183" s="78"/>
      <c r="F183" s="78"/>
      <c r="G183" s="78"/>
      <c r="H183" s="78"/>
      <c r="I183" s="78"/>
      <c r="J183" s="61"/>
      <c r="K183" s="61"/>
      <c r="L183" s="61"/>
      <c r="M183" s="61"/>
      <c r="N183" s="61"/>
      <c r="O183" s="61"/>
      <c r="P183" s="61"/>
      <c r="Q183" s="61"/>
      <c r="R183" s="61"/>
      <c r="S183" s="61"/>
      <c r="T183" s="139"/>
      <c r="U183" s="139"/>
      <c r="V183" s="139"/>
      <c r="W183" s="139"/>
      <c r="X183" s="139"/>
      <c r="Y183" s="139"/>
      <c r="Z183" s="139"/>
      <c r="AA183" s="47"/>
      <c r="AB183" s="47"/>
      <c r="AC183" s="47"/>
      <c r="AD183" s="47"/>
      <c r="AE183" s="47"/>
      <c r="AF183" s="47"/>
      <c r="AG183" s="47"/>
      <c r="AH183" s="47"/>
    </row>
    <row r="184" spans="1:34" ht="12" customHeight="1">
      <c r="A184" s="436"/>
      <c r="B184" s="78"/>
      <c r="C184" s="78"/>
      <c r="D184" s="78"/>
      <c r="E184" s="78"/>
      <c r="F184" s="78"/>
      <c r="G184" s="78"/>
      <c r="H184" s="78"/>
      <c r="I184" s="78"/>
      <c r="J184" s="61"/>
      <c r="K184" s="61"/>
      <c r="L184" s="61"/>
      <c r="M184" s="61"/>
      <c r="N184" s="61"/>
      <c r="O184" s="61"/>
      <c r="P184" s="61"/>
      <c r="Q184" s="61"/>
      <c r="R184" s="61"/>
      <c r="S184" s="61"/>
      <c r="T184" s="139"/>
      <c r="U184" s="139"/>
      <c r="V184" s="139"/>
      <c r="W184" s="139"/>
      <c r="X184" s="139"/>
      <c r="Y184" s="139"/>
      <c r="Z184" s="139"/>
      <c r="AA184" s="47"/>
      <c r="AB184" s="47"/>
      <c r="AC184" s="47"/>
      <c r="AD184" s="47"/>
      <c r="AE184" s="47"/>
      <c r="AF184" s="47"/>
      <c r="AG184" s="47"/>
      <c r="AH184" s="47"/>
    </row>
    <row r="185" spans="1:34" ht="21.75" customHeight="1">
      <c r="A185" s="51"/>
      <c r="B185" s="380" t="s">
        <v>331</v>
      </c>
      <c r="C185" s="78"/>
      <c r="D185" s="78"/>
      <c r="E185" s="78"/>
      <c r="F185" s="78"/>
      <c r="G185" s="78"/>
      <c r="H185" s="78"/>
      <c r="I185" s="78"/>
      <c r="J185" s="61"/>
      <c r="K185" s="61"/>
      <c r="L185" s="61"/>
      <c r="M185" s="61"/>
      <c r="N185" s="61"/>
      <c r="O185" s="61"/>
      <c r="P185" s="61"/>
      <c r="Q185" s="61"/>
      <c r="R185" s="61"/>
      <c r="S185" s="61"/>
      <c r="T185" s="139"/>
      <c r="U185" s="139"/>
      <c r="V185" s="139"/>
      <c r="W185" s="139"/>
      <c r="X185" s="139"/>
      <c r="Y185" s="139"/>
      <c r="Z185" s="139"/>
      <c r="AA185" s="47"/>
      <c r="AB185" s="47"/>
      <c r="AC185" s="47"/>
      <c r="AD185" s="47"/>
      <c r="AE185" s="47"/>
      <c r="AF185" s="47"/>
      <c r="AG185" s="47"/>
      <c r="AH185" s="47"/>
    </row>
    <row r="186" spans="2:34" ht="21.75" customHeight="1">
      <c r="B186" s="381" t="s">
        <v>332</v>
      </c>
      <c r="C186" s="139"/>
      <c r="D186" s="139"/>
      <c r="E186" s="139"/>
      <c r="F186" s="139"/>
      <c r="G186" s="139"/>
      <c r="H186" s="139"/>
      <c r="I186" s="139"/>
      <c r="J186" s="139"/>
      <c r="K186" s="139"/>
      <c r="L186" s="139"/>
      <c r="M186" s="139"/>
      <c r="N186" s="139"/>
      <c r="O186" s="139"/>
      <c r="P186" s="139"/>
      <c r="Q186" s="139"/>
      <c r="R186" s="139"/>
      <c r="S186" s="139"/>
      <c r="T186" s="139"/>
      <c r="U186" s="139"/>
      <c r="V186" s="139"/>
      <c r="W186" s="139"/>
      <c r="X186" s="139"/>
      <c r="Y186" s="139"/>
      <c r="Z186" s="139"/>
      <c r="AA186" s="47"/>
      <c r="AB186" s="47"/>
      <c r="AC186" s="47"/>
      <c r="AD186" s="47"/>
      <c r="AE186" s="47"/>
      <c r="AF186" s="47"/>
      <c r="AG186" s="47"/>
      <c r="AH186" s="47"/>
    </row>
    <row r="187" spans="2:34" ht="21.75" customHeight="1">
      <c r="B187" s="869" t="s">
        <v>333</v>
      </c>
      <c r="C187" s="870"/>
      <c r="D187" s="669" t="s">
        <v>337</v>
      </c>
      <c r="E187" s="670"/>
      <c r="F187" s="670"/>
      <c r="G187" s="670"/>
      <c r="H187" s="670"/>
      <c r="I187" s="671"/>
      <c r="J187" s="662" t="s">
        <v>213</v>
      </c>
      <c r="K187" s="662"/>
      <c r="L187" s="662"/>
      <c r="M187" s="662"/>
      <c r="N187" s="662"/>
      <c r="O187" s="652" t="s">
        <v>513</v>
      </c>
      <c r="P187" s="652"/>
      <c r="Q187" s="652"/>
      <c r="R187" s="652"/>
      <c r="S187" s="652"/>
      <c r="T187" s="652"/>
      <c r="U187" s="653"/>
      <c r="V187" s="651" t="s">
        <v>125</v>
      </c>
      <c r="W187" s="652"/>
      <c r="X187" s="652"/>
      <c r="Y187" s="652"/>
      <c r="Z187" s="652"/>
      <c r="AA187" s="652"/>
      <c r="AB187" s="652"/>
      <c r="AC187" s="652"/>
      <c r="AD187" s="652"/>
      <c r="AE187" s="652"/>
      <c r="AF187" s="653"/>
      <c r="AG187" s="651" t="s">
        <v>126</v>
      </c>
      <c r="AH187" s="653"/>
    </row>
    <row r="188" spans="2:34" ht="21.75" customHeight="1">
      <c r="B188" s="871"/>
      <c r="C188" s="872"/>
      <c r="D188" s="672"/>
      <c r="E188" s="673"/>
      <c r="F188" s="673"/>
      <c r="G188" s="673"/>
      <c r="H188" s="673"/>
      <c r="I188" s="674"/>
      <c r="J188" s="662"/>
      <c r="K188" s="662"/>
      <c r="L188" s="662"/>
      <c r="M188" s="662"/>
      <c r="N188" s="662"/>
      <c r="O188" s="655"/>
      <c r="P188" s="655"/>
      <c r="Q188" s="655"/>
      <c r="R188" s="655"/>
      <c r="S188" s="655"/>
      <c r="T188" s="655"/>
      <c r="U188" s="656"/>
      <c r="V188" s="665" t="s">
        <v>703</v>
      </c>
      <c r="W188" s="665"/>
      <c r="X188" s="851" t="s">
        <v>334</v>
      </c>
      <c r="Y188" s="852"/>
      <c r="Z188" s="853"/>
      <c r="AA188" s="851" t="s">
        <v>335</v>
      </c>
      <c r="AB188" s="852"/>
      <c r="AC188" s="853"/>
      <c r="AD188" s="860" t="s">
        <v>127</v>
      </c>
      <c r="AE188" s="861"/>
      <c r="AF188" s="862"/>
      <c r="AG188" s="654"/>
      <c r="AH188" s="656"/>
    </row>
    <row r="189" spans="2:34" ht="21.75" customHeight="1">
      <c r="B189" s="871"/>
      <c r="C189" s="872"/>
      <c r="D189" s="672"/>
      <c r="E189" s="673"/>
      <c r="F189" s="673"/>
      <c r="G189" s="673"/>
      <c r="H189" s="673"/>
      <c r="I189" s="674"/>
      <c r="J189" s="662"/>
      <c r="K189" s="662"/>
      <c r="L189" s="662"/>
      <c r="M189" s="662"/>
      <c r="N189" s="662"/>
      <c r="O189" s="655"/>
      <c r="P189" s="655"/>
      <c r="Q189" s="655"/>
      <c r="R189" s="655"/>
      <c r="S189" s="655"/>
      <c r="T189" s="655"/>
      <c r="U189" s="656"/>
      <c r="V189" s="665"/>
      <c r="W189" s="665"/>
      <c r="X189" s="854"/>
      <c r="Y189" s="855"/>
      <c r="Z189" s="856"/>
      <c r="AA189" s="854"/>
      <c r="AB189" s="855"/>
      <c r="AC189" s="856"/>
      <c r="AD189" s="863"/>
      <c r="AE189" s="864"/>
      <c r="AF189" s="865"/>
      <c r="AG189" s="654"/>
      <c r="AH189" s="656"/>
    </row>
    <row r="190" spans="2:34" ht="21.75" customHeight="1">
      <c r="B190" s="873"/>
      <c r="C190" s="874"/>
      <c r="D190" s="666" t="s">
        <v>704</v>
      </c>
      <c r="E190" s="667"/>
      <c r="F190" s="667"/>
      <c r="G190" s="667"/>
      <c r="H190" s="667"/>
      <c r="I190" s="668"/>
      <c r="J190" s="662"/>
      <c r="K190" s="662"/>
      <c r="L190" s="662"/>
      <c r="M190" s="662"/>
      <c r="N190" s="662"/>
      <c r="O190" s="658"/>
      <c r="P190" s="658"/>
      <c r="Q190" s="658"/>
      <c r="R190" s="658"/>
      <c r="S190" s="658"/>
      <c r="T190" s="658"/>
      <c r="U190" s="659"/>
      <c r="V190" s="665"/>
      <c r="W190" s="665"/>
      <c r="X190" s="857"/>
      <c r="Y190" s="858"/>
      <c r="Z190" s="859"/>
      <c r="AA190" s="857"/>
      <c r="AB190" s="858"/>
      <c r="AC190" s="859"/>
      <c r="AD190" s="866"/>
      <c r="AE190" s="867"/>
      <c r="AF190" s="868"/>
      <c r="AG190" s="657"/>
      <c r="AH190" s="659"/>
    </row>
    <row r="191" spans="2:34" ht="24.75" customHeight="1">
      <c r="B191" s="878" t="s">
        <v>115</v>
      </c>
      <c r="C191" s="879"/>
      <c r="D191" s="584" t="s">
        <v>104</v>
      </c>
      <c r="E191" s="583" t="s">
        <v>680</v>
      </c>
      <c r="F191" s="663"/>
      <c r="G191" s="663"/>
      <c r="H191" s="663"/>
      <c r="I191" s="663"/>
      <c r="J191" s="663"/>
      <c r="K191" s="663"/>
      <c r="L191" s="663"/>
      <c r="M191" s="663"/>
      <c r="N191" s="663"/>
      <c r="O191" s="645"/>
      <c r="P191" s="646"/>
      <c r="Q191" s="646"/>
      <c r="R191" s="646"/>
      <c r="S191" s="646"/>
      <c r="T191" s="646"/>
      <c r="U191" s="647"/>
      <c r="V191" s="660"/>
      <c r="W191" s="661"/>
      <c r="X191" s="660"/>
      <c r="Y191" s="875"/>
      <c r="Z191" s="661"/>
      <c r="AA191" s="660"/>
      <c r="AB191" s="875"/>
      <c r="AC191" s="661"/>
      <c r="AD191" s="645"/>
      <c r="AE191" s="646"/>
      <c r="AF191" s="647"/>
      <c r="AG191" s="876"/>
      <c r="AH191" s="877"/>
    </row>
    <row r="192" spans="2:34" ht="24.75" customHeight="1">
      <c r="B192" s="878" t="s">
        <v>115</v>
      </c>
      <c r="C192" s="879"/>
      <c r="D192" s="584" t="s">
        <v>104</v>
      </c>
      <c r="E192" s="583" t="s">
        <v>681</v>
      </c>
      <c r="F192" s="663"/>
      <c r="G192" s="663"/>
      <c r="H192" s="663"/>
      <c r="I192" s="663"/>
      <c r="J192" s="663"/>
      <c r="K192" s="663"/>
      <c r="L192" s="663"/>
      <c r="M192" s="663"/>
      <c r="N192" s="663"/>
      <c r="O192" s="645"/>
      <c r="P192" s="646"/>
      <c r="Q192" s="646"/>
      <c r="R192" s="646"/>
      <c r="S192" s="646"/>
      <c r="T192" s="646"/>
      <c r="U192" s="647"/>
      <c r="V192" s="660"/>
      <c r="W192" s="661"/>
      <c r="X192" s="660"/>
      <c r="Y192" s="875"/>
      <c r="Z192" s="661"/>
      <c r="AA192" s="660"/>
      <c r="AB192" s="875"/>
      <c r="AC192" s="661"/>
      <c r="AD192" s="645"/>
      <c r="AE192" s="646"/>
      <c r="AF192" s="647"/>
      <c r="AG192" s="876"/>
      <c r="AH192" s="877"/>
    </row>
    <row r="193" spans="2:34" ht="24.75" customHeight="1">
      <c r="B193" s="878" t="s">
        <v>115</v>
      </c>
      <c r="C193" s="879"/>
      <c r="D193" s="584" t="s">
        <v>104</v>
      </c>
      <c r="E193" s="583" t="s">
        <v>682</v>
      </c>
      <c r="F193" s="663"/>
      <c r="G193" s="663"/>
      <c r="H193" s="663"/>
      <c r="I193" s="663"/>
      <c r="J193" s="663"/>
      <c r="K193" s="663"/>
      <c r="L193" s="663"/>
      <c r="M193" s="663"/>
      <c r="N193" s="663"/>
      <c r="O193" s="645"/>
      <c r="P193" s="646"/>
      <c r="Q193" s="646"/>
      <c r="R193" s="646"/>
      <c r="S193" s="646"/>
      <c r="T193" s="646"/>
      <c r="U193" s="647"/>
      <c r="V193" s="660"/>
      <c r="W193" s="661"/>
      <c r="X193" s="660"/>
      <c r="Y193" s="875"/>
      <c r="Z193" s="661"/>
      <c r="AA193" s="660"/>
      <c r="AB193" s="875"/>
      <c r="AC193" s="661"/>
      <c r="AD193" s="645"/>
      <c r="AE193" s="646"/>
      <c r="AF193" s="647"/>
      <c r="AG193" s="876"/>
      <c r="AH193" s="877"/>
    </row>
    <row r="194" spans="2:34" ht="24.75" customHeight="1">
      <c r="B194" s="878" t="s">
        <v>115</v>
      </c>
      <c r="C194" s="879"/>
      <c r="D194" s="584" t="s">
        <v>104</v>
      </c>
      <c r="E194" s="583" t="s">
        <v>683</v>
      </c>
      <c r="F194" s="663"/>
      <c r="G194" s="663"/>
      <c r="H194" s="663"/>
      <c r="I194" s="663"/>
      <c r="J194" s="663"/>
      <c r="K194" s="663"/>
      <c r="L194" s="663"/>
      <c r="M194" s="663"/>
      <c r="N194" s="663"/>
      <c r="O194" s="645"/>
      <c r="P194" s="646"/>
      <c r="Q194" s="646"/>
      <c r="R194" s="646"/>
      <c r="S194" s="646"/>
      <c r="T194" s="646"/>
      <c r="U194" s="647"/>
      <c r="V194" s="660"/>
      <c r="W194" s="661"/>
      <c r="X194" s="660"/>
      <c r="Y194" s="875"/>
      <c r="Z194" s="661"/>
      <c r="AA194" s="660"/>
      <c r="AB194" s="875"/>
      <c r="AC194" s="661"/>
      <c r="AD194" s="645"/>
      <c r="AE194" s="646"/>
      <c r="AF194" s="647"/>
      <c r="AG194" s="876"/>
      <c r="AH194" s="877"/>
    </row>
    <row r="195" spans="2:34" ht="24.75" customHeight="1">
      <c r="B195" s="878" t="s">
        <v>115</v>
      </c>
      <c r="C195" s="879"/>
      <c r="D195" s="584" t="s">
        <v>104</v>
      </c>
      <c r="E195" s="583" t="s">
        <v>684</v>
      </c>
      <c r="F195" s="663"/>
      <c r="G195" s="663"/>
      <c r="H195" s="663"/>
      <c r="I195" s="663"/>
      <c r="J195" s="663"/>
      <c r="K195" s="663"/>
      <c r="L195" s="663"/>
      <c r="M195" s="663"/>
      <c r="N195" s="663"/>
      <c r="O195" s="645"/>
      <c r="P195" s="646"/>
      <c r="Q195" s="646"/>
      <c r="R195" s="646"/>
      <c r="S195" s="646"/>
      <c r="T195" s="646"/>
      <c r="U195" s="647"/>
      <c r="V195" s="660"/>
      <c r="W195" s="661"/>
      <c r="X195" s="660"/>
      <c r="Y195" s="875"/>
      <c r="Z195" s="661"/>
      <c r="AA195" s="660"/>
      <c r="AB195" s="875"/>
      <c r="AC195" s="661"/>
      <c r="AD195" s="645"/>
      <c r="AE195" s="646"/>
      <c r="AF195" s="647"/>
      <c r="AG195" s="876"/>
      <c r="AH195" s="877"/>
    </row>
    <row r="196" spans="2:34" ht="24.75" customHeight="1">
      <c r="B196" s="878" t="s">
        <v>115</v>
      </c>
      <c r="C196" s="879"/>
      <c r="D196" s="584" t="s">
        <v>104</v>
      </c>
      <c r="E196" s="583" t="s">
        <v>685</v>
      </c>
      <c r="F196" s="663"/>
      <c r="G196" s="663"/>
      <c r="H196" s="663"/>
      <c r="I196" s="663"/>
      <c r="J196" s="663"/>
      <c r="K196" s="663"/>
      <c r="L196" s="663"/>
      <c r="M196" s="663"/>
      <c r="N196" s="663"/>
      <c r="O196" s="645"/>
      <c r="P196" s="646"/>
      <c r="Q196" s="646"/>
      <c r="R196" s="646"/>
      <c r="S196" s="646"/>
      <c r="T196" s="646"/>
      <c r="U196" s="647"/>
      <c r="V196" s="660"/>
      <c r="W196" s="661"/>
      <c r="X196" s="660"/>
      <c r="Y196" s="875"/>
      <c r="Z196" s="661"/>
      <c r="AA196" s="660"/>
      <c r="AB196" s="875"/>
      <c r="AC196" s="661"/>
      <c r="AD196" s="645"/>
      <c r="AE196" s="646"/>
      <c r="AF196" s="647"/>
      <c r="AG196" s="876"/>
      <c r="AH196" s="877"/>
    </row>
    <row r="197" spans="2:34" ht="24.75" customHeight="1">
      <c r="B197" s="878" t="s">
        <v>115</v>
      </c>
      <c r="C197" s="879"/>
      <c r="D197" s="584" t="s">
        <v>104</v>
      </c>
      <c r="E197" s="583" t="s">
        <v>686</v>
      </c>
      <c r="F197" s="663"/>
      <c r="G197" s="663"/>
      <c r="H197" s="663"/>
      <c r="I197" s="663"/>
      <c r="J197" s="663"/>
      <c r="K197" s="663"/>
      <c r="L197" s="663"/>
      <c r="M197" s="663"/>
      <c r="N197" s="663"/>
      <c r="O197" s="645"/>
      <c r="P197" s="646"/>
      <c r="Q197" s="646"/>
      <c r="R197" s="646"/>
      <c r="S197" s="646"/>
      <c r="T197" s="646"/>
      <c r="U197" s="647"/>
      <c r="V197" s="660"/>
      <c r="W197" s="661"/>
      <c r="X197" s="660"/>
      <c r="Y197" s="875"/>
      <c r="Z197" s="661"/>
      <c r="AA197" s="660"/>
      <c r="AB197" s="875"/>
      <c r="AC197" s="661"/>
      <c r="AD197" s="645"/>
      <c r="AE197" s="646"/>
      <c r="AF197" s="647"/>
      <c r="AG197" s="876"/>
      <c r="AH197" s="877"/>
    </row>
    <row r="198" spans="1:26" ht="21.75" customHeight="1">
      <c r="A198" s="436"/>
      <c r="B198" s="382"/>
      <c r="C198" s="143"/>
      <c r="E198" s="140"/>
      <c r="F198" s="140"/>
      <c r="G198" s="140"/>
      <c r="H198" s="142"/>
      <c r="I198" s="140"/>
      <c r="J198" s="142"/>
      <c r="K198" s="142"/>
      <c r="L198" s="140"/>
      <c r="M198" s="140"/>
      <c r="N198" s="140"/>
      <c r="O198" s="140"/>
      <c r="P198" s="142"/>
      <c r="Q198" s="140"/>
      <c r="R198" s="142"/>
      <c r="S198" s="142"/>
      <c r="T198" s="140"/>
      <c r="U198" s="142"/>
      <c r="V198" s="140"/>
      <c r="W198" s="140"/>
      <c r="X198" s="140"/>
      <c r="Y198" s="142"/>
      <c r="Z198" s="140"/>
    </row>
    <row r="199" spans="2:34" ht="21.75" customHeight="1">
      <c r="B199" s="381" t="s">
        <v>336</v>
      </c>
      <c r="C199" s="139"/>
      <c r="D199" s="139"/>
      <c r="E199" s="139"/>
      <c r="F199" s="139"/>
      <c r="G199" s="139"/>
      <c r="H199" s="139"/>
      <c r="I199" s="139"/>
      <c r="J199" s="139"/>
      <c r="K199" s="139"/>
      <c r="L199" s="139"/>
      <c r="M199" s="139"/>
      <c r="N199" s="139"/>
      <c r="O199" s="139"/>
      <c r="P199" s="139"/>
      <c r="Q199" s="139"/>
      <c r="R199" s="139"/>
      <c r="S199" s="139"/>
      <c r="T199" s="139"/>
      <c r="U199" s="139"/>
      <c r="V199" s="139"/>
      <c r="W199" s="139"/>
      <c r="X199" s="139"/>
      <c r="Y199" s="139"/>
      <c r="Z199" s="139"/>
      <c r="AA199" s="47"/>
      <c r="AB199" s="47"/>
      <c r="AC199" s="47"/>
      <c r="AD199" s="47"/>
      <c r="AE199" s="47"/>
      <c r="AF199" s="47"/>
      <c r="AG199" s="47"/>
      <c r="AH199" s="47"/>
    </row>
    <row r="200" spans="2:34" ht="21.75" customHeight="1">
      <c r="B200" s="881" t="s">
        <v>333</v>
      </c>
      <c r="C200" s="881"/>
      <c r="D200" s="664" t="s">
        <v>337</v>
      </c>
      <c r="E200" s="664"/>
      <c r="F200" s="664"/>
      <c r="G200" s="664"/>
      <c r="H200" s="664"/>
      <c r="I200" s="664"/>
      <c r="J200" s="662" t="s">
        <v>213</v>
      </c>
      <c r="K200" s="662"/>
      <c r="L200" s="662"/>
      <c r="M200" s="662"/>
      <c r="N200" s="662"/>
      <c r="O200" s="651" t="s">
        <v>513</v>
      </c>
      <c r="P200" s="652"/>
      <c r="Q200" s="652"/>
      <c r="R200" s="652"/>
      <c r="S200" s="652"/>
      <c r="T200" s="652"/>
      <c r="U200" s="652"/>
      <c r="V200" s="652"/>
      <c r="W200" s="653"/>
      <c r="X200" s="717" t="s">
        <v>125</v>
      </c>
      <c r="Y200" s="717"/>
      <c r="Z200" s="717"/>
      <c r="AA200" s="717"/>
      <c r="AB200" s="717"/>
      <c r="AC200" s="717"/>
      <c r="AD200" s="717"/>
      <c r="AE200" s="717"/>
      <c r="AF200" s="717"/>
      <c r="AG200" s="662" t="s">
        <v>126</v>
      </c>
      <c r="AH200" s="662"/>
    </row>
    <row r="201" spans="2:34" ht="21.75" customHeight="1">
      <c r="B201" s="881"/>
      <c r="C201" s="881"/>
      <c r="D201" s="664"/>
      <c r="E201" s="664"/>
      <c r="F201" s="664"/>
      <c r="G201" s="664"/>
      <c r="H201" s="664"/>
      <c r="I201" s="664"/>
      <c r="J201" s="662"/>
      <c r="K201" s="662"/>
      <c r="L201" s="662"/>
      <c r="M201" s="662"/>
      <c r="N201" s="662"/>
      <c r="O201" s="654"/>
      <c r="P201" s="655"/>
      <c r="Q201" s="655"/>
      <c r="R201" s="655"/>
      <c r="S201" s="655"/>
      <c r="T201" s="655"/>
      <c r="U201" s="655"/>
      <c r="V201" s="655"/>
      <c r="W201" s="656"/>
      <c r="X201" s="662" t="s">
        <v>338</v>
      </c>
      <c r="Y201" s="662"/>
      <c r="Z201" s="662"/>
      <c r="AA201" s="662" t="s">
        <v>339</v>
      </c>
      <c r="AB201" s="662"/>
      <c r="AC201" s="662"/>
      <c r="AD201" s="662" t="s">
        <v>340</v>
      </c>
      <c r="AE201" s="662"/>
      <c r="AF201" s="662"/>
      <c r="AG201" s="662"/>
      <c r="AH201" s="662"/>
    </row>
    <row r="202" spans="2:34" ht="21.75" customHeight="1">
      <c r="B202" s="881"/>
      <c r="C202" s="881"/>
      <c r="D202" s="664"/>
      <c r="E202" s="664"/>
      <c r="F202" s="664"/>
      <c r="G202" s="664"/>
      <c r="H202" s="664"/>
      <c r="I202" s="664"/>
      <c r="J202" s="662"/>
      <c r="K202" s="662"/>
      <c r="L202" s="662"/>
      <c r="M202" s="662"/>
      <c r="N202" s="662"/>
      <c r="O202" s="654"/>
      <c r="P202" s="655"/>
      <c r="Q202" s="655"/>
      <c r="R202" s="655"/>
      <c r="S202" s="655"/>
      <c r="T202" s="655"/>
      <c r="U202" s="655"/>
      <c r="V202" s="655"/>
      <c r="W202" s="656"/>
      <c r="X202" s="662"/>
      <c r="Y202" s="662"/>
      <c r="Z202" s="662"/>
      <c r="AA202" s="662"/>
      <c r="AB202" s="662"/>
      <c r="AC202" s="662"/>
      <c r="AD202" s="662"/>
      <c r="AE202" s="662"/>
      <c r="AF202" s="662"/>
      <c r="AG202" s="662"/>
      <c r="AH202" s="662"/>
    </row>
    <row r="203" spans="2:34" ht="21.75" customHeight="1">
      <c r="B203" s="881"/>
      <c r="C203" s="881"/>
      <c r="D203" s="664"/>
      <c r="E203" s="664"/>
      <c r="F203" s="664"/>
      <c r="G203" s="664"/>
      <c r="H203" s="664"/>
      <c r="I203" s="664"/>
      <c r="J203" s="662"/>
      <c r="K203" s="662"/>
      <c r="L203" s="662"/>
      <c r="M203" s="662"/>
      <c r="N203" s="662"/>
      <c r="O203" s="657"/>
      <c r="P203" s="658"/>
      <c r="Q203" s="658"/>
      <c r="R203" s="658"/>
      <c r="S203" s="658"/>
      <c r="T203" s="658"/>
      <c r="U203" s="658"/>
      <c r="V203" s="658"/>
      <c r="W203" s="659"/>
      <c r="X203" s="662"/>
      <c r="Y203" s="662"/>
      <c r="Z203" s="662"/>
      <c r="AA203" s="662"/>
      <c r="AB203" s="662"/>
      <c r="AC203" s="662"/>
      <c r="AD203" s="662"/>
      <c r="AE203" s="662"/>
      <c r="AF203" s="662"/>
      <c r="AG203" s="662"/>
      <c r="AH203" s="662"/>
    </row>
    <row r="204" spans="2:34" ht="24.75" customHeight="1">
      <c r="B204" s="878" t="s">
        <v>115</v>
      </c>
      <c r="C204" s="879"/>
      <c r="D204" s="882" t="s">
        <v>521</v>
      </c>
      <c r="E204" s="883"/>
      <c r="F204" s="663"/>
      <c r="G204" s="663"/>
      <c r="H204" s="663"/>
      <c r="I204" s="663"/>
      <c r="J204" s="663"/>
      <c r="K204" s="663"/>
      <c r="L204" s="663"/>
      <c r="M204" s="663"/>
      <c r="N204" s="663"/>
      <c r="O204" s="648"/>
      <c r="P204" s="649"/>
      <c r="Q204" s="649"/>
      <c r="R204" s="649"/>
      <c r="S204" s="649"/>
      <c r="T204" s="649"/>
      <c r="U204" s="649"/>
      <c r="V204" s="649"/>
      <c r="W204" s="650"/>
      <c r="X204" s="880"/>
      <c r="Y204" s="880"/>
      <c r="Z204" s="880"/>
      <c r="AA204" s="880"/>
      <c r="AB204" s="880"/>
      <c r="AC204" s="880"/>
      <c r="AD204" s="880"/>
      <c r="AE204" s="880"/>
      <c r="AF204" s="880"/>
      <c r="AG204" s="876"/>
      <c r="AH204" s="884"/>
    </row>
    <row r="205" spans="2:34" ht="24.75" customHeight="1">
      <c r="B205" s="878" t="s">
        <v>115</v>
      </c>
      <c r="C205" s="879"/>
      <c r="D205" s="882" t="s">
        <v>522</v>
      </c>
      <c r="E205" s="883"/>
      <c r="F205" s="663"/>
      <c r="G205" s="663"/>
      <c r="H205" s="663"/>
      <c r="I205" s="663"/>
      <c r="J205" s="663"/>
      <c r="K205" s="663"/>
      <c r="L205" s="663"/>
      <c r="M205" s="663"/>
      <c r="N205" s="663"/>
      <c r="O205" s="648"/>
      <c r="P205" s="649"/>
      <c r="Q205" s="649"/>
      <c r="R205" s="649"/>
      <c r="S205" s="649"/>
      <c r="T205" s="649"/>
      <c r="U205" s="649"/>
      <c r="V205" s="649"/>
      <c r="W205" s="650"/>
      <c r="X205" s="880"/>
      <c r="Y205" s="880"/>
      <c r="Z205" s="880"/>
      <c r="AA205" s="880"/>
      <c r="AB205" s="880"/>
      <c r="AC205" s="880"/>
      <c r="AD205" s="880"/>
      <c r="AE205" s="880"/>
      <c r="AF205" s="880"/>
      <c r="AG205" s="876"/>
      <c r="AH205" s="884"/>
    </row>
    <row r="206" spans="2:34" ht="24.75" customHeight="1">
      <c r="B206" s="878" t="s">
        <v>115</v>
      </c>
      <c r="C206" s="879"/>
      <c r="D206" s="882" t="s">
        <v>523</v>
      </c>
      <c r="E206" s="883"/>
      <c r="F206" s="663"/>
      <c r="G206" s="663"/>
      <c r="H206" s="663"/>
      <c r="I206" s="663"/>
      <c r="J206" s="663"/>
      <c r="K206" s="663"/>
      <c r="L206" s="663"/>
      <c r="M206" s="663"/>
      <c r="N206" s="663"/>
      <c r="O206" s="648"/>
      <c r="P206" s="649"/>
      <c r="Q206" s="649"/>
      <c r="R206" s="649"/>
      <c r="S206" s="649"/>
      <c r="T206" s="649"/>
      <c r="U206" s="649"/>
      <c r="V206" s="649"/>
      <c r="W206" s="650"/>
      <c r="X206" s="880"/>
      <c r="Y206" s="880"/>
      <c r="Z206" s="880"/>
      <c r="AA206" s="880"/>
      <c r="AB206" s="880"/>
      <c r="AC206" s="880"/>
      <c r="AD206" s="880"/>
      <c r="AE206" s="880"/>
      <c r="AF206" s="880"/>
      <c r="AG206" s="876"/>
      <c r="AH206" s="884"/>
    </row>
    <row r="207" spans="2:34" ht="24.75" customHeight="1">
      <c r="B207" s="878" t="s">
        <v>115</v>
      </c>
      <c r="C207" s="879"/>
      <c r="D207" s="882" t="s">
        <v>524</v>
      </c>
      <c r="E207" s="883"/>
      <c r="F207" s="663"/>
      <c r="G207" s="663"/>
      <c r="H207" s="663"/>
      <c r="I207" s="663"/>
      <c r="J207" s="663"/>
      <c r="K207" s="663"/>
      <c r="L207" s="663"/>
      <c r="M207" s="663"/>
      <c r="N207" s="663"/>
      <c r="O207" s="648"/>
      <c r="P207" s="649"/>
      <c r="Q207" s="649"/>
      <c r="R207" s="649"/>
      <c r="S207" s="649"/>
      <c r="T207" s="649"/>
      <c r="U207" s="649"/>
      <c r="V207" s="649"/>
      <c r="W207" s="650"/>
      <c r="X207" s="880"/>
      <c r="Y207" s="880"/>
      <c r="Z207" s="880"/>
      <c r="AA207" s="880"/>
      <c r="AB207" s="880"/>
      <c r="AC207" s="880"/>
      <c r="AD207" s="880"/>
      <c r="AE207" s="880"/>
      <c r="AF207" s="880"/>
      <c r="AG207" s="876"/>
      <c r="AH207" s="884"/>
    </row>
    <row r="208" spans="2:34" ht="24.75" customHeight="1">
      <c r="B208" s="878" t="s">
        <v>115</v>
      </c>
      <c r="C208" s="879"/>
      <c r="D208" s="882" t="s">
        <v>518</v>
      </c>
      <c r="E208" s="883"/>
      <c r="F208" s="663"/>
      <c r="G208" s="663"/>
      <c r="H208" s="663"/>
      <c r="I208" s="663"/>
      <c r="J208" s="663"/>
      <c r="K208" s="663"/>
      <c r="L208" s="663"/>
      <c r="M208" s="663"/>
      <c r="N208" s="663"/>
      <c r="O208" s="648"/>
      <c r="P208" s="649"/>
      <c r="Q208" s="649"/>
      <c r="R208" s="649"/>
      <c r="S208" s="649"/>
      <c r="T208" s="649"/>
      <c r="U208" s="649"/>
      <c r="V208" s="649"/>
      <c r="W208" s="650"/>
      <c r="X208" s="880"/>
      <c r="Y208" s="880"/>
      <c r="Z208" s="880"/>
      <c r="AA208" s="880"/>
      <c r="AB208" s="880"/>
      <c r="AC208" s="880"/>
      <c r="AD208" s="880"/>
      <c r="AE208" s="880"/>
      <c r="AF208" s="880"/>
      <c r="AG208" s="876"/>
      <c r="AH208" s="884"/>
    </row>
    <row r="209" spans="2:34" ht="24.75" customHeight="1">
      <c r="B209" s="878" t="s">
        <v>115</v>
      </c>
      <c r="C209" s="879"/>
      <c r="D209" s="882" t="s">
        <v>519</v>
      </c>
      <c r="E209" s="883"/>
      <c r="F209" s="663"/>
      <c r="G209" s="663"/>
      <c r="H209" s="663"/>
      <c r="I209" s="663"/>
      <c r="J209" s="663"/>
      <c r="K209" s="663"/>
      <c r="L209" s="663"/>
      <c r="M209" s="663"/>
      <c r="N209" s="663"/>
      <c r="O209" s="648"/>
      <c r="P209" s="649"/>
      <c r="Q209" s="649"/>
      <c r="R209" s="649"/>
      <c r="S209" s="649"/>
      <c r="T209" s="649"/>
      <c r="U209" s="649"/>
      <c r="V209" s="649"/>
      <c r="W209" s="650"/>
      <c r="X209" s="880"/>
      <c r="Y209" s="880"/>
      <c r="Z209" s="880"/>
      <c r="AA209" s="880"/>
      <c r="AB209" s="880"/>
      <c r="AC209" s="880"/>
      <c r="AD209" s="880"/>
      <c r="AE209" s="880"/>
      <c r="AF209" s="880"/>
      <c r="AG209" s="876"/>
      <c r="AH209" s="884"/>
    </row>
    <row r="210" spans="2:34" ht="24.75" customHeight="1">
      <c r="B210" s="878" t="s">
        <v>115</v>
      </c>
      <c r="C210" s="879"/>
      <c r="D210" s="882" t="s">
        <v>520</v>
      </c>
      <c r="E210" s="883"/>
      <c r="F210" s="663"/>
      <c r="G210" s="663"/>
      <c r="H210" s="663"/>
      <c r="I210" s="663"/>
      <c r="J210" s="663"/>
      <c r="K210" s="663"/>
      <c r="L210" s="663"/>
      <c r="M210" s="663"/>
      <c r="N210" s="663"/>
      <c r="O210" s="648"/>
      <c r="P210" s="649"/>
      <c r="Q210" s="649"/>
      <c r="R210" s="649"/>
      <c r="S210" s="649"/>
      <c r="T210" s="649"/>
      <c r="U210" s="649"/>
      <c r="V210" s="649"/>
      <c r="W210" s="650"/>
      <c r="X210" s="880"/>
      <c r="Y210" s="880"/>
      <c r="Z210" s="880"/>
      <c r="AA210" s="880"/>
      <c r="AB210" s="880"/>
      <c r="AC210" s="880"/>
      <c r="AD210" s="880"/>
      <c r="AE210" s="880"/>
      <c r="AF210" s="880"/>
      <c r="AG210" s="876"/>
      <c r="AH210" s="884"/>
    </row>
    <row r="211" spans="2:34" ht="24.75" customHeight="1">
      <c r="B211" s="878" t="s">
        <v>115</v>
      </c>
      <c r="C211" s="879"/>
      <c r="D211" s="882" t="s">
        <v>525</v>
      </c>
      <c r="E211" s="883"/>
      <c r="F211" s="663"/>
      <c r="G211" s="663"/>
      <c r="H211" s="663"/>
      <c r="I211" s="663"/>
      <c r="J211" s="663"/>
      <c r="K211" s="663"/>
      <c r="L211" s="663"/>
      <c r="M211" s="663"/>
      <c r="N211" s="663"/>
      <c r="O211" s="648"/>
      <c r="P211" s="649"/>
      <c r="Q211" s="649"/>
      <c r="R211" s="649"/>
      <c r="S211" s="649"/>
      <c r="T211" s="649"/>
      <c r="U211" s="649"/>
      <c r="V211" s="649"/>
      <c r="W211" s="650"/>
      <c r="X211" s="880"/>
      <c r="Y211" s="880"/>
      <c r="Z211" s="880"/>
      <c r="AA211" s="880"/>
      <c r="AB211" s="880"/>
      <c r="AC211" s="880"/>
      <c r="AD211" s="880"/>
      <c r="AE211" s="880"/>
      <c r="AF211" s="880"/>
      <c r="AG211" s="876"/>
      <c r="AH211" s="884"/>
    </row>
    <row r="212" spans="2:34" ht="24.75" customHeight="1">
      <c r="B212" s="878" t="s">
        <v>115</v>
      </c>
      <c r="C212" s="879"/>
      <c r="D212" s="882" t="s">
        <v>526</v>
      </c>
      <c r="E212" s="883"/>
      <c r="F212" s="663"/>
      <c r="G212" s="663"/>
      <c r="H212" s="663"/>
      <c r="I212" s="663"/>
      <c r="J212" s="663"/>
      <c r="K212" s="663"/>
      <c r="L212" s="663"/>
      <c r="M212" s="663"/>
      <c r="N212" s="663"/>
      <c r="O212" s="648"/>
      <c r="P212" s="649"/>
      <c r="Q212" s="649"/>
      <c r="R212" s="649"/>
      <c r="S212" s="649"/>
      <c r="T212" s="649"/>
      <c r="U212" s="649"/>
      <c r="V212" s="649"/>
      <c r="W212" s="650"/>
      <c r="X212" s="880"/>
      <c r="Y212" s="880"/>
      <c r="Z212" s="880"/>
      <c r="AA212" s="880"/>
      <c r="AB212" s="880"/>
      <c r="AC212" s="880"/>
      <c r="AD212" s="880"/>
      <c r="AE212" s="880"/>
      <c r="AF212" s="880"/>
      <c r="AG212" s="876"/>
      <c r="AH212" s="884"/>
    </row>
    <row r="213" spans="2:34" ht="24.75" customHeight="1">
      <c r="B213" s="878" t="s">
        <v>115</v>
      </c>
      <c r="C213" s="879"/>
      <c r="D213" s="882" t="s">
        <v>527</v>
      </c>
      <c r="E213" s="883"/>
      <c r="F213" s="663"/>
      <c r="G213" s="663"/>
      <c r="H213" s="663"/>
      <c r="I213" s="663"/>
      <c r="J213" s="663"/>
      <c r="K213" s="663"/>
      <c r="L213" s="663"/>
      <c r="M213" s="663"/>
      <c r="N213" s="663"/>
      <c r="O213" s="648"/>
      <c r="P213" s="649"/>
      <c r="Q213" s="649"/>
      <c r="R213" s="649"/>
      <c r="S213" s="649"/>
      <c r="T213" s="649"/>
      <c r="U213" s="649"/>
      <c r="V213" s="649"/>
      <c r="W213" s="650"/>
      <c r="X213" s="880"/>
      <c r="Y213" s="880"/>
      <c r="Z213" s="880"/>
      <c r="AA213" s="880"/>
      <c r="AB213" s="880"/>
      <c r="AC213" s="880"/>
      <c r="AD213" s="880"/>
      <c r="AE213" s="880"/>
      <c r="AF213" s="880"/>
      <c r="AG213" s="876"/>
      <c r="AH213" s="884"/>
    </row>
    <row r="214" spans="2:34" ht="24.75" customHeight="1">
      <c r="B214" s="878" t="s">
        <v>115</v>
      </c>
      <c r="C214" s="879"/>
      <c r="D214" s="882" t="s">
        <v>528</v>
      </c>
      <c r="E214" s="883"/>
      <c r="F214" s="663"/>
      <c r="G214" s="663"/>
      <c r="H214" s="663"/>
      <c r="I214" s="663"/>
      <c r="J214" s="663"/>
      <c r="K214" s="663"/>
      <c r="L214" s="663"/>
      <c r="M214" s="663"/>
      <c r="N214" s="663"/>
      <c r="O214" s="648"/>
      <c r="P214" s="649"/>
      <c r="Q214" s="649"/>
      <c r="R214" s="649"/>
      <c r="S214" s="649"/>
      <c r="T214" s="649"/>
      <c r="U214" s="649"/>
      <c r="V214" s="649"/>
      <c r="W214" s="650"/>
      <c r="X214" s="880"/>
      <c r="Y214" s="880"/>
      <c r="Z214" s="880"/>
      <c r="AA214" s="880"/>
      <c r="AB214" s="880"/>
      <c r="AC214" s="880"/>
      <c r="AD214" s="880"/>
      <c r="AE214" s="880"/>
      <c r="AF214" s="880"/>
      <c r="AG214" s="876"/>
      <c r="AH214" s="884"/>
    </row>
    <row r="215" spans="2:34" ht="24.75" customHeight="1">
      <c r="B215" s="878" t="s">
        <v>115</v>
      </c>
      <c r="C215" s="879"/>
      <c r="D215" s="882" t="s">
        <v>529</v>
      </c>
      <c r="E215" s="883"/>
      <c r="F215" s="663"/>
      <c r="G215" s="663"/>
      <c r="H215" s="663"/>
      <c r="I215" s="663"/>
      <c r="J215" s="663"/>
      <c r="K215" s="663"/>
      <c r="L215" s="663"/>
      <c r="M215" s="663"/>
      <c r="N215" s="663"/>
      <c r="O215" s="648"/>
      <c r="P215" s="649"/>
      <c r="Q215" s="649"/>
      <c r="R215" s="649"/>
      <c r="S215" s="649"/>
      <c r="T215" s="649"/>
      <c r="U215" s="649"/>
      <c r="V215" s="649"/>
      <c r="W215" s="650"/>
      <c r="X215" s="880"/>
      <c r="Y215" s="880"/>
      <c r="Z215" s="880"/>
      <c r="AA215" s="880"/>
      <c r="AB215" s="880"/>
      <c r="AC215" s="880"/>
      <c r="AD215" s="880"/>
      <c r="AE215" s="880"/>
      <c r="AF215" s="880"/>
      <c r="AG215" s="876"/>
      <c r="AH215" s="884"/>
    </row>
    <row r="216" spans="2:34" ht="21.75" customHeight="1">
      <c r="B216" s="383" t="s">
        <v>341</v>
      </c>
      <c r="C216" s="139"/>
      <c r="D216" s="139"/>
      <c r="E216" s="139"/>
      <c r="F216" s="139"/>
      <c r="G216" s="139"/>
      <c r="H216" s="139"/>
      <c r="I216" s="139"/>
      <c r="J216" s="139"/>
      <c r="K216" s="139"/>
      <c r="L216" s="139"/>
      <c r="M216" s="139"/>
      <c r="N216" s="139"/>
      <c r="O216" s="139"/>
      <c r="P216" s="139"/>
      <c r="Q216" s="139"/>
      <c r="R216" s="139"/>
      <c r="S216" s="139"/>
      <c r="T216" s="139"/>
      <c r="U216" s="139"/>
      <c r="V216" s="139"/>
      <c r="W216" s="139"/>
      <c r="X216" s="139"/>
      <c r="Y216" s="139"/>
      <c r="Z216" s="139"/>
      <c r="AA216" s="47"/>
      <c r="AB216" s="47"/>
      <c r="AC216" s="47"/>
      <c r="AD216" s="47"/>
      <c r="AE216" s="47"/>
      <c r="AF216" s="47"/>
      <c r="AG216" s="47"/>
      <c r="AH216" s="47"/>
    </row>
    <row r="217" spans="2:34" ht="21.75" customHeight="1">
      <c r="B217" s="146" t="s">
        <v>342</v>
      </c>
      <c r="C217" s="384"/>
      <c r="D217" s="384"/>
      <c r="E217" s="384"/>
      <c r="F217" s="385"/>
      <c r="G217" s="385"/>
      <c r="H217" s="385"/>
      <c r="I217" s="385"/>
      <c r="J217" s="385"/>
      <c r="K217" s="385"/>
      <c r="L217" s="385"/>
      <c r="M217" s="385"/>
      <c r="N217" s="385"/>
      <c r="O217" s="386"/>
      <c r="P217" s="386"/>
      <c r="Q217" s="386"/>
      <c r="R217" s="386"/>
      <c r="S217" s="386"/>
      <c r="T217" s="386"/>
      <c r="U217" s="386"/>
      <c r="V217" s="386"/>
      <c r="W217" s="386"/>
      <c r="X217" s="386"/>
      <c r="Y217" s="386"/>
      <c r="Z217" s="386"/>
      <c r="AA217" s="386"/>
      <c r="AB217" s="386"/>
      <c r="AC217" s="386"/>
      <c r="AD217" s="386"/>
      <c r="AE217" s="386"/>
      <c r="AF217" s="386"/>
      <c r="AG217" s="386"/>
      <c r="AH217" s="437"/>
    </row>
    <row r="218" spans="2:34" ht="21.75" customHeight="1">
      <c r="B218" s="146" t="s">
        <v>343</v>
      </c>
      <c r="C218" s="384"/>
      <c r="D218" s="384"/>
      <c r="E218" s="384"/>
      <c r="F218" s="385"/>
      <c r="G218" s="385"/>
      <c r="H218" s="385"/>
      <c r="I218" s="385"/>
      <c r="J218" s="385"/>
      <c r="K218" s="385"/>
      <c r="L218" s="385"/>
      <c r="M218" s="385"/>
      <c r="N218" s="385"/>
      <c r="O218" s="386"/>
      <c r="P218" s="386"/>
      <c r="Q218" s="386"/>
      <c r="R218" s="386"/>
      <c r="S218" s="386"/>
      <c r="T218" s="386"/>
      <c r="U218" s="386"/>
      <c r="V218" s="386"/>
      <c r="W218" s="386"/>
      <c r="X218" s="386"/>
      <c r="Y218" s="386"/>
      <c r="Z218" s="386"/>
      <c r="AA218" s="386"/>
      <c r="AB218" s="386"/>
      <c r="AC218" s="386"/>
      <c r="AD218" s="386"/>
      <c r="AE218" s="386"/>
      <c r="AF218" s="386"/>
      <c r="AG218" s="386"/>
      <c r="AH218" s="437"/>
    </row>
    <row r="219" spans="2:34" ht="21.75" customHeight="1">
      <c r="B219" s="146"/>
      <c r="C219" s="384"/>
      <c r="D219" s="384"/>
      <c r="E219" s="384"/>
      <c r="F219" s="385"/>
      <c r="G219" s="385"/>
      <c r="H219" s="385"/>
      <c r="I219" s="385"/>
      <c r="J219" s="385"/>
      <c r="K219" s="385"/>
      <c r="L219" s="385"/>
      <c r="M219" s="385"/>
      <c r="N219" s="385"/>
      <c r="O219" s="386"/>
      <c r="P219" s="386"/>
      <c r="Q219" s="386"/>
      <c r="R219" s="386"/>
      <c r="S219" s="386"/>
      <c r="T219" s="386"/>
      <c r="U219" s="386"/>
      <c r="V219" s="386"/>
      <c r="W219" s="386"/>
      <c r="X219" s="386"/>
      <c r="Y219" s="386"/>
      <c r="Z219" s="386"/>
      <c r="AA219" s="386"/>
      <c r="AB219" s="386"/>
      <c r="AC219" s="386"/>
      <c r="AD219" s="386"/>
      <c r="AE219" s="386"/>
      <c r="AF219" s="386"/>
      <c r="AG219" s="386"/>
      <c r="AH219" s="437"/>
    </row>
    <row r="220" spans="2:34" ht="21.75" customHeight="1">
      <c r="B220" s="387" t="s">
        <v>344</v>
      </c>
      <c r="C220" s="384"/>
      <c r="D220" s="384"/>
      <c r="E220" s="384"/>
      <c r="F220" s="385"/>
      <c r="G220" s="385"/>
      <c r="H220" s="385"/>
      <c r="I220" s="385"/>
      <c r="K220" s="385"/>
      <c r="L220" s="385"/>
      <c r="M220" s="385"/>
      <c r="N220" s="385"/>
      <c r="O220" s="386"/>
      <c r="P220" s="386"/>
      <c r="Q220" s="386"/>
      <c r="R220" s="386"/>
      <c r="S220" s="386"/>
      <c r="T220" s="386"/>
      <c r="U220" s="386"/>
      <c r="V220" s="386"/>
      <c r="W220" s="386"/>
      <c r="X220" s="386"/>
      <c r="Y220" s="386"/>
      <c r="Z220" s="386"/>
      <c r="AA220" s="386"/>
      <c r="AB220" s="386"/>
      <c r="AC220" s="386"/>
      <c r="AD220" s="386"/>
      <c r="AE220" s="386"/>
      <c r="AF220" s="386"/>
      <c r="AG220" s="386"/>
      <c r="AH220" s="437"/>
    </row>
    <row r="221" spans="2:34" ht="24.75" customHeight="1">
      <c r="B221" s="885" t="s">
        <v>494</v>
      </c>
      <c r="C221" s="885"/>
      <c r="D221" s="388"/>
      <c r="E221" s="389" t="s">
        <v>345</v>
      </c>
      <c r="F221" s="389"/>
      <c r="G221" s="389"/>
      <c r="H221" s="389"/>
      <c r="I221" s="389"/>
      <c r="J221" s="389"/>
      <c r="K221" s="389"/>
      <c r="L221" s="389"/>
      <c r="M221" s="389"/>
      <c r="N221" s="389"/>
      <c r="O221" s="389"/>
      <c r="P221" s="389"/>
      <c r="Q221" s="389"/>
      <c r="R221" s="390"/>
      <c r="S221" s="391"/>
      <c r="T221" s="389"/>
      <c r="U221" s="391"/>
      <c r="V221" s="389"/>
      <c r="W221" s="389"/>
      <c r="X221" s="389"/>
      <c r="Y221" s="390"/>
      <c r="Z221" s="389"/>
      <c r="AA221" s="126"/>
      <c r="AB221" s="126"/>
      <c r="AC221" s="126"/>
      <c r="AD221" s="126"/>
      <c r="AE221" s="126"/>
      <c r="AF221" s="126"/>
      <c r="AG221" s="126"/>
      <c r="AH221" s="392"/>
    </row>
    <row r="222" spans="2:34" ht="21.75" customHeight="1">
      <c r="B222" s="91" t="s">
        <v>346</v>
      </c>
      <c r="C222" s="71"/>
      <c r="D222" s="51"/>
      <c r="E222" s="76"/>
      <c r="F222" s="76"/>
      <c r="G222" s="76"/>
      <c r="H222" s="76"/>
      <c r="I222" s="76"/>
      <c r="J222" s="76"/>
      <c r="K222" s="76"/>
      <c r="L222" s="76"/>
      <c r="M222" s="76"/>
      <c r="N222" s="76"/>
      <c r="O222" s="76"/>
      <c r="P222" s="76"/>
      <c r="Q222" s="76"/>
      <c r="R222" s="71"/>
      <c r="S222" s="393"/>
      <c r="T222" s="76"/>
      <c r="U222" s="393"/>
      <c r="V222" s="76"/>
      <c r="W222" s="76"/>
      <c r="X222" s="76"/>
      <c r="Y222" s="71"/>
      <c r="Z222" s="76"/>
      <c r="AA222" s="51"/>
      <c r="AB222" s="51"/>
      <c r="AC222" s="51"/>
      <c r="AD222" s="51"/>
      <c r="AE222" s="51"/>
      <c r="AF222" s="51"/>
      <c r="AG222" s="51"/>
      <c r="AH222" s="51"/>
    </row>
    <row r="223" spans="2:34" ht="21.75" customHeight="1">
      <c r="B223" s="91"/>
      <c r="C223" s="71"/>
      <c r="D223" s="51"/>
      <c r="E223" s="76"/>
      <c r="F223" s="76"/>
      <c r="G223" s="76"/>
      <c r="H223" s="76"/>
      <c r="I223" s="76"/>
      <c r="J223" s="76"/>
      <c r="K223" s="76"/>
      <c r="L223" s="76"/>
      <c r="M223" s="76"/>
      <c r="N223" s="76"/>
      <c r="O223" s="76"/>
      <c r="P223" s="76"/>
      <c r="Q223" s="76"/>
      <c r="R223" s="71"/>
      <c r="S223" s="393"/>
      <c r="T223" s="76"/>
      <c r="U223" s="393"/>
      <c r="V223" s="76"/>
      <c r="W223" s="76"/>
      <c r="X223" s="76"/>
      <c r="Y223" s="71"/>
      <c r="Z223" s="76"/>
      <c r="AA223" s="51"/>
      <c r="AB223" s="51"/>
      <c r="AC223" s="51"/>
      <c r="AD223" s="51"/>
      <c r="AE223" s="51"/>
      <c r="AF223" s="51"/>
      <c r="AG223" s="51"/>
      <c r="AH223" s="51"/>
    </row>
    <row r="224" spans="2:26" ht="21.75" customHeight="1">
      <c r="B224" s="140"/>
      <c r="C224" s="142"/>
      <c r="E224" s="140"/>
      <c r="F224" s="140"/>
      <c r="G224" s="140"/>
      <c r="H224" s="140"/>
      <c r="I224" s="140"/>
      <c r="J224" s="140"/>
      <c r="K224" s="140"/>
      <c r="L224" s="140"/>
      <c r="M224" s="140"/>
      <c r="N224" s="140"/>
      <c r="O224" s="140"/>
      <c r="P224" s="140"/>
      <c r="Q224" s="140"/>
      <c r="R224" s="142"/>
      <c r="S224" s="143"/>
      <c r="T224" s="140"/>
      <c r="U224" s="143"/>
      <c r="V224" s="140"/>
      <c r="W224" s="140"/>
      <c r="X224" s="140"/>
      <c r="Y224" s="142"/>
      <c r="Z224" s="140"/>
    </row>
    <row r="225" ht="13.5" customHeight="1">
      <c r="AH225" s="49">
        <f>$AH$1</f>
      </c>
    </row>
    <row r="226" spans="1:39" ht="15" customHeight="1">
      <c r="A226" s="75"/>
      <c r="B226" s="57"/>
      <c r="C226" s="57"/>
      <c r="D226" s="57"/>
      <c r="E226" s="57"/>
      <c r="F226" s="57"/>
      <c r="G226" s="57"/>
      <c r="H226" s="57"/>
      <c r="I226" s="57"/>
      <c r="J226" s="57"/>
      <c r="K226" s="57"/>
      <c r="L226" s="57"/>
      <c r="M226" s="57"/>
      <c r="N226" s="57"/>
      <c r="O226" s="57"/>
      <c r="P226" s="57"/>
      <c r="Q226" s="57"/>
      <c r="R226" s="57"/>
      <c r="S226" s="57"/>
      <c r="T226" s="57"/>
      <c r="U226" s="57"/>
      <c r="V226" s="57"/>
      <c r="W226" s="57"/>
      <c r="X226" s="129"/>
      <c r="Y226" s="129"/>
      <c r="Z226" s="129"/>
      <c r="AA226" s="129"/>
      <c r="AB226" s="129"/>
      <c r="AC226" s="129"/>
      <c r="AD226" s="129"/>
      <c r="AE226" s="129"/>
      <c r="AF226" s="129"/>
      <c r="AG226" s="129"/>
      <c r="AH226" s="424" t="s">
        <v>347</v>
      </c>
      <c r="AI226" s="57"/>
      <c r="AJ226" s="57"/>
      <c r="AK226" s="57"/>
      <c r="AL226" s="57"/>
      <c r="AM226" s="57"/>
    </row>
    <row r="227" spans="1:34" ht="21.75" customHeight="1">
      <c r="A227" s="436" t="s">
        <v>348</v>
      </c>
      <c r="B227" s="60"/>
      <c r="C227" s="78"/>
      <c r="D227" s="78"/>
      <c r="E227" s="78"/>
      <c r="F227" s="78"/>
      <c r="G227" s="78"/>
      <c r="H227" s="78"/>
      <c r="I227" s="78"/>
      <c r="J227" s="61"/>
      <c r="K227" s="61"/>
      <c r="L227" s="61"/>
      <c r="M227" s="61"/>
      <c r="N227" s="61"/>
      <c r="O227" s="61"/>
      <c r="P227" s="61"/>
      <c r="Q227" s="61"/>
      <c r="R227" s="61"/>
      <c r="S227" s="148"/>
      <c r="T227" s="149"/>
      <c r="U227" s="144"/>
      <c r="V227" s="144"/>
      <c r="W227" s="139"/>
      <c r="X227" s="139"/>
      <c r="Y227" s="139"/>
      <c r="Z227" s="139"/>
      <c r="AA227" s="47"/>
      <c r="AB227" s="47"/>
      <c r="AC227" s="47"/>
      <c r="AD227" s="47"/>
      <c r="AE227" s="47"/>
      <c r="AF227" s="47"/>
      <c r="AG227" s="47"/>
      <c r="AH227" s="47"/>
    </row>
    <row r="228" spans="1:34" ht="12.75" customHeight="1">
      <c r="A228" s="436"/>
      <c r="B228" s="78"/>
      <c r="C228" s="78"/>
      <c r="D228" s="78"/>
      <c r="E228" s="78"/>
      <c r="F228" s="78"/>
      <c r="G228" s="78"/>
      <c r="H228" s="78"/>
      <c r="I228" s="78"/>
      <c r="J228" s="61"/>
      <c r="K228" s="61"/>
      <c r="L228" s="61"/>
      <c r="M228" s="61"/>
      <c r="N228" s="61"/>
      <c r="O228" s="61"/>
      <c r="P228" s="61"/>
      <c r="Q228" s="61"/>
      <c r="R228" s="61"/>
      <c r="S228" s="61"/>
      <c r="T228" s="139"/>
      <c r="U228" s="139"/>
      <c r="V228" s="139"/>
      <c r="W228" s="139"/>
      <c r="X228" s="139"/>
      <c r="Y228" s="139"/>
      <c r="Z228" s="139"/>
      <c r="AA228" s="47"/>
      <c r="AB228" s="47"/>
      <c r="AC228" s="47"/>
      <c r="AD228" s="47"/>
      <c r="AE228" s="47"/>
      <c r="AF228" s="47"/>
      <c r="AG228" s="47"/>
      <c r="AH228" s="47"/>
    </row>
    <row r="229" spans="2:34" ht="21.75" customHeight="1">
      <c r="B229" s="381" t="s">
        <v>349</v>
      </c>
      <c r="C229" s="139"/>
      <c r="D229" s="139"/>
      <c r="E229" s="139"/>
      <c r="F229" s="139"/>
      <c r="G229" s="139"/>
      <c r="H229" s="139"/>
      <c r="I229" s="139"/>
      <c r="J229" s="142"/>
      <c r="K229" s="139"/>
      <c r="L229" s="139"/>
      <c r="M229" s="394"/>
      <c r="N229" s="139"/>
      <c r="O229" s="139"/>
      <c r="P229" s="139"/>
      <c r="Q229" s="394"/>
      <c r="R229" s="139"/>
      <c r="S229" s="139"/>
      <c r="T229" s="139"/>
      <c r="U229" s="139"/>
      <c r="V229" s="139"/>
      <c r="W229" s="139"/>
      <c r="X229" s="139"/>
      <c r="Y229" s="139"/>
      <c r="Z229" s="139"/>
      <c r="AA229" s="47"/>
      <c r="AB229" s="47"/>
      <c r="AC229" s="47"/>
      <c r="AD229" s="47"/>
      <c r="AE229" s="47"/>
      <c r="AF229" s="47"/>
      <c r="AG229" s="47"/>
      <c r="AH229" s="47"/>
    </row>
    <row r="230" spans="1:35" ht="26.25" customHeight="1">
      <c r="A230" s="50"/>
      <c r="B230" s="869" t="s">
        <v>333</v>
      </c>
      <c r="C230" s="870"/>
      <c r="D230" s="813" t="s">
        <v>213</v>
      </c>
      <c r="E230" s="813"/>
      <c r="F230" s="813"/>
      <c r="G230" s="813"/>
      <c r="H230" s="664" t="s">
        <v>350</v>
      </c>
      <c r="I230" s="664"/>
      <c r="J230" s="664"/>
      <c r="K230" s="664"/>
      <c r="L230" s="664"/>
      <c r="M230" s="664"/>
      <c r="N230" s="664"/>
      <c r="O230" s="678" t="s">
        <v>351</v>
      </c>
      <c r="P230" s="678"/>
      <c r="Q230" s="678"/>
      <c r="R230" s="678"/>
      <c r="S230" s="678"/>
      <c r="T230" s="678"/>
      <c r="U230" s="678"/>
      <c r="V230" s="678"/>
      <c r="W230" s="678"/>
      <c r="X230" s="678"/>
      <c r="Y230" s="678"/>
      <c r="Z230" s="678"/>
      <c r="AA230" s="678"/>
      <c r="AB230" s="678"/>
      <c r="AC230" s="678"/>
      <c r="AD230" s="678"/>
      <c r="AE230" s="869" t="s">
        <v>352</v>
      </c>
      <c r="AF230" s="870"/>
      <c r="AG230" s="669" t="s">
        <v>126</v>
      </c>
      <c r="AH230" s="671"/>
      <c r="AI230" s="51"/>
    </row>
    <row r="231" spans="1:35" ht="27" customHeight="1">
      <c r="A231" s="50"/>
      <c r="B231" s="871"/>
      <c r="C231" s="872"/>
      <c r="D231" s="813"/>
      <c r="E231" s="813"/>
      <c r="F231" s="813"/>
      <c r="G231" s="813"/>
      <c r="H231" s="664"/>
      <c r="I231" s="664"/>
      <c r="J231" s="664"/>
      <c r="K231" s="664"/>
      <c r="L231" s="664"/>
      <c r="M231" s="664"/>
      <c r="N231" s="664"/>
      <c r="O231" s="678" t="s">
        <v>353</v>
      </c>
      <c r="P231" s="678"/>
      <c r="Q231" s="678"/>
      <c r="R231" s="678"/>
      <c r="S231" s="678"/>
      <c r="T231" s="678"/>
      <c r="U231" s="678" t="s">
        <v>530</v>
      </c>
      <c r="V231" s="678"/>
      <c r="W231" s="678"/>
      <c r="X231" s="678" t="s">
        <v>354</v>
      </c>
      <c r="Y231" s="678"/>
      <c r="Z231" s="678"/>
      <c r="AA231" s="677" t="s">
        <v>701</v>
      </c>
      <c r="AB231" s="677"/>
      <c r="AC231" s="677" t="s">
        <v>702</v>
      </c>
      <c r="AD231" s="677"/>
      <c r="AE231" s="871"/>
      <c r="AF231" s="872"/>
      <c r="AG231" s="672"/>
      <c r="AH231" s="674"/>
      <c r="AI231" s="51"/>
    </row>
    <row r="232" spans="1:35" ht="21.75" customHeight="1">
      <c r="A232" s="50"/>
      <c r="B232" s="871"/>
      <c r="C232" s="872"/>
      <c r="D232" s="813"/>
      <c r="E232" s="813"/>
      <c r="F232" s="813"/>
      <c r="G232" s="813"/>
      <c r="H232" s="664"/>
      <c r="I232" s="664"/>
      <c r="J232" s="664"/>
      <c r="K232" s="664"/>
      <c r="L232" s="664"/>
      <c r="M232" s="664"/>
      <c r="N232" s="664"/>
      <c r="O232" s="678" t="s">
        <v>531</v>
      </c>
      <c r="P232" s="678"/>
      <c r="Q232" s="678"/>
      <c r="R232" s="678" t="s">
        <v>532</v>
      </c>
      <c r="S232" s="678"/>
      <c r="T232" s="678"/>
      <c r="U232" s="664" t="s">
        <v>355</v>
      </c>
      <c r="V232" s="664"/>
      <c r="W232" s="664"/>
      <c r="X232" s="664"/>
      <c r="Y232" s="664"/>
      <c r="Z232" s="664"/>
      <c r="AA232" s="677"/>
      <c r="AB232" s="677"/>
      <c r="AC232" s="677"/>
      <c r="AD232" s="677"/>
      <c r="AE232" s="871"/>
      <c r="AF232" s="872"/>
      <c r="AG232" s="672"/>
      <c r="AH232" s="674"/>
      <c r="AI232" s="51"/>
    </row>
    <row r="233" spans="1:35" ht="21.75" customHeight="1">
      <c r="A233" s="50"/>
      <c r="B233" s="873"/>
      <c r="C233" s="874"/>
      <c r="D233" s="813"/>
      <c r="E233" s="813"/>
      <c r="F233" s="813"/>
      <c r="G233" s="813"/>
      <c r="H233" s="664"/>
      <c r="I233" s="664"/>
      <c r="J233" s="664"/>
      <c r="K233" s="664"/>
      <c r="L233" s="664"/>
      <c r="M233" s="664"/>
      <c r="N233" s="664"/>
      <c r="O233" s="678"/>
      <c r="P233" s="678"/>
      <c r="Q233" s="678"/>
      <c r="R233" s="678"/>
      <c r="S233" s="678"/>
      <c r="T233" s="678"/>
      <c r="U233" s="664"/>
      <c r="V233" s="664"/>
      <c r="W233" s="664"/>
      <c r="X233" s="664"/>
      <c r="Y233" s="664"/>
      <c r="Z233" s="664"/>
      <c r="AA233" s="677"/>
      <c r="AB233" s="677"/>
      <c r="AC233" s="677"/>
      <c r="AD233" s="677"/>
      <c r="AE233" s="873"/>
      <c r="AF233" s="874"/>
      <c r="AG233" s="819"/>
      <c r="AH233" s="821"/>
      <c r="AI233" s="51"/>
    </row>
    <row r="234" spans="1:35" ht="24" customHeight="1">
      <c r="A234" s="50"/>
      <c r="B234" s="878" t="s">
        <v>115</v>
      </c>
      <c r="C234" s="879"/>
      <c r="D234" s="663"/>
      <c r="E234" s="663"/>
      <c r="F234" s="663"/>
      <c r="G234" s="663"/>
      <c r="H234" s="663"/>
      <c r="I234" s="663"/>
      <c r="J234" s="663"/>
      <c r="K234" s="663"/>
      <c r="L234" s="663"/>
      <c r="M234" s="663"/>
      <c r="N234" s="663"/>
      <c r="O234" s="663"/>
      <c r="P234" s="663"/>
      <c r="Q234" s="663"/>
      <c r="R234" s="675"/>
      <c r="S234" s="676"/>
      <c r="T234" s="676"/>
      <c r="U234" s="676"/>
      <c r="V234" s="676"/>
      <c r="W234" s="676"/>
      <c r="X234" s="679"/>
      <c r="Y234" s="679"/>
      <c r="Z234" s="679"/>
      <c r="AA234" s="645"/>
      <c r="AB234" s="647"/>
      <c r="AC234" s="645" t="s">
        <v>115</v>
      </c>
      <c r="AD234" s="647"/>
      <c r="AE234" s="645"/>
      <c r="AF234" s="647"/>
      <c r="AG234" s="645"/>
      <c r="AH234" s="647"/>
      <c r="AI234" s="51"/>
    </row>
    <row r="235" spans="1:35" ht="24" customHeight="1">
      <c r="A235" s="50"/>
      <c r="B235" s="878" t="s">
        <v>115</v>
      </c>
      <c r="C235" s="879"/>
      <c r="D235" s="663"/>
      <c r="E235" s="663"/>
      <c r="F235" s="663"/>
      <c r="G235" s="663"/>
      <c r="H235" s="663"/>
      <c r="I235" s="663"/>
      <c r="J235" s="663"/>
      <c r="K235" s="663"/>
      <c r="L235" s="663"/>
      <c r="M235" s="663"/>
      <c r="N235" s="663"/>
      <c r="O235" s="663"/>
      <c r="P235" s="663"/>
      <c r="Q235" s="663"/>
      <c r="R235" s="675"/>
      <c r="S235" s="676"/>
      <c r="T235" s="676"/>
      <c r="U235" s="676"/>
      <c r="V235" s="676"/>
      <c r="W235" s="676"/>
      <c r="X235" s="680"/>
      <c r="Y235" s="680"/>
      <c r="Z235" s="680"/>
      <c r="AA235" s="645"/>
      <c r="AB235" s="647"/>
      <c r="AC235" s="645" t="s">
        <v>115</v>
      </c>
      <c r="AD235" s="647"/>
      <c r="AE235" s="645"/>
      <c r="AF235" s="647"/>
      <c r="AG235" s="645"/>
      <c r="AH235" s="647"/>
      <c r="AI235" s="51"/>
    </row>
    <row r="236" spans="1:35" ht="24" customHeight="1">
      <c r="A236" s="50"/>
      <c r="B236" s="878" t="s">
        <v>115</v>
      </c>
      <c r="C236" s="879"/>
      <c r="D236" s="663"/>
      <c r="E236" s="663"/>
      <c r="F236" s="663"/>
      <c r="G236" s="663"/>
      <c r="H236" s="663"/>
      <c r="I236" s="663"/>
      <c r="J236" s="663"/>
      <c r="K236" s="663"/>
      <c r="L236" s="663"/>
      <c r="M236" s="663"/>
      <c r="N236" s="663"/>
      <c r="O236" s="663"/>
      <c r="P236" s="663"/>
      <c r="Q236" s="663"/>
      <c r="R236" s="675"/>
      <c r="S236" s="676"/>
      <c r="T236" s="676"/>
      <c r="U236" s="676"/>
      <c r="V236" s="676"/>
      <c r="W236" s="676"/>
      <c r="X236" s="680"/>
      <c r="Y236" s="680"/>
      <c r="Z236" s="680"/>
      <c r="AA236" s="645"/>
      <c r="AB236" s="647"/>
      <c r="AC236" s="645" t="s">
        <v>115</v>
      </c>
      <c r="AD236" s="647"/>
      <c r="AE236" s="645"/>
      <c r="AF236" s="647"/>
      <c r="AG236" s="645"/>
      <c r="AH236" s="647"/>
      <c r="AI236" s="51"/>
    </row>
    <row r="237" ht="21.75" customHeight="1"/>
    <row r="238" spans="1:34" ht="21.75" customHeight="1">
      <c r="A238" s="436" t="s">
        <v>356</v>
      </c>
      <c r="B238" s="60"/>
      <c r="C238" s="78"/>
      <c r="D238" s="78"/>
      <c r="E238" s="78"/>
      <c r="F238" s="78"/>
      <c r="G238" s="78"/>
      <c r="H238" s="78"/>
      <c r="I238" s="78"/>
      <c r="J238" s="61"/>
      <c r="K238" s="61"/>
      <c r="L238" s="61"/>
      <c r="M238" s="61"/>
      <c r="N238" s="61"/>
      <c r="O238" s="61"/>
      <c r="P238" s="61"/>
      <c r="Q238" s="61"/>
      <c r="R238" s="61"/>
      <c r="S238" s="61"/>
      <c r="T238" s="139"/>
      <c r="U238" s="139"/>
      <c r="V238" s="139"/>
      <c r="W238" s="139"/>
      <c r="X238" s="139"/>
      <c r="Y238" s="139"/>
      <c r="Z238" s="139"/>
      <c r="AA238" s="47"/>
      <c r="AB238" s="47"/>
      <c r="AC238" s="47"/>
      <c r="AD238" s="47"/>
      <c r="AE238" s="47"/>
      <c r="AF238" s="47"/>
      <c r="AG238" s="47"/>
      <c r="AH238" s="47"/>
    </row>
    <row r="239" spans="1:34" ht="12.75" customHeight="1">
      <c r="A239" s="436"/>
      <c r="B239" s="78"/>
      <c r="C239" s="78"/>
      <c r="D239" s="78"/>
      <c r="E239" s="78"/>
      <c r="F239" s="78"/>
      <c r="G239" s="78"/>
      <c r="H239" s="78"/>
      <c r="I239" s="78"/>
      <c r="J239" s="61"/>
      <c r="K239" s="61"/>
      <c r="L239" s="61"/>
      <c r="M239" s="61"/>
      <c r="N239" s="61"/>
      <c r="O239" s="61"/>
      <c r="P239" s="61"/>
      <c r="Q239" s="61"/>
      <c r="R239" s="61"/>
      <c r="S239" s="61"/>
      <c r="T239" s="139"/>
      <c r="U239" s="139"/>
      <c r="V239" s="139"/>
      <c r="W239" s="139"/>
      <c r="X239" s="139"/>
      <c r="Y239" s="139"/>
      <c r="Z239" s="139"/>
      <c r="AA239" s="47"/>
      <c r="AB239" s="47"/>
      <c r="AC239" s="47"/>
      <c r="AD239" s="47"/>
      <c r="AE239" s="47"/>
      <c r="AF239" s="47"/>
      <c r="AG239" s="47"/>
      <c r="AH239" s="47"/>
    </row>
    <row r="240" spans="2:34" ht="21.75" customHeight="1">
      <c r="B240" s="381" t="s">
        <v>357</v>
      </c>
      <c r="C240" s="139"/>
      <c r="D240" s="139"/>
      <c r="E240" s="139"/>
      <c r="F240" s="139"/>
      <c r="G240" s="139"/>
      <c r="H240" s="139"/>
      <c r="I240" s="139"/>
      <c r="K240" s="139"/>
      <c r="L240" s="139"/>
      <c r="M240" s="139"/>
      <c r="N240" s="139"/>
      <c r="O240" s="139"/>
      <c r="P240" s="139"/>
      <c r="Q240" s="139"/>
      <c r="R240" s="139"/>
      <c r="S240" s="139"/>
      <c r="T240" s="139"/>
      <c r="U240" s="139"/>
      <c r="V240" s="139"/>
      <c r="W240" s="139"/>
      <c r="X240" s="139"/>
      <c r="Y240" s="139"/>
      <c r="Z240" s="139"/>
      <c r="AA240" s="47"/>
      <c r="AB240" s="47"/>
      <c r="AC240" s="47"/>
      <c r="AD240" s="47"/>
      <c r="AE240" s="47"/>
      <c r="AF240" s="47"/>
      <c r="AG240" s="47"/>
      <c r="AH240" s="47"/>
    </row>
    <row r="241" spans="1:36" ht="21.75" customHeight="1">
      <c r="A241" s="50"/>
      <c r="B241" s="869" t="s">
        <v>333</v>
      </c>
      <c r="C241" s="889"/>
      <c r="D241" s="813" t="s">
        <v>213</v>
      </c>
      <c r="E241" s="813"/>
      <c r="F241" s="813"/>
      <c r="G241" s="813"/>
      <c r="H241" s="813"/>
      <c r="I241" s="813"/>
      <c r="J241" s="813"/>
      <c r="K241" s="664" t="s">
        <v>533</v>
      </c>
      <c r="L241" s="664"/>
      <c r="M241" s="664"/>
      <c r="N241" s="664"/>
      <c r="O241" s="664"/>
      <c r="P241" s="664"/>
      <c r="Q241" s="664"/>
      <c r="R241" s="664"/>
      <c r="S241" s="664"/>
      <c r="T241" s="664" t="s">
        <v>128</v>
      </c>
      <c r="U241" s="664"/>
      <c r="V241" s="664"/>
      <c r="W241" s="664"/>
      <c r="X241" s="664"/>
      <c r="Y241" s="664"/>
      <c r="Z241" s="894" t="s">
        <v>358</v>
      </c>
      <c r="AA241" s="895"/>
      <c r="AB241" s="895"/>
      <c r="AC241" s="896"/>
      <c r="AD241" s="869" t="s">
        <v>359</v>
      </c>
      <c r="AE241" s="886"/>
      <c r="AF241" s="870"/>
      <c r="AG241" s="669" t="s">
        <v>126</v>
      </c>
      <c r="AH241" s="671"/>
      <c r="AI241" s="51"/>
      <c r="AJ241" s="51"/>
    </row>
    <row r="242" spans="1:36" ht="21.75" customHeight="1">
      <c r="A242" s="50"/>
      <c r="B242" s="890"/>
      <c r="C242" s="891"/>
      <c r="D242" s="813"/>
      <c r="E242" s="813"/>
      <c r="F242" s="813"/>
      <c r="G242" s="813"/>
      <c r="H242" s="813"/>
      <c r="I242" s="813"/>
      <c r="J242" s="813"/>
      <c r="K242" s="664"/>
      <c r="L242" s="664"/>
      <c r="M242" s="664"/>
      <c r="N242" s="664"/>
      <c r="O242" s="664"/>
      <c r="P242" s="664"/>
      <c r="Q242" s="664"/>
      <c r="R242" s="664"/>
      <c r="S242" s="664"/>
      <c r="T242" s="664"/>
      <c r="U242" s="664"/>
      <c r="V242" s="664"/>
      <c r="W242" s="664"/>
      <c r="X242" s="664"/>
      <c r="Y242" s="664"/>
      <c r="Z242" s="897"/>
      <c r="AA242" s="898"/>
      <c r="AB242" s="898"/>
      <c r="AC242" s="899"/>
      <c r="AD242" s="871"/>
      <c r="AE242" s="887"/>
      <c r="AF242" s="872"/>
      <c r="AG242" s="672"/>
      <c r="AH242" s="674"/>
      <c r="AI242" s="51"/>
      <c r="AJ242" s="51"/>
    </row>
    <row r="243" spans="1:36" ht="21.75" customHeight="1">
      <c r="A243" s="50"/>
      <c r="B243" s="890"/>
      <c r="C243" s="891"/>
      <c r="D243" s="813"/>
      <c r="E243" s="813"/>
      <c r="F243" s="813"/>
      <c r="G243" s="813"/>
      <c r="H243" s="813"/>
      <c r="I243" s="813"/>
      <c r="J243" s="813"/>
      <c r="K243" s="664"/>
      <c r="L243" s="664"/>
      <c r="M243" s="664"/>
      <c r="N243" s="664"/>
      <c r="O243" s="664"/>
      <c r="P243" s="664"/>
      <c r="Q243" s="664"/>
      <c r="R243" s="664"/>
      <c r="S243" s="664"/>
      <c r="T243" s="669" t="s">
        <v>360</v>
      </c>
      <c r="U243" s="670"/>
      <c r="V243" s="671"/>
      <c r="W243" s="664" t="s">
        <v>361</v>
      </c>
      <c r="X243" s="664"/>
      <c r="Y243" s="664"/>
      <c r="Z243" s="897"/>
      <c r="AA243" s="898"/>
      <c r="AB243" s="898"/>
      <c r="AC243" s="899"/>
      <c r="AD243" s="871"/>
      <c r="AE243" s="887"/>
      <c r="AF243" s="872"/>
      <c r="AG243" s="672"/>
      <c r="AH243" s="674"/>
      <c r="AI243" s="51"/>
      <c r="AJ243" s="51"/>
    </row>
    <row r="244" spans="1:36" ht="21.75" customHeight="1">
      <c r="A244" s="50"/>
      <c r="B244" s="892"/>
      <c r="C244" s="893"/>
      <c r="D244" s="813"/>
      <c r="E244" s="813"/>
      <c r="F244" s="813"/>
      <c r="G244" s="813"/>
      <c r="H244" s="813"/>
      <c r="I244" s="813"/>
      <c r="J244" s="813"/>
      <c r="K244" s="664"/>
      <c r="L244" s="664"/>
      <c r="M244" s="664"/>
      <c r="N244" s="664"/>
      <c r="O244" s="664"/>
      <c r="P244" s="664"/>
      <c r="Q244" s="664"/>
      <c r="R244" s="664"/>
      <c r="S244" s="664"/>
      <c r="T244" s="819"/>
      <c r="U244" s="820"/>
      <c r="V244" s="821"/>
      <c r="W244" s="664"/>
      <c r="X244" s="664"/>
      <c r="Y244" s="664"/>
      <c r="Z244" s="900"/>
      <c r="AA244" s="901"/>
      <c r="AB244" s="901"/>
      <c r="AC244" s="902"/>
      <c r="AD244" s="873"/>
      <c r="AE244" s="888"/>
      <c r="AF244" s="874"/>
      <c r="AG244" s="819"/>
      <c r="AH244" s="821"/>
      <c r="AI244" s="51"/>
      <c r="AJ244" s="51"/>
    </row>
    <row r="245" spans="1:36" ht="24" customHeight="1">
      <c r="A245" s="50"/>
      <c r="B245" s="878" t="s">
        <v>115</v>
      </c>
      <c r="C245" s="879"/>
      <c r="D245" s="663"/>
      <c r="E245" s="663"/>
      <c r="F245" s="663"/>
      <c r="G245" s="663"/>
      <c r="H245" s="663"/>
      <c r="I245" s="663"/>
      <c r="J245" s="663"/>
      <c r="K245" s="663"/>
      <c r="L245" s="663"/>
      <c r="M245" s="663"/>
      <c r="N245" s="663"/>
      <c r="O245" s="663"/>
      <c r="P245" s="663"/>
      <c r="Q245" s="663"/>
      <c r="R245" s="663"/>
      <c r="S245" s="663"/>
      <c r="T245" s="645"/>
      <c r="U245" s="646"/>
      <c r="V245" s="647"/>
      <c r="W245" s="645"/>
      <c r="X245" s="646"/>
      <c r="Y245" s="647"/>
      <c r="Z245" s="645"/>
      <c r="AA245" s="646"/>
      <c r="AB245" s="646"/>
      <c r="AC245" s="647"/>
      <c r="AD245" s="645"/>
      <c r="AE245" s="646"/>
      <c r="AF245" s="647"/>
      <c r="AG245" s="645"/>
      <c r="AH245" s="647"/>
      <c r="AI245" s="51"/>
      <c r="AJ245" s="51"/>
    </row>
    <row r="246" spans="1:36" ht="24" customHeight="1">
      <c r="A246" s="50"/>
      <c r="B246" s="878" t="s">
        <v>115</v>
      </c>
      <c r="C246" s="879"/>
      <c r="D246" s="663"/>
      <c r="E246" s="663"/>
      <c r="F246" s="663"/>
      <c r="G246" s="663"/>
      <c r="H246" s="663"/>
      <c r="I246" s="663"/>
      <c r="J246" s="663"/>
      <c r="K246" s="663"/>
      <c r="L246" s="663"/>
      <c r="M246" s="663"/>
      <c r="N246" s="663"/>
      <c r="O246" s="663"/>
      <c r="P246" s="663"/>
      <c r="Q246" s="663"/>
      <c r="R246" s="663"/>
      <c r="S246" s="663"/>
      <c r="T246" s="645"/>
      <c r="U246" s="646"/>
      <c r="V246" s="647"/>
      <c r="W246" s="645"/>
      <c r="X246" s="646"/>
      <c r="Y246" s="647"/>
      <c r="Z246" s="645"/>
      <c r="AA246" s="646"/>
      <c r="AB246" s="646"/>
      <c r="AC246" s="647"/>
      <c r="AD246" s="645"/>
      <c r="AE246" s="646"/>
      <c r="AF246" s="647"/>
      <c r="AG246" s="645"/>
      <c r="AH246" s="647"/>
      <c r="AI246" s="51"/>
      <c r="AJ246" s="51"/>
    </row>
    <row r="247" spans="1:36" ht="24" customHeight="1">
      <c r="A247" s="50"/>
      <c r="B247" s="878" t="s">
        <v>115</v>
      </c>
      <c r="C247" s="879"/>
      <c r="D247" s="663"/>
      <c r="E247" s="663"/>
      <c r="F247" s="663"/>
      <c r="G247" s="663"/>
      <c r="H247" s="663"/>
      <c r="I247" s="663"/>
      <c r="J247" s="663"/>
      <c r="K247" s="663"/>
      <c r="L247" s="663"/>
      <c r="M247" s="663"/>
      <c r="N247" s="663"/>
      <c r="O247" s="663"/>
      <c r="P247" s="663"/>
      <c r="Q247" s="663"/>
      <c r="R247" s="663"/>
      <c r="S247" s="663"/>
      <c r="T247" s="645"/>
      <c r="U247" s="646"/>
      <c r="V247" s="647"/>
      <c r="W247" s="645"/>
      <c r="X247" s="646"/>
      <c r="Y247" s="647"/>
      <c r="Z247" s="645"/>
      <c r="AA247" s="646"/>
      <c r="AB247" s="646"/>
      <c r="AC247" s="647"/>
      <c r="AD247" s="645"/>
      <c r="AE247" s="646"/>
      <c r="AF247" s="647"/>
      <c r="AG247" s="645"/>
      <c r="AH247" s="647"/>
      <c r="AI247" s="51"/>
      <c r="AJ247" s="51"/>
    </row>
    <row r="248" spans="1:36" ht="13.5" customHeight="1">
      <c r="A248" s="50"/>
      <c r="B248" s="385"/>
      <c r="C248" s="385"/>
      <c r="D248" s="385"/>
      <c r="E248" s="385"/>
      <c r="F248" s="385"/>
      <c r="G248" s="385"/>
      <c r="H248" s="385"/>
      <c r="I248" s="385"/>
      <c r="J248" s="385"/>
      <c r="K248" s="385"/>
      <c r="L248" s="385"/>
      <c r="M248" s="385"/>
      <c r="N248" s="385"/>
      <c r="O248" s="385"/>
      <c r="P248" s="385"/>
      <c r="Q248" s="385"/>
      <c r="R248" s="385"/>
      <c r="S248" s="385"/>
      <c r="T248" s="385"/>
      <c r="U248" s="385"/>
      <c r="V248" s="137"/>
      <c r="W248" s="385"/>
      <c r="X248" s="385"/>
      <c r="Y248" s="137"/>
      <c r="Z248" s="385"/>
      <c r="AA248" s="385"/>
      <c r="AB248" s="385"/>
      <c r="AC248" s="385"/>
      <c r="AD248" s="385"/>
      <c r="AE248" s="385"/>
      <c r="AF248" s="385"/>
      <c r="AG248" s="395"/>
      <c r="AH248" s="395"/>
      <c r="AI248" s="51"/>
      <c r="AJ248" s="51"/>
    </row>
    <row r="249" spans="1:34" ht="21.75" customHeight="1">
      <c r="A249" s="436" t="s">
        <v>362</v>
      </c>
      <c r="B249" s="60"/>
      <c r="C249" s="78"/>
      <c r="D249" s="78"/>
      <c r="E249" s="78"/>
      <c r="F249" s="78"/>
      <c r="G249" s="78"/>
      <c r="H249" s="78"/>
      <c r="I249" s="78"/>
      <c r="J249" s="61"/>
      <c r="K249" s="61"/>
      <c r="L249" s="61"/>
      <c r="M249" s="61"/>
      <c r="N249" s="61"/>
      <c r="O249" s="61"/>
      <c r="P249" s="61"/>
      <c r="Q249" s="61"/>
      <c r="R249" s="61"/>
      <c r="S249" s="61"/>
      <c r="T249" s="139"/>
      <c r="U249" s="139"/>
      <c r="V249" s="139"/>
      <c r="W249" s="139"/>
      <c r="X249" s="139"/>
      <c r="Y249" s="139"/>
      <c r="Z249" s="139"/>
      <c r="AA249" s="47"/>
      <c r="AB249" s="47"/>
      <c r="AC249" s="47"/>
      <c r="AD249" s="47"/>
      <c r="AE249" s="47"/>
      <c r="AF249" s="47"/>
      <c r="AG249" s="47"/>
      <c r="AH249" s="47"/>
    </row>
    <row r="250" spans="1:34" ht="12.75" customHeight="1">
      <c r="A250" s="436"/>
      <c r="B250" s="78" t="s">
        <v>434</v>
      </c>
      <c r="C250" s="78"/>
      <c r="D250" s="78"/>
      <c r="E250" s="78"/>
      <c r="F250" s="78"/>
      <c r="G250" s="78"/>
      <c r="H250" s="78"/>
      <c r="I250" s="78"/>
      <c r="J250" s="61"/>
      <c r="K250" s="61"/>
      <c r="L250" s="61"/>
      <c r="M250" s="61"/>
      <c r="N250" s="61"/>
      <c r="O250" s="61"/>
      <c r="P250" s="61"/>
      <c r="Q250" s="61"/>
      <c r="R250" s="61"/>
      <c r="S250" s="61"/>
      <c r="T250" s="139"/>
      <c r="U250" s="139"/>
      <c r="V250" s="139"/>
      <c r="W250" s="139"/>
      <c r="X250" s="139"/>
      <c r="Y250" s="139"/>
      <c r="Z250" s="139"/>
      <c r="AA250" s="47"/>
      <c r="AB250" s="47"/>
      <c r="AC250" s="47"/>
      <c r="AD250" s="47"/>
      <c r="AE250" s="47"/>
      <c r="AF250" s="47"/>
      <c r="AG250" s="47"/>
      <c r="AH250" s="47"/>
    </row>
    <row r="251" spans="1:34" ht="4.5" customHeight="1">
      <c r="A251" s="436"/>
      <c r="B251" s="78"/>
      <c r="C251" s="78"/>
      <c r="D251" s="78"/>
      <c r="E251" s="78"/>
      <c r="F251" s="78"/>
      <c r="G251" s="78"/>
      <c r="H251" s="78"/>
      <c r="I251" s="78"/>
      <c r="J251" s="61"/>
      <c r="K251" s="61"/>
      <c r="L251" s="61"/>
      <c r="M251" s="61"/>
      <c r="N251" s="61"/>
      <c r="O251" s="61"/>
      <c r="P251" s="61"/>
      <c r="Q251" s="61"/>
      <c r="R251" s="61"/>
      <c r="S251" s="61"/>
      <c r="T251" s="139"/>
      <c r="U251" s="139"/>
      <c r="V251" s="139"/>
      <c r="W251" s="139"/>
      <c r="X251" s="139"/>
      <c r="Y251" s="139"/>
      <c r="Z251" s="139"/>
      <c r="AA251" s="47"/>
      <c r="AB251" s="47"/>
      <c r="AC251" s="47"/>
      <c r="AD251" s="47"/>
      <c r="AE251" s="47"/>
      <c r="AF251" s="47"/>
      <c r="AG251" s="47"/>
      <c r="AH251" s="47"/>
    </row>
    <row r="252" spans="1:34" ht="21.75" customHeight="1">
      <c r="A252" s="436"/>
      <c r="B252" s="346" t="s">
        <v>446</v>
      </c>
      <c r="C252" s="380" t="s">
        <v>363</v>
      </c>
      <c r="E252" s="78"/>
      <c r="F252" s="78"/>
      <c r="G252" s="78"/>
      <c r="H252" s="78"/>
      <c r="I252" s="78"/>
      <c r="J252" s="61"/>
      <c r="K252" s="78"/>
      <c r="M252" s="380"/>
      <c r="N252" s="380"/>
      <c r="P252" s="61"/>
      <c r="Q252" s="61"/>
      <c r="R252" s="61"/>
      <c r="S252" s="61"/>
      <c r="T252" s="61"/>
      <c r="U252" s="139"/>
      <c r="V252" s="139"/>
      <c r="W252" s="139"/>
      <c r="X252" s="380"/>
      <c r="Y252" s="380"/>
      <c r="AA252" s="139"/>
      <c r="AB252" s="47"/>
      <c r="AC252" s="47"/>
      <c r="AD252" s="47"/>
      <c r="AE252" s="47"/>
      <c r="AF252" s="47"/>
      <c r="AG252" s="47"/>
      <c r="AH252" s="47"/>
    </row>
    <row r="253" spans="2:34" ht="21.75" customHeight="1">
      <c r="B253" s="381" t="s">
        <v>364</v>
      </c>
      <c r="C253" s="139"/>
      <c r="D253" s="139"/>
      <c r="E253" s="139"/>
      <c r="F253" s="139"/>
      <c r="G253" s="139"/>
      <c r="H253" s="139"/>
      <c r="I253" s="139"/>
      <c r="K253" s="139"/>
      <c r="L253" s="139"/>
      <c r="M253" s="139"/>
      <c r="N253" s="139"/>
      <c r="O253" s="139"/>
      <c r="P253" s="139"/>
      <c r="Q253" s="139"/>
      <c r="R253" s="139"/>
      <c r="S253" s="139"/>
      <c r="T253" s="139"/>
      <c r="U253" s="139"/>
      <c r="V253" s="139"/>
      <c r="W253" s="139"/>
      <c r="X253" s="139"/>
      <c r="Y253" s="139"/>
      <c r="Z253" s="139"/>
      <c r="AA253" s="47"/>
      <c r="AB253" s="47"/>
      <c r="AC253" s="47"/>
      <c r="AD253" s="47"/>
      <c r="AE253" s="47"/>
      <c r="AF253" s="47"/>
      <c r="AG253" s="47"/>
      <c r="AH253" s="47"/>
    </row>
    <row r="254" spans="1:36" ht="21.75" customHeight="1">
      <c r="A254" s="50"/>
      <c r="B254" s="669" t="s">
        <v>337</v>
      </c>
      <c r="C254" s="670"/>
      <c r="D254" s="670"/>
      <c r="E254" s="670"/>
      <c r="F254" s="670"/>
      <c r="G254" s="670"/>
      <c r="H254" s="670"/>
      <c r="I254" s="670"/>
      <c r="J254" s="671"/>
      <c r="K254" s="669" t="s">
        <v>213</v>
      </c>
      <c r="L254" s="670"/>
      <c r="M254" s="670"/>
      <c r="N254" s="670"/>
      <c r="O254" s="670"/>
      <c r="P254" s="670"/>
      <c r="Q254" s="670"/>
      <c r="R254" s="670"/>
      <c r="S254" s="671"/>
      <c r="T254" s="669" t="s">
        <v>365</v>
      </c>
      <c r="U254" s="670"/>
      <c r="V254" s="670"/>
      <c r="W254" s="670"/>
      <c r="X254" s="670"/>
      <c r="Y254" s="670"/>
      <c r="Z254" s="670"/>
      <c r="AA254" s="670"/>
      <c r="AB254" s="670"/>
      <c r="AC254" s="671"/>
      <c r="AD254" s="903" t="s">
        <v>366</v>
      </c>
      <c r="AE254" s="904"/>
      <c r="AF254" s="905"/>
      <c r="AG254" s="829" t="s">
        <v>126</v>
      </c>
      <c r="AH254" s="830"/>
      <c r="AI254" s="51"/>
      <c r="AJ254" s="51"/>
    </row>
    <row r="255" spans="1:36" ht="21.75" customHeight="1">
      <c r="A255" s="50"/>
      <c r="B255" s="672"/>
      <c r="C255" s="673"/>
      <c r="D255" s="673"/>
      <c r="E255" s="673"/>
      <c r="F255" s="673"/>
      <c r="G255" s="673"/>
      <c r="H255" s="673"/>
      <c r="I255" s="673"/>
      <c r="J255" s="674"/>
      <c r="K255" s="672"/>
      <c r="L255" s="673"/>
      <c r="M255" s="673"/>
      <c r="N255" s="673"/>
      <c r="O255" s="673"/>
      <c r="P255" s="673"/>
      <c r="Q255" s="673"/>
      <c r="R255" s="673"/>
      <c r="S255" s="674"/>
      <c r="T255" s="672"/>
      <c r="U255" s="673"/>
      <c r="V255" s="673"/>
      <c r="W255" s="673"/>
      <c r="X255" s="673"/>
      <c r="Y255" s="673"/>
      <c r="Z255" s="673"/>
      <c r="AA255" s="673"/>
      <c r="AB255" s="673"/>
      <c r="AC255" s="674"/>
      <c r="AD255" s="906"/>
      <c r="AE255" s="907"/>
      <c r="AF255" s="908"/>
      <c r="AG255" s="912"/>
      <c r="AH255" s="913"/>
      <c r="AI255" s="51"/>
      <c r="AJ255" s="51"/>
    </row>
    <row r="256" spans="1:36" ht="21.75" customHeight="1">
      <c r="A256" s="50"/>
      <c r="B256" s="819"/>
      <c r="C256" s="820"/>
      <c r="D256" s="820"/>
      <c r="E256" s="820"/>
      <c r="F256" s="820"/>
      <c r="G256" s="820"/>
      <c r="H256" s="820"/>
      <c r="I256" s="820"/>
      <c r="J256" s="821"/>
      <c r="K256" s="819"/>
      <c r="L256" s="820"/>
      <c r="M256" s="820"/>
      <c r="N256" s="820"/>
      <c r="O256" s="820"/>
      <c r="P256" s="820"/>
      <c r="Q256" s="820"/>
      <c r="R256" s="820"/>
      <c r="S256" s="821"/>
      <c r="T256" s="819"/>
      <c r="U256" s="820"/>
      <c r="V256" s="820"/>
      <c r="W256" s="820"/>
      <c r="X256" s="820"/>
      <c r="Y256" s="820"/>
      <c r="Z256" s="820"/>
      <c r="AA256" s="820"/>
      <c r="AB256" s="820"/>
      <c r="AC256" s="821"/>
      <c r="AD256" s="909"/>
      <c r="AE256" s="910"/>
      <c r="AF256" s="911"/>
      <c r="AG256" s="832"/>
      <c r="AH256" s="833"/>
      <c r="AI256" s="51"/>
      <c r="AJ256" s="51"/>
    </row>
    <row r="257" spans="1:36" ht="21.75" customHeight="1">
      <c r="A257" s="50"/>
      <c r="B257" s="914" t="s">
        <v>514</v>
      </c>
      <c r="C257" s="914"/>
      <c r="D257" s="645"/>
      <c r="E257" s="646"/>
      <c r="F257" s="646"/>
      <c r="G257" s="646"/>
      <c r="H257" s="646"/>
      <c r="I257" s="646"/>
      <c r="J257" s="647"/>
      <c r="K257" s="645"/>
      <c r="L257" s="646"/>
      <c r="M257" s="646"/>
      <c r="N257" s="646"/>
      <c r="O257" s="646"/>
      <c r="P257" s="646"/>
      <c r="Q257" s="646"/>
      <c r="R257" s="646"/>
      <c r="S257" s="647"/>
      <c r="T257" s="645"/>
      <c r="U257" s="646"/>
      <c r="V257" s="646"/>
      <c r="W257" s="646"/>
      <c r="X257" s="646"/>
      <c r="Y257" s="646"/>
      <c r="Z257" s="646"/>
      <c r="AA257" s="646"/>
      <c r="AB257" s="646"/>
      <c r="AC257" s="647"/>
      <c r="AD257" s="645"/>
      <c r="AE257" s="646"/>
      <c r="AF257" s="647"/>
      <c r="AG257" s="645"/>
      <c r="AH257" s="647"/>
      <c r="AI257" s="582">
        <f>IF(AND(D257="",K257="",T257="",AD257="",AG257=""),0,1)</f>
        <v>0</v>
      </c>
      <c r="AJ257" s="51"/>
    </row>
    <row r="258" spans="1:36" ht="21.75" customHeight="1">
      <c r="A258" s="50"/>
      <c r="B258" s="914" t="s">
        <v>515</v>
      </c>
      <c r="C258" s="914"/>
      <c r="D258" s="645"/>
      <c r="E258" s="646"/>
      <c r="F258" s="646"/>
      <c r="G258" s="646"/>
      <c r="H258" s="646"/>
      <c r="I258" s="646"/>
      <c r="J258" s="647"/>
      <c r="K258" s="645"/>
      <c r="L258" s="646"/>
      <c r="M258" s="646"/>
      <c r="N258" s="646"/>
      <c r="O258" s="646"/>
      <c r="P258" s="646"/>
      <c r="Q258" s="646"/>
      <c r="R258" s="646"/>
      <c r="S258" s="647"/>
      <c r="T258" s="645"/>
      <c r="U258" s="646"/>
      <c r="V258" s="646"/>
      <c r="W258" s="646"/>
      <c r="X258" s="646"/>
      <c r="Y258" s="646"/>
      <c r="Z258" s="646"/>
      <c r="AA258" s="646"/>
      <c r="AB258" s="646"/>
      <c r="AC258" s="647"/>
      <c r="AD258" s="645"/>
      <c r="AE258" s="646"/>
      <c r="AF258" s="647"/>
      <c r="AG258" s="645"/>
      <c r="AH258" s="647"/>
      <c r="AI258" s="582">
        <f aca="true" t="shared" si="0" ref="AI258:AI263">IF(AND(D258="",K258="",T258="",AD258="",AG258=""),0,1)</f>
        <v>0</v>
      </c>
      <c r="AJ258" s="51"/>
    </row>
    <row r="259" spans="1:36" ht="21.75" customHeight="1">
      <c r="A259" s="50"/>
      <c r="B259" s="914" t="s">
        <v>516</v>
      </c>
      <c r="C259" s="914"/>
      <c r="D259" s="645"/>
      <c r="E259" s="646"/>
      <c r="F259" s="646"/>
      <c r="G259" s="646"/>
      <c r="H259" s="646"/>
      <c r="I259" s="646"/>
      <c r="J259" s="647"/>
      <c r="K259" s="645"/>
      <c r="L259" s="646"/>
      <c r="M259" s="646"/>
      <c r="N259" s="646"/>
      <c r="O259" s="646"/>
      <c r="P259" s="646"/>
      <c r="Q259" s="646"/>
      <c r="R259" s="646"/>
      <c r="S259" s="647"/>
      <c r="T259" s="645"/>
      <c r="U259" s="646"/>
      <c r="V259" s="646"/>
      <c r="W259" s="646"/>
      <c r="X259" s="646"/>
      <c r="Y259" s="646"/>
      <c r="Z259" s="646"/>
      <c r="AA259" s="646"/>
      <c r="AB259" s="646"/>
      <c r="AC259" s="647"/>
      <c r="AD259" s="645"/>
      <c r="AE259" s="646"/>
      <c r="AF259" s="647"/>
      <c r="AG259" s="645"/>
      <c r="AH259" s="647"/>
      <c r="AI259" s="582">
        <f t="shared" si="0"/>
        <v>0</v>
      </c>
      <c r="AJ259" s="51"/>
    </row>
    <row r="260" spans="1:36" ht="21.75" customHeight="1">
      <c r="A260" s="50"/>
      <c r="B260" s="914" t="s">
        <v>517</v>
      </c>
      <c r="C260" s="914"/>
      <c r="D260" s="645"/>
      <c r="E260" s="646"/>
      <c r="F260" s="646"/>
      <c r="G260" s="646"/>
      <c r="H260" s="646"/>
      <c r="I260" s="646"/>
      <c r="J260" s="647"/>
      <c r="K260" s="645"/>
      <c r="L260" s="646"/>
      <c r="M260" s="646"/>
      <c r="N260" s="646"/>
      <c r="O260" s="646"/>
      <c r="P260" s="646"/>
      <c r="Q260" s="646"/>
      <c r="R260" s="646"/>
      <c r="S260" s="647"/>
      <c r="T260" s="645"/>
      <c r="U260" s="646"/>
      <c r="V260" s="646"/>
      <c r="W260" s="646"/>
      <c r="X260" s="646"/>
      <c r="Y260" s="646"/>
      <c r="Z260" s="646"/>
      <c r="AA260" s="646"/>
      <c r="AB260" s="646"/>
      <c r="AC260" s="647"/>
      <c r="AD260" s="645"/>
      <c r="AE260" s="646"/>
      <c r="AF260" s="647"/>
      <c r="AG260" s="645"/>
      <c r="AH260" s="647"/>
      <c r="AI260" s="582">
        <f t="shared" si="0"/>
        <v>0</v>
      </c>
      <c r="AJ260" s="51"/>
    </row>
    <row r="261" spans="1:36" ht="21.75" customHeight="1">
      <c r="A261" s="50"/>
      <c r="B261" s="914" t="s">
        <v>534</v>
      </c>
      <c r="C261" s="914"/>
      <c r="D261" s="645"/>
      <c r="E261" s="646"/>
      <c r="F261" s="646"/>
      <c r="G261" s="646"/>
      <c r="H261" s="646"/>
      <c r="I261" s="646"/>
      <c r="J261" s="647"/>
      <c r="K261" s="645"/>
      <c r="L261" s="646"/>
      <c r="M261" s="646"/>
      <c r="N261" s="646"/>
      <c r="O261" s="646"/>
      <c r="P261" s="646"/>
      <c r="Q261" s="646"/>
      <c r="R261" s="646"/>
      <c r="S261" s="647"/>
      <c r="T261" s="645"/>
      <c r="U261" s="646"/>
      <c r="V261" s="646"/>
      <c r="W261" s="646"/>
      <c r="X261" s="646"/>
      <c r="Y261" s="646"/>
      <c r="Z261" s="646"/>
      <c r="AA261" s="646"/>
      <c r="AB261" s="646"/>
      <c r="AC261" s="647"/>
      <c r="AD261" s="645"/>
      <c r="AE261" s="646"/>
      <c r="AF261" s="647"/>
      <c r="AG261" s="645"/>
      <c r="AH261" s="647"/>
      <c r="AI261" s="582">
        <f t="shared" si="0"/>
        <v>0</v>
      </c>
      <c r="AJ261" s="51"/>
    </row>
    <row r="262" spans="1:36" ht="21.75" customHeight="1">
      <c r="A262" s="50"/>
      <c r="B262" s="914" t="s">
        <v>535</v>
      </c>
      <c r="C262" s="914"/>
      <c r="D262" s="645"/>
      <c r="E262" s="646"/>
      <c r="F262" s="646"/>
      <c r="G262" s="646"/>
      <c r="H262" s="646"/>
      <c r="I262" s="646"/>
      <c r="J262" s="647"/>
      <c r="K262" s="645"/>
      <c r="L262" s="646"/>
      <c r="M262" s="646"/>
      <c r="N262" s="646"/>
      <c r="O262" s="646"/>
      <c r="P262" s="646"/>
      <c r="Q262" s="646"/>
      <c r="R262" s="646"/>
      <c r="S262" s="647"/>
      <c r="T262" s="645"/>
      <c r="U262" s="646"/>
      <c r="V262" s="646"/>
      <c r="W262" s="646"/>
      <c r="X262" s="646"/>
      <c r="Y262" s="646"/>
      <c r="Z262" s="646"/>
      <c r="AA262" s="646"/>
      <c r="AB262" s="646"/>
      <c r="AC262" s="647"/>
      <c r="AD262" s="645"/>
      <c r="AE262" s="646"/>
      <c r="AF262" s="647"/>
      <c r="AG262" s="645"/>
      <c r="AH262" s="647"/>
      <c r="AI262" s="582">
        <f t="shared" si="0"/>
        <v>0</v>
      </c>
      <c r="AJ262" s="51"/>
    </row>
    <row r="263" spans="1:36" ht="21.75" customHeight="1">
      <c r="A263" s="50"/>
      <c r="B263" s="914" t="s">
        <v>536</v>
      </c>
      <c r="C263" s="914"/>
      <c r="D263" s="645"/>
      <c r="E263" s="646"/>
      <c r="F263" s="646"/>
      <c r="G263" s="646"/>
      <c r="H263" s="646"/>
      <c r="I263" s="646"/>
      <c r="J263" s="647"/>
      <c r="K263" s="645"/>
      <c r="L263" s="646"/>
      <c r="M263" s="646"/>
      <c r="N263" s="646"/>
      <c r="O263" s="646"/>
      <c r="P263" s="646"/>
      <c r="Q263" s="646"/>
      <c r="R263" s="646"/>
      <c r="S263" s="647"/>
      <c r="T263" s="645"/>
      <c r="U263" s="646"/>
      <c r="V263" s="646"/>
      <c r="W263" s="646"/>
      <c r="X263" s="646"/>
      <c r="Y263" s="646"/>
      <c r="Z263" s="646"/>
      <c r="AA263" s="646"/>
      <c r="AB263" s="646"/>
      <c r="AC263" s="647"/>
      <c r="AD263" s="645"/>
      <c r="AE263" s="646"/>
      <c r="AF263" s="647"/>
      <c r="AG263" s="645"/>
      <c r="AH263" s="647"/>
      <c r="AI263" s="582">
        <f t="shared" si="0"/>
        <v>0</v>
      </c>
      <c r="AJ263" s="51"/>
    </row>
    <row r="264" spans="1:36" ht="13.5" customHeight="1">
      <c r="A264" s="50"/>
      <c r="B264" s="385"/>
      <c r="C264" s="385"/>
      <c r="D264" s="385"/>
      <c r="E264" s="385"/>
      <c r="F264" s="385"/>
      <c r="G264" s="385"/>
      <c r="H264" s="385"/>
      <c r="I264" s="385"/>
      <c r="J264" s="385"/>
      <c r="K264" s="385"/>
      <c r="L264" s="385"/>
      <c r="M264" s="385"/>
      <c r="N264" s="385"/>
      <c r="O264" s="385"/>
      <c r="P264" s="385"/>
      <c r="Q264" s="385"/>
      <c r="R264" s="385"/>
      <c r="S264" s="385"/>
      <c r="T264" s="385"/>
      <c r="U264" s="385"/>
      <c r="V264" s="137"/>
      <c r="W264" s="385"/>
      <c r="X264" s="385"/>
      <c r="Y264" s="137"/>
      <c r="Z264" s="385"/>
      <c r="AA264" s="385"/>
      <c r="AB264" s="385"/>
      <c r="AC264" s="385"/>
      <c r="AD264" s="385"/>
      <c r="AE264" s="385"/>
      <c r="AF264" s="385"/>
      <c r="AG264" s="395"/>
      <c r="AH264" s="395"/>
      <c r="AI264" s="51"/>
      <c r="AJ264" s="51"/>
    </row>
    <row r="265" spans="1:34" ht="21.75" customHeight="1">
      <c r="A265" s="436" t="s">
        <v>367</v>
      </c>
      <c r="B265" s="150"/>
      <c r="C265" s="61"/>
      <c r="D265" s="61"/>
      <c r="E265" s="61"/>
      <c r="F265" s="61"/>
      <c r="G265" s="61"/>
      <c r="H265" s="61"/>
      <c r="I265" s="61"/>
      <c r="J265" s="61"/>
      <c r="K265" s="61"/>
      <c r="L265" s="61"/>
      <c r="M265" s="61"/>
      <c r="N265" s="61"/>
      <c r="O265" s="61"/>
      <c r="P265" s="61"/>
      <c r="Q265" s="61"/>
      <c r="R265" s="61"/>
      <c r="S265" s="61"/>
      <c r="T265" s="61"/>
      <c r="U265" s="61"/>
      <c r="V265" s="61"/>
      <c r="W265" s="88"/>
      <c r="X265" s="61"/>
      <c r="Y265" s="61"/>
      <c r="Z265" s="61"/>
      <c r="AA265" s="50"/>
      <c r="AB265" s="147"/>
      <c r="AC265" s="395"/>
      <c r="AD265" s="395"/>
      <c r="AE265" s="395"/>
      <c r="AF265" s="138"/>
      <c r="AG265" s="138"/>
      <c r="AH265" s="138"/>
    </row>
    <row r="266" spans="2:34" ht="21.75" customHeight="1">
      <c r="B266" s="141" t="s">
        <v>537</v>
      </c>
      <c r="C266" s="61"/>
      <c r="D266" s="61"/>
      <c r="E266" s="61"/>
      <c r="F266" s="61"/>
      <c r="G266" s="61"/>
      <c r="H266" s="61"/>
      <c r="I266" s="61"/>
      <c r="J266" s="61"/>
      <c r="K266" s="61"/>
      <c r="L266" s="61"/>
      <c r="M266" s="61"/>
      <c r="N266" s="61"/>
      <c r="O266" s="61"/>
      <c r="P266" s="61"/>
      <c r="Q266" s="61"/>
      <c r="R266" s="61"/>
      <c r="S266" s="61"/>
      <c r="T266" s="61"/>
      <c r="U266" s="61"/>
      <c r="V266" s="61"/>
      <c r="W266" s="88"/>
      <c r="X266" s="61"/>
      <c r="Y266" s="61"/>
      <c r="Z266" s="61"/>
      <c r="AA266" s="50"/>
      <c r="AB266" s="50"/>
      <c r="AC266" s="50"/>
      <c r="AD266" s="50"/>
      <c r="AE266" s="50"/>
      <c r="AF266" s="50"/>
      <c r="AG266" s="50"/>
      <c r="AH266" s="50"/>
    </row>
    <row r="267" spans="2:34" ht="21.75" customHeight="1">
      <c r="B267" s="927" t="s">
        <v>368</v>
      </c>
      <c r="C267" s="928"/>
      <c r="D267" s="813" t="s">
        <v>369</v>
      </c>
      <c r="E267" s="813"/>
      <c r="F267" s="813"/>
      <c r="G267" s="813"/>
      <c r="H267" s="813"/>
      <c r="I267" s="813"/>
      <c r="J267" s="839"/>
      <c r="K267" s="921"/>
      <c r="L267" s="921"/>
      <c r="M267" s="921"/>
      <c r="N267" s="921"/>
      <c r="O267" s="921"/>
      <c r="P267" s="921"/>
      <c r="Q267" s="921"/>
      <c r="R267" s="921"/>
      <c r="S267" s="921"/>
      <c r="T267" s="437"/>
      <c r="U267" s="918" t="s">
        <v>370</v>
      </c>
      <c r="V267" s="918"/>
      <c r="W267" s="815" t="s">
        <v>369</v>
      </c>
      <c r="X267" s="813"/>
      <c r="Y267" s="813"/>
      <c r="Z267" s="813"/>
      <c r="AA267" s="813"/>
      <c r="AB267" s="919"/>
      <c r="AC267" s="919"/>
      <c r="AD267" s="919"/>
      <c r="AE267" s="919"/>
      <c r="AF267" s="919"/>
      <c r="AG267" s="919"/>
      <c r="AH267" s="920"/>
    </row>
    <row r="268" spans="2:34" ht="21.75" customHeight="1">
      <c r="B268" s="929"/>
      <c r="C268" s="930"/>
      <c r="D268" s="813" t="s">
        <v>213</v>
      </c>
      <c r="E268" s="813"/>
      <c r="F268" s="813"/>
      <c r="G268" s="813"/>
      <c r="H268" s="813"/>
      <c r="I268" s="813"/>
      <c r="J268" s="839"/>
      <c r="K268" s="921"/>
      <c r="L268" s="921"/>
      <c r="M268" s="921"/>
      <c r="N268" s="921"/>
      <c r="O268" s="921"/>
      <c r="P268" s="921"/>
      <c r="Q268" s="921"/>
      <c r="R268" s="921"/>
      <c r="S268" s="921"/>
      <c r="T268" s="437"/>
      <c r="U268" s="918"/>
      <c r="V268" s="918"/>
      <c r="W268" s="815" t="s">
        <v>213</v>
      </c>
      <c r="X268" s="813"/>
      <c r="Y268" s="813"/>
      <c r="Z268" s="813"/>
      <c r="AA268" s="813"/>
      <c r="AB268" s="919"/>
      <c r="AC268" s="919"/>
      <c r="AD268" s="919"/>
      <c r="AE268" s="919"/>
      <c r="AF268" s="919"/>
      <c r="AG268" s="919"/>
      <c r="AH268" s="920"/>
    </row>
    <row r="269" spans="2:34" ht="21.75" customHeight="1">
      <c r="B269" s="929"/>
      <c r="C269" s="930"/>
      <c r="D269" s="813" t="s">
        <v>371</v>
      </c>
      <c r="E269" s="813"/>
      <c r="F269" s="813"/>
      <c r="G269" s="813"/>
      <c r="H269" s="813"/>
      <c r="I269" s="813"/>
      <c r="J269" s="839"/>
      <c r="K269" s="921"/>
      <c r="L269" s="921"/>
      <c r="M269" s="921"/>
      <c r="N269" s="921"/>
      <c r="O269" s="921"/>
      <c r="P269" s="921"/>
      <c r="Q269" s="921"/>
      <c r="R269" s="921"/>
      <c r="S269" s="921"/>
      <c r="T269" s="437"/>
      <c r="U269" s="918"/>
      <c r="V269" s="918"/>
      <c r="W269" s="822" t="s">
        <v>371</v>
      </c>
      <c r="X269" s="823"/>
      <c r="Y269" s="823"/>
      <c r="Z269" s="823"/>
      <c r="AA269" s="824"/>
      <c r="AB269" s="933"/>
      <c r="AC269" s="934"/>
      <c r="AD269" s="934"/>
      <c r="AE269" s="934"/>
      <c r="AF269" s="934"/>
      <c r="AG269" s="934"/>
      <c r="AH269" s="935"/>
    </row>
    <row r="270" spans="2:34" ht="21.75" customHeight="1">
      <c r="B270" s="929"/>
      <c r="C270" s="930"/>
      <c r="D270" s="813" t="s">
        <v>372</v>
      </c>
      <c r="E270" s="813"/>
      <c r="F270" s="813"/>
      <c r="G270" s="813"/>
      <c r="H270" s="813"/>
      <c r="I270" s="813"/>
      <c r="J270" s="839"/>
      <c r="K270" s="915"/>
      <c r="L270" s="731"/>
      <c r="M270" s="731"/>
      <c r="N270" s="731"/>
      <c r="O270" s="731"/>
      <c r="P270" s="731"/>
      <c r="Q270" s="916" t="s">
        <v>538</v>
      </c>
      <c r="R270" s="916"/>
      <c r="S270" s="917"/>
      <c r="T270" s="437"/>
      <c r="U270" s="918"/>
      <c r="V270" s="918"/>
      <c r="W270" s="825"/>
      <c r="X270" s="826"/>
      <c r="Y270" s="826"/>
      <c r="Z270" s="826"/>
      <c r="AA270" s="827"/>
      <c r="AB270" s="936"/>
      <c r="AC270" s="937"/>
      <c r="AD270" s="937"/>
      <c r="AE270" s="937"/>
      <c r="AF270" s="937"/>
      <c r="AG270" s="937"/>
      <c r="AH270" s="938"/>
    </row>
    <row r="271" spans="2:34" ht="21.75" customHeight="1">
      <c r="B271" s="931"/>
      <c r="C271" s="932"/>
      <c r="D271" s="843" t="s">
        <v>373</v>
      </c>
      <c r="E271" s="843"/>
      <c r="F271" s="843"/>
      <c r="G271" s="843"/>
      <c r="H271" s="843"/>
      <c r="I271" s="843"/>
      <c r="J271" s="922"/>
      <c r="K271" s="921"/>
      <c r="L271" s="921"/>
      <c r="M271" s="921"/>
      <c r="N271" s="921"/>
      <c r="O271" s="921"/>
      <c r="P271" s="921"/>
      <c r="Q271" s="921"/>
      <c r="R271" s="921"/>
      <c r="S271" s="921"/>
      <c r="T271" s="437"/>
      <c r="U271" s="918"/>
      <c r="V271" s="918"/>
      <c r="W271" s="815" t="s">
        <v>374</v>
      </c>
      <c r="X271" s="813"/>
      <c r="Y271" s="813"/>
      <c r="Z271" s="813"/>
      <c r="AA271" s="813"/>
      <c r="AB271" s="919"/>
      <c r="AC271" s="919"/>
      <c r="AD271" s="919"/>
      <c r="AE271" s="919"/>
      <c r="AF271" s="919"/>
      <c r="AG271" s="919"/>
      <c r="AH271" s="920"/>
    </row>
    <row r="272" spans="2:34" ht="13.5" customHeight="1">
      <c r="B272" s="396"/>
      <c r="C272" s="396"/>
      <c r="D272" s="385"/>
      <c r="E272" s="385"/>
      <c r="F272" s="385"/>
      <c r="G272" s="385"/>
      <c r="H272" s="385"/>
      <c r="I272" s="385"/>
      <c r="J272" s="385"/>
      <c r="K272" s="338"/>
      <c r="L272" s="338"/>
      <c r="M272" s="338"/>
      <c r="N272" s="338"/>
      <c r="O272" s="338"/>
      <c r="P272" s="338"/>
      <c r="Q272" s="338"/>
      <c r="R272" s="338"/>
      <c r="S272" s="338"/>
      <c r="T272" s="377"/>
      <c r="U272" s="438"/>
      <c r="V272" s="438"/>
      <c r="W272" s="137"/>
      <c r="X272" s="137"/>
      <c r="Y272" s="137"/>
      <c r="Z272" s="137"/>
      <c r="AA272" s="137"/>
      <c r="AB272" s="137"/>
      <c r="AC272" s="137"/>
      <c r="AD272" s="137"/>
      <c r="AE272" s="137"/>
      <c r="AF272" s="137"/>
      <c r="AG272" s="137"/>
      <c r="AH272" s="137"/>
    </row>
    <row r="273" spans="1:34" ht="21.75" customHeight="1">
      <c r="A273" s="436" t="s">
        <v>539</v>
      </c>
      <c r="B273" s="150"/>
      <c r="C273" s="61"/>
      <c r="D273" s="61"/>
      <c r="E273" s="61"/>
      <c r="F273" s="61"/>
      <c r="G273" s="61"/>
      <c r="H273" s="61"/>
      <c r="I273" s="61"/>
      <c r="J273" s="61"/>
      <c r="K273" s="61"/>
      <c r="L273" s="61"/>
      <c r="M273" s="61"/>
      <c r="N273" s="61"/>
      <c r="O273" s="61"/>
      <c r="P273" s="61"/>
      <c r="Q273" s="61"/>
      <c r="R273" s="61"/>
      <c r="S273" s="61"/>
      <c r="T273" s="61"/>
      <c r="U273" s="61"/>
      <c r="V273" s="61"/>
      <c r="W273" s="88"/>
      <c r="X273" s="61"/>
      <c r="Y273" s="61"/>
      <c r="Z273" s="61"/>
      <c r="AA273" s="50"/>
      <c r="AB273" s="147"/>
      <c r="AC273" s="395"/>
      <c r="AD273" s="395"/>
      <c r="AE273" s="395"/>
      <c r="AF273" s="138"/>
      <c r="AG273" s="138"/>
      <c r="AH273" s="138"/>
    </row>
    <row r="274" spans="2:34" ht="21.75" customHeight="1">
      <c r="B274" s="922" t="s">
        <v>540</v>
      </c>
      <c r="C274" s="923"/>
      <c r="D274" s="923"/>
      <c r="E274" s="923"/>
      <c r="F274" s="923"/>
      <c r="G274" s="923"/>
      <c r="H274" s="923"/>
      <c r="I274" s="923"/>
      <c r="J274" s="924"/>
      <c r="K274" s="925"/>
      <c r="L274" s="926"/>
      <c r="M274" s="926"/>
      <c r="N274" s="926"/>
      <c r="O274" s="926"/>
      <c r="P274" s="926"/>
      <c r="Q274" s="916" t="s">
        <v>541</v>
      </c>
      <c r="R274" s="916"/>
      <c r="S274" s="917"/>
      <c r="T274" s="377"/>
      <c r="U274" s="438"/>
      <c r="V274" s="438"/>
      <c r="W274" s="137"/>
      <c r="X274" s="137"/>
      <c r="Y274" s="137"/>
      <c r="Z274" s="137"/>
      <c r="AA274" s="137"/>
      <c r="AB274" s="137"/>
      <c r="AC274" s="137"/>
      <c r="AD274" s="137"/>
      <c r="AE274" s="137"/>
      <c r="AF274" s="137"/>
      <c r="AG274" s="137"/>
      <c r="AH274" s="137"/>
    </row>
    <row r="275" spans="2:34" ht="8.25" customHeight="1">
      <c r="B275" s="396"/>
      <c r="C275" s="396"/>
      <c r="D275" s="385"/>
      <c r="E275" s="385"/>
      <c r="F275" s="385"/>
      <c r="G275" s="385"/>
      <c r="H275" s="385"/>
      <c r="I275" s="385"/>
      <c r="J275" s="385"/>
      <c r="K275" s="338"/>
      <c r="L275" s="338"/>
      <c r="M275" s="338"/>
      <c r="N275" s="338"/>
      <c r="O275" s="338"/>
      <c r="P275" s="338"/>
      <c r="Q275" s="338"/>
      <c r="R275" s="338"/>
      <c r="S275" s="338"/>
      <c r="T275" s="377"/>
      <c r="U275" s="377"/>
      <c r="V275" s="377"/>
      <c r="W275" s="377"/>
      <c r="X275" s="377"/>
      <c r="Y275" s="377"/>
      <c r="Z275" s="377"/>
      <c r="AA275" s="377"/>
      <c r="AB275" s="377"/>
      <c r="AC275" s="377"/>
      <c r="AD275" s="377"/>
      <c r="AE275" s="377"/>
      <c r="AF275" s="377"/>
      <c r="AG275" s="377"/>
      <c r="AH275" s="377"/>
    </row>
    <row r="276" ht="13.5" customHeight="1">
      <c r="AH276" s="49">
        <f>$AH$1</f>
      </c>
    </row>
    <row r="277" spans="1:39" ht="15" customHeight="1">
      <c r="A277" s="75"/>
      <c r="B277" s="57"/>
      <c r="C277" s="57"/>
      <c r="D277" s="57"/>
      <c r="E277" s="57"/>
      <c r="F277" s="57"/>
      <c r="G277" s="57"/>
      <c r="H277" s="57"/>
      <c r="I277" s="57"/>
      <c r="J277" s="57"/>
      <c r="K277" s="57"/>
      <c r="L277" s="57"/>
      <c r="M277" s="57"/>
      <c r="N277" s="57"/>
      <c r="O277" s="57"/>
      <c r="P277" s="57"/>
      <c r="Q277" s="57"/>
      <c r="R277" s="57"/>
      <c r="S277" s="57"/>
      <c r="T277" s="57"/>
      <c r="U277" s="57"/>
      <c r="V277" s="57"/>
      <c r="W277" s="57"/>
      <c r="X277" s="129"/>
      <c r="Y277" s="129"/>
      <c r="Z277" s="129"/>
      <c r="AA277" s="129"/>
      <c r="AB277" s="129"/>
      <c r="AC277" s="129"/>
      <c r="AD277" s="129"/>
      <c r="AE277" s="129"/>
      <c r="AF277" s="129"/>
      <c r="AG277" s="129"/>
      <c r="AH277" s="424" t="s">
        <v>375</v>
      </c>
      <c r="AI277" s="57"/>
      <c r="AJ277" s="57"/>
      <c r="AK277" s="57"/>
      <c r="AL277" s="57"/>
      <c r="AM277" s="57"/>
    </row>
    <row r="278" spans="1:39" ht="15" customHeight="1">
      <c r="A278" s="75"/>
      <c r="B278" s="76"/>
      <c r="C278" s="57"/>
      <c r="D278" s="57"/>
      <c r="E278" s="57"/>
      <c r="F278" s="57"/>
      <c r="G278" s="57"/>
      <c r="H278" s="57"/>
      <c r="I278" s="57"/>
      <c r="J278" s="57"/>
      <c r="K278" s="57"/>
      <c r="L278" s="57"/>
      <c r="M278" s="60"/>
      <c r="N278" s="60"/>
      <c r="O278" s="60"/>
      <c r="P278" s="60"/>
      <c r="Q278" s="60"/>
      <c r="R278" s="61"/>
      <c r="S278" s="61"/>
      <c r="T278" s="61"/>
      <c r="U278" s="71"/>
      <c r="V278" s="57"/>
      <c r="W278" s="57"/>
      <c r="X278" s="57"/>
      <c r="Y278" s="57"/>
      <c r="Z278" s="57"/>
      <c r="AA278" s="71"/>
      <c r="AB278" s="57"/>
      <c r="AC278" s="57"/>
      <c r="AD278" s="57"/>
      <c r="AE278" s="57"/>
      <c r="AF278" s="57"/>
      <c r="AG278" s="57"/>
      <c r="AH278" s="424"/>
      <c r="AI278" s="57"/>
      <c r="AJ278" s="57"/>
      <c r="AK278" s="57"/>
      <c r="AL278" s="57"/>
      <c r="AM278" s="57"/>
    </row>
    <row r="279" spans="1:39" ht="21.75" customHeight="1">
      <c r="A279" s="58" t="s">
        <v>542</v>
      </c>
      <c r="B279" s="82" t="s">
        <v>130</v>
      </c>
      <c r="C279" s="57"/>
      <c r="D279" s="57"/>
      <c r="E279" s="57"/>
      <c r="F279" s="57"/>
      <c r="G279" s="57"/>
      <c r="H279" s="57"/>
      <c r="I279" s="57"/>
      <c r="J279" s="57"/>
      <c r="K279" s="57"/>
      <c r="L279" s="57"/>
      <c r="M279" s="57"/>
      <c r="N279" s="57"/>
      <c r="O279" s="57"/>
      <c r="P279" s="57"/>
      <c r="Q279" s="57"/>
      <c r="R279" s="57"/>
      <c r="S279" s="57"/>
      <c r="T279" s="57"/>
      <c r="U279" s="57"/>
      <c r="V279" s="57"/>
      <c r="W279" s="57"/>
      <c r="X279" s="129"/>
      <c r="Y279" s="129"/>
      <c r="Z279" s="129"/>
      <c r="AA279" s="129"/>
      <c r="AB279" s="129"/>
      <c r="AC279" s="129"/>
      <c r="AD279" s="129"/>
      <c r="AE279" s="129"/>
      <c r="AF279" s="129"/>
      <c r="AG279" s="129"/>
      <c r="AI279" s="57"/>
      <c r="AJ279" s="57"/>
      <c r="AK279" s="57"/>
      <c r="AL279" s="57"/>
      <c r="AM279" s="57"/>
    </row>
    <row r="280" spans="1:39" ht="12" customHeight="1">
      <c r="A280" s="58"/>
      <c r="B280" s="82"/>
      <c r="C280" s="57"/>
      <c r="D280" s="57"/>
      <c r="E280" s="57"/>
      <c r="F280" s="57"/>
      <c r="G280" s="57"/>
      <c r="H280" s="57"/>
      <c r="I280" s="57"/>
      <c r="J280" s="57"/>
      <c r="K280" s="57"/>
      <c r="L280" s="57"/>
      <c r="M280" s="57"/>
      <c r="N280" s="57"/>
      <c r="O280" s="57"/>
      <c r="P280" s="57"/>
      <c r="Q280" s="57"/>
      <c r="R280" s="57"/>
      <c r="S280" s="57"/>
      <c r="T280" s="57"/>
      <c r="U280" s="57"/>
      <c r="V280" s="57"/>
      <c r="W280" s="57"/>
      <c r="X280" s="129"/>
      <c r="Y280" s="129"/>
      <c r="Z280" s="129"/>
      <c r="AA280" s="129"/>
      <c r="AB280" s="129"/>
      <c r="AC280" s="129"/>
      <c r="AD280" s="129"/>
      <c r="AE280" s="129"/>
      <c r="AF280" s="129"/>
      <c r="AG280" s="129"/>
      <c r="AI280" s="57"/>
      <c r="AJ280" s="57"/>
      <c r="AK280" s="57"/>
      <c r="AL280" s="57"/>
      <c r="AM280" s="57"/>
    </row>
    <row r="281" spans="1:39" ht="15" customHeight="1">
      <c r="A281" s="101"/>
      <c r="B281" s="151" t="s">
        <v>729</v>
      </c>
      <c r="C281" s="397"/>
      <c r="D281" s="397"/>
      <c r="E281" s="397"/>
      <c r="F281" s="397"/>
      <c r="G281" s="397"/>
      <c r="H281" s="397"/>
      <c r="I281" s="397"/>
      <c r="J281" s="397"/>
      <c r="K281" s="397"/>
      <c r="L281" s="397"/>
      <c r="M281" s="397"/>
      <c r="N281" s="397"/>
      <c r="O281" s="397"/>
      <c r="P281" s="397"/>
      <c r="Q281" s="397"/>
      <c r="R281" s="397"/>
      <c r="S281" s="397"/>
      <c r="T281" s="397"/>
      <c r="U281" s="397"/>
      <c r="V281" s="397"/>
      <c r="W281" s="397"/>
      <c r="X281" s="397"/>
      <c r="Y281" s="397"/>
      <c r="Z281" s="397"/>
      <c r="AA281" s="397"/>
      <c r="AI281" s="57"/>
      <c r="AJ281" s="57"/>
      <c r="AK281" s="57"/>
      <c r="AL281" s="57"/>
      <c r="AM281" s="57"/>
    </row>
    <row r="282" spans="1:39" ht="15" customHeight="1" thickBot="1">
      <c r="A282" s="101"/>
      <c r="B282" s="943" t="s">
        <v>543</v>
      </c>
      <c r="C282" s="943"/>
      <c r="D282" s="943"/>
      <c r="E282" s="943"/>
      <c r="F282" s="943"/>
      <c r="G282" s="943"/>
      <c r="H282" s="943"/>
      <c r="I282" s="943"/>
      <c r="J282" s="943"/>
      <c r="K282" s="943"/>
      <c r="L282" s="943"/>
      <c r="M282" s="943"/>
      <c r="N282" s="943"/>
      <c r="O282" s="943"/>
      <c r="P282" s="943"/>
      <c r="Q282" s="943"/>
      <c r="R282" s="943"/>
      <c r="S282" s="943"/>
      <c r="T282" s="943"/>
      <c r="U282" s="943"/>
      <c r="V282" s="943"/>
      <c r="W282" s="943"/>
      <c r="X282" s="943"/>
      <c r="Y282" s="943"/>
      <c r="Z282" s="943"/>
      <c r="AA282" s="943"/>
      <c r="AB282" s="152"/>
      <c r="AC282" s="57"/>
      <c r="AD282" s="101"/>
      <c r="AE282" s="101"/>
      <c r="AF282" s="101"/>
      <c r="AG282" s="101"/>
      <c r="AH282" s="101"/>
      <c r="AI282" s="57"/>
      <c r="AJ282" s="57"/>
      <c r="AK282" s="57"/>
      <c r="AL282" s="57"/>
      <c r="AM282" s="57"/>
    </row>
    <row r="283" spans="1:39" ht="15" customHeight="1" thickBot="1" thickTop="1">
      <c r="A283" s="101"/>
      <c r="B283" s="944" t="s">
        <v>376</v>
      </c>
      <c r="C283" s="945"/>
      <c r="D283" s="945"/>
      <c r="E283" s="945"/>
      <c r="F283" s="945"/>
      <c r="G283" s="946"/>
      <c r="H283" s="153"/>
      <c r="I283" s="153"/>
      <c r="J283" s="153"/>
      <c r="K283" s="153"/>
      <c r="L283" s="153"/>
      <c r="M283" s="153"/>
      <c r="N283" s="153"/>
      <c r="O283" s="153"/>
      <c r="P283" s="153"/>
      <c r="Q283" s="153"/>
      <c r="R283" s="153"/>
      <c r="S283" s="153"/>
      <c r="T283" s="153"/>
      <c r="U283" s="153"/>
      <c r="V283" s="153"/>
      <c r="W283" s="153"/>
      <c r="X283" s="947" t="s">
        <v>377</v>
      </c>
      <c r="Y283" s="947"/>
      <c r="Z283" s="947"/>
      <c r="AA283" s="948"/>
      <c r="AB283" s="154" t="s">
        <v>544</v>
      </c>
      <c r="AC283" s="155"/>
      <c r="AD283" s="949"/>
      <c r="AE283" s="949"/>
      <c r="AF283" s="949"/>
      <c r="AG283" s="949"/>
      <c r="AH283" s="950"/>
      <c r="AI283" s="57"/>
      <c r="AJ283" s="57"/>
      <c r="AK283" s="57"/>
      <c r="AL283" s="57"/>
      <c r="AM283" s="57"/>
    </row>
    <row r="284" spans="1:39" ht="15" customHeight="1" thickTop="1">
      <c r="A284" s="408"/>
      <c r="B284" s="439" t="s">
        <v>131</v>
      </c>
      <c r="C284" s="440"/>
      <c r="D284" s="440"/>
      <c r="E284" s="440"/>
      <c r="F284" s="440"/>
      <c r="G284" s="440"/>
      <c r="H284" s="440"/>
      <c r="I284" s="440"/>
      <c r="J284" s="440"/>
      <c r="K284" s="440"/>
      <c r="L284" s="440"/>
      <c r="M284" s="440"/>
      <c r="N284" s="440"/>
      <c r="O284" s="440"/>
      <c r="P284" s="440"/>
      <c r="Q284" s="440"/>
      <c r="R284" s="440"/>
      <c r="S284" s="440"/>
      <c r="T284" s="440"/>
      <c r="U284" s="440"/>
      <c r="V284" s="440"/>
      <c r="W284" s="440"/>
      <c r="X284" s="440"/>
      <c r="Y284" s="440"/>
      <c r="Z284" s="440"/>
      <c r="AA284" s="440"/>
      <c r="AB284" s="440"/>
      <c r="AC284" s="440"/>
      <c r="AD284" s="440"/>
      <c r="AE284" s="440"/>
      <c r="AF284" s="440"/>
      <c r="AG284" s="440"/>
      <c r="AH284" s="440"/>
      <c r="AI284" s="57"/>
      <c r="AJ284" s="57"/>
      <c r="AK284" s="57"/>
      <c r="AL284" s="57"/>
      <c r="AM284" s="57"/>
    </row>
    <row r="285" spans="1:39" ht="15" customHeight="1">
      <c r="A285" s="408"/>
      <c r="B285" s="939" t="s">
        <v>132</v>
      </c>
      <c r="C285" s="940"/>
      <c r="D285" s="940"/>
      <c r="E285" s="940"/>
      <c r="F285" s="940"/>
      <c r="G285" s="940"/>
      <c r="H285" s="940"/>
      <c r="I285" s="940"/>
      <c r="J285" s="940"/>
      <c r="K285" s="940"/>
      <c r="L285" s="940"/>
      <c r="M285" s="940"/>
      <c r="N285" s="940"/>
      <c r="O285" s="940"/>
      <c r="P285" s="940"/>
      <c r="Q285" s="941"/>
      <c r="R285" s="942" t="s">
        <v>47</v>
      </c>
      <c r="S285" s="942"/>
      <c r="T285" s="942"/>
      <c r="U285" s="942" t="s">
        <v>133</v>
      </c>
      <c r="V285" s="942"/>
      <c r="W285" s="942"/>
      <c r="X285" s="942"/>
      <c r="Y285" s="939" t="s">
        <v>6</v>
      </c>
      <c r="Z285" s="941"/>
      <c r="AA285" s="939" t="s">
        <v>134</v>
      </c>
      <c r="AB285" s="940"/>
      <c r="AC285" s="940"/>
      <c r="AD285" s="940"/>
      <c r="AE285" s="940"/>
      <c r="AF285" s="940"/>
      <c r="AG285" s="940"/>
      <c r="AH285" s="941"/>
      <c r="AI285" s="57"/>
      <c r="AJ285" s="57"/>
      <c r="AK285" s="57"/>
      <c r="AL285" s="57"/>
      <c r="AM285" s="57"/>
    </row>
    <row r="286" spans="1:39" ht="15" customHeight="1">
      <c r="A286" s="408"/>
      <c r="B286" s="953" t="s">
        <v>135</v>
      </c>
      <c r="C286" s="951"/>
      <c r="D286" s="951"/>
      <c r="E286" s="951"/>
      <c r="F286" s="951"/>
      <c r="G286" s="951"/>
      <c r="H286" s="951"/>
      <c r="I286" s="951"/>
      <c r="J286" s="951"/>
      <c r="K286" s="951"/>
      <c r="L286" s="951"/>
      <c r="M286" s="951"/>
      <c r="N286" s="951"/>
      <c r="O286" s="951"/>
      <c r="P286" s="951"/>
      <c r="Q286" s="952"/>
      <c r="R286" s="942" t="s">
        <v>545</v>
      </c>
      <c r="S286" s="942"/>
      <c r="T286" s="942"/>
      <c r="U286" s="957"/>
      <c r="V286" s="957"/>
      <c r="W286" s="957"/>
      <c r="X286" s="957"/>
      <c r="Y286" s="955" t="s">
        <v>378</v>
      </c>
      <c r="Z286" s="956"/>
      <c r="AA286" s="951" t="s">
        <v>546</v>
      </c>
      <c r="AB286" s="951"/>
      <c r="AC286" s="951"/>
      <c r="AD286" s="951"/>
      <c r="AE286" s="951"/>
      <c r="AF286" s="951"/>
      <c r="AG286" s="951"/>
      <c r="AH286" s="952"/>
      <c r="AI286" s="57"/>
      <c r="AJ286" s="57"/>
      <c r="AK286" s="57"/>
      <c r="AL286" s="57"/>
      <c r="AM286" s="57"/>
    </row>
    <row r="287" spans="1:39" ht="15" customHeight="1">
      <c r="A287" s="408"/>
      <c r="B287" s="953" t="s">
        <v>136</v>
      </c>
      <c r="C287" s="951"/>
      <c r="D287" s="951"/>
      <c r="E287" s="951"/>
      <c r="F287" s="951"/>
      <c r="G287" s="951"/>
      <c r="H287" s="951"/>
      <c r="I287" s="951"/>
      <c r="J287" s="951"/>
      <c r="K287" s="951"/>
      <c r="L287" s="951"/>
      <c r="M287" s="951"/>
      <c r="N287" s="951"/>
      <c r="O287" s="951"/>
      <c r="P287" s="951"/>
      <c r="Q287" s="952"/>
      <c r="R287" s="942" t="s">
        <v>547</v>
      </c>
      <c r="S287" s="942"/>
      <c r="T287" s="942"/>
      <c r="U287" s="954">
        <f>IF(AI290=2,"",AA352)</f>
      </c>
      <c r="V287" s="954"/>
      <c r="W287" s="954"/>
      <c r="X287" s="954"/>
      <c r="Y287" s="955" t="s">
        <v>378</v>
      </c>
      <c r="Z287" s="956"/>
      <c r="AA287" s="951" t="s">
        <v>137</v>
      </c>
      <c r="AB287" s="951"/>
      <c r="AC287" s="951"/>
      <c r="AD287" s="951"/>
      <c r="AE287" s="951"/>
      <c r="AF287" s="951"/>
      <c r="AG287" s="951"/>
      <c r="AH287" s="952"/>
      <c r="AI287" s="57"/>
      <c r="AJ287" s="57"/>
      <c r="AK287" s="57"/>
      <c r="AL287" s="57"/>
      <c r="AM287" s="57"/>
    </row>
    <row r="288" spans="1:39" ht="15" customHeight="1">
      <c r="A288" s="408"/>
      <c r="B288" s="439" t="s">
        <v>138</v>
      </c>
      <c r="C288" s="440"/>
      <c r="D288" s="440"/>
      <c r="E288" s="440"/>
      <c r="F288" s="440"/>
      <c r="G288" s="440"/>
      <c r="H288" s="440"/>
      <c r="I288" s="440"/>
      <c r="J288" s="440"/>
      <c r="K288" s="440"/>
      <c r="L288" s="440"/>
      <c r="M288" s="440"/>
      <c r="N288" s="440"/>
      <c r="O288" s="440"/>
      <c r="P288" s="440"/>
      <c r="Q288" s="440"/>
      <c r="R288" s="441"/>
      <c r="S288" s="440"/>
      <c r="T288" s="440"/>
      <c r="U288" s="441"/>
      <c r="V288" s="440"/>
      <c r="W288" s="440"/>
      <c r="X288" s="440"/>
      <c r="Y288" s="441"/>
      <c r="Z288" s="441"/>
      <c r="AA288" s="441"/>
      <c r="AB288" s="441"/>
      <c r="AC288" s="441"/>
      <c r="AD288" s="440"/>
      <c r="AE288" s="440"/>
      <c r="AF288" s="440"/>
      <c r="AG288" s="440"/>
      <c r="AH288" s="440"/>
      <c r="AI288" s="57"/>
      <c r="AJ288" s="57"/>
      <c r="AK288" s="57"/>
      <c r="AL288" s="57"/>
      <c r="AM288" s="57"/>
    </row>
    <row r="289" spans="1:39" ht="15" customHeight="1">
      <c r="A289" s="408"/>
      <c r="B289" s="939" t="s">
        <v>132</v>
      </c>
      <c r="C289" s="940"/>
      <c r="D289" s="940"/>
      <c r="E289" s="940"/>
      <c r="F289" s="940"/>
      <c r="G289" s="940"/>
      <c r="H289" s="940"/>
      <c r="I289" s="940"/>
      <c r="J289" s="940"/>
      <c r="K289" s="940"/>
      <c r="L289" s="940"/>
      <c r="M289" s="940"/>
      <c r="N289" s="940"/>
      <c r="O289" s="940"/>
      <c r="P289" s="940"/>
      <c r="Q289" s="941"/>
      <c r="R289" s="942" t="s">
        <v>47</v>
      </c>
      <c r="S289" s="942"/>
      <c r="T289" s="942"/>
      <c r="U289" s="942" t="s">
        <v>133</v>
      </c>
      <c r="V289" s="942"/>
      <c r="W289" s="942"/>
      <c r="X289" s="942"/>
      <c r="Y289" s="939" t="s">
        <v>6</v>
      </c>
      <c r="Z289" s="941"/>
      <c r="AA289" s="939" t="s">
        <v>134</v>
      </c>
      <c r="AB289" s="940"/>
      <c r="AC289" s="940"/>
      <c r="AD289" s="940"/>
      <c r="AE289" s="940"/>
      <c r="AF289" s="940"/>
      <c r="AG289" s="940"/>
      <c r="AH289" s="941"/>
      <c r="AI289" s="57"/>
      <c r="AJ289" s="57"/>
      <c r="AK289" s="57"/>
      <c r="AL289" s="57"/>
      <c r="AM289" s="57"/>
    </row>
    <row r="290" spans="1:39" ht="15" customHeight="1">
      <c r="A290" s="408"/>
      <c r="B290" s="958" t="s">
        <v>139</v>
      </c>
      <c r="C290" s="959"/>
      <c r="D290" s="964" t="s">
        <v>140</v>
      </c>
      <c r="E290" s="965"/>
      <c r="F290" s="966"/>
      <c r="G290" s="973" t="s">
        <v>548</v>
      </c>
      <c r="H290" s="974"/>
      <c r="I290" s="974"/>
      <c r="J290" s="974"/>
      <c r="K290" s="974"/>
      <c r="L290" s="974"/>
      <c r="M290" s="974"/>
      <c r="N290" s="974"/>
      <c r="O290" s="974"/>
      <c r="P290" s="974"/>
      <c r="Q290" s="975"/>
      <c r="R290" s="942" t="s">
        <v>549</v>
      </c>
      <c r="S290" s="942"/>
      <c r="T290" s="942"/>
      <c r="U290" s="976"/>
      <c r="V290" s="976"/>
      <c r="W290" s="976"/>
      <c r="X290" s="976"/>
      <c r="Y290" s="955" t="s">
        <v>378</v>
      </c>
      <c r="Z290" s="956"/>
      <c r="AA290" s="977" t="s">
        <v>546</v>
      </c>
      <c r="AB290" s="977"/>
      <c r="AC290" s="977"/>
      <c r="AD290" s="977"/>
      <c r="AE290" s="977"/>
      <c r="AF290" s="977"/>
      <c r="AG290" s="977"/>
      <c r="AH290" s="978"/>
      <c r="AI290" s="398">
        <f>IF(OR(P17="",P23="",Q35="",Q42=""),2,IF(OR(P17="Ⅰa",P17="Ⅰb",P17="Ⅱ"),IF(Q35&gt;=1.4,1,0),IF(OR(P17="Ⅲ",P17="Ⅳa",P17="Ⅳb",P17="Ⅴ"),IF(Q35&gt;=1.9,1,0),IF(P17="Ⅵ",IF(Q35&gt;=3.7,1,0),2))))</f>
        <v>2</v>
      </c>
      <c r="AK290" s="57"/>
      <c r="AL290" s="57"/>
      <c r="AM290" s="57"/>
    </row>
    <row r="291" spans="1:39" ht="15" customHeight="1">
      <c r="A291" s="408"/>
      <c r="B291" s="960"/>
      <c r="C291" s="961"/>
      <c r="D291" s="967"/>
      <c r="E291" s="968"/>
      <c r="F291" s="969"/>
      <c r="G291" s="979" t="s">
        <v>550</v>
      </c>
      <c r="H291" s="980"/>
      <c r="I291" s="980"/>
      <c r="J291" s="980"/>
      <c r="K291" s="980"/>
      <c r="L291" s="939" t="s">
        <v>551</v>
      </c>
      <c r="M291" s="941"/>
      <c r="N291" s="985">
        <f>IF(OR(AI290=2,AI290=1),"",IF(OR(P17="Ⅰa",P17="Ⅰb"),1.6,IF(P17="Ⅱ",1.9,IF(P17="Ⅲ",2.4,IF(OR(P17="Ⅳa",P17="Ⅳb",P17="Ⅴ"),2.7,IF(P17="Ⅵ",3.7,""))))))</f>
      </c>
      <c r="O291" s="985"/>
      <c r="P291" s="985"/>
      <c r="Q291" s="985"/>
      <c r="R291" s="942" t="s">
        <v>552</v>
      </c>
      <c r="S291" s="942"/>
      <c r="T291" s="942"/>
      <c r="U291" s="986"/>
      <c r="V291" s="986"/>
      <c r="W291" s="986"/>
      <c r="X291" s="986"/>
      <c r="Y291" s="955" t="s">
        <v>378</v>
      </c>
      <c r="Z291" s="956"/>
      <c r="AA291" s="987" t="s">
        <v>379</v>
      </c>
      <c r="AB291" s="977"/>
      <c r="AC291" s="977"/>
      <c r="AD291" s="977"/>
      <c r="AE291" s="977"/>
      <c r="AF291" s="977"/>
      <c r="AG291" s="977"/>
      <c r="AH291" s="978"/>
      <c r="AI291" s="57"/>
      <c r="AJ291" s="57"/>
      <c r="AK291" s="57"/>
      <c r="AL291" s="57"/>
      <c r="AM291" s="57"/>
    </row>
    <row r="292" spans="1:39" ht="15" customHeight="1">
      <c r="A292" s="408"/>
      <c r="B292" s="960"/>
      <c r="C292" s="961"/>
      <c r="D292" s="967"/>
      <c r="E292" s="968"/>
      <c r="F292" s="969"/>
      <c r="G292" s="981"/>
      <c r="H292" s="982"/>
      <c r="I292" s="982"/>
      <c r="J292" s="982"/>
      <c r="K292" s="982"/>
      <c r="L292" s="939" t="s">
        <v>553</v>
      </c>
      <c r="M292" s="941"/>
      <c r="N292" s="985">
        <f>IF(OR(AI290=2,AI290=1),"",IF(OR(P17="Ⅰa",P17="Ⅰb",P17="Ⅱ"),1.4,IF(OR(P17="Ⅲ",P17="Ⅳa",P17="Ⅳb",P17="Ⅴ"),1.9,IF(P17="Ⅵ",3.7,""))))</f>
      </c>
      <c r="O292" s="985"/>
      <c r="P292" s="985"/>
      <c r="Q292" s="985"/>
      <c r="R292" s="942" t="s">
        <v>554</v>
      </c>
      <c r="S292" s="942"/>
      <c r="T292" s="942"/>
      <c r="U292" s="986"/>
      <c r="V292" s="986"/>
      <c r="W292" s="986"/>
      <c r="X292" s="986"/>
      <c r="Y292" s="955" t="s">
        <v>378</v>
      </c>
      <c r="Z292" s="956"/>
      <c r="AA292" s="987" t="s">
        <v>380</v>
      </c>
      <c r="AB292" s="977"/>
      <c r="AC292" s="977"/>
      <c r="AD292" s="977"/>
      <c r="AE292" s="977"/>
      <c r="AF292" s="977"/>
      <c r="AG292" s="977"/>
      <c r="AH292" s="978"/>
      <c r="AI292" s="57"/>
      <c r="AJ292" s="57"/>
      <c r="AK292" s="57"/>
      <c r="AL292" s="57"/>
      <c r="AM292" s="57"/>
    </row>
    <row r="293" spans="1:39" ht="15" customHeight="1">
      <c r="A293" s="408"/>
      <c r="B293" s="960"/>
      <c r="C293" s="961"/>
      <c r="D293" s="970"/>
      <c r="E293" s="971"/>
      <c r="F293" s="972"/>
      <c r="G293" s="983"/>
      <c r="H293" s="984"/>
      <c r="I293" s="984"/>
      <c r="J293" s="984"/>
      <c r="K293" s="984"/>
      <c r="L293" s="399"/>
      <c r="M293" s="399"/>
      <c r="N293" s="399"/>
      <c r="O293" s="399"/>
      <c r="P293" s="399"/>
      <c r="Q293" s="400"/>
      <c r="R293" s="942" t="s">
        <v>555</v>
      </c>
      <c r="S293" s="942"/>
      <c r="T293" s="942"/>
      <c r="U293" s="988">
        <f>IF(OR(AI290=1,AI290=2),"",AA370)</f>
      </c>
      <c r="V293" s="988"/>
      <c r="W293" s="988"/>
      <c r="X293" s="988"/>
      <c r="Y293" s="955" t="s">
        <v>378</v>
      </c>
      <c r="Z293" s="956"/>
      <c r="AA293" s="977"/>
      <c r="AB293" s="977"/>
      <c r="AC293" s="977"/>
      <c r="AD293" s="977"/>
      <c r="AE293" s="977"/>
      <c r="AF293" s="977"/>
      <c r="AG293" s="977"/>
      <c r="AH293" s="978"/>
      <c r="AI293" s="57"/>
      <c r="AJ293" s="57"/>
      <c r="AK293" s="57"/>
      <c r="AL293" s="57"/>
      <c r="AM293" s="57"/>
    </row>
    <row r="294" spans="1:39" ht="15" customHeight="1">
      <c r="A294" s="408"/>
      <c r="B294" s="960"/>
      <c r="C294" s="961"/>
      <c r="D294" s="964" t="s">
        <v>141</v>
      </c>
      <c r="E294" s="965"/>
      <c r="F294" s="966"/>
      <c r="G294" s="973" t="s">
        <v>548</v>
      </c>
      <c r="H294" s="974"/>
      <c r="I294" s="974"/>
      <c r="J294" s="974"/>
      <c r="K294" s="974"/>
      <c r="L294" s="974"/>
      <c r="M294" s="974"/>
      <c r="N294" s="974"/>
      <c r="O294" s="974"/>
      <c r="P294" s="974"/>
      <c r="Q294" s="975"/>
      <c r="R294" s="942" t="s">
        <v>556</v>
      </c>
      <c r="S294" s="942"/>
      <c r="T294" s="942"/>
      <c r="U294" s="986"/>
      <c r="V294" s="986"/>
      <c r="W294" s="986"/>
      <c r="X294" s="986"/>
      <c r="Y294" s="955" t="s">
        <v>378</v>
      </c>
      <c r="Z294" s="956"/>
      <c r="AA294" s="977" t="s">
        <v>546</v>
      </c>
      <c r="AB294" s="977"/>
      <c r="AC294" s="977"/>
      <c r="AD294" s="977"/>
      <c r="AE294" s="977"/>
      <c r="AF294" s="977"/>
      <c r="AG294" s="977"/>
      <c r="AH294" s="978"/>
      <c r="AI294" s="57"/>
      <c r="AJ294" s="57"/>
      <c r="AK294" s="57"/>
      <c r="AL294" s="57"/>
      <c r="AM294" s="57"/>
    </row>
    <row r="295" spans="1:39" ht="15" customHeight="1">
      <c r="A295" s="408"/>
      <c r="B295" s="960"/>
      <c r="C295" s="961"/>
      <c r="D295" s="967"/>
      <c r="E295" s="968"/>
      <c r="F295" s="969"/>
      <c r="G295" s="979" t="s">
        <v>550</v>
      </c>
      <c r="H295" s="980"/>
      <c r="I295" s="980"/>
      <c r="J295" s="980"/>
      <c r="K295" s="980"/>
      <c r="L295" s="939" t="s">
        <v>551</v>
      </c>
      <c r="M295" s="941"/>
      <c r="N295" s="985">
        <f>IF(OR(AI290=2,AI290=1),"",N291)</f>
      </c>
      <c r="O295" s="985"/>
      <c r="P295" s="985"/>
      <c r="Q295" s="985"/>
      <c r="R295" s="942" t="s">
        <v>557</v>
      </c>
      <c r="S295" s="942"/>
      <c r="T295" s="942"/>
      <c r="U295" s="957"/>
      <c r="V295" s="957"/>
      <c r="W295" s="957"/>
      <c r="X295" s="957"/>
      <c r="Y295" s="955" t="s">
        <v>378</v>
      </c>
      <c r="Z295" s="956"/>
      <c r="AA295" s="987" t="s">
        <v>379</v>
      </c>
      <c r="AB295" s="977"/>
      <c r="AC295" s="977"/>
      <c r="AD295" s="977"/>
      <c r="AE295" s="977"/>
      <c r="AF295" s="977"/>
      <c r="AG295" s="977"/>
      <c r="AH295" s="978"/>
      <c r="AI295" s="57"/>
      <c r="AJ295" s="57"/>
      <c r="AK295" s="57"/>
      <c r="AL295" s="57"/>
      <c r="AM295" s="57"/>
    </row>
    <row r="296" spans="1:39" ht="15" customHeight="1">
      <c r="A296" s="408"/>
      <c r="B296" s="960"/>
      <c r="C296" s="961"/>
      <c r="D296" s="967"/>
      <c r="E296" s="968"/>
      <c r="F296" s="969"/>
      <c r="G296" s="981"/>
      <c r="H296" s="982"/>
      <c r="I296" s="982"/>
      <c r="J296" s="982"/>
      <c r="K296" s="982"/>
      <c r="L296" s="939" t="s">
        <v>553</v>
      </c>
      <c r="M296" s="941"/>
      <c r="N296" s="985">
        <f>IF(OR(AI290=2,AI290=1),"",N292)</f>
      </c>
      <c r="O296" s="985"/>
      <c r="P296" s="985"/>
      <c r="Q296" s="985"/>
      <c r="R296" s="942" t="s">
        <v>558</v>
      </c>
      <c r="S296" s="942"/>
      <c r="T296" s="942"/>
      <c r="U296" s="957"/>
      <c r="V296" s="957"/>
      <c r="W296" s="957"/>
      <c r="X296" s="957"/>
      <c r="Y296" s="955" t="s">
        <v>378</v>
      </c>
      <c r="Z296" s="956"/>
      <c r="AA296" s="987" t="s">
        <v>380</v>
      </c>
      <c r="AB296" s="977"/>
      <c r="AC296" s="977"/>
      <c r="AD296" s="977"/>
      <c r="AE296" s="977"/>
      <c r="AF296" s="977"/>
      <c r="AG296" s="977"/>
      <c r="AH296" s="978"/>
      <c r="AI296" s="57"/>
      <c r="AJ296" s="57"/>
      <c r="AK296" s="57"/>
      <c r="AL296" s="57"/>
      <c r="AM296" s="57"/>
    </row>
    <row r="297" spans="1:39" ht="15" customHeight="1">
      <c r="A297" s="408"/>
      <c r="B297" s="960"/>
      <c r="C297" s="961"/>
      <c r="D297" s="970"/>
      <c r="E297" s="971"/>
      <c r="F297" s="972"/>
      <c r="G297" s="983"/>
      <c r="H297" s="984"/>
      <c r="I297" s="984"/>
      <c r="J297" s="984"/>
      <c r="K297" s="984"/>
      <c r="L297" s="399"/>
      <c r="M297" s="399"/>
      <c r="N297" s="399"/>
      <c r="O297" s="399"/>
      <c r="P297" s="399"/>
      <c r="Q297" s="400"/>
      <c r="R297" s="942" t="s">
        <v>559</v>
      </c>
      <c r="S297" s="942"/>
      <c r="T297" s="942"/>
      <c r="U297" s="988">
        <f>IF(OR(AI290=1,AI290=2),"",AA372)</f>
      </c>
      <c r="V297" s="988"/>
      <c r="W297" s="988"/>
      <c r="X297" s="988"/>
      <c r="Y297" s="955" t="s">
        <v>378</v>
      </c>
      <c r="Z297" s="956"/>
      <c r="AA297" s="977"/>
      <c r="AB297" s="977"/>
      <c r="AC297" s="977"/>
      <c r="AD297" s="977"/>
      <c r="AE297" s="977"/>
      <c r="AF297" s="977"/>
      <c r="AG297" s="977"/>
      <c r="AH297" s="978"/>
      <c r="AI297" s="57"/>
      <c r="AJ297" s="57"/>
      <c r="AK297" s="57"/>
      <c r="AL297" s="57"/>
      <c r="AM297" s="57"/>
    </row>
    <row r="298" spans="1:39" ht="15" customHeight="1">
      <c r="A298" s="408"/>
      <c r="B298" s="960"/>
      <c r="C298" s="961"/>
      <c r="D298" s="401" t="s">
        <v>142</v>
      </c>
      <c r="E298" s="401"/>
      <c r="F298" s="401"/>
      <c r="G298" s="401"/>
      <c r="H298" s="401"/>
      <c r="I298" s="401"/>
      <c r="J298" s="401"/>
      <c r="K298" s="401"/>
      <c r="L298" s="401"/>
      <c r="M298" s="401"/>
      <c r="N298" s="401"/>
      <c r="O298" s="401"/>
      <c r="P298" s="401"/>
      <c r="Q298" s="402"/>
      <c r="R298" s="942" t="s">
        <v>560</v>
      </c>
      <c r="S298" s="942"/>
      <c r="T298" s="942"/>
      <c r="U298" s="986"/>
      <c r="V298" s="986"/>
      <c r="W298" s="986"/>
      <c r="X298" s="986"/>
      <c r="Y298" s="955" t="s">
        <v>378</v>
      </c>
      <c r="Z298" s="956"/>
      <c r="AA298" s="977" t="s">
        <v>546</v>
      </c>
      <c r="AB298" s="977"/>
      <c r="AC298" s="977"/>
      <c r="AD298" s="977"/>
      <c r="AE298" s="977"/>
      <c r="AF298" s="977"/>
      <c r="AG298" s="977"/>
      <c r="AH298" s="978"/>
      <c r="AI298" s="57"/>
      <c r="AJ298" s="57"/>
      <c r="AK298" s="57"/>
      <c r="AL298" s="57"/>
      <c r="AM298" s="57"/>
    </row>
    <row r="299" spans="1:39" ht="15" customHeight="1">
      <c r="A299" s="408"/>
      <c r="B299" s="960"/>
      <c r="C299" s="961"/>
      <c r="D299" s="401" t="s">
        <v>143</v>
      </c>
      <c r="E299" s="401"/>
      <c r="F299" s="401"/>
      <c r="G299" s="401"/>
      <c r="H299" s="401"/>
      <c r="I299" s="401"/>
      <c r="J299" s="401"/>
      <c r="K299" s="401"/>
      <c r="L299" s="401"/>
      <c r="M299" s="401"/>
      <c r="N299" s="401"/>
      <c r="O299" s="401"/>
      <c r="P299" s="401"/>
      <c r="Q299" s="402"/>
      <c r="R299" s="942" t="s">
        <v>561</v>
      </c>
      <c r="S299" s="942"/>
      <c r="T299" s="942"/>
      <c r="U299" s="957"/>
      <c r="V299" s="957"/>
      <c r="W299" s="957"/>
      <c r="X299" s="957"/>
      <c r="Y299" s="955" t="s">
        <v>378</v>
      </c>
      <c r="Z299" s="956"/>
      <c r="AA299" s="977" t="s">
        <v>546</v>
      </c>
      <c r="AB299" s="977"/>
      <c r="AC299" s="977"/>
      <c r="AD299" s="977"/>
      <c r="AE299" s="977"/>
      <c r="AF299" s="977"/>
      <c r="AG299" s="977"/>
      <c r="AH299" s="978"/>
      <c r="AI299" s="57"/>
      <c r="AJ299" s="57"/>
      <c r="AK299" s="57"/>
      <c r="AL299" s="57"/>
      <c r="AM299" s="57"/>
    </row>
    <row r="300" spans="1:39" ht="15" customHeight="1">
      <c r="A300" s="408"/>
      <c r="B300" s="962"/>
      <c r="C300" s="963"/>
      <c r="D300" s="401" t="s">
        <v>144</v>
      </c>
      <c r="E300" s="401"/>
      <c r="F300" s="401"/>
      <c r="G300" s="401"/>
      <c r="H300" s="401"/>
      <c r="I300" s="401"/>
      <c r="J300" s="401"/>
      <c r="K300" s="401"/>
      <c r="L300" s="401"/>
      <c r="M300" s="401"/>
      <c r="N300" s="401"/>
      <c r="O300" s="401"/>
      <c r="P300" s="401"/>
      <c r="Q300" s="402"/>
      <c r="R300" s="942" t="s">
        <v>562</v>
      </c>
      <c r="S300" s="942"/>
      <c r="T300" s="942"/>
      <c r="U300" s="957"/>
      <c r="V300" s="957"/>
      <c r="W300" s="957"/>
      <c r="X300" s="957"/>
      <c r="Y300" s="955" t="s">
        <v>378</v>
      </c>
      <c r="Z300" s="956"/>
      <c r="AA300" s="977" t="s">
        <v>546</v>
      </c>
      <c r="AB300" s="977"/>
      <c r="AC300" s="977"/>
      <c r="AD300" s="977"/>
      <c r="AE300" s="977"/>
      <c r="AF300" s="977"/>
      <c r="AG300" s="977"/>
      <c r="AH300" s="978"/>
      <c r="AI300" s="57"/>
      <c r="AJ300" s="57"/>
      <c r="AK300" s="57"/>
      <c r="AL300" s="57"/>
      <c r="AM300" s="57"/>
    </row>
    <row r="301" spans="1:39" ht="15" customHeight="1">
      <c r="A301" s="408"/>
      <c r="B301" s="992" t="s">
        <v>145</v>
      </c>
      <c r="C301" s="993"/>
      <c r="D301" s="993"/>
      <c r="E301" s="993"/>
      <c r="F301" s="994"/>
      <c r="G301" s="403" t="s">
        <v>381</v>
      </c>
      <c r="H301" s="401"/>
      <c r="I301" s="401"/>
      <c r="J301" s="401"/>
      <c r="K301" s="401"/>
      <c r="L301" s="401"/>
      <c r="M301" s="401"/>
      <c r="N301" s="401"/>
      <c r="O301" s="401"/>
      <c r="P301" s="401"/>
      <c r="Q301" s="402"/>
      <c r="R301" s="942" t="s">
        <v>563</v>
      </c>
      <c r="S301" s="942"/>
      <c r="T301" s="942"/>
      <c r="U301" s="989"/>
      <c r="V301" s="990"/>
      <c r="W301" s="990"/>
      <c r="X301" s="991"/>
      <c r="Y301" s="955" t="s">
        <v>564</v>
      </c>
      <c r="Z301" s="956"/>
      <c r="AA301" s="977" t="s">
        <v>382</v>
      </c>
      <c r="AB301" s="977"/>
      <c r="AC301" s="977"/>
      <c r="AD301" s="977"/>
      <c r="AE301" s="977"/>
      <c r="AF301" s="977"/>
      <c r="AG301" s="977"/>
      <c r="AH301" s="978"/>
      <c r="AI301" s="57"/>
      <c r="AJ301" s="57"/>
      <c r="AK301" s="57"/>
      <c r="AL301" s="57"/>
      <c r="AM301" s="57"/>
    </row>
    <row r="302" spans="1:39" ht="15" customHeight="1">
      <c r="A302" s="408"/>
      <c r="B302" s="995"/>
      <c r="C302" s="996"/>
      <c r="D302" s="996"/>
      <c r="E302" s="996"/>
      <c r="F302" s="997"/>
      <c r="G302" s="403" t="s">
        <v>383</v>
      </c>
      <c r="H302" s="401"/>
      <c r="I302" s="401"/>
      <c r="J302" s="401"/>
      <c r="K302" s="401"/>
      <c r="L302" s="401"/>
      <c r="M302" s="401"/>
      <c r="N302" s="401"/>
      <c r="O302" s="401"/>
      <c r="P302" s="401"/>
      <c r="Q302" s="402"/>
      <c r="R302" s="942" t="s">
        <v>563</v>
      </c>
      <c r="S302" s="942"/>
      <c r="T302" s="942"/>
      <c r="U302" s="989"/>
      <c r="V302" s="990"/>
      <c r="W302" s="990"/>
      <c r="X302" s="991"/>
      <c r="Y302" s="955" t="s">
        <v>564</v>
      </c>
      <c r="Z302" s="956"/>
      <c r="AA302" s="977" t="s">
        <v>382</v>
      </c>
      <c r="AB302" s="977"/>
      <c r="AC302" s="977"/>
      <c r="AD302" s="977"/>
      <c r="AE302" s="977"/>
      <c r="AF302" s="977"/>
      <c r="AG302" s="977"/>
      <c r="AH302" s="978"/>
      <c r="AI302" s="57"/>
      <c r="AJ302" s="57"/>
      <c r="AK302" s="57"/>
      <c r="AL302" s="57"/>
      <c r="AM302" s="57"/>
    </row>
    <row r="303" spans="1:39" ht="15" customHeight="1">
      <c r="A303" s="408"/>
      <c r="B303" s="998"/>
      <c r="C303" s="999"/>
      <c r="D303" s="999"/>
      <c r="E303" s="999"/>
      <c r="F303" s="1000"/>
      <c r="G303" s="404" t="s">
        <v>384</v>
      </c>
      <c r="H303" s="405"/>
      <c r="I303" s="405"/>
      <c r="J303" s="405"/>
      <c r="K303" s="405"/>
      <c r="L303" s="405"/>
      <c r="M303" s="405"/>
      <c r="N303" s="405"/>
      <c r="O303" s="405"/>
      <c r="P303" s="405"/>
      <c r="Q303" s="406"/>
      <c r="R303" s="942" t="s">
        <v>563</v>
      </c>
      <c r="S303" s="942"/>
      <c r="T303" s="942"/>
      <c r="U303" s="989"/>
      <c r="V303" s="990"/>
      <c r="W303" s="990"/>
      <c r="X303" s="991"/>
      <c r="Y303" s="955" t="s">
        <v>564</v>
      </c>
      <c r="Z303" s="956"/>
      <c r="AA303" s="977" t="s">
        <v>382</v>
      </c>
      <c r="AB303" s="977"/>
      <c r="AC303" s="977"/>
      <c r="AD303" s="977"/>
      <c r="AE303" s="977"/>
      <c r="AF303" s="977"/>
      <c r="AG303" s="977"/>
      <c r="AH303" s="978"/>
      <c r="AI303" s="57"/>
      <c r="AJ303" s="57"/>
      <c r="AK303" s="57"/>
      <c r="AL303" s="57"/>
      <c r="AM303" s="57"/>
    </row>
    <row r="304" spans="1:39" ht="15" customHeight="1">
      <c r="A304" s="408"/>
      <c r="B304" s="964" t="s">
        <v>146</v>
      </c>
      <c r="C304" s="965"/>
      <c r="D304" s="965"/>
      <c r="E304" s="965"/>
      <c r="F304" s="966"/>
      <c r="G304" s="973" t="s">
        <v>548</v>
      </c>
      <c r="H304" s="974"/>
      <c r="I304" s="974"/>
      <c r="J304" s="974"/>
      <c r="K304" s="974"/>
      <c r="L304" s="974"/>
      <c r="M304" s="974"/>
      <c r="N304" s="974"/>
      <c r="O304" s="974"/>
      <c r="P304" s="974"/>
      <c r="Q304" s="975"/>
      <c r="R304" s="1001" t="s">
        <v>147</v>
      </c>
      <c r="S304" s="1002"/>
      <c r="T304" s="1003"/>
      <c r="U304" s="1007">
        <f>IF(OR(AND(AI290=0,U313=""),AI290=2),"",AA358)</f>
      </c>
      <c r="V304" s="1007"/>
      <c r="W304" s="1007"/>
      <c r="X304" s="1007"/>
      <c r="Y304" s="1008" t="s">
        <v>378</v>
      </c>
      <c r="Z304" s="1009"/>
      <c r="AA304" s="987" t="s">
        <v>565</v>
      </c>
      <c r="AB304" s="977"/>
      <c r="AC304" s="977"/>
      <c r="AD304" s="977"/>
      <c r="AE304" s="977"/>
      <c r="AF304" s="977"/>
      <c r="AG304" s="977"/>
      <c r="AH304" s="978"/>
      <c r="AI304" s="57"/>
      <c r="AJ304" s="57"/>
      <c r="AK304" s="57"/>
      <c r="AL304" s="57"/>
      <c r="AM304" s="57"/>
    </row>
    <row r="305" spans="1:39" ht="15" customHeight="1">
      <c r="A305" s="408"/>
      <c r="B305" s="970"/>
      <c r="C305" s="971"/>
      <c r="D305" s="971"/>
      <c r="E305" s="971"/>
      <c r="F305" s="972"/>
      <c r="G305" s="973" t="s">
        <v>550</v>
      </c>
      <c r="H305" s="974"/>
      <c r="I305" s="974"/>
      <c r="J305" s="974"/>
      <c r="K305" s="974"/>
      <c r="L305" s="974"/>
      <c r="M305" s="974"/>
      <c r="N305" s="974"/>
      <c r="O305" s="974"/>
      <c r="P305" s="974"/>
      <c r="Q305" s="975"/>
      <c r="R305" s="1004"/>
      <c r="S305" s="1005"/>
      <c r="T305" s="1006"/>
      <c r="U305" s="1012">
        <f>IF(OR(AI290=1,AI290=2),"",AA377)</f>
      </c>
      <c r="V305" s="1012"/>
      <c r="W305" s="1012"/>
      <c r="X305" s="1012"/>
      <c r="Y305" s="1010"/>
      <c r="Z305" s="1011"/>
      <c r="AA305" s="987" t="s">
        <v>566</v>
      </c>
      <c r="AB305" s="977"/>
      <c r="AC305" s="977"/>
      <c r="AD305" s="977"/>
      <c r="AE305" s="977"/>
      <c r="AF305" s="977"/>
      <c r="AG305" s="977"/>
      <c r="AH305" s="978"/>
      <c r="AI305" s="57"/>
      <c r="AJ305" s="57"/>
      <c r="AK305" s="57"/>
      <c r="AL305" s="57"/>
      <c r="AM305" s="57"/>
    </row>
    <row r="306" spans="1:39" ht="15" customHeight="1">
      <c r="A306" s="408"/>
      <c r="B306" s="1013" t="s">
        <v>148</v>
      </c>
      <c r="C306" s="1014"/>
      <c r="D306" s="1014"/>
      <c r="E306" s="1014"/>
      <c r="F306" s="1015"/>
      <c r="G306" s="987" t="s">
        <v>548</v>
      </c>
      <c r="H306" s="977"/>
      <c r="I306" s="977"/>
      <c r="J306" s="977"/>
      <c r="K306" s="977"/>
      <c r="L306" s="977"/>
      <c r="M306" s="977"/>
      <c r="N306" s="977"/>
      <c r="O306" s="977"/>
      <c r="P306" s="977"/>
      <c r="Q306" s="978"/>
      <c r="R306" s="1001" t="s">
        <v>567</v>
      </c>
      <c r="S306" s="1002"/>
      <c r="T306" s="1003"/>
      <c r="U306" s="1012">
        <f>IF(OR(AI290=0,AI290=2),"",AA360)</f>
      </c>
      <c r="V306" s="1012"/>
      <c r="W306" s="1012"/>
      <c r="X306" s="1012"/>
      <c r="Y306" s="1008" t="s">
        <v>378</v>
      </c>
      <c r="Z306" s="1009"/>
      <c r="AA306" s="987" t="s">
        <v>385</v>
      </c>
      <c r="AB306" s="977"/>
      <c r="AC306" s="977"/>
      <c r="AD306" s="977"/>
      <c r="AE306" s="977"/>
      <c r="AF306" s="977"/>
      <c r="AG306" s="977"/>
      <c r="AH306" s="978"/>
      <c r="AI306" s="57"/>
      <c r="AJ306" s="57"/>
      <c r="AK306" s="57"/>
      <c r="AL306" s="57"/>
      <c r="AM306" s="57"/>
    </row>
    <row r="307" spans="1:39" ht="15" customHeight="1">
      <c r="A307" s="408"/>
      <c r="B307" s="1016"/>
      <c r="C307" s="1017"/>
      <c r="D307" s="1017"/>
      <c r="E307" s="1017"/>
      <c r="F307" s="1018"/>
      <c r="G307" s="973" t="s">
        <v>550</v>
      </c>
      <c r="H307" s="974"/>
      <c r="I307" s="974"/>
      <c r="J307" s="974"/>
      <c r="K307" s="974"/>
      <c r="L307" s="974"/>
      <c r="M307" s="974"/>
      <c r="N307" s="974"/>
      <c r="O307" s="974"/>
      <c r="P307" s="974"/>
      <c r="Q307" s="975"/>
      <c r="R307" s="1004"/>
      <c r="S307" s="1005"/>
      <c r="T307" s="1006"/>
      <c r="U307" s="1007">
        <f>IF(OR(AI290=1,AI290=2),"",AA379)</f>
      </c>
      <c r="V307" s="1007"/>
      <c r="W307" s="1007"/>
      <c r="X307" s="1007"/>
      <c r="Y307" s="1010"/>
      <c r="Z307" s="1011"/>
      <c r="AA307" s="987" t="s">
        <v>386</v>
      </c>
      <c r="AB307" s="977"/>
      <c r="AC307" s="977"/>
      <c r="AD307" s="977"/>
      <c r="AE307" s="977"/>
      <c r="AF307" s="977"/>
      <c r="AG307" s="977"/>
      <c r="AH307" s="978"/>
      <c r="AI307" s="57"/>
      <c r="AJ307" s="57"/>
      <c r="AK307" s="57"/>
      <c r="AL307" s="57"/>
      <c r="AM307" s="57"/>
    </row>
    <row r="308" spans="1:39" ht="15" customHeight="1">
      <c r="A308" s="408"/>
      <c r="B308" s="953" t="s">
        <v>149</v>
      </c>
      <c r="C308" s="951"/>
      <c r="D308" s="951"/>
      <c r="E308" s="951"/>
      <c r="F308" s="951"/>
      <c r="G308" s="951"/>
      <c r="H308" s="951"/>
      <c r="I308" s="951"/>
      <c r="J308" s="951"/>
      <c r="K308" s="951"/>
      <c r="L308" s="951"/>
      <c r="M308" s="951"/>
      <c r="N308" s="951"/>
      <c r="O308" s="951"/>
      <c r="P308" s="951"/>
      <c r="Q308" s="952"/>
      <c r="R308" s="939" t="s">
        <v>563</v>
      </c>
      <c r="S308" s="940"/>
      <c r="T308" s="941"/>
      <c r="U308" s="989"/>
      <c r="V308" s="990"/>
      <c r="W308" s="990"/>
      <c r="X308" s="991"/>
      <c r="Y308" s="1019" t="s">
        <v>564</v>
      </c>
      <c r="Z308" s="1020"/>
      <c r="AA308" s="987" t="s">
        <v>150</v>
      </c>
      <c r="AB308" s="977"/>
      <c r="AC308" s="977"/>
      <c r="AD308" s="977"/>
      <c r="AE308" s="977"/>
      <c r="AF308" s="977"/>
      <c r="AG308" s="977"/>
      <c r="AH308" s="978"/>
      <c r="AI308" s="57"/>
      <c r="AJ308" s="57"/>
      <c r="AK308" s="57"/>
      <c r="AL308" s="57"/>
      <c r="AM308" s="57"/>
    </row>
    <row r="309" spans="1:39" ht="15" customHeight="1">
      <c r="A309" s="408"/>
      <c r="B309" s="439" t="s">
        <v>387</v>
      </c>
      <c r="C309" s="440"/>
      <c r="D309" s="440"/>
      <c r="E309" s="440"/>
      <c r="F309" s="440"/>
      <c r="G309" s="440"/>
      <c r="H309" s="440"/>
      <c r="I309" s="440"/>
      <c r="J309" s="440"/>
      <c r="K309" s="440"/>
      <c r="L309" s="440"/>
      <c r="M309" s="440"/>
      <c r="N309" s="440"/>
      <c r="O309" s="440"/>
      <c r="P309" s="440"/>
      <c r="Q309" s="440"/>
      <c r="R309" s="441"/>
      <c r="S309" s="440"/>
      <c r="T309" s="440"/>
      <c r="U309" s="441"/>
      <c r="V309" s="407"/>
      <c r="W309" s="1021" t="s">
        <v>388</v>
      </c>
      <c r="X309" s="1021"/>
      <c r="Y309" s="1021"/>
      <c r="Z309" s="1021"/>
      <c r="AA309" s="1021"/>
      <c r="AB309" s="1021"/>
      <c r="AC309" s="1021"/>
      <c r="AD309" s="1021"/>
      <c r="AE309" s="1021"/>
      <c r="AF309" s="1021"/>
      <c r="AG309" s="1021"/>
      <c r="AH309" s="1021"/>
      <c r="AI309" s="57"/>
      <c r="AJ309" s="57"/>
      <c r="AK309" s="57"/>
      <c r="AL309" s="57"/>
      <c r="AM309" s="57"/>
    </row>
    <row r="310" spans="1:39" ht="15" customHeight="1">
      <c r="A310" s="408"/>
      <c r="B310" s="939" t="s">
        <v>132</v>
      </c>
      <c r="C310" s="940"/>
      <c r="D310" s="940"/>
      <c r="E310" s="940"/>
      <c r="F310" s="940"/>
      <c r="G310" s="940"/>
      <c r="H310" s="940"/>
      <c r="I310" s="940"/>
      <c r="J310" s="940"/>
      <c r="K310" s="940"/>
      <c r="L310" s="940"/>
      <c r="M310" s="940"/>
      <c r="N310" s="940"/>
      <c r="O310" s="940"/>
      <c r="P310" s="940"/>
      <c r="Q310" s="941"/>
      <c r="R310" s="939" t="s">
        <v>47</v>
      </c>
      <c r="S310" s="940"/>
      <c r="T310" s="941"/>
      <c r="U310" s="939" t="s">
        <v>133</v>
      </c>
      <c r="V310" s="940"/>
      <c r="W310" s="940"/>
      <c r="X310" s="941"/>
      <c r="Y310" s="939" t="s">
        <v>6</v>
      </c>
      <c r="Z310" s="941"/>
      <c r="AA310" s="939" t="s">
        <v>134</v>
      </c>
      <c r="AB310" s="940"/>
      <c r="AC310" s="940"/>
      <c r="AD310" s="940"/>
      <c r="AE310" s="940"/>
      <c r="AF310" s="940"/>
      <c r="AG310" s="940"/>
      <c r="AH310" s="941"/>
      <c r="AI310" s="57"/>
      <c r="AJ310" s="57"/>
      <c r="AK310" s="57"/>
      <c r="AL310" s="57"/>
      <c r="AM310" s="57"/>
    </row>
    <row r="311" spans="1:39" ht="15" customHeight="1">
      <c r="A311" s="408"/>
      <c r="B311" s="1001" t="s">
        <v>389</v>
      </c>
      <c r="C311" s="1002"/>
      <c r="D311" s="1002"/>
      <c r="E311" s="1002"/>
      <c r="F311" s="987" t="s">
        <v>568</v>
      </c>
      <c r="G311" s="977"/>
      <c r="H311" s="977"/>
      <c r="I311" s="977"/>
      <c r="J311" s="977"/>
      <c r="K311" s="977"/>
      <c r="L311" s="977"/>
      <c r="M311" s="977"/>
      <c r="N311" s="977"/>
      <c r="O311" s="977"/>
      <c r="P311" s="977"/>
      <c r="Q311" s="978"/>
      <c r="R311" s="939" t="s">
        <v>569</v>
      </c>
      <c r="S311" s="940"/>
      <c r="T311" s="941"/>
      <c r="U311" s="989"/>
      <c r="V311" s="990"/>
      <c r="W311" s="990"/>
      <c r="X311" s="991"/>
      <c r="Y311" s="955" t="s">
        <v>378</v>
      </c>
      <c r="Z311" s="956"/>
      <c r="AA311" s="1022" t="s">
        <v>151</v>
      </c>
      <c r="AB311" s="1023"/>
      <c r="AC311" s="1023"/>
      <c r="AD311" s="1023"/>
      <c r="AE311" s="1023"/>
      <c r="AF311" s="1023"/>
      <c r="AG311" s="1023"/>
      <c r="AH311" s="1024"/>
      <c r="AI311" s="57"/>
      <c r="AJ311" s="57"/>
      <c r="AK311" s="57"/>
      <c r="AL311" s="57"/>
      <c r="AM311" s="57"/>
    </row>
    <row r="312" spans="1:39" ht="15" customHeight="1">
      <c r="A312" s="408"/>
      <c r="B312" s="1004"/>
      <c r="C312" s="1005"/>
      <c r="D312" s="1005"/>
      <c r="E312" s="1005"/>
      <c r="F312" s="987" t="s">
        <v>390</v>
      </c>
      <c r="G312" s="977"/>
      <c r="H312" s="977"/>
      <c r="I312" s="977"/>
      <c r="J312" s="977"/>
      <c r="K312" s="977"/>
      <c r="L312" s="977"/>
      <c r="M312" s="977"/>
      <c r="N312" s="977"/>
      <c r="O312" s="977"/>
      <c r="P312" s="977"/>
      <c r="Q312" s="978"/>
      <c r="R312" s="939" t="s">
        <v>570</v>
      </c>
      <c r="S312" s="940"/>
      <c r="T312" s="941"/>
      <c r="U312" s="1025">
        <f>IF(AI290=2,"",IF(AA383="",0,AA383))</f>
      </c>
      <c r="V312" s="1026"/>
      <c r="W312" s="1026"/>
      <c r="X312" s="1027"/>
      <c r="Y312" s="955" t="s">
        <v>378</v>
      </c>
      <c r="Z312" s="956"/>
      <c r="AA312" s="987" t="s">
        <v>571</v>
      </c>
      <c r="AB312" s="977"/>
      <c r="AC312" s="977"/>
      <c r="AD312" s="977"/>
      <c r="AE312" s="977"/>
      <c r="AF312" s="977"/>
      <c r="AG312" s="977"/>
      <c r="AH312" s="978"/>
      <c r="AI312" s="57"/>
      <c r="AJ312" s="57"/>
      <c r="AK312" s="57"/>
      <c r="AL312" s="57"/>
      <c r="AM312" s="57"/>
    </row>
    <row r="313" spans="1:39" ht="15" customHeight="1">
      <c r="A313" s="408"/>
      <c r="B313" s="964" t="s">
        <v>572</v>
      </c>
      <c r="C313" s="1002"/>
      <c r="D313" s="1002"/>
      <c r="E313" s="1003"/>
      <c r="F313" s="1031" t="s">
        <v>568</v>
      </c>
      <c r="G313" s="1032"/>
      <c r="H313" s="1032"/>
      <c r="I313" s="1032"/>
      <c r="J313" s="1032"/>
      <c r="K313" s="1032"/>
      <c r="L313" s="1032"/>
      <c r="M313" s="1032"/>
      <c r="N313" s="1032"/>
      <c r="O313" s="1032"/>
      <c r="P313" s="1032"/>
      <c r="Q313" s="1033"/>
      <c r="R313" s="1034" t="s">
        <v>573</v>
      </c>
      <c r="S313" s="1035"/>
      <c r="T313" s="1036"/>
      <c r="U313" s="1037"/>
      <c r="V313" s="1038"/>
      <c r="W313" s="1038"/>
      <c r="X313" s="1039"/>
      <c r="Y313" s="955" t="s">
        <v>378</v>
      </c>
      <c r="Z313" s="956"/>
      <c r="AA313" s="987" t="s">
        <v>152</v>
      </c>
      <c r="AB313" s="977"/>
      <c r="AC313" s="977"/>
      <c r="AD313" s="977"/>
      <c r="AE313" s="977"/>
      <c r="AF313" s="977"/>
      <c r="AG313" s="977"/>
      <c r="AH313" s="978"/>
      <c r="AI313" s="57"/>
      <c r="AJ313" s="57"/>
      <c r="AK313" s="57"/>
      <c r="AL313" s="57"/>
      <c r="AM313" s="57"/>
    </row>
    <row r="314" spans="1:39" ht="15" customHeight="1">
      <c r="A314" s="408"/>
      <c r="B314" s="1028"/>
      <c r="C314" s="1029"/>
      <c r="D314" s="1029"/>
      <c r="E314" s="1030"/>
      <c r="F314" s="953" t="s">
        <v>391</v>
      </c>
      <c r="G314" s="951"/>
      <c r="H314" s="951"/>
      <c r="I314" s="951"/>
      <c r="J314" s="951"/>
      <c r="K314" s="951"/>
      <c r="L314" s="951"/>
      <c r="M314" s="951"/>
      <c r="N314" s="951"/>
      <c r="O314" s="951"/>
      <c r="P314" s="951"/>
      <c r="Q314" s="952"/>
      <c r="R314" s="939" t="s">
        <v>574</v>
      </c>
      <c r="S314" s="940"/>
      <c r="T314" s="941"/>
      <c r="U314" s="1025">
        <f>IF(AI290=2,"",IF(AA389="",0,AA389))</f>
      </c>
      <c r="V314" s="1026"/>
      <c r="W314" s="1026"/>
      <c r="X314" s="1027"/>
      <c r="Y314" s="955" t="s">
        <v>378</v>
      </c>
      <c r="Z314" s="956"/>
      <c r="AA314" s="987" t="s">
        <v>153</v>
      </c>
      <c r="AB314" s="977"/>
      <c r="AC314" s="977"/>
      <c r="AD314" s="977"/>
      <c r="AE314" s="977"/>
      <c r="AF314" s="977"/>
      <c r="AG314" s="977"/>
      <c r="AH314" s="978"/>
      <c r="AI314" s="57"/>
      <c r="AJ314" s="57"/>
      <c r="AK314" s="57"/>
      <c r="AL314" s="57"/>
      <c r="AM314" s="57"/>
    </row>
    <row r="315" spans="1:39" ht="15" customHeight="1">
      <c r="A315" s="408"/>
      <c r="B315" s="1004"/>
      <c r="C315" s="1005"/>
      <c r="D315" s="1005"/>
      <c r="E315" s="1006"/>
      <c r="F315" s="1031" t="s">
        <v>392</v>
      </c>
      <c r="G315" s="1032"/>
      <c r="H315" s="1032"/>
      <c r="I315" s="1032"/>
      <c r="J315" s="1032"/>
      <c r="K315" s="1032"/>
      <c r="L315" s="1032"/>
      <c r="M315" s="1032"/>
      <c r="N315" s="1032"/>
      <c r="O315" s="1032"/>
      <c r="P315" s="1032"/>
      <c r="Q315" s="1033"/>
      <c r="R315" s="939" t="s">
        <v>575</v>
      </c>
      <c r="S315" s="940"/>
      <c r="T315" s="941"/>
      <c r="U315" s="1025">
        <f>IF(AI290=2,"",IF(AA391="",0,AA391))</f>
      </c>
      <c r="V315" s="1026"/>
      <c r="W315" s="1026"/>
      <c r="X315" s="1027"/>
      <c r="Y315" s="955" t="s">
        <v>378</v>
      </c>
      <c r="Z315" s="956"/>
      <c r="AA315" s="987" t="s">
        <v>154</v>
      </c>
      <c r="AB315" s="977"/>
      <c r="AC315" s="977"/>
      <c r="AD315" s="977"/>
      <c r="AE315" s="977"/>
      <c r="AF315" s="977"/>
      <c r="AG315" s="977"/>
      <c r="AH315" s="978"/>
      <c r="AI315" s="57"/>
      <c r="AJ315" s="57"/>
      <c r="AK315" s="57"/>
      <c r="AL315" s="57"/>
      <c r="AM315" s="57"/>
    </row>
    <row r="316" spans="1:39" ht="15" customHeight="1">
      <c r="A316" s="408"/>
      <c r="B316" s="964" t="s">
        <v>393</v>
      </c>
      <c r="C316" s="965"/>
      <c r="D316" s="987" t="s">
        <v>394</v>
      </c>
      <c r="E316" s="977"/>
      <c r="F316" s="977"/>
      <c r="G316" s="977"/>
      <c r="H316" s="977"/>
      <c r="I316" s="977"/>
      <c r="J316" s="977"/>
      <c r="K316" s="977"/>
      <c r="L316" s="977"/>
      <c r="M316" s="977"/>
      <c r="N316" s="977"/>
      <c r="O316" s="977"/>
      <c r="P316" s="977"/>
      <c r="Q316" s="978"/>
      <c r="R316" s="1034" t="s">
        <v>576</v>
      </c>
      <c r="S316" s="1035"/>
      <c r="T316" s="1036"/>
      <c r="U316" s="1037"/>
      <c r="V316" s="1038"/>
      <c r="W316" s="1038"/>
      <c r="X316" s="1039"/>
      <c r="Y316" s="955" t="s">
        <v>155</v>
      </c>
      <c r="Z316" s="956"/>
      <c r="AA316" s="1022" t="s">
        <v>395</v>
      </c>
      <c r="AB316" s="1023"/>
      <c r="AC316" s="1023"/>
      <c r="AD316" s="1023"/>
      <c r="AE316" s="1023"/>
      <c r="AF316" s="1023"/>
      <c r="AG316" s="1023"/>
      <c r="AH316" s="1024"/>
      <c r="AI316" s="57"/>
      <c r="AJ316" s="57"/>
      <c r="AK316" s="57"/>
      <c r="AL316" s="57"/>
      <c r="AM316" s="57"/>
    </row>
    <row r="317" spans="1:39" ht="15" customHeight="1">
      <c r="A317" s="408"/>
      <c r="B317" s="967"/>
      <c r="C317" s="968"/>
      <c r="D317" s="987" t="s">
        <v>396</v>
      </c>
      <c r="E317" s="977" t="s">
        <v>396</v>
      </c>
      <c r="F317" s="977"/>
      <c r="G317" s="977"/>
      <c r="H317" s="977"/>
      <c r="I317" s="977"/>
      <c r="J317" s="977"/>
      <c r="K317" s="977"/>
      <c r="L317" s="977"/>
      <c r="M317" s="977"/>
      <c r="N317" s="977"/>
      <c r="O317" s="977"/>
      <c r="P317" s="977"/>
      <c r="Q317" s="978"/>
      <c r="R317" s="1034" t="s">
        <v>577</v>
      </c>
      <c r="S317" s="1035"/>
      <c r="T317" s="1036"/>
      <c r="U317" s="1037"/>
      <c r="V317" s="1038"/>
      <c r="W317" s="1038"/>
      <c r="X317" s="1039"/>
      <c r="Y317" s="955" t="s">
        <v>155</v>
      </c>
      <c r="Z317" s="956"/>
      <c r="AA317" s="1022" t="s">
        <v>395</v>
      </c>
      <c r="AB317" s="1023"/>
      <c r="AC317" s="1023"/>
      <c r="AD317" s="1023"/>
      <c r="AE317" s="1023"/>
      <c r="AF317" s="1023"/>
      <c r="AG317" s="1023"/>
      <c r="AH317" s="1024"/>
      <c r="AI317" s="57"/>
      <c r="AJ317" s="57"/>
      <c r="AK317" s="57"/>
      <c r="AL317" s="57"/>
      <c r="AM317" s="57"/>
    </row>
    <row r="318" spans="1:39" ht="15" customHeight="1">
      <c r="A318" s="408"/>
      <c r="B318" s="967"/>
      <c r="C318" s="968"/>
      <c r="D318" s="987" t="s">
        <v>578</v>
      </c>
      <c r="E318" s="977" t="s">
        <v>578</v>
      </c>
      <c r="F318" s="977"/>
      <c r="G318" s="977"/>
      <c r="H318" s="977"/>
      <c r="I318" s="977"/>
      <c r="J318" s="977"/>
      <c r="K318" s="977"/>
      <c r="L318" s="977"/>
      <c r="M318" s="977"/>
      <c r="N318" s="977"/>
      <c r="O318" s="977"/>
      <c r="P318" s="977"/>
      <c r="Q318" s="978"/>
      <c r="R318" s="1034" t="s">
        <v>579</v>
      </c>
      <c r="S318" s="1035"/>
      <c r="T318" s="1036"/>
      <c r="U318" s="1025">
        <f>IF(AI290=2,"",IF(AA395="","",AA395))</f>
      </c>
      <c r="V318" s="1026"/>
      <c r="W318" s="1026"/>
      <c r="X318" s="1027"/>
      <c r="Y318" s="955" t="s">
        <v>155</v>
      </c>
      <c r="Z318" s="956"/>
      <c r="AA318" s="1022" t="s">
        <v>580</v>
      </c>
      <c r="AB318" s="1023"/>
      <c r="AC318" s="1023"/>
      <c r="AD318" s="1023"/>
      <c r="AE318" s="1023"/>
      <c r="AF318" s="1023"/>
      <c r="AG318" s="1023"/>
      <c r="AH318" s="1024"/>
      <c r="AI318" s="57"/>
      <c r="AJ318" s="57"/>
      <c r="AK318" s="57"/>
      <c r="AL318" s="57"/>
      <c r="AM318" s="57"/>
    </row>
    <row r="319" spans="1:39" ht="15" customHeight="1">
      <c r="A319" s="408"/>
      <c r="B319" s="967"/>
      <c r="C319" s="968"/>
      <c r="D319" s="987" t="s">
        <v>581</v>
      </c>
      <c r="E319" s="977" t="s">
        <v>581</v>
      </c>
      <c r="F319" s="977"/>
      <c r="G319" s="977"/>
      <c r="H319" s="977"/>
      <c r="I319" s="977"/>
      <c r="J319" s="977"/>
      <c r="K319" s="977"/>
      <c r="L319" s="977"/>
      <c r="M319" s="977"/>
      <c r="N319" s="977"/>
      <c r="O319" s="977"/>
      <c r="P319" s="977"/>
      <c r="Q319" s="978"/>
      <c r="R319" s="1034" t="s">
        <v>582</v>
      </c>
      <c r="S319" s="1035"/>
      <c r="T319" s="1036"/>
      <c r="U319" s="1040"/>
      <c r="V319" s="1041"/>
      <c r="W319" s="1041"/>
      <c r="X319" s="1042"/>
      <c r="Y319" s="955" t="s">
        <v>397</v>
      </c>
      <c r="Z319" s="956"/>
      <c r="AA319" s="1022" t="s">
        <v>398</v>
      </c>
      <c r="AB319" s="1023"/>
      <c r="AC319" s="1023"/>
      <c r="AD319" s="1023"/>
      <c r="AE319" s="1023"/>
      <c r="AF319" s="1023"/>
      <c r="AG319" s="1023"/>
      <c r="AH319" s="1024"/>
      <c r="AI319" s="57"/>
      <c r="AJ319" s="57"/>
      <c r="AK319" s="57"/>
      <c r="AL319" s="57"/>
      <c r="AM319" s="57"/>
    </row>
    <row r="320" spans="1:39" ht="15" customHeight="1">
      <c r="A320" s="408"/>
      <c r="B320" s="967"/>
      <c r="C320" s="968"/>
      <c r="D320" s="987" t="s">
        <v>583</v>
      </c>
      <c r="E320" s="977" t="s">
        <v>583</v>
      </c>
      <c r="F320" s="977"/>
      <c r="G320" s="977"/>
      <c r="H320" s="977"/>
      <c r="I320" s="977"/>
      <c r="J320" s="977"/>
      <c r="K320" s="977"/>
      <c r="L320" s="977"/>
      <c r="M320" s="977"/>
      <c r="N320" s="977"/>
      <c r="O320" s="977"/>
      <c r="P320" s="977"/>
      <c r="Q320" s="978"/>
      <c r="R320" s="1034" t="s">
        <v>584</v>
      </c>
      <c r="S320" s="1035"/>
      <c r="T320" s="1036"/>
      <c r="U320" s="1040"/>
      <c r="V320" s="1041"/>
      <c r="W320" s="1041"/>
      <c r="X320" s="1042"/>
      <c r="Y320" s="955" t="s">
        <v>378</v>
      </c>
      <c r="Z320" s="956"/>
      <c r="AA320" s="1022" t="s">
        <v>399</v>
      </c>
      <c r="AB320" s="1023"/>
      <c r="AC320" s="1023"/>
      <c r="AD320" s="1023"/>
      <c r="AE320" s="1023"/>
      <c r="AF320" s="1023"/>
      <c r="AG320" s="1023"/>
      <c r="AH320" s="1024"/>
      <c r="AI320" s="57"/>
      <c r="AJ320" s="57"/>
      <c r="AK320" s="57"/>
      <c r="AL320" s="57"/>
      <c r="AM320" s="57"/>
    </row>
    <row r="321" spans="1:39" ht="15" customHeight="1">
      <c r="A321" s="408"/>
      <c r="B321" s="967"/>
      <c r="C321" s="968"/>
      <c r="D321" s="987" t="s">
        <v>585</v>
      </c>
      <c r="E321" s="977" t="s">
        <v>585</v>
      </c>
      <c r="F321" s="977"/>
      <c r="G321" s="977"/>
      <c r="H321" s="977"/>
      <c r="I321" s="977"/>
      <c r="J321" s="977"/>
      <c r="K321" s="977"/>
      <c r="L321" s="977"/>
      <c r="M321" s="977"/>
      <c r="N321" s="977"/>
      <c r="O321" s="977"/>
      <c r="P321" s="977"/>
      <c r="Q321" s="978"/>
      <c r="R321" s="1034" t="s">
        <v>586</v>
      </c>
      <c r="S321" s="1035"/>
      <c r="T321" s="1036"/>
      <c r="U321" s="1040"/>
      <c r="V321" s="1041"/>
      <c r="W321" s="1041"/>
      <c r="X321" s="1042"/>
      <c r="Y321" s="955" t="s">
        <v>397</v>
      </c>
      <c r="Z321" s="956"/>
      <c r="AA321" s="1022" t="s">
        <v>400</v>
      </c>
      <c r="AB321" s="1023"/>
      <c r="AC321" s="1023"/>
      <c r="AD321" s="1023"/>
      <c r="AE321" s="1023"/>
      <c r="AF321" s="1023"/>
      <c r="AG321" s="1023"/>
      <c r="AH321" s="1024"/>
      <c r="AI321" s="57"/>
      <c r="AJ321" s="57"/>
      <c r="AK321" s="57"/>
      <c r="AL321" s="57"/>
      <c r="AM321" s="57"/>
    </row>
    <row r="322" spans="1:39" ht="15" customHeight="1">
      <c r="A322" s="408"/>
      <c r="B322" s="967"/>
      <c r="C322" s="968"/>
      <c r="D322" s="987" t="s">
        <v>587</v>
      </c>
      <c r="E322" s="977" t="s">
        <v>587</v>
      </c>
      <c r="F322" s="977"/>
      <c r="G322" s="977"/>
      <c r="H322" s="977"/>
      <c r="I322" s="977"/>
      <c r="J322" s="977"/>
      <c r="K322" s="977"/>
      <c r="L322" s="977"/>
      <c r="M322" s="977"/>
      <c r="N322" s="977"/>
      <c r="O322" s="977"/>
      <c r="P322" s="977"/>
      <c r="Q322" s="978"/>
      <c r="R322" s="1034" t="s">
        <v>588</v>
      </c>
      <c r="S322" s="1035"/>
      <c r="T322" s="1036"/>
      <c r="U322" s="1040"/>
      <c r="V322" s="1041"/>
      <c r="W322" s="1041"/>
      <c r="X322" s="1042"/>
      <c r="Y322" s="955" t="s">
        <v>378</v>
      </c>
      <c r="Z322" s="956"/>
      <c r="AA322" s="1022" t="s">
        <v>401</v>
      </c>
      <c r="AB322" s="1023"/>
      <c r="AC322" s="1023"/>
      <c r="AD322" s="1023"/>
      <c r="AE322" s="1023"/>
      <c r="AF322" s="1023"/>
      <c r="AG322" s="1023"/>
      <c r="AH322" s="1024"/>
      <c r="AI322" s="57"/>
      <c r="AJ322" s="57"/>
      <c r="AK322" s="57"/>
      <c r="AL322" s="57"/>
      <c r="AM322" s="57"/>
    </row>
    <row r="323" spans="1:39" ht="15" customHeight="1">
      <c r="A323" s="408"/>
      <c r="B323" s="967"/>
      <c r="C323" s="968"/>
      <c r="D323" s="987" t="s">
        <v>589</v>
      </c>
      <c r="E323" s="977" t="s">
        <v>589</v>
      </c>
      <c r="F323" s="977"/>
      <c r="G323" s="977"/>
      <c r="H323" s="977"/>
      <c r="I323" s="977"/>
      <c r="J323" s="977"/>
      <c r="K323" s="977"/>
      <c r="L323" s="977"/>
      <c r="M323" s="977"/>
      <c r="N323" s="977"/>
      <c r="O323" s="977"/>
      <c r="P323" s="977"/>
      <c r="Q323" s="978"/>
      <c r="R323" s="1034" t="s">
        <v>590</v>
      </c>
      <c r="S323" s="1035"/>
      <c r="T323" s="1036"/>
      <c r="U323" s="1043"/>
      <c r="V323" s="1044"/>
      <c r="W323" s="1044"/>
      <c r="X323" s="1045"/>
      <c r="Y323" s="1019" t="s">
        <v>591</v>
      </c>
      <c r="Z323" s="1020"/>
      <c r="AA323" s="1022" t="s">
        <v>402</v>
      </c>
      <c r="AB323" s="1023"/>
      <c r="AC323" s="1023"/>
      <c r="AD323" s="1023"/>
      <c r="AE323" s="1023"/>
      <c r="AF323" s="1023"/>
      <c r="AG323" s="1023"/>
      <c r="AH323" s="1024"/>
      <c r="AI323" s="57"/>
      <c r="AJ323" s="57"/>
      <c r="AK323" s="57"/>
      <c r="AL323" s="57"/>
      <c r="AM323" s="57"/>
    </row>
    <row r="324" spans="1:39" ht="15" customHeight="1">
      <c r="A324" s="408"/>
      <c r="B324" s="970"/>
      <c r="C324" s="971"/>
      <c r="D324" s="987" t="s">
        <v>403</v>
      </c>
      <c r="E324" s="977" t="s">
        <v>403</v>
      </c>
      <c r="F324" s="977"/>
      <c r="G324" s="977"/>
      <c r="H324" s="977"/>
      <c r="I324" s="977"/>
      <c r="J324" s="977"/>
      <c r="K324" s="977"/>
      <c r="L324" s="977"/>
      <c r="M324" s="977"/>
      <c r="N324" s="977"/>
      <c r="O324" s="977"/>
      <c r="P324" s="977"/>
      <c r="Q324" s="978"/>
      <c r="R324" s="939" t="s">
        <v>592</v>
      </c>
      <c r="S324" s="940"/>
      <c r="T324" s="941"/>
      <c r="U324" s="1025">
        <f>IF(AI290=2,"",IF(AA401="",0,AA401))</f>
      </c>
      <c r="V324" s="1026"/>
      <c r="W324" s="1026"/>
      <c r="X324" s="1027"/>
      <c r="Y324" s="955" t="s">
        <v>378</v>
      </c>
      <c r="Z324" s="956"/>
      <c r="AA324" s="987" t="s">
        <v>593</v>
      </c>
      <c r="AB324" s="977"/>
      <c r="AC324" s="977"/>
      <c r="AD324" s="977"/>
      <c r="AE324" s="977"/>
      <c r="AF324" s="977"/>
      <c r="AG324" s="977"/>
      <c r="AH324" s="978"/>
      <c r="AI324" s="57"/>
      <c r="AJ324" s="57"/>
      <c r="AK324" s="57"/>
      <c r="AL324" s="57"/>
      <c r="AM324" s="57"/>
    </row>
    <row r="325" spans="1:39" ht="15" customHeight="1">
      <c r="A325" s="408"/>
      <c r="B325" s="987" t="s">
        <v>156</v>
      </c>
      <c r="C325" s="977"/>
      <c r="D325" s="977"/>
      <c r="E325" s="977"/>
      <c r="F325" s="977"/>
      <c r="G325" s="977"/>
      <c r="H325" s="977"/>
      <c r="I325" s="977"/>
      <c r="J325" s="977"/>
      <c r="K325" s="977"/>
      <c r="L325" s="977"/>
      <c r="M325" s="977"/>
      <c r="N325" s="977"/>
      <c r="O325" s="977"/>
      <c r="P325" s="977"/>
      <c r="Q325" s="978"/>
      <c r="R325" s="939" t="s">
        <v>157</v>
      </c>
      <c r="S325" s="940"/>
      <c r="T325" s="941"/>
      <c r="U325" s="1046">
        <f>IF(AI290=2,"",IF(AI290=1,U306+U312+U315+U324,U307+U312+U315+U324))</f>
      </c>
      <c r="V325" s="1047"/>
      <c r="W325" s="1047"/>
      <c r="X325" s="1048"/>
      <c r="Y325" s="955" t="s">
        <v>378</v>
      </c>
      <c r="Z325" s="956"/>
      <c r="AA325" s="987" t="s">
        <v>594</v>
      </c>
      <c r="AB325" s="977"/>
      <c r="AC325" s="977"/>
      <c r="AD325" s="977"/>
      <c r="AE325" s="977"/>
      <c r="AF325" s="977"/>
      <c r="AG325" s="977"/>
      <c r="AH325" s="978"/>
      <c r="AI325" s="57"/>
      <c r="AJ325" s="57"/>
      <c r="AK325" s="57"/>
      <c r="AL325" s="57"/>
      <c r="AM325" s="57"/>
    </row>
    <row r="326" spans="1:39" ht="15" customHeight="1">
      <c r="A326" s="408"/>
      <c r="B326" s="439" t="s">
        <v>158</v>
      </c>
      <c r="C326" s="440"/>
      <c r="D326" s="440"/>
      <c r="E326" s="440"/>
      <c r="F326" s="440"/>
      <c r="G326" s="440"/>
      <c r="H326" s="440"/>
      <c r="I326" s="440"/>
      <c r="J326" s="440"/>
      <c r="K326" s="440"/>
      <c r="L326" s="440"/>
      <c r="M326" s="440"/>
      <c r="N326" s="440"/>
      <c r="O326" s="440"/>
      <c r="P326" s="440"/>
      <c r="Q326" s="440"/>
      <c r="R326" s="441"/>
      <c r="S326" s="440"/>
      <c r="T326" s="440"/>
      <c r="U326" s="441"/>
      <c r="V326" s="440"/>
      <c r="W326" s="440"/>
      <c r="X326" s="440"/>
      <c r="Y326" s="442"/>
      <c r="Z326" s="442"/>
      <c r="AA326" s="442"/>
      <c r="AB326" s="442"/>
      <c r="AC326" s="442"/>
      <c r="AD326" s="443"/>
      <c r="AE326" s="443"/>
      <c r="AF326" s="443"/>
      <c r="AG326" s="443"/>
      <c r="AH326" s="443"/>
      <c r="AI326" s="57"/>
      <c r="AJ326" s="57"/>
      <c r="AK326" s="57"/>
      <c r="AL326" s="57"/>
      <c r="AM326" s="57"/>
    </row>
    <row r="327" spans="1:39" ht="15" customHeight="1">
      <c r="A327" s="408"/>
      <c r="B327" s="939" t="s">
        <v>132</v>
      </c>
      <c r="C327" s="940"/>
      <c r="D327" s="940"/>
      <c r="E327" s="940"/>
      <c r="F327" s="940"/>
      <c r="G327" s="940"/>
      <c r="H327" s="940"/>
      <c r="I327" s="940"/>
      <c r="J327" s="940"/>
      <c r="K327" s="940"/>
      <c r="L327" s="940"/>
      <c r="M327" s="940"/>
      <c r="N327" s="940"/>
      <c r="O327" s="940"/>
      <c r="P327" s="940"/>
      <c r="Q327" s="941"/>
      <c r="R327" s="939" t="s">
        <v>47</v>
      </c>
      <c r="S327" s="940"/>
      <c r="T327" s="941"/>
      <c r="U327" s="939" t="s">
        <v>133</v>
      </c>
      <c r="V327" s="940"/>
      <c r="W327" s="940"/>
      <c r="X327" s="941"/>
      <c r="Y327" s="939" t="s">
        <v>6</v>
      </c>
      <c r="Z327" s="941"/>
      <c r="AA327" s="939" t="s">
        <v>134</v>
      </c>
      <c r="AB327" s="940"/>
      <c r="AC327" s="940"/>
      <c r="AD327" s="940"/>
      <c r="AE327" s="940"/>
      <c r="AF327" s="940"/>
      <c r="AG327" s="940"/>
      <c r="AH327" s="941"/>
      <c r="AI327" s="57"/>
      <c r="AJ327" s="57"/>
      <c r="AK327" s="57"/>
      <c r="AL327" s="57"/>
      <c r="AM327" s="57"/>
    </row>
    <row r="328" spans="1:39" ht="15" customHeight="1">
      <c r="A328" s="408"/>
      <c r="B328" s="953" t="s">
        <v>404</v>
      </c>
      <c r="C328" s="951"/>
      <c r="D328" s="951"/>
      <c r="E328" s="951"/>
      <c r="F328" s="951"/>
      <c r="G328" s="951"/>
      <c r="H328" s="951"/>
      <c r="I328" s="951"/>
      <c r="J328" s="951"/>
      <c r="K328" s="951"/>
      <c r="L328" s="951"/>
      <c r="M328" s="951"/>
      <c r="N328" s="951"/>
      <c r="O328" s="951"/>
      <c r="P328" s="951"/>
      <c r="Q328" s="952"/>
      <c r="R328" s="939" t="s">
        <v>595</v>
      </c>
      <c r="S328" s="940"/>
      <c r="T328" s="941"/>
      <c r="U328" s="1034">
        <f>IF(AI290=2,"",AA405)</f>
      </c>
      <c r="V328" s="1035"/>
      <c r="W328" s="1035"/>
      <c r="X328" s="1036"/>
      <c r="Y328" s="955" t="s">
        <v>378</v>
      </c>
      <c r="Z328" s="956"/>
      <c r="AA328" s="987" t="s">
        <v>405</v>
      </c>
      <c r="AB328" s="977"/>
      <c r="AC328" s="977"/>
      <c r="AD328" s="977"/>
      <c r="AE328" s="977"/>
      <c r="AF328" s="977"/>
      <c r="AG328" s="977"/>
      <c r="AH328" s="978"/>
      <c r="AI328" s="57"/>
      <c r="AJ328" s="57"/>
      <c r="AK328" s="57"/>
      <c r="AL328" s="57"/>
      <c r="AM328" s="57"/>
    </row>
    <row r="329" spans="1:39" ht="15" customHeight="1">
      <c r="A329" s="408"/>
      <c r="B329" s="953" t="s">
        <v>406</v>
      </c>
      <c r="C329" s="951"/>
      <c r="D329" s="951"/>
      <c r="E329" s="951"/>
      <c r="F329" s="951"/>
      <c r="G329" s="951"/>
      <c r="H329" s="951"/>
      <c r="I329" s="951"/>
      <c r="J329" s="951"/>
      <c r="K329" s="951"/>
      <c r="L329" s="951"/>
      <c r="M329" s="951"/>
      <c r="N329" s="951"/>
      <c r="O329" s="951"/>
      <c r="P329" s="951"/>
      <c r="Q329" s="952"/>
      <c r="R329" s="964" t="s">
        <v>732</v>
      </c>
      <c r="S329" s="965"/>
      <c r="T329" s="966"/>
      <c r="U329" s="1049">
        <f>IF(AI290=2,"",AA409)</f>
      </c>
      <c r="V329" s="1050"/>
      <c r="W329" s="1050"/>
      <c r="X329" s="1051"/>
      <c r="Y329" s="955" t="s">
        <v>378</v>
      </c>
      <c r="Z329" s="956"/>
      <c r="AA329" s="987" t="s">
        <v>407</v>
      </c>
      <c r="AB329" s="977"/>
      <c r="AC329" s="977"/>
      <c r="AD329" s="977"/>
      <c r="AE329" s="977"/>
      <c r="AF329" s="977"/>
      <c r="AG329" s="977"/>
      <c r="AH329" s="978"/>
      <c r="AI329" s="57"/>
      <c r="AJ329" s="57"/>
      <c r="AK329" s="57"/>
      <c r="AL329" s="57"/>
      <c r="AM329" s="57"/>
    </row>
    <row r="330" spans="1:39" ht="15" customHeight="1">
      <c r="A330" s="408"/>
      <c r="B330" s="953" t="s">
        <v>159</v>
      </c>
      <c r="C330" s="951"/>
      <c r="D330" s="951"/>
      <c r="E330" s="951"/>
      <c r="F330" s="951"/>
      <c r="G330" s="951"/>
      <c r="H330" s="951"/>
      <c r="I330" s="951"/>
      <c r="J330" s="951"/>
      <c r="K330" s="951"/>
      <c r="L330" s="951"/>
      <c r="M330" s="951"/>
      <c r="N330" s="951"/>
      <c r="O330" s="951"/>
      <c r="P330" s="951"/>
      <c r="Q330" s="952"/>
      <c r="R330" s="939" t="s">
        <v>160</v>
      </c>
      <c r="S330" s="940"/>
      <c r="T330" s="941"/>
      <c r="U330" s="1049">
        <f>IF(AI290=2,"",AA411)</f>
      </c>
      <c r="V330" s="1050"/>
      <c r="W330" s="1050"/>
      <c r="X330" s="1051"/>
      <c r="Y330" s="955" t="s">
        <v>378</v>
      </c>
      <c r="Z330" s="956"/>
      <c r="AA330" s="987" t="s">
        <v>161</v>
      </c>
      <c r="AB330" s="977"/>
      <c r="AC330" s="977"/>
      <c r="AD330" s="977"/>
      <c r="AE330" s="977"/>
      <c r="AF330" s="977"/>
      <c r="AG330" s="977"/>
      <c r="AH330" s="978"/>
      <c r="AI330" s="57"/>
      <c r="AJ330" s="57"/>
      <c r="AK330" s="57"/>
      <c r="AL330" s="57"/>
      <c r="AM330" s="57"/>
    </row>
    <row r="331" spans="1:39" ht="15" customHeight="1">
      <c r="A331" s="408"/>
      <c r="B331" s="444" t="s">
        <v>438</v>
      </c>
      <c r="C331" s="156"/>
      <c r="D331" s="156"/>
      <c r="E331" s="156"/>
      <c r="F331" s="156"/>
      <c r="G331" s="156"/>
      <c r="H331" s="156"/>
      <c r="I331" s="156"/>
      <c r="J331" s="156"/>
      <c r="K331" s="156"/>
      <c r="L331" s="156"/>
      <c r="M331" s="156"/>
      <c r="N331" s="156"/>
      <c r="O331" s="156"/>
      <c r="P331" s="156"/>
      <c r="Q331" s="156"/>
      <c r="R331" s="157"/>
      <c r="S331" s="157"/>
      <c r="T331" s="157"/>
      <c r="U331" s="157"/>
      <c r="V331" s="1021"/>
      <c r="W331" s="1021"/>
      <c r="X331" s="1021"/>
      <c r="Y331" s="1021"/>
      <c r="Z331" s="1021"/>
      <c r="AA331" s="1021"/>
      <c r="AB331" s="1021"/>
      <c r="AC331" s="1021"/>
      <c r="AD331" s="1021"/>
      <c r="AE331" s="1021"/>
      <c r="AF331" s="1021"/>
      <c r="AG331" s="1021"/>
      <c r="AH331" s="1021"/>
      <c r="AI331" s="57"/>
      <c r="AJ331" s="57"/>
      <c r="AK331" s="57"/>
      <c r="AL331" s="57"/>
      <c r="AM331" s="57"/>
    </row>
    <row r="332" spans="1:39" ht="15" customHeight="1">
      <c r="A332" s="408"/>
      <c r="B332" s="939" t="s">
        <v>132</v>
      </c>
      <c r="C332" s="940"/>
      <c r="D332" s="940"/>
      <c r="E332" s="940"/>
      <c r="F332" s="940"/>
      <c r="G332" s="940"/>
      <c r="H332" s="940"/>
      <c r="I332" s="940"/>
      <c r="J332" s="940"/>
      <c r="K332" s="940"/>
      <c r="L332" s="940"/>
      <c r="M332" s="940"/>
      <c r="N332" s="940"/>
      <c r="O332" s="940"/>
      <c r="P332" s="940"/>
      <c r="Q332" s="941"/>
      <c r="R332" s="939" t="s">
        <v>47</v>
      </c>
      <c r="S332" s="940"/>
      <c r="T332" s="941"/>
      <c r="U332" s="939" t="s">
        <v>133</v>
      </c>
      <c r="V332" s="940"/>
      <c r="W332" s="940"/>
      <c r="X332" s="941"/>
      <c r="Y332" s="939" t="s">
        <v>6</v>
      </c>
      <c r="Z332" s="941"/>
      <c r="AA332" s="939" t="s">
        <v>134</v>
      </c>
      <c r="AB332" s="940"/>
      <c r="AC332" s="940"/>
      <c r="AD332" s="940"/>
      <c r="AE332" s="940"/>
      <c r="AF332" s="940"/>
      <c r="AG332" s="940"/>
      <c r="AH332" s="941"/>
      <c r="AI332" s="57"/>
      <c r="AJ332" s="57"/>
      <c r="AK332" s="57"/>
      <c r="AL332" s="57"/>
      <c r="AM332" s="57"/>
    </row>
    <row r="333" spans="1:39" ht="15" customHeight="1">
      <c r="A333" s="408"/>
      <c r="B333" s="1052" t="s">
        <v>408</v>
      </c>
      <c r="C333" s="1053"/>
      <c r="D333" s="1053"/>
      <c r="E333" s="1053"/>
      <c r="F333" s="1053"/>
      <c r="G333" s="1053"/>
      <c r="H333" s="1053"/>
      <c r="I333" s="1053"/>
      <c r="J333" s="1053"/>
      <c r="K333" s="1053"/>
      <c r="L333" s="1053"/>
      <c r="M333" s="1053"/>
      <c r="N333" s="1053"/>
      <c r="O333" s="1053"/>
      <c r="P333" s="1053"/>
      <c r="Q333" s="1054"/>
      <c r="R333" s="1034" t="s">
        <v>596</v>
      </c>
      <c r="S333" s="1035"/>
      <c r="T333" s="1036"/>
      <c r="U333" s="989"/>
      <c r="V333" s="990"/>
      <c r="W333" s="990"/>
      <c r="X333" s="991"/>
      <c r="Y333" s="1055" t="s">
        <v>378</v>
      </c>
      <c r="Z333" s="1056"/>
      <c r="AA333" s="1057" t="s">
        <v>546</v>
      </c>
      <c r="AB333" s="1058"/>
      <c r="AC333" s="1058"/>
      <c r="AD333" s="1058"/>
      <c r="AE333" s="1058"/>
      <c r="AF333" s="1058"/>
      <c r="AG333" s="1058"/>
      <c r="AH333" s="1059"/>
      <c r="AI333" s="57"/>
      <c r="AJ333" s="57"/>
      <c r="AK333" s="57"/>
      <c r="AL333" s="57"/>
      <c r="AM333" s="57"/>
    </row>
    <row r="334" spans="1:39" ht="15" customHeight="1">
      <c r="A334" s="408"/>
      <c r="B334" s="1060" t="s">
        <v>409</v>
      </c>
      <c r="C334" s="1060"/>
      <c r="D334" s="1060"/>
      <c r="E334" s="1060"/>
      <c r="F334" s="1060"/>
      <c r="G334" s="1060"/>
      <c r="H334" s="1060"/>
      <c r="I334" s="1060"/>
      <c r="J334" s="1060"/>
      <c r="K334" s="1060"/>
      <c r="L334" s="1060"/>
      <c r="M334" s="1060"/>
      <c r="N334" s="1060"/>
      <c r="O334" s="1060"/>
      <c r="P334" s="1060"/>
      <c r="Q334" s="1060"/>
      <c r="R334" s="1034" t="s">
        <v>597</v>
      </c>
      <c r="S334" s="1035"/>
      <c r="T334" s="1036"/>
      <c r="U334" s="1046">
        <f>IF(AI290=2,"",AA415)</f>
      </c>
      <c r="V334" s="1047"/>
      <c r="W334" s="1047"/>
      <c r="X334" s="1048"/>
      <c r="Y334" s="1055" t="s">
        <v>378</v>
      </c>
      <c r="Z334" s="1056"/>
      <c r="AA334" s="1057" t="s">
        <v>162</v>
      </c>
      <c r="AB334" s="1058"/>
      <c r="AC334" s="1058"/>
      <c r="AD334" s="1058"/>
      <c r="AE334" s="1058"/>
      <c r="AF334" s="1058"/>
      <c r="AG334" s="1058"/>
      <c r="AH334" s="1059"/>
      <c r="AI334" s="57"/>
      <c r="AJ334" s="57"/>
      <c r="AK334" s="57"/>
      <c r="AL334" s="57"/>
      <c r="AM334" s="57"/>
    </row>
    <row r="335" spans="1:39" ht="15" customHeight="1">
      <c r="A335" s="408"/>
      <c r="B335" s="439" t="s">
        <v>163</v>
      </c>
      <c r="C335" s="440"/>
      <c r="D335" s="440"/>
      <c r="E335" s="440"/>
      <c r="F335" s="440"/>
      <c r="G335" s="440"/>
      <c r="H335" s="440"/>
      <c r="I335" s="440"/>
      <c r="J335" s="440"/>
      <c r="K335" s="440"/>
      <c r="L335" s="440"/>
      <c r="M335" s="440"/>
      <c r="N335" s="440"/>
      <c r="O335" s="440"/>
      <c r="P335" s="440"/>
      <c r="Q335" s="440"/>
      <c r="R335" s="441"/>
      <c r="S335" s="440"/>
      <c r="T335" s="440"/>
      <c r="U335" s="441"/>
      <c r="V335" s="440"/>
      <c r="W335" s="440"/>
      <c r="X335" s="440"/>
      <c r="Y335" s="442"/>
      <c r="Z335" s="442"/>
      <c r="AA335" s="442"/>
      <c r="AB335" s="442"/>
      <c r="AC335" s="442"/>
      <c r="AD335" s="443"/>
      <c r="AE335" s="443"/>
      <c r="AF335" s="443"/>
      <c r="AG335" s="443"/>
      <c r="AH335" s="443"/>
      <c r="AI335" s="57"/>
      <c r="AJ335" s="57"/>
      <c r="AK335" s="57"/>
      <c r="AL335" s="57"/>
      <c r="AM335" s="57"/>
    </row>
    <row r="336" spans="1:39" ht="15" customHeight="1">
      <c r="A336" s="408"/>
      <c r="B336" s="939" t="s">
        <v>132</v>
      </c>
      <c r="C336" s="940"/>
      <c r="D336" s="940"/>
      <c r="E336" s="940"/>
      <c r="F336" s="940"/>
      <c r="G336" s="940"/>
      <c r="H336" s="940"/>
      <c r="I336" s="940"/>
      <c r="J336" s="940"/>
      <c r="K336" s="940"/>
      <c r="L336" s="940"/>
      <c r="M336" s="940"/>
      <c r="N336" s="940"/>
      <c r="O336" s="940"/>
      <c r="P336" s="940"/>
      <c r="Q336" s="941"/>
      <c r="R336" s="942" t="s">
        <v>47</v>
      </c>
      <c r="S336" s="942"/>
      <c r="T336" s="942"/>
      <c r="U336" s="942" t="s">
        <v>133</v>
      </c>
      <c r="V336" s="942"/>
      <c r="W336" s="942"/>
      <c r="X336" s="942"/>
      <c r="Y336" s="939" t="s">
        <v>6</v>
      </c>
      <c r="Z336" s="941"/>
      <c r="AA336" s="939" t="s">
        <v>134</v>
      </c>
      <c r="AB336" s="940"/>
      <c r="AC336" s="940"/>
      <c r="AD336" s="940"/>
      <c r="AE336" s="940"/>
      <c r="AF336" s="940"/>
      <c r="AG336" s="940"/>
      <c r="AH336" s="941"/>
      <c r="AI336" s="57"/>
      <c r="AJ336" s="57"/>
      <c r="AK336" s="57"/>
      <c r="AL336" s="57"/>
      <c r="AM336" s="57"/>
    </row>
    <row r="337" spans="1:39" ht="15" customHeight="1">
      <c r="A337" s="408"/>
      <c r="B337" s="953" t="s">
        <v>410</v>
      </c>
      <c r="C337" s="951"/>
      <c r="D337" s="951"/>
      <c r="E337" s="951"/>
      <c r="F337" s="951"/>
      <c r="G337" s="951"/>
      <c r="H337" s="951"/>
      <c r="I337" s="951"/>
      <c r="J337" s="951"/>
      <c r="K337" s="951"/>
      <c r="L337" s="951"/>
      <c r="M337" s="951"/>
      <c r="N337" s="951"/>
      <c r="O337" s="951"/>
      <c r="P337" s="951"/>
      <c r="Q337" s="952"/>
      <c r="R337" s="939" t="s">
        <v>563</v>
      </c>
      <c r="S337" s="940"/>
      <c r="T337" s="941"/>
      <c r="U337" s="1066">
        <f>IF(AI290=2,"",ROUND(Q42,0))</f>
      </c>
      <c r="V337" s="1067"/>
      <c r="W337" s="1067"/>
      <c r="X337" s="1068"/>
      <c r="Y337" s="939" t="s">
        <v>106</v>
      </c>
      <c r="Z337" s="941"/>
      <c r="AA337" s="953" t="s">
        <v>411</v>
      </c>
      <c r="AB337" s="951"/>
      <c r="AC337" s="951"/>
      <c r="AD337" s="951"/>
      <c r="AE337" s="951"/>
      <c r="AF337" s="951"/>
      <c r="AG337" s="951"/>
      <c r="AH337" s="952"/>
      <c r="AI337" s="57"/>
      <c r="AJ337" s="57"/>
      <c r="AK337" s="57"/>
      <c r="AL337" s="57"/>
      <c r="AM337" s="57"/>
    </row>
    <row r="338" spans="1:39" ht="15" customHeight="1">
      <c r="A338" s="408"/>
      <c r="B338" s="953" t="s">
        <v>164</v>
      </c>
      <c r="C338" s="951"/>
      <c r="D338" s="951"/>
      <c r="E338" s="951"/>
      <c r="F338" s="951"/>
      <c r="G338" s="951"/>
      <c r="H338" s="951"/>
      <c r="I338" s="951"/>
      <c r="J338" s="951"/>
      <c r="K338" s="951"/>
      <c r="L338" s="951"/>
      <c r="M338" s="951"/>
      <c r="N338" s="951"/>
      <c r="O338" s="951"/>
      <c r="P338" s="951"/>
      <c r="Q338" s="952"/>
      <c r="R338" s="939" t="s">
        <v>563</v>
      </c>
      <c r="S338" s="940"/>
      <c r="T338" s="941"/>
      <c r="U338" s="1061">
        <f>IF(AI290=2,"",ROUND(Q35,2))</f>
      </c>
      <c r="V338" s="1062"/>
      <c r="W338" s="1062"/>
      <c r="X338" s="1063"/>
      <c r="Y338" s="1064" t="s">
        <v>598</v>
      </c>
      <c r="Z338" s="1065"/>
      <c r="AA338" s="987" t="s">
        <v>165</v>
      </c>
      <c r="AB338" s="977"/>
      <c r="AC338" s="977"/>
      <c r="AD338" s="977"/>
      <c r="AE338" s="977"/>
      <c r="AF338" s="977"/>
      <c r="AG338" s="977"/>
      <c r="AH338" s="978"/>
      <c r="AI338" s="57"/>
      <c r="AJ338" s="57"/>
      <c r="AK338" s="57"/>
      <c r="AL338" s="57"/>
      <c r="AM338" s="57"/>
    </row>
    <row r="339" spans="1:39" ht="15" customHeight="1">
      <c r="A339" s="408"/>
      <c r="B339" s="953" t="s">
        <v>599</v>
      </c>
      <c r="C339" s="951"/>
      <c r="D339" s="951"/>
      <c r="E339" s="951"/>
      <c r="F339" s="951"/>
      <c r="G339" s="951"/>
      <c r="H339" s="951"/>
      <c r="I339" s="951"/>
      <c r="J339" s="951"/>
      <c r="K339" s="951"/>
      <c r="L339" s="951"/>
      <c r="M339" s="951"/>
      <c r="N339" s="951"/>
      <c r="O339" s="951"/>
      <c r="P339" s="951"/>
      <c r="Q339" s="952"/>
      <c r="R339" s="939" t="s">
        <v>563</v>
      </c>
      <c r="S339" s="940"/>
      <c r="T339" s="941"/>
      <c r="U339" s="1069">
        <f>IF(AI290=2,"",ROUNDDOWN(P23,2))</f>
      </c>
      <c r="V339" s="1070"/>
      <c r="W339" s="1070"/>
      <c r="X339" s="1071"/>
      <c r="Y339" s="1019" t="s">
        <v>451</v>
      </c>
      <c r="Z339" s="1020"/>
      <c r="AA339" s="987" t="s">
        <v>165</v>
      </c>
      <c r="AB339" s="977"/>
      <c r="AC339" s="977"/>
      <c r="AD339" s="977"/>
      <c r="AE339" s="977"/>
      <c r="AF339" s="977"/>
      <c r="AG339" s="977"/>
      <c r="AH339" s="978"/>
      <c r="AI339" s="57"/>
      <c r="AJ339" s="57"/>
      <c r="AK339" s="57"/>
      <c r="AL339" s="57"/>
      <c r="AM339" s="57"/>
    </row>
    <row r="340" spans="1:39" ht="15" customHeight="1">
      <c r="A340" s="408"/>
      <c r="B340" s="953" t="s">
        <v>672</v>
      </c>
      <c r="C340" s="951"/>
      <c r="D340" s="951"/>
      <c r="E340" s="951"/>
      <c r="F340" s="951"/>
      <c r="G340" s="951"/>
      <c r="H340" s="951"/>
      <c r="I340" s="951"/>
      <c r="J340" s="951"/>
      <c r="K340" s="951"/>
      <c r="L340" s="951"/>
      <c r="M340" s="951"/>
      <c r="N340" s="951"/>
      <c r="O340" s="951"/>
      <c r="P340" s="951"/>
      <c r="Q340" s="952"/>
      <c r="R340" s="939" t="s">
        <v>600</v>
      </c>
      <c r="S340" s="940"/>
      <c r="T340" s="941"/>
      <c r="U340" s="1046">
        <f>IF(AI290=2,"",AA420)</f>
      </c>
      <c r="V340" s="1047"/>
      <c r="W340" s="1047"/>
      <c r="X340" s="1048"/>
      <c r="Y340" s="955" t="s">
        <v>378</v>
      </c>
      <c r="Z340" s="956"/>
      <c r="AA340" s="987" t="s">
        <v>167</v>
      </c>
      <c r="AB340" s="977"/>
      <c r="AC340" s="977"/>
      <c r="AD340" s="977"/>
      <c r="AE340" s="977"/>
      <c r="AF340" s="977"/>
      <c r="AG340" s="977"/>
      <c r="AH340" s="978"/>
      <c r="AI340" s="57"/>
      <c r="AJ340" s="57"/>
      <c r="AK340" s="57"/>
      <c r="AL340" s="57"/>
      <c r="AM340" s="57"/>
    </row>
    <row r="341" spans="1:39" ht="15" customHeight="1">
      <c r="A341" s="408"/>
      <c r="B341" s="953" t="s">
        <v>673</v>
      </c>
      <c r="C341" s="951"/>
      <c r="D341" s="951"/>
      <c r="E341" s="951"/>
      <c r="F341" s="951"/>
      <c r="G341" s="951"/>
      <c r="H341" s="951"/>
      <c r="I341" s="951"/>
      <c r="J341" s="951"/>
      <c r="K341" s="951"/>
      <c r="L341" s="951"/>
      <c r="M341" s="951"/>
      <c r="N341" s="951"/>
      <c r="O341" s="951"/>
      <c r="P341" s="951"/>
      <c r="Q341" s="952"/>
      <c r="R341" s="939" t="s">
        <v>601</v>
      </c>
      <c r="S341" s="940"/>
      <c r="T341" s="941"/>
      <c r="U341" s="1046">
        <f>IF(AI290=2,"",AA422)</f>
      </c>
      <c r="V341" s="1047"/>
      <c r="W341" s="1047"/>
      <c r="X341" s="1048"/>
      <c r="Y341" s="1019" t="s">
        <v>564</v>
      </c>
      <c r="Z341" s="1020"/>
      <c r="AA341" s="987" t="s">
        <v>168</v>
      </c>
      <c r="AB341" s="977"/>
      <c r="AC341" s="977"/>
      <c r="AD341" s="977"/>
      <c r="AE341" s="977"/>
      <c r="AF341" s="977"/>
      <c r="AG341" s="977"/>
      <c r="AH341" s="978"/>
      <c r="AI341" s="57"/>
      <c r="AJ341" s="57"/>
      <c r="AK341" s="57"/>
      <c r="AL341" s="57"/>
      <c r="AM341" s="57"/>
    </row>
    <row r="342" spans="1:39" ht="15" customHeight="1">
      <c r="A342" s="408"/>
      <c r="B342" s="953" t="s">
        <v>412</v>
      </c>
      <c r="C342" s="951"/>
      <c r="D342" s="951"/>
      <c r="E342" s="951"/>
      <c r="F342" s="951"/>
      <c r="G342" s="951"/>
      <c r="H342" s="951"/>
      <c r="I342" s="951"/>
      <c r="J342" s="951"/>
      <c r="K342" s="951"/>
      <c r="L342" s="951"/>
      <c r="M342" s="951"/>
      <c r="N342" s="951"/>
      <c r="O342" s="951"/>
      <c r="P342" s="951"/>
      <c r="Q342" s="952"/>
      <c r="R342" s="939" t="s">
        <v>602</v>
      </c>
      <c r="S342" s="940"/>
      <c r="T342" s="941"/>
      <c r="U342" s="1046">
        <f>IF(AI290=2,"",AA424)</f>
      </c>
      <c r="V342" s="1047"/>
      <c r="W342" s="1047"/>
      <c r="X342" s="1048"/>
      <c r="Y342" s="1019" t="s">
        <v>564</v>
      </c>
      <c r="Z342" s="1020"/>
      <c r="AA342" s="987" t="s">
        <v>603</v>
      </c>
      <c r="AB342" s="977"/>
      <c r="AC342" s="977"/>
      <c r="AD342" s="977"/>
      <c r="AE342" s="977"/>
      <c r="AF342" s="977"/>
      <c r="AG342" s="977"/>
      <c r="AH342" s="978"/>
      <c r="AI342" s="57"/>
      <c r="AJ342" s="57"/>
      <c r="AK342" s="57"/>
      <c r="AL342" s="57"/>
      <c r="AM342" s="57"/>
    </row>
    <row r="343" spans="1:39" ht="15" customHeight="1">
      <c r="A343" s="408"/>
      <c r="B343" s="953" t="s">
        <v>169</v>
      </c>
      <c r="C343" s="951"/>
      <c r="D343" s="951"/>
      <c r="E343" s="951"/>
      <c r="F343" s="951"/>
      <c r="G343" s="951"/>
      <c r="H343" s="951"/>
      <c r="I343" s="951"/>
      <c r="J343" s="951"/>
      <c r="K343" s="951"/>
      <c r="L343" s="951"/>
      <c r="M343" s="951"/>
      <c r="N343" s="951"/>
      <c r="O343" s="951"/>
      <c r="P343" s="951"/>
      <c r="Q343" s="952"/>
      <c r="R343" s="939" t="s">
        <v>563</v>
      </c>
      <c r="S343" s="940"/>
      <c r="T343" s="941"/>
      <c r="U343" s="1046">
        <f>IF(AI290=2,"",AA426)</f>
      </c>
      <c r="V343" s="1047"/>
      <c r="W343" s="1047"/>
      <c r="X343" s="1048"/>
      <c r="Y343" s="1019" t="s">
        <v>112</v>
      </c>
      <c r="Z343" s="1020"/>
      <c r="AA343" s="987" t="s">
        <v>733</v>
      </c>
      <c r="AB343" s="977"/>
      <c r="AC343" s="977"/>
      <c r="AD343" s="977"/>
      <c r="AE343" s="977"/>
      <c r="AF343" s="977"/>
      <c r="AG343" s="977"/>
      <c r="AH343" s="978"/>
      <c r="AI343" s="57"/>
      <c r="AJ343" s="57"/>
      <c r="AK343" s="57"/>
      <c r="AL343" s="57"/>
      <c r="AM343" s="57"/>
    </row>
    <row r="344" spans="1:39" ht="15" customHeight="1">
      <c r="A344" s="408"/>
      <c r="B344" s="408"/>
      <c r="C344" s="408"/>
      <c r="D344" s="408"/>
      <c r="E344" s="408"/>
      <c r="F344" s="408"/>
      <c r="G344" s="408"/>
      <c r="H344" s="408"/>
      <c r="I344" s="408"/>
      <c r="J344" s="408"/>
      <c r="K344" s="408"/>
      <c r="L344" s="408"/>
      <c r="M344" s="408"/>
      <c r="N344" s="408"/>
      <c r="O344" s="408"/>
      <c r="P344" s="408"/>
      <c r="Q344" s="408"/>
      <c r="R344" s="337"/>
      <c r="S344" s="337"/>
      <c r="T344" s="337"/>
      <c r="U344" s="409"/>
      <c r="V344" s="409"/>
      <c r="W344" s="409"/>
      <c r="X344" s="409"/>
      <c r="Y344" s="410"/>
      <c r="Z344" s="410"/>
      <c r="AA344" s="411"/>
      <c r="AB344" s="411"/>
      <c r="AC344" s="411"/>
      <c r="AD344" s="411"/>
      <c r="AE344" s="411"/>
      <c r="AF344" s="411"/>
      <c r="AG344" s="411"/>
      <c r="AH344" s="411"/>
      <c r="AI344" s="57"/>
      <c r="AJ344" s="57"/>
      <c r="AK344" s="57"/>
      <c r="AL344" s="57"/>
      <c r="AM344" s="57"/>
    </row>
    <row r="345" ht="13.5">
      <c r="AH345" s="49"/>
    </row>
    <row r="346" spans="1:39" ht="15" customHeight="1" hidden="1">
      <c r="A346" s="75"/>
      <c r="B346" s="76"/>
      <c r="C346" s="57"/>
      <c r="D346" s="57"/>
      <c r="E346" s="57"/>
      <c r="F346" s="57"/>
      <c r="G346" s="57"/>
      <c r="H346" s="57"/>
      <c r="I346" s="57"/>
      <c r="J346" s="57"/>
      <c r="K346" s="57"/>
      <c r="L346" s="57"/>
      <c r="M346" s="60"/>
      <c r="N346" s="60"/>
      <c r="O346" s="60"/>
      <c r="P346" s="60"/>
      <c r="Q346" s="60"/>
      <c r="R346" s="61"/>
      <c r="S346" s="61"/>
      <c r="T346" s="61"/>
      <c r="U346" s="71"/>
      <c r="V346" s="57"/>
      <c r="W346" s="57"/>
      <c r="X346" s="57"/>
      <c r="Y346" s="57"/>
      <c r="Z346" s="57"/>
      <c r="AA346" s="71"/>
      <c r="AB346" s="57"/>
      <c r="AC346" s="57"/>
      <c r="AD346" s="57"/>
      <c r="AE346" s="57"/>
      <c r="AF346" s="57"/>
      <c r="AG346" s="57"/>
      <c r="AH346" s="424" t="s">
        <v>114</v>
      </c>
      <c r="AI346" s="57"/>
      <c r="AJ346" s="57"/>
      <c r="AK346" s="57"/>
      <c r="AL346" s="57"/>
      <c r="AM346" s="57"/>
    </row>
    <row r="347" spans="1:39" ht="15" customHeight="1" hidden="1">
      <c r="A347" s="75"/>
      <c r="B347" s="57"/>
      <c r="C347" s="57"/>
      <c r="D347" s="57"/>
      <c r="E347" s="57"/>
      <c r="F347" s="57"/>
      <c r="G347" s="57"/>
      <c r="H347" s="57"/>
      <c r="I347" s="57"/>
      <c r="J347" s="57"/>
      <c r="K347" s="57"/>
      <c r="L347" s="57"/>
      <c r="M347" s="57"/>
      <c r="N347" s="57"/>
      <c r="O347" s="57"/>
      <c r="P347" s="57"/>
      <c r="Q347" s="57"/>
      <c r="R347" s="57"/>
      <c r="S347" s="57"/>
      <c r="T347" s="57"/>
      <c r="U347" s="57"/>
      <c r="V347" s="57"/>
      <c r="W347" s="57"/>
      <c r="X347" s="129"/>
      <c r="Y347" s="129"/>
      <c r="Z347" s="129"/>
      <c r="AA347" s="129"/>
      <c r="AB347" s="129"/>
      <c r="AC347" s="129"/>
      <c r="AD347" s="129"/>
      <c r="AE347" s="129"/>
      <c r="AF347" s="129"/>
      <c r="AG347" s="129"/>
      <c r="AH347" s="424" t="s">
        <v>170</v>
      </c>
      <c r="AI347" s="57"/>
      <c r="AJ347" s="57"/>
      <c r="AK347" s="57"/>
      <c r="AL347" s="57"/>
      <c r="AM347" s="57"/>
    </row>
    <row r="348" spans="1:39" ht="15" customHeight="1" hidden="1">
      <c r="A348" s="75"/>
      <c r="B348" s="57"/>
      <c r="C348" s="152" t="s">
        <v>171</v>
      </c>
      <c r="D348" s="57"/>
      <c r="E348" s="57"/>
      <c r="F348" s="57"/>
      <c r="G348" s="57"/>
      <c r="H348" s="57"/>
      <c r="I348" s="57"/>
      <c r="J348" s="57"/>
      <c r="K348" s="57"/>
      <c r="L348" s="57"/>
      <c r="M348" s="57"/>
      <c r="N348" s="57"/>
      <c r="O348" s="57"/>
      <c r="P348" s="57"/>
      <c r="Q348" s="57"/>
      <c r="R348" s="57"/>
      <c r="S348" s="57"/>
      <c r="T348" s="57"/>
      <c r="U348" s="57"/>
      <c r="V348" s="57"/>
      <c r="W348" s="57"/>
      <c r="X348" s="129"/>
      <c r="Y348" s="129"/>
      <c r="Z348" s="129"/>
      <c r="AA348" s="129"/>
      <c r="AB348" s="129"/>
      <c r="AC348" s="129"/>
      <c r="AD348" s="129"/>
      <c r="AE348" s="129"/>
      <c r="AF348" s="129"/>
      <c r="AG348" s="129"/>
      <c r="AH348" s="424"/>
      <c r="AI348" s="57"/>
      <c r="AJ348" s="57"/>
      <c r="AK348" s="57"/>
      <c r="AL348" s="57"/>
      <c r="AM348" s="57"/>
    </row>
    <row r="349" spans="1:39" ht="12" customHeight="1" hidden="1">
      <c r="A349" s="408"/>
      <c r="B349" s="445" t="s">
        <v>413</v>
      </c>
      <c r="C349" s="446"/>
      <c r="D349" s="447"/>
      <c r="E349" s="447"/>
      <c r="F349" s="447"/>
      <c r="G349" s="447"/>
      <c r="H349" s="447"/>
      <c r="I349" s="447"/>
      <c r="J349" s="447"/>
      <c r="K349" s="447"/>
      <c r="L349" s="447"/>
      <c r="M349" s="447"/>
      <c r="N349" s="447"/>
      <c r="O349" s="447"/>
      <c r="P349" s="447"/>
      <c r="Q349" s="447"/>
      <c r="R349" s="448"/>
      <c r="S349" s="447"/>
      <c r="T349" s="447"/>
      <c r="U349" s="448"/>
      <c r="V349" s="447"/>
      <c r="W349" s="447"/>
      <c r="X349" s="447"/>
      <c r="Y349" s="449"/>
      <c r="Z349" s="449"/>
      <c r="AA349" s="449"/>
      <c r="AB349" s="449"/>
      <c r="AC349" s="449"/>
      <c r="AD349" s="450"/>
      <c r="AE349" s="450"/>
      <c r="AF349" s="450"/>
      <c r="AG349" s="450"/>
      <c r="AH349" s="451"/>
      <c r="AI349" s="129"/>
      <c r="AJ349" s="57"/>
      <c r="AK349" s="57"/>
      <c r="AL349" s="57"/>
      <c r="AM349" s="57"/>
    </row>
    <row r="350" spans="1:39" ht="12" customHeight="1" hidden="1">
      <c r="A350" s="408"/>
      <c r="B350" s="452" t="s">
        <v>414</v>
      </c>
      <c r="C350" s="447"/>
      <c r="D350" s="453"/>
      <c r="E350" s="453"/>
      <c r="F350" s="453"/>
      <c r="G350" s="453"/>
      <c r="H350" s="453"/>
      <c r="I350" s="453"/>
      <c r="J350" s="453"/>
      <c r="K350" s="453"/>
      <c r="L350" s="453"/>
      <c r="M350" s="453"/>
      <c r="N350" s="453"/>
      <c r="O350" s="453"/>
      <c r="P350" s="453"/>
      <c r="Q350" s="453"/>
      <c r="R350" s="454"/>
      <c r="S350" s="453"/>
      <c r="T350" s="453"/>
      <c r="U350" s="454"/>
      <c r="V350" s="453"/>
      <c r="W350" s="453"/>
      <c r="X350" s="453"/>
      <c r="Y350" s="455"/>
      <c r="Z350" s="455"/>
      <c r="AA350" s="455"/>
      <c r="AB350" s="455"/>
      <c r="AC350" s="455"/>
      <c r="AD350" s="456"/>
      <c r="AE350" s="456"/>
      <c r="AF350" s="456"/>
      <c r="AG350" s="456"/>
      <c r="AH350" s="457"/>
      <c r="AI350" s="129"/>
      <c r="AJ350" s="57"/>
      <c r="AK350" s="57"/>
      <c r="AL350" s="57"/>
      <c r="AM350" s="57"/>
    </row>
    <row r="351" spans="1:39" ht="6" customHeight="1" hidden="1">
      <c r="A351" s="75"/>
      <c r="B351" s="158"/>
      <c r="C351" s="458"/>
      <c r="D351" s="57"/>
      <c r="E351" s="57"/>
      <c r="F351" s="57"/>
      <c r="G351" s="57"/>
      <c r="H351" s="57"/>
      <c r="I351" s="57"/>
      <c r="J351" s="159"/>
      <c r="K351" s="57"/>
      <c r="L351" s="60"/>
      <c r="M351" s="57"/>
      <c r="N351" s="57"/>
      <c r="O351" s="57"/>
      <c r="P351" s="57"/>
      <c r="Q351" s="57"/>
      <c r="R351" s="77"/>
      <c r="S351" s="57"/>
      <c r="T351" s="57"/>
      <c r="U351" s="60"/>
      <c r="V351" s="57"/>
      <c r="W351" s="57"/>
      <c r="X351" s="57"/>
      <c r="Y351" s="57"/>
      <c r="Z351" s="57"/>
      <c r="AA351" s="57"/>
      <c r="AB351" s="57"/>
      <c r="AC351" s="51"/>
      <c r="AD351" s="51"/>
      <c r="AE351" s="51"/>
      <c r="AF351" s="57"/>
      <c r="AG351" s="57"/>
      <c r="AH351" s="98"/>
      <c r="AI351" s="57"/>
      <c r="AJ351" s="57"/>
      <c r="AK351" s="57"/>
      <c r="AL351" s="57"/>
      <c r="AM351" s="57"/>
    </row>
    <row r="352" spans="1:36" ht="15" customHeight="1" hidden="1">
      <c r="A352" s="75"/>
      <c r="B352" s="160"/>
      <c r="C352" s="458"/>
      <c r="D352" s="1072" t="s">
        <v>604</v>
      </c>
      <c r="E352" s="1073"/>
      <c r="F352" s="1074">
        <f>IF(AI290=2,"",U286)</f>
      </c>
      <c r="G352" s="1075"/>
      <c r="H352" s="1075"/>
      <c r="I352" s="1076"/>
      <c r="J352" s="161" t="s">
        <v>605</v>
      </c>
      <c r="M352" s="162"/>
      <c r="N352" s="163" t="s">
        <v>606</v>
      </c>
      <c r="O352" s="51"/>
      <c r="P352" s="164"/>
      <c r="Q352" s="51"/>
      <c r="R352" s="51"/>
      <c r="S352" s="51"/>
      <c r="T352" s="51"/>
      <c r="V352" s="165" t="s">
        <v>607</v>
      </c>
      <c r="Y352" s="1077" t="s">
        <v>172</v>
      </c>
      <c r="Z352" s="1078"/>
      <c r="AA352" s="1079">
        <f>IF(AI290=2,"",ROUNDDOWN(F352/0.9,1))</f>
      </c>
      <c r="AB352" s="1080"/>
      <c r="AC352" s="1080"/>
      <c r="AD352" s="1081"/>
      <c r="AE352" s="166" t="s">
        <v>608</v>
      </c>
      <c r="AF352" s="51"/>
      <c r="AG352" s="57"/>
      <c r="AH352" s="98"/>
      <c r="AI352" s="57"/>
      <c r="AJ352" s="57"/>
    </row>
    <row r="353" spans="1:39" ht="6" customHeight="1" hidden="1">
      <c r="A353" s="75"/>
      <c r="B353" s="167"/>
      <c r="C353" s="458"/>
      <c r="D353" s="57"/>
      <c r="E353" s="57"/>
      <c r="F353" s="57"/>
      <c r="G353" s="57"/>
      <c r="H353" s="57"/>
      <c r="I353" s="57"/>
      <c r="J353" s="159"/>
      <c r="K353" s="57"/>
      <c r="L353" s="60"/>
      <c r="M353" s="57"/>
      <c r="N353" s="57"/>
      <c r="O353" s="57"/>
      <c r="P353" s="57"/>
      <c r="Q353" s="57"/>
      <c r="R353" s="77"/>
      <c r="S353" s="57"/>
      <c r="T353" s="57"/>
      <c r="U353" s="60"/>
      <c r="V353" s="57"/>
      <c r="W353" s="57"/>
      <c r="X353" s="57"/>
      <c r="Y353" s="57"/>
      <c r="Z353" s="57"/>
      <c r="AA353" s="57"/>
      <c r="AB353" s="57"/>
      <c r="AC353" s="51"/>
      <c r="AD353" s="51"/>
      <c r="AE353" s="51"/>
      <c r="AF353" s="57"/>
      <c r="AG353" s="57"/>
      <c r="AH353" s="98"/>
      <c r="AI353" s="57"/>
      <c r="AJ353" s="57"/>
      <c r="AK353" s="57"/>
      <c r="AL353" s="57"/>
      <c r="AM353" s="57"/>
    </row>
    <row r="354" spans="1:39" ht="12" customHeight="1" hidden="1">
      <c r="A354" s="408"/>
      <c r="B354" s="722" t="s">
        <v>567</v>
      </c>
      <c r="C354" s="447" t="s">
        <v>415</v>
      </c>
      <c r="D354" s="447"/>
      <c r="E354" s="447"/>
      <c r="F354" s="447"/>
      <c r="G354" s="447"/>
      <c r="H354" s="447"/>
      <c r="I354" s="447"/>
      <c r="J354" s="447"/>
      <c r="K354" s="447"/>
      <c r="L354" s="447"/>
      <c r="M354" s="447"/>
      <c r="N354" s="447"/>
      <c r="O354" s="447"/>
      <c r="P354" s="447"/>
      <c r="Q354" s="447"/>
      <c r="R354" s="448"/>
      <c r="S354" s="447"/>
      <c r="T354" s="447"/>
      <c r="U354" s="448"/>
      <c r="V354" s="447"/>
      <c r="W354" s="447"/>
      <c r="X354" s="447"/>
      <c r="Y354" s="449"/>
      <c r="Z354" s="449"/>
      <c r="AA354" s="449"/>
      <c r="AB354" s="449"/>
      <c r="AC354" s="449"/>
      <c r="AD354" s="450"/>
      <c r="AE354" s="450"/>
      <c r="AF354" s="450"/>
      <c r="AG354" s="450"/>
      <c r="AH354" s="451"/>
      <c r="AI354" s="129"/>
      <c r="AJ354" s="57"/>
      <c r="AK354" s="57"/>
      <c r="AL354" s="57"/>
      <c r="AM354" s="57"/>
    </row>
    <row r="355" spans="1:39" ht="6" customHeight="1" hidden="1">
      <c r="A355" s="75"/>
      <c r="B355" s="753"/>
      <c r="D355" s="57"/>
      <c r="E355" s="57"/>
      <c r="F355" s="57"/>
      <c r="G355" s="57"/>
      <c r="H355" s="57"/>
      <c r="I355" s="57"/>
      <c r="J355" s="159"/>
      <c r="K355" s="57"/>
      <c r="L355" s="60"/>
      <c r="M355" s="57"/>
      <c r="N355" s="57"/>
      <c r="O355" s="57"/>
      <c r="P355" s="57"/>
      <c r="Q355" s="57"/>
      <c r="R355" s="77"/>
      <c r="S355" s="57"/>
      <c r="T355" s="57"/>
      <c r="U355" s="60"/>
      <c r="V355" s="57"/>
      <c r="W355" s="57"/>
      <c r="X355" s="57"/>
      <c r="Y355" s="57"/>
      <c r="Z355" s="57"/>
      <c r="AA355" s="57"/>
      <c r="AB355" s="57"/>
      <c r="AC355" s="51"/>
      <c r="AD355" s="51"/>
      <c r="AE355" s="51"/>
      <c r="AF355" s="57"/>
      <c r="AG355" s="57"/>
      <c r="AH355" s="98"/>
      <c r="AI355" s="57"/>
      <c r="AJ355" s="57"/>
      <c r="AK355" s="57"/>
      <c r="AL355" s="57"/>
      <c r="AM355" s="57"/>
    </row>
    <row r="356" spans="1:37" ht="15" customHeight="1" hidden="1">
      <c r="A356" s="75"/>
      <c r="B356" s="753"/>
      <c r="D356" s="1072" t="s">
        <v>609</v>
      </c>
      <c r="E356" s="1073"/>
      <c r="F356" s="1082">
        <f>IF(OR(AND(AI290=0,U313=""),AI290=2),"",IF(U301="",U290,ROUNDDOWN(U290*(1-U301/100),1)))</f>
      </c>
      <c r="G356" s="1083"/>
      <c r="H356" s="1083"/>
      <c r="I356" s="1084"/>
      <c r="J356" s="168" t="s">
        <v>610</v>
      </c>
      <c r="L356" s="1077" t="s">
        <v>611</v>
      </c>
      <c r="M356" s="1085"/>
      <c r="N356" s="1082">
        <f>IF(OR(AND(AI290=0,U313=""),AI290=2),"",IF(U302="",U294,ROUNDDOWN(U294*(1-U302/100),1)))</f>
      </c>
      <c r="O356" s="1083"/>
      <c r="P356" s="1083"/>
      <c r="Q356" s="1084"/>
      <c r="R356" s="165" t="s">
        <v>610</v>
      </c>
      <c r="S356" s="1077" t="s">
        <v>173</v>
      </c>
      <c r="T356" s="1085"/>
      <c r="U356" s="1082">
        <f>IF(OR(AND(AI290=0,U313=""),AI290=2),"",U299)</f>
      </c>
      <c r="V356" s="1083"/>
      <c r="W356" s="1083"/>
      <c r="X356" s="1084"/>
      <c r="Y356" s="168" t="s">
        <v>610</v>
      </c>
      <c r="AC356" s="51"/>
      <c r="AD356" s="162"/>
      <c r="AF356" s="57"/>
      <c r="AG356" s="57"/>
      <c r="AH356" s="98"/>
      <c r="AI356" s="57"/>
      <c r="AJ356" s="57"/>
      <c r="AK356" s="57"/>
    </row>
    <row r="357" spans="1:39" ht="6" customHeight="1" hidden="1">
      <c r="A357" s="75"/>
      <c r="B357" s="753"/>
      <c r="D357" s="57"/>
      <c r="E357" s="57"/>
      <c r="F357" s="57"/>
      <c r="G357" s="57"/>
      <c r="H357" s="57"/>
      <c r="I357" s="159"/>
      <c r="J357" s="60"/>
      <c r="M357" s="57"/>
      <c r="N357" s="57"/>
      <c r="O357" s="57"/>
      <c r="P357" s="57"/>
      <c r="Q357" s="57"/>
      <c r="R357" s="77"/>
      <c r="S357" s="57"/>
      <c r="T357" s="57"/>
      <c r="U357" s="60"/>
      <c r="V357" s="57"/>
      <c r="W357" s="57"/>
      <c r="X357" s="57"/>
      <c r="Y357" s="57"/>
      <c r="Z357" s="57"/>
      <c r="AA357" s="57"/>
      <c r="AB357" s="57"/>
      <c r="AC357" s="51"/>
      <c r="AD357" s="51"/>
      <c r="AE357" s="51"/>
      <c r="AF357" s="57"/>
      <c r="AG357" s="57"/>
      <c r="AH357" s="98"/>
      <c r="AI357" s="57"/>
      <c r="AJ357" s="57"/>
      <c r="AK357" s="57"/>
      <c r="AL357" s="57"/>
      <c r="AM357" s="57"/>
    </row>
    <row r="358" spans="1:36" ht="15" customHeight="1" hidden="1">
      <c r="A358" s="75"/>
      <c r="B358" s="753"/>
      <c r="D358" s="1077" t="s">
        <v>612</v>
      </c>
      <c r="E358" s="1085"/>
      <c r="F358" s="1082">
        <f>IF(OR(AND(AI290=0,U313=""),AI290=2),"",IF(U303="",U298,ROUNDDOWN(U298*(1-U303/100),1)))</f>
      </c>
      <c r="G358" s="1083"/>
      <c r="H358" s="1083"/>
      <c r="I358" s="1084"/>
      <c r="J358" s="165" t="s">
        <v>610</v>
      </c>
      <c r="L358" s="1077" t="s">
        <v>613</v>
      </c>
      <c r="M358" s="1085"/>
      <c r="N358" s="1082">
        <f>IF(OR(AND(AI290=0,U313=""),AI290=2),"",U300)</f>
      </c>
      <c r="O358" s="1083"/>
      <c r="P358" s="1083"/>
      <c r="Q358" s="1084"/>
      <c r="V358" s="165" t="s">
        <v>607</v>
      </c>
      <c r="X358" s="1086" t="s">
        <v>614</v>
      </c>
      <c r="Y358" s="1086"/>
      <c r="Z358" s="1087"/>
      <c r="AA358" s="1088">
        <f>IF(OR(AND(AI290=0,U313=""),AI290=2),"",F356+N356+U356+F358+N358)</f>
      </c>
      <c r="AB358" s="1089"/>
      <c r="AC358" s="1089"/>
      <c r="AD358" s="1090"/>
      <c r="AE358" s="166" t="s">
        <v>608</v>
      </c>
      <c r="AF358" s="57"/>
      <c r="AG358" s="57"/>
      <c r="AH358" s="98"/>
      <c r="AI358" s="57"/>
      <c r="AJ358" s="57"/>
    </row>
    <row r="359" spans="1:39" ht="6" customHeight="1" hidden="1">
      <c r="A359" s="75"/>
      <c r="B359" s="753"/>
      <c r="D359" s="57"/>
      <c r="E359" s="57"/>
      <c r="F359" s="57"/>
      <c r="G359" s="57"/>
      <c r="H359" s="57"/>
      <c r="I359" s="159"/>
      <c r="J359" s="57"/>
      <c r="L359" s="60"/>
      <c r="M359" s="57"/>
      <c r="N359" s="57"/>
      <c r="O359" s="57"/>
      <c r="P359" s="57"/>
      <c r="Q359" s="57"/>
      <c r="R359" s="57"/>
      <c r="S359" s="57"/>
      <c r="T359" s="57"/>
      <c r="U359" s="60"/>
      <c r="V359" s="57"/>
      <c r="W359" s="57"/>
      <c r="X359" s="57"/>
      <c r="Y359" s="57"/>
      <c r="Z359" s="57"/>
      <c r="AA359" s="57"/>
      <c r="AB359" s="51"/>
      <c r="AC359" s="51"/>
      <c r="AD359" s="57"/>
      <c r="AE359" s="51"/>
      <c r="AF359" s="57"/>
      <c r="AG359" s="57"/>
      <c r="AH359" s="98"/>
      <c r="AI359" s="57"/>
      <c r="AJ359" s="57"/>
      <c r="AK359" s="57"/>
      <c r="AL359" s="57"/>
      <c r="AM359" s="57"/>
    </row>
    <row r="360" spans="1:37" ht="15" customHeight="1" hidden="1">
      <c r="A360" s="75"/>
      <c r="B360" s="753"/>
      <c r="D360" s="1077" t="s">
        <v>172</v>
      </c>
      <c r="E360" s="1085"/>
      <c r="F360" s="1082">
        <f>IF(OR(AND(AI290=0,U313=""),AI290=2),"",AA352)</f>
      </c>
      <c r="G360" s="1083"/>
      <c r="H360" s="1083"/>
      <c r="I360" s="1084"/>
      <c r="J360" s="161" t="s">
        <v>563</v>
      </c>
      <c r="L360" s="1091" t="s">
        <v>174</v>
      </c>
      <c r="M360" s="1092"/>
      <c r="N360" s="1082">
        <f>IF(OR(AND(AI290=0,U313=""),AI290=2),"",AA358)</f>
      </c>
      <c r="O360" s="1083"/>
      <c r="P360" s="1083"/>
      <c r="Q360" s="1084"/>
      <c r="T360" s="162"/>
      <c r="V360" s="165" t="s">
        <v>607</v>
      </c>
      <c r="Y360" s="1077" t="s">
        <v>615</v>
      </c>
      <c r="Z360" s="1078"/>
      <c r="AA360" s="1079">
        <f>IF(OR(AND(AI290=0,U313=""),AI290=2),"",F360-N360)</f>
      </c>
      <c r="AB360" s="1080"/>
      <c r="AC360" s="1080"/>
      <c r="AD360" s="1081"/>
      <c r="AE360" s="166" t="s">
        <v>608</v>
      </c>
      <c r="AF360" s="162"/>
      <c r="AG360" s="57"/>
      <c r="AH360" s="98"/>
      <c r="AI360" s="57"/>
      <c r="AJ360" s="57"/>
      <c r="AK360" s="57"/>
    </row>
    <row r="361" spans="1:39" ht="6" customHeight="1" hidden="1">
      <c r="A361" s="75"/>
      <c r="B361" s="753"/>
      <c r="D361" s="72"/>
      <c r="E361" s="72"/>
      <c r="F361" s="72"/>
      <c r="G361" s="57"/>
      <c r="H361" s="57"/>
      <c r="I361" s="57"/>
      <c r="J361" s="159"/>
      <c r="K361" s="57"/>
      <c r="L361" s="57"/>
      <c r="M361" s="57"/>
      <c r="N361" s="57"/>
      <c r="O361" s="57"/>
      <c r="P361" s="57"/>
      <c r="Q361" s="57"/>
      <c r="R361" s="57"/>
      <c r="S361" s="57"/>
      <c r="T361" s="57"/>
      <c r="U361" s="57"/>
      <c r="V361" s="57"/>
      <c r="W361" s="57"/>
      <c r="X361" s="57"/>
      <c r="Y361" s="77"/>
      <c r="Z361" s="57"/>
      <c r="AA361" s="57"/>
      <c r="AB361" s="57"/>
      <c r="AC361" s="57"/>
      <c r="AD361" s="51"/>
      <c r="AE361" s="51"/>
      <c r="AF361" s="57"/>
      <c r="AG361" s="57"/>
      <c r="AH361" s="98"/>
      <c r="AI361" s="57"/>
      <c r="AJ361" s="57"/>
      <c r="AK361" s="57"/>
      <c r="AL361" s="57"/>
      <c r="AM361" s="57"/>
    </row>
    <row r="362" spans="1:39" ht="12" customHeight="1" hidden="1">
      <c r="A362" s="408"/>
      <c r="B362" s="753"/>
      <c r="C362" s="447" t="s">
        <v>616</v>
      </c>
      <c r="D362" s="447"/>
      <c r="E362" s="447"/>
      <c r="F362" s="447"/>
      <c r="G362" s="447"/>
      <c r="H362" s="447"/>
      <c r="I362" s="447"/>
      <c r="J362" s="447"/>
      <c r="K362" s="447"/>
      <c r="L362" s="447"/>
      <c r="M362" s="447"/>
      <c r="N362" s="447"/>
      <c r="O362" s="447"/>
      <c r="P362" s="447"/>
      <c r="Q362" s="447"/>
      <c r="R362" s="448"/>
      <c r="S362" s="447"/>
      <c r="T362" s="447"/>
      <c r="U362" s="448"/>
      <c r="V362" s="447"/>
      <c r="W362" s="447"/>
      <c r="X362" s="447"/>
      <c r="Y362" s="449"/>
      <c r="Z362" s="449"/>
      <c r="AA362" s="449"/>
      <c r="AB362" s="449"/>
      <c r="AC362" s="449"/>
      <c r="AD362" s="450"/>
      <c r="AE362" s="450"/>
      <c r="AF362" s="450"/>
      <c r="AG362" s="450"/>
      <c r="AH362" s="451"/>
      <c r="AI362" s="129"/>
      <c r="AJ362" s="57"/>
      <c r="AK362" s="57"/>
      <c r="AL362" s="57"/>
      <c r="AM362" s="57"/>
    </row>
    <row r="363" spans="1:39" ht="6" customHeight="1" hidden="1">
      <c r="A363" s="75"/>
      <c r="B363" s="753"/>
      <c r="D363" s="57"/>
      <c r="E363" s="57"/>
      <c r="F363" s="57"/>
      <c r="G363" s="57"/>
      <c r="H363" s="57"/>
      <c r="I363" s="57"/>
      <c r="J363" s="159"/>
      <c r="K363" s="57"/>
      <c r="L363" s="57"/>
      <c r="M363" s="57"/>
      <c r="N363" s="57"/>
      <c r="O363" s="57"/>
      <c r="P363" s="57"/>
      <c r="Q363" s="57"/>
      <c r="R363" s="77"/>
      <c r="S363" s="57"/>
      <c r="T363" s="57"/>
      <c r="U363" s="57"/>
      <c r="V363" s="57"/>
      <c r="W363" s="57"/>
      <c r="X363" s="57"/>
      <c r="Y363" s="57"/>
      <c r="Z363" s="57"/>
      <c r="AA363" s="57"/>
      <c r="AB363" s="57"/>
      <c r="AC363" s="51"/>
      <c r="AD363" s="51"/>
      <c r="AE363" s="51"/>
      <c r="AF363" s="57"/>
      <c r="AG363" s="57"/>
      <c r="AH363" s="98"/>
      <c r="AI363" s="57"/>
      <c r="AJ363" s="57"/>
      <c r="AK363" s="57"/>
      <c r="AL363" s="57"/>
      <c r="AM363" s="57"/>
    </row>
    <row r="364" spans="1:48" ht="15" customHeight="1" hidden="1">
      <c r="A364" s="75"/>
      <c r="B364" s="753"/>
      <c r="D364" s="51"/>
      <c r="E364" s="51"/>
      <c r="F364" s="51"/>
      <c r="G364" s="51"/>
      <c r="H364" s="51"/>
      <c r="I364" s="51"/>
      <c r="J364" s="51"/>
      <c r="K364" s="51"/>
      <c r="L364" s="51"/>
      <c r="M364" s="51"/>
      <c r="N364" s="51"/>
      <c r="O364" s="51"/>
      <c r="P364" s="51"/>
      <c r="Q364" s="51"/>
      <c r="R364" s="51"/>
      <c r="S364" s="169"/>
      <c r="T364" s="51"/>
      <c r="AH364" s="170"/>
      <c r="AI364" s="166"/>
      <c r="AJ364" s="57"/>
      <c r="AM364" s="129"/>
      <c r="AN364" s="129"/>
      <c r="AO364" s="129"/>
      <c r="AP364" s="129"/>
      <c r="AQ364" s="129"/>
      <c r="AR364" s="129"/>
      <c r="AS364" s="129"/>
      <c r="AT364" s="129"/>
      <c r="AU364" s="129"/>
      <c r="AV364" s="129"/>
    </row>
    <row r="365" spans="1:39" ht="15" customHeight="1" hidden="1">
      <c r="A365" s="75"/>
      <c r="B365" s="753"/>
      <c r="D365" s="1077" t="s">
        <v>617</v>
      </c>
      <c r="E365" s="1085"/>
      <c r="F365" s="1082">
        <f>IF(OR(AI290=1,AI290=2),"",U291)</f>
      </c>
      <c r="G365" s="1083"/>
      <c r="H365" s="1083"/>
      <c r="I365" s="1084"/>
      <c r="J365" s="161" t="s">
        <v>563</v>
      </c>
      <c r="L365" s="1077" t="s">
        <v>618</v>
      </c>
      <c r="M365" s="1085"/>
      <c r="N365" s="1082">
        <f>IF(OR(AI290=1,AI290=2),"",U292)</f>
      </c>
      <c r="O365" s="1083"/>
      <c r="P365" s="1083"/>
      <c r="Q365" s="1084"/>
      <c r="R365" s="161" t="s">
        <v>450</v>
      </c>
      <c r="T365" s="1093" t="s">
        <v>619</v>
      </c>
      <c r="U365" s="1094"/>
      <c r="V365" s="1095">
        <f>IF(OR(AI290=1,AI290=2),"",ROUND(Q35,2))</f>
      </c>
      <c r="W365" s="1096"/>
      <c r="X365" s="1097"/>
      <c r="Y365" s="55" t="s">
        <v>563</v>
      </c>
      <c r="Z365" s="1093" t="s">
        <v>620</v>
      </c>
      <c r="AA365" s="1094"/>
      <c r="AB365" s="1095">
        <f>IF(OR(AI290=1,AI290=2),"",N292)</f>
      </c>
      <c r="AC365" s="1096"/>
      <c r="AD365" s="1097"/>
      <c r="AF365" s="166"/>
      <c r="AG365" s="166"/>
      <c r="AH365" s="170"/>
      <c r="AI365" s="166"/>
      <c r="AJ365" s="57"/>
      <c r="AK365" s="57"/>
      <c r="AL365" s="57"/>
      <c r="AM365" s="57"/>
    </row>
    <row r="366" spans="1:48" ht="9" customHeight="1" hidden="1">
      <c r="A366" s="75"/>
      <c r="B366" s="753"/>
      <c r="D366" s="51"/>
      <c r="E366" s="162"/>
      <c r="F366" s="162"/>
      <c r="G366" s="162"/>
      <c r="H366" s="162"/>
      <c r="I366" s="162"/>
      <c r="J366" s="162"/>
      <c r="L366" s="162"/>
      <c r="M366" s="162"/>
      <c r="N366" s="51"/>
      <c r="O366" s="51"/>
      <c r="P366" s="51"/>
      <c r="Q366" s="51"/>
      <c r="R366" s="51"/>
      <c r="S366" s="161" t="s">
        <v>621</v>
      </c>
      <c r="T366" s="51"/>
      <c r="AH366" s="170"/>
      <c r="AI366" s="166"/>
      <c r="AJ366" s="57"/>
      <c r="AN366" s="171"/>
      <c r="AO366" s="171"/>
      <c r="AP366" s="171"/>
      <c r="AQ366" s="51"/>
      <c r="AR366" s="171"/>
      <c r="AS366" s="51"/>
      <c r="AT366" s="171"/>
      <c r="AU366" s="171"/>
      <c r="AV366" s="171"/>
    </row>
    <row r="367" spans="1:39" ht="6" customHeight="1" hidden="1">
      <c r="A367" s="75"/>
      <c r="B367" s="753"/>
      <c r="D367" s="57"/>
      <c r="E367" s="57"/>
      <c r="F367" s="57"/>
      <c r="G367" s="57"/>
      <c r="H367" s="57"/>
      <c r="I367" s="57"/>
      <c r="J367" s="57"/>
      <c r="L367" s="57"/>
      <c r="M367" s="57"/>
      <c r="N367" s="57"/>
      <c r="O367" s="57"/>
      <c r="P367" s="57"/>
      <c r="Q367" s="57"/>
      <c r="R367" s="77"/>
      <c r="S367" s="57"/>
      <c r="T367" s="57"/>
      <c r="U367" s="57"/>
      <c r="V367" s="57"/>
      <c r="W367" s="57"/>
      <c r="X367" s="57"/>
      <c r="Y367" s="57"/>
      <c r="Z367" s="57"/>
      <c r="AA367" s="57"/>
      <c r="AB367" s="57"/>
      <c r="AC367" s="51"/>
      <c r="AD367" s="51"/>
      <c r="AE367" s="51"/>
      <c r="AF367" s="57"/>
      <c r="AG367" s="57"/>
      <c r="AH367" s="98"/>
      <c r="AI367" s="57"/>
      <c r="AJ367" s="57"/>
      <c r="AK367" s="57"/>
      <c r="AL367" s="57"/>
      <c r="AM367" s="57"/>
    </row>
    <row r="368" spans="1:39" ht="15" customHeight="1" hidden="1">
      <c r="A368" s="75"/>
      <c r="B368" s="753"/>
      <c r="D368" s="1077" t="s">
        <v>622</v>
      </c>
      <c r="E368" s="1085"/>
      <c r="F368" s="1082">
        <f>IF(OR(AI290=1,AI290=2),"",U295)</f>
      </c>
      <c r="G368" s="1083"/>
      <c r="H368" s="1083"/>
      <c r="I368" s="1084"/>
      <c r="J368" s="168" t="s">
        <v>563</v>
      </c>
      <c r="L368" s="1077" t="s">
        <v>623</v>
      </c>
      <c r="M368" s="1085"/>
      <c r="N368" s="1082">
        <f>IF(OR(AI290=1,AI290=2),"",U296)</f>
      </c>
      <c r="O368" s="1083"/>
      <c r="P368" s="1083"/>
      <c r="Q368" s="1084"/>
      <c r="R368" s="161" t="s">
        <v>450</v>
      </c>
      <c r="S368" s="57"/>
      <c r="T368" s="1093" t="s">
        <v>624</v>
      </c>
      <c r="U368" s="1094"/>
      <c r="V368" s="1095">
        <f>IF(OR(AI290=1,AI290=2),"",N291)</f>
      </c>
      <c r="W368" s="1096"/>
      <c r="X368" s="1097"/>
      <c r="Y368" s="55" t="s">
        <v>563</v>
      </c>
      <c r="Z368" s="1093" t="s">
        <v>620</v>
      </c>
      <c r="AA368" s="1094"/>
      <c r="AB368" s="1095">
        <f>IF(OR(AI290=1,AI290=2),"",N292)</f>
      </c>
      <c r="AC368" s="1096"/>
      <c r="AD368" s="1097"/>
      <c r="AF368" s="57"/>
      <c r="AG368" s="57"/>
      <c r="AH368" s="98"/>
      <c r="AI368" s="57"/>
      <c r="AJ368" s="57"/>
      <c r="AK368" s="57"/>
      <c r="AL368" s="57"/>
      <c r="AM368" s="57"/>
    </row>
    <row r="369" spans="1:39" ht="12" customHeight="1" hidden="1">
      <c r="A369" s="75"/>
      <c r="B369" s="753"/>
      <c r="D369" s="57"/>
      <c r="E369" s="57"/>
      <c r="F369" s="57"/>
      <c r="G369" s="57"/>
      <c r="H369" s="57"/>
      <c r="I369" s="57"/>
      <c r="J369" s="57"/>
      <c r="L369" s="57"/>
      <c r="M369" s="57"/>
      <c r="N369" s="57"/>
      <c r="O369" s="57"/>
      <c r="P369" s="57"/>
      <c r="Q369" s="57"/>
      <c r="R369" s="77"/>
      <c r="S369" s="57"/>
      <c r="T369" s="57"/>
      <c r="U369" s="57"/>
      <c r="V369" s="57"/>
      <c r="W369" s="57"/>
      <c r="X369" s="57"/>
      <c r="Y369" s="57"/>
      <c r="Z369" s="57"/>
      <c r="AA369" s="57"/>
      <c r="AB369" s="57"/>
      <c r="AC369" s="51"/>
      <c r="AD369" s="51"/>
      <c r="AE369" s="51"/>
      <c r="AF369" s="57"/>
      <c r="AG369" s="57"/>
      <c r="AH369" s="98"/>
      <c r="AI369" s="57"/>
      <c r="AJ369" s="57"/>
      <c r="AK369" s="57"/>
      <c r="AL369" s="57"/>
      <c r="AM369" s="57"/>
    </row>
    <row r="370" spans="1:36" ht="15" customHeight="1" hidden="1">
      <c r="A370" s="75"/>
      <c r="B370" s="753"/>
      <c r="D370" s="51"/>
      <c r="E370" s="169"/>
      <c r="F370" s="166"/>
      <c r="G370" s="166"/>
      <c r="H370" s="161"/>
      <c r="I370" s="161"/>
      <c r="J370" s="161" t="s">
        <v>610</v>
      </c>
      <c r="L370" s="1077" t="s">
        <v>618</v>
      </c>
      <c r="M370" s="1085"/>
      <c r="N370" s="1082">
        <f>IF(OR(AI290=1,AI290=2),"",U292)</f>
      </c>
      <c r="O370" s="1083"/>
      <c r="P370" s="1083"/>
      <c r="Q370" s="1084"/>
      <c r="T370" s="51"/>
      <c r="V370" s="165" t="s">
        <v>607</v>
      </c>
      <c r="Y370" s="1098" t="s">
        <v>175</v>
      </c>
      <c r="Z370" s="1099"/>
      <c r="AA370" s="1100">
        <f>IF(OR(AI290=1,AI290=2),"",IF(V368=AB368,N370,IF(ROUNDDOWN((F365-N365)*((V365-AB365)/(V368-AB368))+N370,1)&lt;0,0,ROUNDDOWN((F365-N365)*((V365-AB365)/(V368-AB368))+N370,1))))</f>
      </c>
      <c r="AB370" s="1101"/>
      <c r="AC370" s="1101"/>
      <c r="AD370" s="1102"/>
      <c r="AE370" s="166" t="s">
        <v>608</v>
      </c>
      <c r="AF370" s="51"/>
      <c r="AG370" s="75"/>
      <c r="AH370" s="172"/>
      <c r="AJ370" s="57"/>
    </row>
    <row r="371" spans="1:39" ht="12" customHeight="1" hidden="1">
      <c r="A371" s="75"/>
      <c r="B371" s="753"/>
      <c r="D371" s="51"/>
      <c r="E371" s="173"/>
      <c r="F371" s="162"/>
      <c r="G371" s="162"/>
      <c r="H371" s="162"/>
      <c r="I371" s="162"/>
      <c r="J371" s="166"/>
      <c r="L371" s="166"/>
      <c r="M371" s="166"/>
      <c r="N371" s="166"/>
      <c r="O371" s="166"/>
      <c r="P371" s="166"/>
      <c r="Q371" s="166"/>
      <c r="R371" s="166"/>
      <c r="S371" s="166"/>
      <c r="T371" s="1077" t="s">
        <v>625</v>
      </c>
      <c r="U371" s="1077"/>
      <c r="V371" s="1077"/>
      <c r="W371" s="1077"/>
      <c r="X371" s="1077"/>
      <c r="Y371" s="1077"/>
      <c r="Z371" s="1077"/>
      <c r="AA371" s="1077"/>
      <c r="AB371" s="1077"/>
      <c r="AC371" s="1077"/>
      <c r="AD371" s="1077"/>
      <c r="AE371" s="1077"/>
      <c r="AF371" s="1077"/>
      <c r="AG371" s="1077"/>
      <c r="AH371" s="1078"/>
      <c r="AI371" s="166"/>
      <c r="AJ371" s="57"/>
      <c r="AK371" s="57"/>
      <c r="AL371" s="57"/>
      <c r="AM371" s="57"/>
    </row>
    <row r="372" spans="1:37" ht="15" customHeight="1" hidden="1">
      <c r="A372" s="75"/>
      <c r="B372" s="753"/>
      <c r="D372" s="51"/>
      <c r="E372" s="169"/>
      <c r="F372" s="166"/>
      <c r="G372" s="166"/>
      <c r="H372" s="161"/>
      <c r="I372" s="161"/>
      <c r="J372" s="168" t="s">
        <v>610</v>
      </c>
      <c r="L372" s="1077" t="s">
        <v>623</v>
      </c>
      <c r="M372" s="1085"/>
      <c r="N372" s="1082">
        <f>IF(OR(AI290=1,AI290=2),"",U296)</f>
      </c>
      <c r="O372" s="1083"/>
      <c r="P372" s="1083"/>
      <c r="Q372" s="1084"/>
      <c r="T372" s="51"/>
      <c r="V372" s="165" t="s">
        <v>607</v>
      </c>
      <c r="Y372" s="1098" t="s">
        <v>626</v>
      </c>
      <c r="Z372" s="1099"/>
      <c r="AA372" s="1103">
        <f>IF(OR(AI290=1,AI290=2),"",IF(V368=AB368,N372,IF(ROUNDDOWN((F368-N368)*((V365-AB365)/(V368-AB368))+N372,1)&lt;0,0,ROUNDDOWN((F368-N368)*((V365-AB365)/(V368-AB368))+N372,1))))</f>
      </c>
      <c r="AB372" s="1104"/>
      <c r="AC372" s="1104"/>
      <c r="AD372" s="1105"/>
      <c r="AE372" s="166" t="s">
        <v>608</v>
      </c>
      <c r="AF372" s="51"/>
      <c r="AG372" s="75"/>
      <c r="AH372" s="172"/>
      <c r="AJ372" s="57"/>
      <c r="AK372" s="57"/>
    </row>
    <row r="373" spans="1:39" ht="12" customHeight="1" hidden="1">
      <c r="A373" s="75"/>
      <c r="B373" s="753"/>
      <c r="D373" s="166"/>
      <c r="E373" s="174"/>
      <c r="F373" s="175"/>
      <c r="G373" s="175"/>
      <c r="H373" s="175"/>
      <c r="I373" s="175"/>
      <c r="J373" s="176"/>
      <c r="K373" s="175"/>
      <c r="L373" s="175"/>
      <c r="M373" s="175"/>
      <c r="N373" s="175"/>
      <c r="O373" s="175"/>
      <c r="P373" s="175"/>
      <c r="Q373" s="175"/>
      <c r="R373" s="175"/>
      <c r="S373" s="175"/>
      <c r="T373" s="1106" t="s">
        <v>627</v>
      </c>
      <c r="U373" s="1106"/>
      <c r="V373" s="1106"/>
      <c r="W373" s="1106"/>
      <c r="X373" s="1106"/>
      <c r="Y373" s="1106"/>
      <c r="Z373" s="1106"/>
      <c r="AA373" s="1106"/>
      <c r="AB373" s="1106"/>
      <c r="AC373" s="1106"/>
      <c r="AD373" s="1106"/>
      <c r="AE373" s="1106"/>
      <c r="AF373" s="1106"/>
      <c r="AG373" s="1106"/>
      <c r="AH373" s="1107"/>
      <c r="AI373" s="166"/>
      <c r="AJ373" s="57"/>
      <c r="AK373" s="57"/>
      <c r="AL373" s="57"/>
      <c r="AM373" s="57"/>
    </row>
    <row r="374" spans="1:39" ht="6" customHeight="1" hidden="1">
      <c r="A374" s="75"/>
      <c r="B374" s="753"/>
      <c r="C374" s="177"/>
      <c r="D374" s="178"/>
      <c r="E374" s="57"/>
      <c r="F374" s="57"/>
      <c r="G374" s="57"/>
      <c r="H374" s="57"/>
      <c r="I374" s="57"/>
      <c r="J374" s="159"/>
      <c r="K374" s="57"/>
      <c r="L374" s="57"/>
      <c r="M374" s="57"/>
      <c r="N374" s="57"/>
      <c r="O374" s="57"/>
      <c r="P374" s="57"/>
      <c r="Q374" s="57"/>
      <c r="R374" s="77"/>
      <c r="S374" s="57"/>
      <c r="T374" s="57"/>
      <c r="U374" s="57"/>
      <c r="V374" s="57"/>
      <c r="W374" s="57"/>
      <c r="X374" s="57"/>
      <c r="Y374" s="57"/>
      <c r="Z374" s="57"/>
      <c r="AA374" s="57"/>
      <c r="AB374" s="57"/>
      <c r="AC374" s="51"/>
      <c r="AD374" s="51"/>
      <c r="AE374" s="51"/>
      <c r="AF374" s="57"/>
      <c r="AG374" s="57"/>
      <c r="AH374" s="98"/>
      <c r="AI374" s="57"/>
      <c r="AJ374" s="57"/>
      <c r="AK374" s="57"/>
      <c r="AL374" s="57"/>
      <c r="AM374" s="57"/>
    </row>
    <row r="375" spans="1:39" ht="15" customHeight="1" hidden="1">
      <c r="A375" s="75"/>
      <c r="B375" s="753"/>
      <c r="D375" s="1108" t="s">
        <v>628</v>
      </c>
      <c r="E375" s="1109"/>
      <c r="F375" s="1082">
        <f>IF(OR(AI290=1,AI290=2),"",IF(U301="",AA370,ROUNDDOWN(AA370*(1-U301/100),1)))</f>
      </c>
      <c r="G375" s="1083"/>
      <c r="H375" s="1083"/>
      <c r="I375" s="1084"/>
      <c r="J375" s="168" t="s">
        <v>610</v>
      </c>
      <c r="L375" s="1077" t="s">
        <v>629</v>
      </c>
      <c r="M375" s="1085"/>
      <c r="N375" s="1082">
        <f>IF(OR(AI290=1,AI290=2),"",IF(U302="",AA372,ROUNDDOWN(AA372*(1-U302/100),1)))</f>
      </c>
      <c r="O375" s="1083"/>
      <c r="P375" s="1083"/>
      <c r="Q375" s="1084"/>
      <c r="R375" s="165" t="s">
        <v>610</v>
      </c>
      <c r="S375" s="1077" t="s">
        <v>173</v>
      </c>
      <c r="T375" s="1085"/>
      <c r="U375" s="1082">
        <f>IF(OR(AI290=1,AI290=2),"",U299)</f>
      </c>
      <c r="V375" s="1083"/>
      <c r="W375" s="1083"/>
      <c r="X375" s="1084"/>
      <c r="Y375" s="168" t="s">
        <v>610</v>
      </c>
      <c r="AC375" s="162"/>
      <c r="AD375" s="51"/>
      <c r="AF375" s="166"/>
      <c r="AG375" s="57"/>
      <c r="AH375" s="98"/>
      <c r="AI375" s="57"/>
      <c r="AJ375" s="57"/>
      <c r="AK375" s="57"/>
      <c r="AL375" s="57"/>
      <c r="AM375" s="57"/>
    </row>
    <row r="376" spans="1:39" ht="6" customHeight="1" hidden="1">
      <c r="A376" s="75"/>
      <c r="B376" s="753"/>
      <c r="D376" s="57"/>
      <c r="E376" s="57"/>
      <c r="F376" s="57"/>
      <c r="G376" s="57"/>
      <c r="H376" s="57"/>
      <c r="I376" s="159"/>
      <c r="J376" s="57"/>
      <c r="L376" s="60"/>
      <c r="M376" s="57"/>
      <c r="N376" s="57"/>
      <c r="O376" s="57"/>
      <c r="P376" s="57"/>
      <c r="Q376" s="57"/>
      <c r="R376" s="77"/>
      <c r="S376" s="57"/>
      <c r="T376" s="57"/>
      <c r="U376" s="60"/>
      <c r="V376" s="57"/>
      <c r="W376" s="57"/>
      <c r="X376" s="57"/>
      <c r="Y376" s="57"/>
      <c r="Z376" s="57"/>
      <c r="AA376" s="57"/>
      <c r="AB376" s="57"/>
      <c r="AC376" s="51"/>
      <c r="AD376" s="51"/>
      <c r="AE376" s="51"/>
      <c r="AF376" s="57"/>
      <c r="AG376" s="57"/>
      <c r="AH376" s="98"/>
      <c r="AI376" s="57"/>
      <c r="AJ376" s="57"/>
      <c r="AK376" s="57"/>
      <c r="AL376" s="57"/>
      <c r="AM376" s="57"/>
    </row>
    <row r="377" spans="1:39" ht="15" customHeight="1" hidden="1">
      <c r="A377" s="75"/>
      <c r="B377" s="753"/>
      <c r="D377" s="1077" t="s">
        <v>612</v>
      </c>
      <c r="E377" s="1085"/>
      <c r="F377" s="1082">
        <f>IF(OR(AI290=1,AI290=2),"",IF(U303="",U298,ROUNDDOWN(U298*(1-U303/100),1)))</f>
      </c>
      <c r="G377" s="1083"/>
      <c r="H377" s="1083"/>
      <c r="I377" s="1084"/>
      <c r="J377" s="165" t="s">
        <v>610</v>
      </c>
      <c r="L377" s="1077" t="s">
        <v>613</v>
      </c>
      <c r="M377" s="1085"/>
      <c r="N377" s="1082">
        <f>IF(OR(AI290=1,AI290=2),"",U300)</f>
      </c>
      <c r="O377" s="1083"/>
      <c r="P377" s="1083"/>
      <c r="Q377" s="1084"/>
      <c r="T377" s="162"/>
      <c r="V377" s="165" t="s">
        <v>607</v>
      </c>
      <c r="X377" s="1086" t="s">
        <v>174</v>
      </c>
      <c r="Y377" s="1086"/>
      <c r="Z377" s="1087"/>
      <c r="AA377" s="1088">
        <f>IF(OR(AI290=1,AI290=2),"",F375+N375+U375+F377+N377)</f>
      </c>
      <c r="AB377" s="1089"/>
      <c r="AC377" s="1089"/>
      <c r="AD377" s="1090"/>
      <c r="AE377" s="166" t="s">
        <v>608</v>
      </c>
      <c r="AF377" s="166"/>
      <c r="AG377" s="57"/>
      <c r="AH377" s="98"/>
      <c r="AI377" s="57"/>
      <c r="AJ377" s="57"/>
      <c r="AK377" s="57"/>
      <c r="AL377" s="57"/>
      <c r="AM377" s="57"/>
    </row>
    <row r="378" spans="1:39" ht="6" customHeight="1" hidden="1">
      <c r="A378" s="75"/>
      <c r="B378" s="753"/>
      <c r="D378" s="166"/>
      <c r="E378" s="166"/>
      <c r="F378" s="166"/>
      <c r="G378" s="166"/>
      <c r="H378" s="166"/>
      <c r="I378" s="179"/>
      <c r="J378" s="166"/>
      <c r="L378" s="161"/>
      <c r="M378" s="166"/>
      <c r="N378" s="180"/>
      <c r="O378" s="180"/>
      <c r="P378" s="180"/>
      <c r="Q378" s="180"/>
      <c r="R378" s="166"/>
      <c r="S378" s="166"/>
      <c r="T378" s="166"/>
      <c r="U378" s="161"/>
      <c r="V378" s="166"/>
      <c r="W378" s="166"/>
      <c r="X378" s="166"/>
      <c r="Y378" s="77"/>
      <c r="Z378" s="166"/>
      <c r="AA378" s="166"/>
      <c r="AB378" s="166"/>
      <c r="AC378" s="51"/>
      <c r="AE378" s="166"/>
      <c r="AF378" s="166"/>
      <c r="AG378" s="166"/>
      <c r="AH378" s="170"/>
      <c r="AI378" s="166"/>
      <c r="AJ378" s="57"/>
      <c r="AK378" s="57"/>
      <c r="AL378" s="57"/>
      <c r="AM378" s="57"/>
    </row>
    <row r="379" spans="1:39" ht="15" customHeight="1" hidden="1">
      <c r="A379" s="75"/>
      <c r="B379" s="753"/>
      <c r="D379" s="1077" t="s">
        <v>172</v>
      </c>
      <c r="E379" s="1085"/>
      <c r="F379" s="1082">
        <f>IF(OR(AI290=1,AI290=2),"",AA352)</f>
      </c>
      <c r="G379" s="1083"/>
      <c r="H379" s="1083"/>
      <c r="I379" s="1084"/>
      <c r="J379" s="161" t="s">
        <v>563</v>
      </c>
      <c r="L379" s="1077" t="s">
        <v>176</v>
      </c>
      <c r="M379" s="1085"/>
      <c r="N379" s="1082">
        <f>IF(OR(AI290=1,AI290=2),"",AA377)</f>
      </c>
      <c r="O379" s="1083"/>
      <c r="P379" s="1083"/>
      <c r="Q379" s="1084"/>
      <c r="T379" s="162"/>
      <c r="V379" s="165" t="s">
        <v>607</v>
      </c>
      <c r="Y379" s="1077" t="s">
        <v>615</v>
      </c>
      <c r="Z379" s="1078"/>
      <c r="AA379" s="1079">
        <f>IF(OR(AI290=1,AI290=2),"",F379-N379)</f>
      </c>
      <c r="AB379" s="1080"/>
      <c r="AC379" s="1080"/>
      <c r="AD379" s="1081"/>
      <c r="AE379" s="166" t="s">
        <v>608</v>
      </c>
      <c r="AF379" s="166"/>
      <c r="AG379" s="166"/>
      <c r="AH379" s="170"/>
      <c r="AI379" s="166"/>
      <c r="AJ379" s="57"/>
      <c r="AK379" s="57"/>
      <c r="AL379" s="57"/>
      <c r="AM379" s="57"/>
    </row>
    <row r="380" spans="1:39" ht="6" customHeight="1" hidden="1">
      <c r="A380" s="75"/>
      <c r="B380" s="723"/>
      <c r="D380" s="166"/>
      <c r="E380" s="166"/>
      <c r="F380" s="166"/>
      <c r="G380" s="166"/>
      <c r="H380" s="166"/>
      <c r="I380" s="166"/>
      <c r="J380" s="179"/>
      <c r="K380" s="166"/>
      <c r="L380" s="166"/>
      <c r="M380" s="166"/>
      <c r="N380" s="166"/>
      <c r="O380" s="166"/>
      <c r="P380" s="166"/>
      <c r="Q380" s="166"/>
      <c r="R380" s="166"/>
      <c r="S380" s="166"/>
      <c r="T380" s="166"/>
      <c r="U380" s="166"/>
      <c r="V380" s="166"/>
      <c r="W380" s="166"/>
      <c r="X380" s="166"/>
      <c r="Y380" s="77"/>
      <c r="Z380" s="166"/>
      <c r="AA380" s="166"/>
      <c r="AB380" s="166"/>
      <c r="AC380" s="166"/>
      <c r="AD380" s="162"/>
      <c r="AE380" s="162"/>
      <c r="AF380" s="166"/>
      <c r="AG380" s="166"/>
      <c r="AH380" s="170"/>
      <c r="AI380" s="166"/>
      <c r="AJ380" s="57"/>
      <c r="AK380" s="57"/>
      <c r="AL380" s="57"/>
      <c r="AM380" s="57"/>
    </row>
    <row r="381" spans="1:39" ht="12" customHeight="1" hidden="1">
      <c r="A381" s="408"/>
      <c r="B381" s="445" t="s">
        <v>416</v>
      </c>
      <c r="C381" s="459"/>
      <c r="D381" s="447"/>
      <c r="E381" s="447"/>
      <c r="F381" s="447"/>
      <c r="G381" s="447"/>
      <c r="H381" s="447"/>
      <c r="I381" s="447"/>
      <c r="J381" s="447"/>
      <c r="K381" s="447"/>
      <c r="L381" s="447"/>
      <c r="M381" s="447"/>
      <c r="N381" s="447"/>
      <c r="O381" s="447"/>
      <c r="P381" s="447"/>
      <c r="Q381" s="447"/>
      <c r="R381" s="448"/>
      <c r="S381" s="447"/>
      <c r="T381" s="447"/>
      <c r="U381" s="448"/>
      <c r="V381" s="447"/>
      <c r="W381" s="447"/>
      <c r="X381" s="447"/>
      <c r="Y381" s="449"/>
      <c r="Z381" s="449"/>
      <c r="AA381" s="449"/>
      <c r="AB381" s="449"/>
      <c r="AC381" s="449"/>
      <c r="AD381" s="450"/>
      <c r="AE381" s="450"/>
      <c r="AF381" s="450"/>
      <c r="AG381" s="450"/>
      <c r="AH381" s="451"/>
      <c r="AI381" s="129"/>
      <c r="AJ381" s="57"/>
      <c r="AK381" s="57"/>
      <c r="AL381" s="57"/>
      <c r="AM381" s="57"/>
    </row>
    <row r="382" spans="1:39" ht="6" customHeight="1" hidden="1">
      <c r="A382" s="75"/>
      <c r="B382" s="1110" t="s">
        <v>570</v>
      </c>
      <c r="D382" s="57"/>
      <c r="E382" s="57"/>
      <c r="F382" s="57"/>
      <c r="G382" s="57"/>
      <c r="H382" s="57"/>
      <c r="I382" s="57"/>
      <c r="J382" s="159"/>
      <c r="K382" s="57"/>
      <c r="L382" s="57"/>
      <c r="M382" s="57"/>
      <c r="N382" s="57"/>
      <c r="O382" s="57"/>
      <c r="P382" s="57"/>
      <c r="Q382" s="57"/>
      <c r="R382" s="77"/>
      <c r="S382" s="57"/>
      <c r="T382" s="57"/>
      <c r="U382" s="57"/>
      <c r="V382" s="57"/>
      <c r="W382" s="57"/>
      <c r="X382" s="57"/>
      <c r="Y382" s="57"/>
      <c r="Z382" s="57"/>
      <c r="AA382" s="57"/>
      <c r="AB382" s="57"/>
      <c r="AC382" s="51"/>
      <c r="AD382" s="51"/>
      <c r="AE382" s="51"/>
      <c r="AF382" s="57"/>
      <c r="AG382" s="57"/>
      <c r="AH382" s="98"/>
      <c r="AI382" s="57"/>
      <c r="AJ382" s="57"/>
      <c r="AK382" s="57"/>
      <c r="AL382" s="57"/>
      <c r="AM382" s="57"/>
    </row>
    <row r="383" spans="1:36" ht="15" customHeight="1" hidden="1">
      <c r="A383" s="75"/>
      <c r="B383" s="1111"/>
      <c r="D383" s="1077" t="s">
        <v>630</v>
      </c>
      <c r="E383" s="1085"/>
      <c r="F383" s="1082">
        <f>IF(AI290=2,"",IF(U311&gt;0,U298,""))</f>
      </c>
      <c r="G383" s="1083"/>
      <c r="H383" s="1083"/>
      <c r="I383" s="1084"/>
      <c r="J383" s="161" t="s">
        <v>563</v>
      </c>
      <c r="L383" s="1077" t="s">
        <v>631</v>
      </c>
      <c r="M383" s="1085"/>
      <c r="N383" s="1082">
        <f>IF(AI290=2,"",IF(U311&gt;0,U311,""))</f>
      </c>
      <c r="O383" s="1083"/>
      <c r="P383" s="1083"/>
      <c r="Q383" s="1084"/>
      <c r="T383" s="162"/>
      <c r="V383" s="165" t="s">
        <v>607</v>
      </c>
      <c r="Y383" s="1077" t="s">
        <v>632</v>
      </c>
      <c r="Z383" s="1078"/>
      <c r="AA383" s="1079">
        <f>IF(AI290=2,"",IF(U311&gt;0,F383-N383,""))</f>
      </c>
      <c r="AB383" s="1080"/>
      <c r="AC383" s="1080"/>
      <c r="AD383" s="1081"/>
      <c r="AE383" s="166" t="s">
        <v>608</v>
      </c>
      <c r="AF383" s="166"/>
      <c r="AG383" s="166"/>
      <c r="AH383" s="170"/>
      <c r="AI383" s="166"/>
      <c r="AJ383" s="57"/>
    </row>
    <row r="384" spans="1:39" ht="6" customHeight="1" hidden="1">
      <c r="A384" s="75"/>
      <c r="B384" s="1112"/>
      <c r="D384" s="166"/>
      <c r="E384" s="166"/>
      <c r="F384" s="166"/>
      <c r="G384" s="166"/>
      <c r="H384" s="166"/>
      <c r="I384" s="166"/>
      <c r="J384" s="179"/>
      <c r="K384" s="166"/>
      <c r="L384" s="166"/>
      <c r="M384" s="166"/>
      <c r="N384" s="166"/>
      <c r="O384" s="166"/>
      <c r="P384" s="166"/>
      <c r="Q384" s="166"/>
      <c r="R384" s="166"/>
      <c r="S384" s="166"/>
      <c r="T384" s="166"/>
      <c r="U384" s="166"/>
      <c r="V384" s="166"/>
      <c r="W384" s="166"/>
      <c r="X384" s="77"/>
      <c r="Y384" s="77"/>
      <c r="Z384" s="166"/>
      <c r="AA384" s="166"/>
      <c r="AB384" s="166"/>
      <c r="AC384" s="166"/>
      <c r="AD384" s="162"/>
      <c r="AE384" s="162"/>
      <c r="AF384" s="166"/>
      <c r="AG384" s="166"/>
      <c r="AH384" s="170"/>
      <c r="AI384" s="166"/>
      <c r="AJ384" s="57"/>
      <c r="AK384" s="57"/>
      <c r="AL384" s="57"/>
      <c r="AM384" s="57"/>
    </row>
    <row r="385" spans="1:39" ht="12" customHeight="1" hidden="1">
      <c r="A385" s="408"/>
      <c r="B385" s="445" t="s">
        <v>417</v>
      </c>
      <c r="C385" s="459"/>
      <c r="D385" s="447"/>
      <c r="E385" s="447"/>
      <c r="F385" s="447"/>
      <c r="G385" s="447"/>
      <c r="H385" s="447"/>
      <c r="I385" s="447"/>
      <c r="J385" s="447"/>
      <c r="K385" s="447"/>
      <c r="L385" s="447"/>
      <c r="M385" s="447"/>
      <c r="N385" s="447"/>
      <c r="O385" s="447"/>
      <c r="P385" s="447"/>
      <c r="Q385" s="447"/>
      <c r="R385" s="448"/>
      <c r="S385" s="447"/>
      <c r="T385" s="447"/>
      <c r="U385" s="448"/>
      <c r="V385" s="447"/>
      <c r="W385" s="447"/>
      <c r="X385" s="447"/>
      <c r="Y385" s="449"/>
      <c r="Z385" s="449"/>
      <c r="AA385" s="449"/>
      <c r="AB385" s="449"/>
      <c r="AC385" s="449"/>
      <c r="AD385" s="450"/>
      <c r="AE385" s="450"/>
      <c r="AF385" s="450"/>
      <c r="AG385" s="450"/>
      <c r="AH385" s="451"/>
      <c r="AI385" s="129"/>
      <c r="AJ385" s="57"/>
      <c r="AK385" s="57"/>
      <c r="AL385" s="57"/>
      <c r="AM385" s="57"/>
    </row>
    <row r="386" spans="1:39" ht="6" customHeight="1" hidden="1">
      <c r="A386" s="75"/>
      <c r="B386" s="1110" t="s">
        <v>575</v>
      </c>
      <c r="D386" s="166"/>
      <c r="E386" s="166"/>
      <c r="F386" s="166"/>
      <c r="G386" s="166"/>
      <c r="H386" s="166"/>
      <c r="I386" s="166"/>
      <c r="J386" s="179"/>
      <c r="K386" s="166"/>
      <c r="L386" s="166"/>
      <c r="M386" s="166"/>
      <c r="N386" s="166"/>
      <c r="O386" s="166"/>
      <c r="P386" s="166"/>
      <c r="Q386" s="166"/>
      <c r="R386" s="166"/>
      <c r="S386" s="166"/>
      <c r="T386" s="166"/>
      <c r="U386" s="166"/>
      <c r="V386" s="166"/>
      <c r="W386" s="166"/>
      <c r="X386" s="77"/>
      <c r="Y386" s="77"/>
      <c r="Z386" s="166"/>
      <c r="AA386" s="166"/>
      <c r="AB386" s="166"/>
      <c r="AC386" s="166"/>
      <c r="AD386" s="162"/>
      <c r="AE386" s="162"/>
      <c r="AF386" s="166"/>
      <c r="AG386" s="166"/>
      <c r="AH386" s="170"/>
      <c r="AI386" s="166"/>
      <c r="AJ386" s="57"/>
      <c r="AK386" s="57"/>
      <c r="AL386" s="57"/>
      <c r="AM386" s="57"/>
    </row>
    <row r="387" spans="1:39" ht="15" customHeight="1" hidden="1">
      <c r="A387" s="75"/>
      <c r="B387" s="1111"/>
      <c r="D387" s="1077" t="s">
        <v>633</v>
      </c>
      <c r="E387" s="1085"/>
      <c r="F387" s="1082">
        <f>IF(AI290=2,"",IF(U313&gt;0,U287,""))</f>
      </c>
      <c r="G387" s="1083"/>
      <c r="H387" s="1083"/>
      <c r="I387" s="1084"/>
      <c r="J387" s="161" t="s">
        <v>563</v>
      </c>
      <c r="K387" s="1077" t="s">
        <v>634</v>
      </c>
      <c r="L387" s="1077"/>
      <c r="M387" s="1085"/>
      <c r="N387" s="1082">
        <f>IF(AI290=2,"",IF(U313&gt;0,U287,""))</f>
      </c>
      <c r="O387" s="1083"/>
      <c r="P387" s="1083"/>
      <c r="Q387" s="1084"/>
      <c r="R387" s="168" t="s">
        <v>563</v>
      </c>
      <c r="S387" s="1077" t="s">
        <v>635</v>
      </c>
      <c r="T387" s="1085"/>
      <c r="U387" s="1082">
        <f>IF(AI290=2,"",IF(U313&gt;0,U313,""))</f>
      </c>
      <c r="V387" s="1083"/>
      <c r="W387" s="1083"/>
      <c r="X387" s="1084"/>
      <c r="Y387" s="161" t="s">
        <v>450</v>
      </c>
      <c r="AB387" s="51"/>
      <c r="AD387" s="166"/>
      <c r="AF387" s="166"/>
      <c r="AG387" s="166"/>
      <c r="AH387" s="170"/>
      <c r="AI387" s="166"/>
      <c r="AJ387" s="57"/>
      <c r="AK387" s="57"/>
      <c r="AL387" s="57"/>
      <c r="AM387" s="57"/>
    </row>
    <row r="388" spans="1:39" ht="6" customHeight="1" hidden="1">
      <c r="A388" s="75"/>
      <c r="B388" s="1111"/>
      <c r="D388" s="166"/>
      <c r="E388" s="166"/>
      <c r="F388" s="166"/>
      <c r="G388" s="166"/>
      <c r="H388" s="166"/>
      <c r="I388" s="166"/>
      <c r="J388" s="179"/>
      <c r="K388" s="166"/>
      <c r="L388" s="166"/>
      <c r="M388" s="166"/>
      <c r="N388" s="166"/>
      <c r="O388" s="166"/>
      <c r="P388" s="166"/>
      <c r="Q388" s="166"/>
      <c r="R388" s="166"/>
      <c r="S388" s="166"/>
      <c r="T388" s="166"/>
      <c r="U388" s="161"/>
      <c r="V388" s="166"/>
      <c r="W388" s="166"/>
      <c r="X388" s="77"/>
      <c r="Y388" s="77"/>
      <c r="Z388" s="166"/>
      <c r="AA388" s="166"/>
      <c r="AB388" s="166"/>
      <c r="AC388" s="166"/>
      <c r="AD388" s="162"/>
      <c r="AE388" s="162"/>
      <c r="AF388" s="166"/>
      <c r="AG388" s="166"/>
      <c r="AH388" s="170"/>
      <c r="AI388" s="166"/>
      <c r="AJ388" s="57"/>
      <c r="AK388" s="57"/>
      <c r="AL388" s="57"/>
      <c r="AM388" s="57"/>
    </row>
    <row r="389" spans="1:37" ht="15" customHeight="1" hidden="1">
      <c r="A389" s="75"/>
      <c r="B389" s="1111"/>
      <c r="J389" s="161" t="s">
        <v>605</v>
      </c>
      <c r="K389" s="1113" t="s">
        <v>418</v>
      </c>
      <c r="L389" s="1113"/>
      <c r="M389" s="1114"/>
      <c r="N389" s="1082">
        <f>IF(AI290=2,"",IF(U313&gt;0,U308,""))</f>
      </c>
      <c r="O389" s="1083"/>
      <c r="P389" s="1083"/>
      <c r="Q389" s="1084"/>
      <c r="R389" s="161" t="s">
        <v>636</v>
      </c>
      <c r="V389" s="161" t="s">
        <v>607</v>
      </c>
      <c r="Y389" s="1077" t="s">
        <v>637</v>
      </c>
      <c r="Z389" s="1078"/>
      <c r="AA389" s="1079">
        <f>IF(AI290=2,"",IF(U313&gt;0,ROUNDDOWN(F387-((N387-U387)/N389*100),1),""))</f>
      </c>
      <c r="AB389" s="1080"/>
      <c r="AC389" s="1080"/>
      <c r="AD389" s="1081"/>
      <c r="AE389" s="166" t="s">
        <v>608</v>
      </c>
      <c r="AF389" s="166"/>
      <c r="AG389" s="166"/>
      <c r="AH389" s="170"/>
      <c r="AI389" s="166"/>
      <c r="AJ389" s="57"/>
      <c r="AK389" s="57"/>
    </row>
    <row r="390" spans="1:39" ht="6" customHeight="1" hidden="1">
      <c r="A390" s="75"/>
      <c r="B390" s="1111"/>
      <c r="D390" s="166"/>
      <c r="E390" s="166"/>
      <c r="F390" s="166"/>
      <c r="G390" s="166"/>
      <c r="H390" s="166"/>
      <c r="I390" s="166"/>
      <c r="J390" s="179"/>
      <c r="K390" s="166"/>
      <c r="L390" s="166"/>
      <c r="M390" s="166"/>
      <c r="N390" s="166"/>
      <c r="O390" s="166"/>
      <c r="P390" s="166"/>
      <c r="Q390" s="166"/>
      <c r="R390" s="166"/>
      <c r="S390" s="166"/>
      <c r="T390" s="166"/>
      <c r="U390" s="166"/>
      <c r="V390" s="166"/>
      <c r="W390" s="166"/>
      <c r="X390" s="166"/>
      <c r="Y390" s="77"/>
      <c r="Z390" s="166"/>
      <c r="AA390" s="166"/>
      <c r="AB390" s="166"/>
      <c r="AC390" s="166"/>
      <c r="AE390" s="162"/>
      <c r="AF390" s="166"/>
      <c r="AG390" s="166"/>
      <c r="AH390" s="170"/>
      <c r="AI390" s="166"/>
      <c r="AJ390" s="57"/>
      <c r="AK390" s="57"/>
      <c r="AL390" s="57"/>
      <c r="AM390" s="57"/>
    </row>
    <row r="391" spans="1:36" ht="15" customHeight="1" hidden="1">
      <c r="A391" s="75"/>
      <c r="B391" s="1111"/>
      <c r="D391" s="1077" t="s">
        <v>176</v>
      </c>
      <c r="E391" s="1085"/>
      <c r="F391" s="1082">
        <f>IF(AI290=2,"",IF(U313&lt;&gt;"",IF(OR(AI290=0,AI290=1),U304,""),""))</f>
      </c>
      <c r="G391" s="1083"/>
      <c r="H391" s="1083"/>
      <c r="I391" s="1084"/>
      <c r="J391" s="161" t="s">
        <v>563</v>
      </c>
      <c r="L391" s="1077" t="s">
        <v>637</v>
      </c>
      <c r="M391" s="1085"/>
      <c r="N391" s="1082">
        <f>IF(AA389="","",AA389)</f>
      </c>
      <c r="O391" s="1083"/>
      <c r="P391" s="1083"/>
      <c r="Q391" s="1084"/>
      <c r="T391" s="164"/>
      <c r="V391" s="169" t="s">
        <v>607</v>
      </c>
      <c r="Y391" s="1077" t="s">
        <v>638</v>
      </c>
      <c r="Z391" s="1078"/>
      <c r="AA391" s="1079">
        <f>IF(AA389="","",F391-N391)</f>
      </c>
      <c r="AB391" s="1080"/>
      <c r="AC391" s="1080"/>
      <c r="AD391" s="1081"/>
      <c r="AE391" s="166" t="s">
        <v>608</v>
      </c>
      <c r="AF391" s="51"/>
      <c r="AG391" s="166"/>
      <c r="AH391" s="170"/>
      <c r="AI391" s="166"/>
      <c r="AJ391" s="57"/>
    </row>
    <row r="392" spans="1:37" ht="12" customHeight="1" hidden="1">
      <c r="A392" s="75"/>
      <c r="B392" s="1112"/>
      <c r="D392" s="175"/>
      <c r="E392" s="175"/>
      <c r="F392" s="175"/>
      <c r="G392" s="175"/>
      <c r="H392" s="175"/>
      <c r="I392" s="175"/>
      <c r="J392" s="176"/>
      <c r="K392" s="175"/>
      <c r="L392" s="175"/>
      <c r="M392" s="175"/>
      <c r="N392" s="175"/>
      <c r="O392" s="175"/>
      <c r="P392" s="175"/>
      <c r="Q392" s="175"/>
      <c r="R392" s="175"/>
      <c r="S392" s="175"/>
      <c r="T392" s="175"/>
      <c r="U392" s="175"/>
      <c r="V392" s="175"/>
      <c r="W392" s="175"/>
      <c r="X392" s="175"/>
      <c r="Y392" s="412"/>
      <c r="Z392" s="175"/>
      <c r="AA392" s="175"/>
      <c r="AB392" s="175"/>
      <c r="AC392" s="175"/>
      <c r="AD392" s="181"/>
      <c r="AE392" s="181"/>
      <c r="AF392" s="175"/>
      <c r="AG392" s="175"/>
      <c r="AH392" s="182"/>
      <c r="AI392" s="166"/>
      <c r="AJ392" s="57"/>
      <c r="AK392" s="57"/>
    </row>
    <row r="393" spans="1:39" ht="12" customHeight="1" hidden="1">
      <c r="A393" s="408"/>
      <c r="B393" s="445" t="s">
        <v>639</v>
      </c>
      <c r="C393" s="459"/>
      <c r="D393" s="447"/>
      <c r="E393" s="447"/>
      <c r="F393" s="447"/>
      <c r="G393" s="447"/>
      <c r="H393" s="447"/>
      <c r="I393" s="447"/>
      <c r="J393" s="447"/>
      <c r="K393" s="447"/>
      <c r="L393" s="447"/>
      <c r="M393" s="447"/>
      <c r="N393" s="447"/>
      <c r="O393" s="447"/>
      <c r="P393" s="447"/>
      <c r="Q393" s="447"/>
      <c r="R393" s="448"/>
      <c r="S393" s="447"/>
      <c r="T393" s="447"/>
      <c r="U393" s="448"/>
      <c r="V393" s="447"/>
      <c r="W393" s="447"/>
      <c r="X393" s="447"/>
      <c r="Y393" s="449"/>
      <c r="Z393" s="449"/>
      <c r="AA393" s="449"/>
      <c r="AB393" s="449"/>
      <c r="AC393" s="449"/>
      <c r="AD393" s="450"/>
      <c r="AE393" s="450"/>
      <c r="AF393" s="450"/>
      <c r="AG393" s="450"/>
      <c r="AH393" s="451"/>
      <c r="AI393" s="129"/>
      <c r="AJ393" s="57"/>
      <c r="AK393" s="57"/>
      <c r="AL393" s="57"/>
      <c r="AM393" s="57"/>
    </row>
    <row r="394" spans="1:39" ht="6" customHeight="1" hidden="1">
      <c r="A394" s="75"/>
      <c r="B394" s="1115" t="s">
        <v>592</v>
      </c>
      <c r="D394" s="166"/>
      <c r="E394" s="166"/>
      <c r="F394" s="166"/>
      <c r="G394" s="166"/>
      <c r="H394" s="166"/>
      <c r="I394" s="166"/>
      <c r="J394" s="179"/>
      <c r="K394" s="166"/>
      <c r="L394" s="166"/>
      <c r="M394" s="166"/>
      <c r="N394" s="166"/>
      <c r="O394" s="166"/>
      <c r="P394" s="166"/>
      <c r="Q394" s="166"/>
      <c r="R394" s="166"/>
      <c r="S394" s="166"/>
      <c r="T394" s="166"/>
      <c r="U394" s="166"/>
      <c r="V394" s="166"/>
      <c r="W394" s="166"/>
      <c r="X394" s="77"/>
      <c r="Y394" s="77"/>
      <c r="Z394" s="166"/>
      <c r="AA394" s="166"/>
      <c r="AB394" s="166"/>
      <c r="AC394" s="166"/>
      <c r="AD394" s="162"/>
      <c r="AE394" s="162"/>
      <c r="AF394" s="166"/>
      <c r="AG394" s="166"/>
      <c r="AH394" s="170"/>
      <c r="AI394" s="166"/>
      <c r="AJ394" s="57"/>
      <c r="AK394" s="57"/>
      <c r="AL394" s="57"/>
      <c r="AM394" s="57"/>
    </row>
    <row r="395" spans="1:39" ht="15" customHeight="1" hidden="1">
      <c r="A395" s="75"/>
      <c r="B395" s="1116"/>
      <c r="D395" s="1077" t="s">
        <v>640</v>
      </c>
      <c r="E395" s="1085"/>
      <c r="F395" s="1082">
        <f>IF(AI290=2,"",IF(U316&gt;=0,U316,""))</f>
      </c>
      <c r="G395" s="1083"/>
      <c r="H395" s="1083"/>
      <c r="I395" s="1084"/>
      <c r="J395" s="161" t="s">
        <v>610</v>
      </c>
      <c r="L395" s="1077" t="s">
        <v>641</v>
      </c>
      <c r="M395" s="1085"/>
      <c r="N395" s="1082">
        <f>IF(AI290=2,"",IF(U317&gt;=0,U317,""))</f>
      </c>
      <c r="O395" s="1083"/>
      <c r="P395" s="1083"/>
      <c r="Q395" s="1084"/>
      <c r="R395" s="183" t="s">
        <v>605</v>
      </c>
      <c r="S395" s="163" t="s">
        <v>642</v>
      </c>
      <c r="T395" s="161"/>
      <c r="V395" s="183" t="s">
        <v>607</v>
      </c>
      <c r="W395" s="183"/>
      <c r="X395" s="183"/>
      <c r="Y395" s="1077" t="s">
        <v>643</v>
      </c>
      <c r="Z395" s="1078"/>
      <c r="AA395" s="1079">
        <f>IF(AI290=2,"",IF(OR(U316="",U317=""),"",ROUNDDOWN(F395+(N395/2),1)))</f>
      </c>
      <c r="AB395" s="1080"/>
      <c r="AC395" s="1080"/>
      <c r="AD395" s="1081"/>
      <c r="AE395" s="161" t="s">
        <v>451</v>
      </c>
      <c r="AG395" s="51"/>
      <c r="AH395" s="170"/>
      <c r="AI395" s="166"/>
      <c r="AJ395" s="57"/>
      <c r="AK395" s="57"/>
      <c r="AL395" s="57"/>
      <c r="AM395" s="57"/>
    </row>
    <row r="396" spans="1:39" ht="6" customHeight="1" hidden="1">
      <c r="A396" s="75"/>
      <c r="B396" s="1116"/>
      <c r="D396" s="166"/>
      <c r="E396" s="166"/>
      <c r="F396" s="166"/>
      <c r="G396" s="166"/>
      <c r="H396" s="166"/>
      <c r="I396" s="179"/>
      <c r="J396" s="166"/>
      <c r="L396" s="166"/>
      <c r="M396" s="166"/>
      <c r="N396" s="166"/>
      <c r="O396" s="166"/>
      <c r="P396" s="166"/>
      <c r="Q396" s="166"/>
      <c r="R396" s="166"/>
      <c r="S396" s="166"/>
      <c r="T396" s="166"/>
      <c r="U396" s="166"/>
      <c r="V396" s="166"/>
      <c r="W396" s="166"/>
      <c r="X396" s="166"/>
      <c r="Y396" s="166"/>
      <c r="Z396" s="77"/>
      <c r="AA396" s="65"/>
      <c r="AB396" s="166"/>
      <c r="AC396" s="166"/>
      <c r="AD396" s="162"/>
      <c r="AE396" s="162"/>
      <c r="AF396" s="166"/>
      <c r="AG396" s="166"/>
      <c r="AH396" s="170"/>
      <c r="AI396" s="166"/>
      <c r="AJ396" s="57"/>
      <c r="AK396" s="57"/>
      <c r="AL396" s="57"/>
      <c r="AM396" s="57"/>
    </row>
    <row r="397" spans="1:36" ht="15" customHeight="1" hidden="1">
      <c r="A397" s="75"/>
      <c r="B397" s="1116"/>
      <c r="D397" s="1077" t="s">
        <v>644</v>
      </c>
      <c r="E397" s="1085"/>
      <c r="F397" s="1082">
        <f>IF(AI290=2,"",IF(AND(AA395&lt;&gt;"",U319&gt;=0),U319,""))</f>
      </c>
      <c r="G397" s="1083"/>
      <c r="H397" s="1083"/>
      <c r="I397" s="1084"/>
      <c r="J397" s="161" t="s">
        <v>621</v>
      </c>
      <c r="L397" s="1077" t="s">
        <v>645</v>
      </c>
      <c r="M397" s="1085"/>
      <c r="N397" s="1082">
        <f>IF(AI290=2,"",AA395)</f>
      </c>
      <c r="O397" s="1083"/>
      <c r="P397" s="1083"/>
      <c r="Q397" s="1084"/>
      <c r="R397" s="183" t="s">
        <v>563</v>
      </c>
      <c r="S397" s="1077" t="s">
        <v>646</v>
      </c>
      <c r="T397" s="1077"/>
      <c r="U397" s="1085"/>
      <c r="V397" s="1082">
        <f>IF(AI290=2,"",IF(AND(AA395&lt;&gt;"",U320&gt;=0),U320,""))</f>
      </c>
      <c r="W397" s="1083"/>
      <c r="X397" s="1083"/>
      <c r="Y397" s="1084"/>
      <c r="Z397" s="169" t="s">
        <v>450</v>
      </c>
      <c r="AA397" s="48" t="s">
        <v>610</v>
      </c>
      <c r="AE397" s="51"/>
      <c r="AG397" s="151"/>
      <c r="AH397" s="184"/>
      <c r="AI397" s="166"/>
      <c r="AJ397" s="57"/>
    </row>
    <row r="398" spans="1:36" ht="6" customHeight="1" hidden="1">
      <c r="A398" s="75"/>
      <c r="B398" s="1116"/>
      <c r="D398" s="166"/>
      <c r="E398" s="166"/>
      <c r="F398" s="166"/>
      <c r="G398" s="166"/>
      <c r="H398" s="166"/>
      <c r="I398" s="179"/>
      <c r="J398" s="161"/>
      <c r="L398" s="166"/>
      <c r="M398" s="166"/>
      <c r="N398" s="166"/>
      <c r="O398" s="166"/>
      <c r="P398" s="166"/>
      <c r="Q398" s="166"/>
      <c r="R398" s="161"/>
      <c r="S398" s="166"/>
      <c r="T398" s="77"/>
      <c r="U398" s="65"/>
      <c r="V398" s="51"/>
      <c r="W398" s="51"/>
      <c r="X398" s="166"/>
      <c r="Y398" s="162"/>
      <c r="Z398" s="166"/>
      <c r="AE398" s="162"/>
      <c r="AG398" s="166"/>
      <c r="AH398" s="170"/>
      <c r="AI398" s="166"/>
      <c r="AJ398" s="57"/>
    </row>
    <row r="399" spans="1:36" ht="15" customHeight="1" hidden="1">
      <c r="A399" s="75"/>
      <c r="B399" s="1116"/>
      <c r="C399" s="1118" t="s">
        <v>647</v>
      </c>
      <c r="D399" s="1077"/>
      <c r="E399" s="1085"/>
      <c r="F399" s="1082">
        <f>IF(AI290=2,"",IF(AND(AA395&lt;&gt;"",U321&gt;=0),U321,""))</f>
      </c>
      <c r="G399" s="1083"/>
      <c r="H399" s="1083"/>
      <c r="I399" s="1084"/>
      <c r="J399" s="161" t="s">
        <v>621</v>
      </c>
      <c r="L399" s="1077" t="s">
        <v>645</v>
      </c>
      <c r="M399" s="1085"/>
      <c r="N399" s="1082">
        <f>IF(AI290=2,"",AA395)</f>
      </c>
      <c r="O399" s="1083"/>
      <c r="P399" s="1083"/>
      <c r="Q399" s="1084"/>
      <c r="R399" s="183" t="s">
        <v>563</v>
      </c>
      <c r="S399" s="1077" t="s">
        <v>648</v>
      </c>
      <c r="T399" s="1077"/>
      <c r="U399" s="1085"/>
      <c r="V399" s="1082">
        <f>IF(AI290=2,"",IF(AND(AA395&lt;&gt;"",U322&gt;=0),U322,""))</f>
      </c>
      <c r="W399" s="1083"/>
      <c r="X399" s="1083"/>
      <c r="Y399" s="1084"/>
      <c r="Z399" s="169" t="s">
        <v>450</v>
      </c>
      <c r="AA399" s="48" t="s">
        <v>610</v>
      </c>
      <c r="AE399" s="51"/>
      <c r="AG399" s="151"/>
      <c r="AH399" s="184"/>
      <c r="AI399" s="166"/>
      <c r="AJ399" s="57"/>
    </row>
    <row r="400" spans="1:36" ht="6" customHeight="1" hidden="1">
      <c r="A400" s="75"/>
      <c r="B400" s="1116"/>
      <c r="D400" s="166"/>
      <c r="E400" s="166"/>
      <c r="F400" s="166"/>
      <c r="G400" s="166"/>
      <c r="H400" s="166"/>
      <c r="I400" s="179"/>
      <c r="J400" s="161"/>
      <c r="L400" s="166"/>
      <c r="M400" s="166"/>
      <c r="N400" s="166"/>
      <c r="O400" s="166"/>
      <c r="P400" s="166"/>
      <c r="Q400" s="166"/>
      <c r="T400" s="166"/>
      <c r="U400" s="161"/>
      <c r="V400" s="166"/>
      <c r="W400" s="51"/>
      <c r="X400" s="166"/>
      <c r="Y400" s="77"/>
      <c r="Z400" s="65"/>
      <c r="AA400" s="51"/>
      <c r="AB400" s="51"/>
      <c r="AC400" s="166"/>
      <c r="AD400" s="162"/>
      <c r="AE400" s="162"/>
      <c r="AF400" s="166"/>
      <c r="AG400" s="166"/>
      <c r="AH400" s="170"/>
      <c r="AI400" s="166"/>
      <c r="AJ400" s="57"/>
    </row>
    <row r="401" spans="1:36" ht="15" customHeight="1" hidden="1">
      <c r="A401" s="75"/>
      <c r="B401" s="1116"/>
      <c r="D401" s="1077" t="s">
        <v>649</v>
      </c>
      <c r="E401" s="1085"/>
      <c r="F401" s="1082">
        <f>IF(AI290=2,"",IF(AA395="","",U299))</f>
      </c>
      <c r="G401" s="1083"/>
      <c r="H401" s="1083"/>
      <c r="I401" s="1084"/>
      <c r="J401" s="161" t="s">
        <v>621</v>
      </c>
      <c r="L401" s="1077" t="s">
        <v>650</v>
      </c>
      <c r="M401" s="1085"/>
      <c r="N401" s="1082">
        <f>IF(AI290=2,"",IF(AND(AA395&lt;&gt;"",U323&gt;=0),U323,""))</f>
      </c>
      <c r="O401" s="1083"/>
      <c r="P401" s="1083"/>
      <c r="Q401" s="1084"/>
      <c r="T401" s="166"/>
      <c r="V401" s="169" t="s">
        <v>607</v>
      </c>
      <c r="W401" s="51"/>
      <c r="X401" s="51"/>
      <c r="Y401" s="1077" t="s">
        <v>651</v>
      </c>
      <c r="Z401" s="1078"/>
      <c r="AA401" s="1079">
        <f>IF(AI290=2,"",IF(OR(AA395="",F397="",V397="",F399="",V399="",F401="",N401=""),"",ROUNDDOWN((F397*N397-V397)+(F399*N399-V399)+(F401*N401),1)))</f>
      </c>
      <c r="AB401" s="1080"/>
      <c r="AC401" s="1080"/>
      <c r="AD401" s="1081"/>
      <c r="AE401" s="166" t="s">
        <v>608</v>
      </c>
      <c r="AG401" s="151"/>
      <c r="AH401" s="184"/>
      <c r="AI401" s="166"/>
      <c r="AJ401" s="57"/>
    </row>
    <row r="402" spans="1:39" ht="6" customHeight="1" hidden="1">
      <c r="A402" s="75"/>
      <c r="B402" s="1117"/>
      <c r="D402" s="151"/>
      <c r="E402" s="151"/>
      <c r="F402" s="151"/>
      <c r="G402" s="151"/>
      <c r="H402" s="151"/>
      <c r="I402" s="151"/>
      <c r="J402" s="185"/>
      <c r="K402" s="151"/>
      <c r="L402" s="151"/>
      <c r="M402" s="151"/>
      <c r="N402" s="151"/>
      <c r="O402" s="151"/>
      <c r="P402" s="151"/>
      <c r="Q402" s="151"/>
      <c r="R402" s="151"/>
      <c r="S402" s="151"/>
      <c r="T402" s="151"/>
      <c r="U402" s="151"/>
      <c r="V402" s="151"/>
      <c r="W402" s="151"/>
      <c r="X402" s="151"/>
      <c r="Y402" s="151"/>
      <c r="Z402" s="77"/>
      <c r="AA402" s="151"/>
      <c r="AB402" s="151"/>
      <c r="AC402" s="151"/>
      <c r="AD402" s="162"/>
      <c r="AE402" s="162"/>
      <c r="AF402" s="151"/>
      <c r="AG402" s="151"/>
      <c r="AH402" s="184"/>
      <c r="AI402" s="166"/>
      <c r="AJ402" s="57"/>
      <c r="AK402" s="57"/>
      <c r="AL402" s="57"/>
      <c r="AM402" s="57"/>
    </row>
    <row r="403" spans="1:39" ht="12" customHeight="1" hidden="1">
      <c r="A403" s="408"/>
      <c r="B403" s="445" t="s">
        <v>652</v>
      </c>
      <c r="C403" s="459"/>
      <c r="D403" s="447"/>
      <c r="E403" s="447"/>
      <c r="F403" s="447"/>
      <c r="G403" s="447"/>
      <c r="H403" s="447"/>
      <c r="I403" s="447"/>
      <c r="J403" s="447"/>
      <c r="K403" s="447"/>
      <c r="L403" s="447"/>
      <c r="M403" s="447"/>
      <c r="N403" s="447"/>
      <c r="O403" s="447"/>
      <c r="P403" s="447"/>
      <c r="Q403" s="447"/>
      <c r="R403" s="448"/>
      <c r="S403" s="447"/>
      <c r="T403" s="447"/>
      <c r="U403" s="448"/>
      <c r="V403" s="447"/>
      <c r="W403" s="447"/>
      <c r="X403" s="447"/>
      <c r="Y403" s="449"/>
      <c r="Z403" s="449"/>
      <c r="AA403" s="449"/>
      <c r="AB403" s="449"/>
      <c r="AC403" s="449"/>
      <c r="AD403" s="450"/>
      <c r="AE403" s="450"/>
      <c r="AF403" s="450"/>
      <c r="AG403" s="450"/>
      <c r="AH403" s="451"/>
      <c r="AI403" s="129"/>
      <c r="AJ403" s="57"/>
      <c r="AK403" s="57"/>
      <c r="AL403" s="57"/>
      <c r="AM403" s="57"/>
    </row>
    <row r="404" spans="1:39" ht="6" customHeight="1" hidden="1">
      <c r="A404" s="75"/>
      <c r="B404" s="186"/>
      <c r="C404" s="460"/>
      <c r="D404" s="162"/>
      <c r="E404" s="166"/>
      <c r="F404" s="166"/>
      <c r="G404" s="166"/>
      <c r="H404" s="166"/>
      <c r="I404" s="166"/>
      <c r="J404" s="179"/>
      <c r="K404" s="166"/>
      <c r="L404" s="161"/>
      <c r="M404" s="51"/>
      <c r="N404" s="166"/>
      <c r="O404" s="166"/>
      <c r="P404" s="166"/>
      <c r="Q404" s="166"/>
      <c r="R404" s="166"/>
      <c r="S404" s="166"/>
      <c r="T404" s="166"/>
      <c r="U404" s="161"/>
      <c r="V404" s="166"/>
      <c r="W404" s="166"/>
      <c r="X404" s="77"/>
      <c r="Y404" s="65"/>
      <c r="Z404" s="166"/>
      <c r="AA404" s="51"/>
      <c r="AB404" s="51"/>
      <c r="AC404" s="166"/>
      <c r="AD404" s="162"/>
      <c r="AE404" s="162"/>
      <c r="AF404" s="166"/>
      <c r="AG404" s="166"/>
      <c r="AH404" s="170"/>
      <c r="AI404" s="166"/>
      <c r="AJ404" s="57"/>
      <c r="AK404" s="57"/>
      <c r="AL404" s="57"/>
      <c r="AM404" s="57"/>
    </row>
    <row r="405" spans="1:39" ht="15" customHeight="1" hidden="1">
      <c r="A405" s="75"/>
      <c r="B405" s="187"/>
      <c r="C405" s="151"/>
      <c r="D405" s="1077" t="s">
        <v>653</v>
      </c>
      <c r="E405" s="1085"/>
      <c r="F405" s="1082">
        <f>IF(AI290=2,"",U287)</f>
      </c>
      <c r="G405" s="1083"/>
      <c r="H405" s="1083"/>
      <c r="I405" s="1084"/>
      <c r="J405" s="161" t="s">
        <v>605</v>
      </c>
      <c r="L405" s="1119" t="s">
        <v>654</v>
      </c>
      <c r="M405" s="1119"/>
      <c r="N405" s="1113" t="s">
        <v>419</v>
      </c>
      <c r="O405" s="1113"/>
      <c r="P405" s="1114"/>
      <c r="Q405" s="1120">
        <f>IF(AI290=2,"",ROUNDDOWN(P23,2))</f>
      </c>
      <c r="R405" s="1121"/>
      <c r="S405" s="1121"/>
      <c r="T405" s="1122"/>
      <c r="U405" s="169" t="s">
        <v>451</v>
      </c>
      <c r="V405" s="165" t="s">
        <v>607</v>
      </c>
      <c r="Y405" s="1077" t="s">
        <v>655</v>
      </c>
      <c r="Z405" s="1078"/>
      <c r="AA405" s="1079">
        <f>IF(AI290=2,"",ROUNDDOWN(F405/120*Q405,1))</f>
      </c>
      <c r="AB405" s="1080"/>
      <c r="AC405" s="1080"/>
      <c r="AD405" s="1081"/>
      <c r="AE405" s="166" t="s">
        <v>608</v>
      </c>
      <c r="AF405" s="51"/>
      <c r="AG405" s="51"/>
      <c r="AH405" s="170"/>
      <c r="AI405" s="166"/>
      <c r="AJ405" s="57"/>
      <c r="AK405" s="57"/>
      <c r="AL405" s="57"/>
      <c r="AM405" s="57"/>
    </row>
    <row r="406" spans="1:39" ht="6" customHeight="1" hidden="1">
      <c r="A406" s="75"/>
      <c r="B406" s="187"/>
      <c r="C406" s="151"/>
      <c r="D406" s="166"/>
      <c r="E406" s="166"/>
      <c r="F406" s="166"/>
      <c r="G406" s="166"/>
      <c r="H406" s="166"/>
      <c r="I406" s="179"/>
      <c r="J406" s="166"/>
      <c r="L406" s="166"/>
      <c r="M406" s="166"/>
      <c r="N406" s="166"/>
      <c r="O406" s="166"/>
      <c r="P406" s="166"/>
      <c r="Q406" s="166"/>
      <c r="R406" s="166"/>
      <c r="S406" s="166"/>
      <c r="T406" s="166"/>
      <c r="U406" s="161"/>
      <c r="V406" s="166"/>
      <c r="W406" s="166"/>
      <c r="X406" s="77"/>
      <c r="Y406" s="65"/>
      <c r="Z406" s="77"/>
      <c r="AA406" s="166"/>
      <c r="AB406" s="162"/>
      <c r="AC406" s="162"/>
      <c r="AD406" s="166"/>
      <c r="AE406" s="51"/>
      <c r="AF406" s="51"/>
      <c r="AG406" s="166"/>
      <c r="AH406" s="170"/>
      <c r="AI406" s="166"/>
      <c r="AJ406" s="57"/>
      <c r="AK406" s="57"/>
      <c r="AL406" s="57"/>
      <c r="AM406" s="57"/>
    </row>
    <row r="407" spans="1:37" ht="15" customHeight="1" hidden="1">
      <c r="A407" s="75"/>
      <c r="B407" s="187"/>
      <c r="C407" s="151"/>
      <c r="D407" s="1077" t="s">
        <v>656</v>
      </c>
      <c r="E407" s="1085"/>
      <c r="F407" s="1082">
        <f>IF(AI290=2,"",IF(AI290=0,U307,U306))</f>
      </c>
      <c r="G407" s="1083"/>
      <c r="H407" s="1083"/>
      <c r="I407" s="1084"/>
      <c r="J407" s="161" t="s">
        <v>610</v>
      </c>
      <c r="M407" s="1077" t="s">
        <v>632</v>
      </c>
      <c r="N407" s="1085"/>
      <c r="O407" s="1082">
        <f>IF(AI290=2,"",IF(U312="",0,U312))</f>
      </c>
      <c r="P407" s="1083"/>
      <c r="Q407" s="1083"/>
      <c r="R407" s="1084"/>
      <c r="S407" s="161" t="s">
        <v>610</v>
      </c>
      <c r="T407" s="1077" t="s">
        <v>638</v>
      </c>
      <c r="U407" s="1085"/>
      <c r="V407" s="1082">
        <f>IF(AI290=2,"",IF(U315="",0,U315))</f>
      </c>
      <c r="W407" s="1083"/>
      <c r="X407" s="1083"/>
      <c r="Y407" s="1084"/>
      <c r="Z407" s="55" t="s">
        <v>610</v>
      </c>
      <c r="AB407" s="51"/>
      <c r="AC407" s="166"/>
      <c r="AE407" s="166"/>
      <c r="AF407" s="166"/>
      <c r="AG407" s="51"/>
      <c r="AH407" s="170"/>
      <c r="AI407" s="166"/>
      <c r="AJ407" s="57"/>
      <c r="AK407" s="57"/>
    </row>
    <row r="408" spans="1:39" ht="6" customHeight="1" hidden="1">
      <c r="A408" s="75"/>
      <c r="B408" s="187"/>
      <c r="C408" s="460"/>
      <c r="D408" s="166"/>
      <c r="E408" s="166"/>
      <c r="F408" s="166"/>
      <c r="G408" s="166"/>
      <c r="H408" s="166"/>
      <c r="I408" s="179"/>
      <c r="J408" s="166"/>
      <c r="L408" s="161"/>
      <c r="M408" s="51"/>
      <c r="N408" s="166"/>
      <c r="O408" s="166"/>
      <c r="P408" s="166"/>
      <c r="Q408" s="166"/>
      <c r="R408" s="166"/>
      <c r="S408" s="166"/>
      <c r="T408" s="166"/>
      <c r="U408" s="161"/>
      <c r="V408" s="166"/>
      <c r="W408" s="166"/>
      <c r="X408" s="77"/>
      <c r="Y408" s="65"/>
      <c r="Z408" s="166"/>
      <c r="AA408" s="51"/>
      <c r="AB408" s="51"/>
      <c r="AC408" s="166"/>
      <c r="AD408" s="162"/>
      <c r="AE408" s="162"/>
      <c r="AF408" s="166"/>
      <c r="AG408" s="166"/>
      <c r="AH408" s="170"/>
      <c r="AI408" s="166"/>
      <c r="AJ408" s="57"/>
      <c r="AK408" s="57"/>
      <c r="AL408" s="57"/>
      <c r="AM408" s="57"/>
    </row>
    <row r="409" spans="1:39" ht="15" customHeight="1" hidden="1">
      <c r="A409" s="75"/>
      <c r="B409" s="187"/>
      <c r="C409" s="151"/>
      <c r="D409" s="1077" t="s">
        <v>657</v>
      </c>
      <c r="E409" s="1085"/>
      <c r="F409" s="1082">
        <f>IF(AI290=2,"",IF(U324="",0,U324))</f>
      </c>
      <c r="G409" s="1083"/>
      <c r="H409" s="1083"/>
      <c r="I409" s="1084"/>
      <c r="J409" s="161" t="s">
        <v>658</v>
      </c>
      <c r="L409" s="1123" t="s">
        <v>654</v>
      </c>
      <c r="M409" s="1123"/>
      <c r="N409" s="1113" t="s">
        <v>419</v>
      </c>
      <c r="O409" s="1113"/>
      <c r="P409" s="1114"/>
      <c r="Q409" s="1120">
        <f>IF(AI290=2,"",ROUNDDOWN(P23,2))</f>
      </c>
      <c r="R409" s="1121"/>
      <c r="S409" s="1121"/>
      <c r="T409" s="1122"/>
      <c r="U409" s="169" t="s">
        <v>451</v>
      </c>
      <c r="V409" s="62" t="s">
        <v>607</v>
      </c>
      <c r="X409" s="1077" t="s">
        <v>730</v>
      </c>
      <c r="Y409" s="1077"/>
      <c r="Z409" s="1078"/>
      <c r="AA409" s="1126">
        <f>IF(AI290=2,"",ROUNDDOWN((F407+O407+V407+F409)/120*Q409,1))</f>
      </c>
      <c r="AB409" s="1127"/>
      <c r="AC409" s="1127"/>
      <c r="AD409" s="1128"/>
      <c r="AE409" s="166" t="s">
        <v>608</v>
      </c>
      <c r="AF409" s="166"/>
      <c r="AG409" s="51"/>
      <c r="AH409" s="170"/>
      <c r="AI409" s="166"/>
      <c r="AJ409" s="57"/>
      <c r="AK409" s="57"/>
      <c r="AL409" s="57"/>
      <c r="AM409" s="57"/>
    </row>
    <row r="410" spans="1:39" ht="6" customHeight="1" hidden="1">
      <c r="A410" s="75"/>
      <c r="B410" s="187"/>
      <c r="C410" s="151"/>
      <c r="D410" s="166"/>
      <c r="E410" s="166"/>
      <c r="F410" s="166"/>
      <c r="G410" s="166"/>
      <c r="H410" s="166"/>
      <c r="I410" s="179"/>
      <c r="J410" s="166"/>
      <c r="L410" s="166"/>
      <c r="M410" s="166"/>
      <c r="N410" s="166"/>
      <c r="O410" s="166"/>
      <c r="P410" s="166"/>
      <c r="Q410" s="166"/>
      <c r="R410" s="166"/>
      <c r="S410" s="166"/>
      <c r="T410" s="166"/>
      <c r="U410" s="161"/>
      <c r="V410" s="166"/>
      <c r="W410" s="166"/>
      <c r="X410" s="166"/>
      <c r="Y410" s="77"/>
      <c r="Z410" s="77"/>
      <c r="AA410" s="166"/>
      <c r="AB410" s="166"/>
      <c r="AC410" s="166"/>
      <c r="AD410" s="162"/>
      <c r="AE410" s="162"/>
      <c r="AF410" s="166"/>
      <c r="AG410" s="166"/>
      <c r="AH410" s="170"/>
      <c r="AI410" s="166"/>
      <c r="AJ410" s="57"/>
      <c r="AK410" s="57"/>
      <c r="AL410" s="57"/>
      <c r="AM410" s="57"/>
    </row>
    <row r="411" spans="1:37" ht="15" customHeight="1" hidden="1">
      <c r="A411" s="75"/>
      <c r="B411" s="187"/>
      <c r="C411" s="151"/>
      <c r="D411" s="1077" t="s">
        <v>655</v>
      </c>
      <c r="E411" s="1085"/>
      <c r="F411" s="1082">
        <f>IF(AI290=2,"",AA405)</f>
      </c>
      <c r="G411" s="1083"/>
      <c r="H411" s="1083"/>
      <c r="I411" s="1084"/>
      <c r="J411" s="161" t="s">
        <v>563</v>
      </c>
      <c r="L411" s="1077" t="s">
        <v>177</v>
      </c>
      <c r="M411" s="1077"/>
      <c r="N411" s="1085"/>
      <c r="O411" s="1129">
        <f>IF(AI290=2,"",AA409)</f>
      </c>
      <c r="P411" s="1130"/>
      <c r="Q411" s="1130"/>
      <c r="R411" s="1131"/>
      <c r="S411" s="51"/>
      <c r="T411" s="188"/>
      <c r="V411" s="165" t="s">
        <v>607</v>
      </c>
      <c r="X411" s="1077" t="s">
        <v>659</v>
      </c>
      <c r="Y411" s="1077"/>
      <c r="Z411" s="1078"/>
      <c r="AA411" s="1100">
        <f>IF(AI290=2,"",F411-O411)</f>
      </c>
      <c r="AB411" s="1101"/>
      <c r="AC411" s="1101"/>
      <c r="AD411" s="1102"/>
      <c r="AE411" s="166" t="s">
        <v>608</v>
      </c>
      <c r="AF411" s="166"/>
      <c r="AG411" s="166"/>
      <c r="AH411" s="170"/>
      <c r="AI411" s="166"/>
      <c r="AJ411" s="57"/>
      <c r="AK411" s="57"/>
    </row>
    <row r="412" spans="1:39" ht="6" customHeight="1" hidden="1">
      <c r="A412" s="75"/>
      <c r="B412" s="187"/>
      <c r="C412" s="460"/>
      <c r="D412" s="162"/>
      <c r="E412" s="166"/>
      <c r="F412" s="166"/>
      <c r="G412" s="166"/>
      <c r="H412" s="166"/>
      <c r="I412" s="166"/>
      <c r="J412" s="179"/>
      <c r="K412" s="166"/>
      <c r="L412" s="161"/>
      <c r="M412" s="51"/>
      <c r="N412" s="166"/>
      <c r="O412" s="166"/>
      <c r="P412" s="166"/>
      <c r="Q412" s="166"/>
      <c r="R412" s="166"/>
      <c r="S412" s="166"/>
      <c r="T412" s="166"/>
      <c r="U412" s="161"/>
      <c r="V412" s="166"/>
      <c r="W412" s="166"/>
      <c r="X412" s="77"/>
      <c r="Y412" s="65"/>
      <c r="Z412" s="166"/>
      <c r="AA412" s="51"/>
      <c r="AB412" s="51"/>
      <c r="AC412" s="166"/>
      <c r="AD412" s="162"/>
      <c r="AE412" s="162"/>
      <c r="AF412" s="166"/>
      <c r="AG412" s="166"/>
      <c r="AH412" s="170"/>
      <c r="AI412" s="166"/>
      <c r="AJ412" s="57"/>
      <c r="AK412" s="57"/>
      <c r="AL412" s="57"/>
      <c r="AM412" s="57"/>
    </row>
    <row r="413" spans="1:39" ht="12" customHeight="1" hidden="1">
      <c r="A413" s="408"/>
      <c r="B413" s="461" t="s">
        <v>420</v>
      </c>
      <c r="C413" s="462"/>
      <c r="D413" s="447"/>
      <c r="E413" s="447"/>
      <c r="F413" s="447"/>
      <c r="G413" s="447"/>
      <c r="H413" s="447"/>
      <c r="I413" s="447"/>
      <c r="J413" s="447"/>
      <c r="K413" s="447"/>
      <c r="L413" s="447"/>
      <c r="M413" s="447"/>
      <c r="N413" s="447"/>
      <c r="O413" s="447"/>
      <c r="P413" s="447"/>
      <c r="Q413" s="447"/>
      <c r="R413" s="448"/>
      <c r="S413" s="447"/>
      <c r="T413" s="447"/>
      <c r="U413" s="448"/>
      <c r="V413" s="447"/>
      <c r="W413" s="447"/>
      <c r="X413" s="447"/>
      <c r="Y413" s="449"/>
      <c r="Z413" s="449"/>
      <c r="AA413" s="449"/>
      <c r="AB413" s="449"/>
      <c r="AC413" s="449"/>
      <c r="AD413" s="450"/>
      <c r="AE413" s="450"/>
      <c r="AF413" s="450"/>
      <c r="AG413" s="450"/>
      <c r="AH413" s="451"/>
      <c r="AI413" s="129"/>
      <c r="AJ413" s="57"/>
      <c r="AK413" s="57"/>
      <c r="AL413" s="57"/>
      <c r="AM413" s="57"/>
    </row>
    <row r="414" spans="1:39" ht="6" customHeight="1" hidden="1">
      <c r="A414" s="75"/>
      <c r="B414" s="1110" t="s">
        <v>597</v>
      </c>
      <c r="D414" s="166"/>
      <c r="E414" s="166"/>
      <c r="F414" s="166"/>
      <c r="G414" s="166"/>
      <c r="H414" s="166"/>
      <c r="I414" s="166"/>
      <c r="J414" s="179"/>
      <c r="K414" s="166"/>
      <c r="L414" s="166"/>
      <c r="M414" s="166"/>
      <c r="N414" s="166"/>
      <c r="O414" s="166"/>
      <c r="P414" s="166"/>
      <c r="Q414" s="166"/>
      <c r="R414" s="166"/>
      <c r="S414" s="166"/>
      <c r="T414" s="166"/>
      <c r="U414" s="166"/>
      <c r="V414" s="166"/>
      <c r="W414" s="166"/>
      <c r="X414" s="166"/>
      <c r="Y414" s="77"/>
      <c r="Z414" s="77"/>
      <c r="AA414" s="166"/>
      <c r="AB414" s="166"/>
      <c r="AC414" s="166"/>
      <c r="AD414" s="162"/>
      <c r="AE414" s="162"/>
      <c r="AF414" s="166"/>
      <c r="AG414" s="166"/>
      <c r="AH414" s="170"/>
      <c r="AI414" s="166"/>
      <c r="AJ414" s="57"/>
      <c r="AK414" s="57"/>
      <c r="AL414" s="57"/>
      <c r="AM414" s="57"/>
    </row>
    <row r="415" spans="1:39" ht="15" customHeight="1" hidden="1">
      <c r="A415" s="75"/>
      <c r="B415" s="1111"/>
      <c r="D415" s="1077" t="s">
        <v>660</v>
      </c>
      <c r="E415" s="1085"/>
      <c r="F415" s="1082">
        <f>IF(AI290=2,"",U333)</f>
      </c>
      <c r="G415" s="1083"/>
      <c r="H415" s="1083"/>
      <c r="I415" s="1084"/>
      <c r="J415" s="48" t="s">
        <v>605</v>
      </c>
      <c r="K415" s="1132" t="s">
        <v>661</v>
      </c>
      <c r="L415" s="1132"/>
      <c r="M415" s="1132"/>
      <c r="N415" s="1124" t="s">
        <v>662</v>
      </c>
      <c r="O415" s="1124"/>
      <c r="P415" s="1125"/>
      <c r="Q415" s="1082">
        <f>IF(AI290=2,"",U308)</f>
      </c>
      <c r="R415" s="1083"/>
      <c r="S415" s="1083"/>
      <c r="T415" s="1084"/>
      <c r="U415" s="161" t="s">
        <v>564</v>
      </c>
      <c r="V415" s="55" t="s">
        <v>607</v>
      </c>
      <c r="X415" s="51"/>
      <c r="Y415" s="1077" t="s">
        <v>663</v>
      </c>
      <c r="Z415" s="1078"/>
      <c r="AA415" s="1126">
        <f>IF(AI290=2,"",ROUNDDOWN(F415/0.44/Q415*100,1))</f>
      </c>
      <c r="AB415" s="1127"/>
      <c r="AC415" s="1127"/>
      <c r="AD415" s="1128"/>
      <c r="AE415" s="166" t="s">
        <v>608</v>
      </c>
      <c r="AG415" s="189"/>
      <c r="AH415" s="463"/>
      <c r="AJ415" s="57"/>
      <c r="AK415" s="57"/>
      <c r="AL415" s="57"/>
      <c r="AM415" s="57"/>
    </row>
    <row r="416" spans="1:39" ht="6" customHeight="1" hidden="1">
      <c r="A416" s="75"/>
      <c r="B416" s="1111"/>
      <c r="D416" s="166"/>
      <c r="E416" s="166"/>
      <c r="F416" s="166"/>
      <c r="G416" s="166"/>
      <c r="H416" s="166"/>
      <c r="I416" s="166"/>
      <c r="J416" s="179"/>
      <c r="K416" s="166"/>
      <c r="L416" s="166"/>
      <c r="M416" s="166"/>
      <c r="N416" s="166"/>
      <c r="O416" s="166"/>
      <c r="P416" s="166"/>
      <c r="Q416" s="166"/>
      <c r="R416" s="166"/>
      <c r="S416" s="166"/>
      <c r="T416" s="166"/>
      <c r="U416" s="166"/>
      <c r="V416" s="166"/>
      <c r="W416" s="166"/>
      <c r="X416" s="166"/>
      <c r="Y416" s="77"/>
      <c r="Z416" s="77"/>
      <c r="AA416" s="166"/>
      <c r="AB416" s="166"/>
      <c r="AC416" s="166"/>
      <c r="AD416" s="162"/>
      <c r="AE416" s="162"/>
      <c r="AF416" s="166"/>
      <c r="AG416" s="166"/>
      <c r="AH416" s="170"/>
      <c r="AI416" s="166"/>
      <c r="AJ416" s="57"/>
      <c r="AK416" s="57"/>
      <c r="AL416" s="57"/>
      <c r="AM416" s="57"/>
    </row>
    <row r="417" spans="1:39" ht="6" customHeight="1" hidden="1">
      <c r="A417" s="75"/>
      <c r="B417" s="1112"/>
      <c r="D417" s="166"/>
      <c r="E417" s="166"/>
      <c r="F417" s="166"/>
      <c r="G417" s="166"/>
      <c r="H417" s="166"/>
      <c r="I417" s="166"/>
      <c r="J417" s="179"/>
      <c r="K417" s="166"/>
      <c r="L417" s="166"/>
      <c r="M417" s="166"/>
      <c r="N417" s="166"/>
      <c r="O417" s="166"/>
      <c r="P417" s="166"/>
      <c r="Q417" s="166"/>
      <c r="R417" s="166"/>
      <c r="S417" s="166"/>
      <c r="T417" s="166"/>
      <c r="U417" s="166"/>
      <c r="V417" s="166"/>
      <c r="W417" s="166"/>
      <c r="X417" s="77"/>
      <c r="Y417" s="77"/>
      <c r="Z417" s="166"/>
      <c r="AA417" s="166"/>
      <c r="AB417" s="166"/>
      <c r="AC417" s="166"/>
      <c r="AD417" s="151"/>
      <c r="AE417" s="151"/>
      <c r="AF417" s="166"/>
      <c r="AG417" s="166"/>
      <c r="AH417" s="170"/>
      <c r="AI417" s="166"/>
      <c r="AJ417" s="57"/>
      <c r="AK417" s="57"/>
      <c r="AL417" s="57"/>
      <c r="AM417" s="57"/>
    </row>
    <row r="418" spans="1:39" ht="12" customHeight="1" hidden="1">
      <c r="A418" s="408"/>
      <c r="B418" s="461" t="s">
        <v>421</v>
      </c>
      <c r="C418" s="462"/>
      <c r="D418" s="447"/>
      <c r="E418" s="447"/>
      <c r="F418" s="447"/>
      <c r="G418" s="447"/>
      <c r="H418" s="447"/>
      <c r="I418" s="447"/>
      <c r="J418" s="447"/>
      <c r="K418" s="447"/>
      <c r="L418" s="447"/>
      <c r="M418" s="447"/>
      <c r="N418" s="447"/>
      <c r="O418" s="447"/>
      <c r="P418" s="447"/>
      <c r="Q418" s="447"/>
      <c r="R418" s="448"/>
      <c r="S418" s="447"/>
      <c r="T418" s="447"/>
      <c r="U418" s="448"/>
      <c r="V418" s="447"/>
      <c r="W418" s="447"/>
      <c r="X418" s="447"/>
      <c r="Y418" s="449"/>
      <c r="Z418" s="449"/>
      <c r="AA418" s="449"/>
      <c r="AB418" s="449"/>
      <c r="AC418" s="449"/>
      <c r="AD418" s="450"/>
      <c r="AE418" s="450"/>
      <c r="AF418" s="450"/>
      <c r="AG418" s="450"/>
      <c r="AH418" s="451"/>
      <c r="AI418" s="129"/>
      <c r="AJ418" s="57"/>
      <c r="AK418" s="57"/>
      <c r="AL418" s="57"/>
      <c r="AM418" s="57"/>
    </row>
    <row r="419" spans="1:39" ht="15" customHeight="1" hidden="1">
      <c r="A419" s="75"/>
      <c r="B419" s="464"/>
      <c r="C419" s="166" t="s">
        <v>422</v>
      </c>
      <c r="D419" s="166"/>
      <c r="E419" s="166"/>
      <c r="F419" s="166"/>
      <c r="G419" s="166"/>
      <c r="H419" s="166"/>
      <c r="I419" s="179"/>
      <c r="J419" s="166"/>
      <c r="L419" s="166"/>
      <c r="M419" s="166"/>
      <c r="N419" s="166"/>
      <c r="O419" s="166"/>
      <c r="P419" s="166"/>
      <c r="Q419" s="166"/>
      <c r="R419" s="166"/>
      <c r="S419" s="166"/>
      <c r="T419" s="166"/>
      <c r="U419" s="166"/>
      <c r="V419" s="166"/>
      <c r="W419" s="166"/>
      <c r="X419" s="166"/>
      <c r="Y419" s="77"/>
      <c r="Z419" s="166"/>
      <c r="AA419" s="166"/>
      <c r="AB419" s="166"/>
      <c r="AC419" s="166"/>
      <c r="AD419" s="151"/>
      <c r="AE419" s="151"/>
      <c r="AF419" s="166"/>
      <c r="AG419" s="166"/>
      <c r="AH419" s="170"/>
      <c r="AI419" s="166"/>
      <c r="AJ419" s="57"/>
      <c r="AK419" s="57"/>
      <c r="AL419" s="57"/>
      <c r="AM419" s="57"/>
    </row>
    <row r="420" spans="1:37" ht="15" customHeight="1" hidden="1">
      <c r="A420" s="75"/>
      <c r="B420" s="190"/>
      <c r="C420" s="1077" t="s">
        <v>177</v>
      </c>
      <c r="D420" s="1077"/>
      <c r="E420" s="1085"/>
      <c r="F420" s="1129">
        <f>IF(AI290=2,"",AA409)</f>
      </c>
      <c r="G420" s="1130"/>
      <c r="H420" s="1130"/>
      <c r="I420" s="1131"/>
      <c r="J420" s="161" t="s">
        <v>610</v>
      </c>
      <c r="L420" s="1077" t="s">
        <v>663</v>
      </c>
      <c r="M420" s="1085"/>
      <c r="N420" s="1129">
        <f>IF(AI290=2,"",AA415)</f>
      </c>
      <c r="O420" s="1130"/>
      <c r="P420" s="1130"/>
      <c r="Q420" s="1131"/>
      <c r="S420" s="51"/>
      <c r="T420" s="183"/>
      <c r="V420" s="55" t="s">
        <v>607</v>
      </c>
      <c r="X420" s="1077" t="s">
        <v>178</v>
      </c>
      <c r="Y420" s="1077"/>
      <c r="Z420" s="1078"/>
      <c r="AA420" s="1126">
        <f>IF(AI290=2,"",F420+N420)</f>
      </c>
      <c r="AB420" s="1127"/>
      <c r="AC420" s="1127"/>
      <c r="AD420" s="1128"/>
      <c r="AE420" s="166" t="s">
        <v>608</v>
      </c>
      <c r="AF420" s="162"/>
      <c r="AG420" s="51"/>
      <c r="AH420" s="170"/>
      <c r="AI420" s="57"/>
      <c r="AJ420" s="57"/>
      <c r="AK420" s="57"/>
    </row>
    <row r="421" spans="1:39" ht="15" customHeight="1" hidden="1">
      <c r="A421" s="75"/>
      <c r="B421" s="464"/>
      <c r="C421" s="166" t="s">
        <v>423</v>
      </c>
      <c r="D421" s="166"/>
      <c r="E421" s="166"/>
      <c r="F421" s="166"/>
      <c r="G421" s="166"/>
      <c r="H421" s="166"/>
      <c r="I421" s="179"/>
      <c r="J421" s="166"/>
      <c r="L421" s="166"/>
      <c r="M421" s="166"/>
      <c r="N421" s="166"/>
      <c r="O421" s="166"/>
      <c r="P421" s="166"/>
      <c r="Q421" s="166"/>
      <c r="R421" s="166"/>
      <c r="S421" s="166"/>
      <c r="T421" s="166"/>
      <c r="U421" s="166"/>
      <c r="V421" s="166"/>
      <c r="W421" s="166"/>
      <c r="X421" s="166"/>
      <c r="Y421" s="77"/>
      <c r="Z421" s="166"/>
      <c r="AA421" s="166"/>
      <c r="AB421" s="166"/>
      <c r="AC421" s="166"/>
      <c r="AD421" s="151"/>
      <c r="AE421" s="151"/>
      <c r="AF421" s="166"/>
      <c r="AG421" s="166"/>
      <c r="AH421" s="170"/>
      <c r="AI421" s="166"/>
      <c r="AJ421" s="57"/>
      <c r="AK421" s="57"/>
      <c r="AL421" s="57"/>
      <c r="AM421" s="57"/>
    </row>
    <row r="422" spans="1:38" ht="15" customHeight="1" hidden="1">
      <c r="A422" s="75"/>
      <c r="B422" s="190"/>
      <c r="C422" s="1077" t="s">
        <v>178</v>
      </c>
      <c r="D422" s="1077"/>
      <c r="E422" s="1085"/>
      <c r="F422" s="1082">
        <f>IF(AI290=2,"",AA420)</f>
      </c>
      <c r="G422" s="1083"/>
      <c r="H422" s="1083"/>
      <c r="I422" s="1084"/>
      <c r="J422" s="161" t="s">
        <v>605</v>
      </c>
      <c r="L422" s="1077" t="s">
        <v>655</v>
      </c>
      <c r="M422" s="1085"/>
      <c r="N422" s="1082">
        <f>IF(AI290=2,"",AA405)</f>
      </c>
      <c r="O422" s="1083"/>
      <c r="P422" s="1083"/>
      <c r="Q422" s="1084"/>
      <c r="R422" s="161" t="s">
        <v>621</v>
      </c>
      <c r="S422" s="163" t="s">
        <v>664</v>
      </c>
      <c r="T422" s="166"/>
      <c r="V422" s="165" t="s">
        <v>607</v>
      </c>
      <c r="W422" s="166"/>
      <c r="X422" s="51"/>
      <c r="Y422" s="1077" t="s">
        <v>665</v>
      </c>
      <c r="Z422" s="1078"/>
      <c r="AA422" s="805">
        <f>IF(AI290=2,"",ROUNDDOWN(F422/N422*100,1))</f>
      </c>
      <c r="AB422" s="806"/>
      <c r="AC422" s="806"/>
      <c r="AD422" s="807"/>
      <c r="AE422" s="161" t="s">
        <v>666</v>
      </c>
      <c r="AF422" s="166"/>
      <c r="AG422" s="166"/>
      <c r="AH422" s="170"/>
      <c r="AI422" s="57"/>
      <c r="AJ422" s="57"/>
      <c r="AK422" s="57"/>
      <c r="AL422" s="57"/>
    </row>
    <row r="423" spans="1:39" ht="15" customHeight="1" hidden="1">
      <c r="A423" s="75"/>
      <c r="B423" s="464"/>
      <c r="C423" s="166" t="s">
        <v>424</v>
      </c>
      <c r="D423" s="166"/>
      <c r="E423" s="166"/>
      <c r="F423" s="166"/>
      <c r="G423" s="166"/>
      <c r="H423" s="166"/>
      <c r="I423" s="179"/>
      <c r="J423" s="166"/>
      <c r="L423" s="166"/>
      <c r="M423" s="166"/>
      <c r="N423" s="166"/>
      <c r="O423" s="166"/>
      <c r="P423" s="166"/>
      <c r="Q423" s="166"/>
      <c r="R423" s="166"/>
      <c r="S423" s="166"/>
      <c r="T423" s="166"/>
      <c r="U423" s="166"/>
      <c r="V423" s="166"/>
      <c r="W423" s="166"/>
      <c r="X423" s="166"/>
      <c r="Y423" s="77"/>
      <c r="Z423" s="166"/>
      <c r="AA423" s="166"/>
      <c r="AB423" s="166"/>
      <c r="AC423" s="166"/>
      <c r="AD423" s="151"/>
      <c r="AE423" s="151"/>
      <c r="AF423" s="166"/>
      <c r="AG423" s="166"/>
      <c r="AH423" s="170"/>
      <c r="AI423" s="166"/>
      <c r="AJ423" s="57"/>
      <c r="AK423" s="57"/>
      <c r="AL423" s="57"/>
      <c r="AM423" s="57"/>
    </row>
    <row r="424" spans="1:39" ht="15" customHeight="1" hidden="1">
      <c r="A424" s="75"/>
      <c r="B424" s="190"/>
      <c r="C424" s="1077" t="s">
        <v>177</v>
      </c>
      <c r="D424" s="1077"/>
      <c r="E424" s="1085"/>
      <c r="F424" s="1137">
        <f>IF(AI290=2,"",AA409)</f>
      </c>
      <c r="G424" s="1138"/>
      <c r="H424" s="1138"/>
      <c r="I424" s="1139"/>
      <c r="J424" s="161" t="s">
        <v>605</v>
      </c>
      <c r="L424" s="1077" t="s">
        <v>655</v>
      </c>
      <c r="M424" s="1085"/>
      <c r="N424" s="1082">
        <f>IF(AI290=2,"",AA405)</f>
      </c>
      <c r="O424" s="1083"/>
      <c r="P424" s="1083"/>
      <c r="Q424" s="1084"/>
      <c r="R424" s="161" t="s">
        <v>621</v>
      </c>
      <c r="S424" s="163" t="s">
        <v>664</v>
      </c>
      <c r="T424" s="51"/>
      <c r="V424" s="165" t="s">
        <v>607</v>
      </c>
      <c r="X424" s="1077" t="s">
        <v>667</v>
      </c>
      <c r="Y424" s="1077"/>
      <c r="Z424" s="1078"/>
      <c r="AA424" s="805">
        <f>IF(AI290=2,"",ROUNDDOWN(U329/U328*100,1))</f>
      </c>
      <c r="AB424" s="806"/>
      <c r="AC424" s="806"/>
      <c r="AD424" s="807"/>
      <c r="AE424" s="161" t="s">
        <v>666</v>
      </c>
      <c r="AF424" s="51"/>
      <c r="AG424" s="166"/>
      <c r="AH424" s="170"/>
      <c r="AI424" s="166"/>
      <c r="AJ424" s="57"/>
      <c r="AK424" s="57"/>
      <c r="AL424" s="57"/>
      <c r="AM424" s="57"/>
    </row>
    <row r="425" spans="1:39" ht="15" customHeight="1" hidden="1">
      <c r="A425" s="75"/>
      <c r="B425" s="190"/>
      <c r="C425" s="166" t="s">
        <v>111</v>
      </c>
      <c r="D425" s="166"/>
      <c r="E425" s="166"/>
      <c r="F425" s="166"/>
      <c r="G425" s="166"/>
      <c r="H425" s="166"/>
      <c r="I425" s="166"/>
      <c r="J425" s="166"/>
      <c r="L425" s="166"/>
      <c r="M425" s="166"/>
      <c r="N425" s="166"/>
      <c r="O425" s="166"/>
      <c r="P425" s="166"/>
      <c r="Q425" s="166"/>
      <c r="R425" s="166"/>
      <c r="S425" s="166"/>
      <c r="T425" s="166"/>
      <c r="U425" s="166"/>
      <c r="V425" s="166"/>
      <c r="W425" s="166"/>
      <c r="X425" s="166"/>
      <c r="Y425" s="77"/>
      <c r="Z425" s="166"/>
      <c r="AA425" s="166"/>
      <c r="AB425" s="166"/>
      <c r="AC425" s="166"/>
      <c r="AD425" s="151"/>
      <c r="AE425" s="151"/>
      <c r="AF425" s="166"/>
      <c r="AG425" s="166"/>
      <c r="AH425" s="170"/>
      <c r="AI425" s="166"/>
      <c r="AJ425" s="57"/>
      <c r="AK425" s="57"/>
      <c r="AL425" s="57"/>
      <c r="AM425" s="57"/>
    </row>
    <row r="426" spans="1:38" ht="15" customHeight="1" hidden="1">
      <c r="A426" s="75"/>
      <c r="B426" s="1140" t="s">
        <v>668</v>
      </c>
      <c r="C426" s="1113"/>
      <c r="D426" s="1113"/>
      <c r="E426" s="1114"/>
      <c r="F426" s="1141">
        <f>IF(AI290=2,"",Q42)</f>
      </c>
      <c r="G426" s="1142"/>
      <c r="H426" s="1142"/>
      <c r="I426" s="1143"/>
      <c r="J426" s="161" t="s">
        <v>605</v>
      </c>
      <c r="K426" s="1077" t="s">
        <v>731</v>
      </c>
      <c r="L426" s="1077"/>
      <c r="M426" s="1085"/>
      <c r="N426" s="1144">
        <f>IF(AI290=2,"",AA409)</f>
      </c>
      <c r="O426" s="1145"/>
      <c r="P426" s="1145"/>
      <c r="Q426" s="1146"/>
      <c r="R426" s="161" t="s">
        <v>621</v>
      </c>
      <c r="S426" s="163" t="s">
        <v>669</v>
      </c>
      <c r="V426" s="168" t="s">
        <v>607</v>
      </c>
      <c r="W426" s="57"/>
      <c r="X426" s="1113" t="s">
        <v>670</v>
      </c>
      <c r="Y426" s="1113"/>
      <c r="Z426" s="1133"/>
      <c r="AA426" s="1134">
        <f>IF(AI290=2,"",ROUNDDOWN(F426/(N426*1000),1))</f>
      </c>
      <c r="AB426" s="1135"/>
      <c r="AC426" s="1135"/>
      <c r="AD426" s="1136"/>
      <c r="AE426" s="75" t="s">
        <v>112</v>
      </c>
      <c r="AF426" s="51"/>
      <c r="AG426" s="51"/>
      <c r="AH426" s="170"/>
      <c r="AI426" s="57"/>
      <c r="AJ426" s="57"/>
      <c r="AK426" s="57"/>
      <c r="AL426" s="57"/>
    </row>
    <row r="427" spans="1:39" ht="6" customHeight="1" hidden="1">
      <c r="A427" s="75"/>
      <c r="B427" s="191"/>
      <c r="C427" s="192"/>
      <c r="D427" s="192"/>
      <c r="E427" s="465"/>
      <c r="F427" s="192"/>
      <c r="G427" s="192"/>
      <c r="H427" s="192"/>
      <c r="I427" s="192"/>
      <c r="J427" s="192"/>
      <c r="K427" s="192"/>
      <c r="L427" s="192"/>
      <c r="M427" s="192"/>
      <c r="N427" s="192"/>
      <c r="O427" s="192"/>
      <c r="P427" s="192"/>
      <c r="Q427" s="192"/>
      <c r="R427" s="192"/>
      <c r="S427" s="192"/>
      <c r="T427" s="192"/>
      <c r="U427" s="192"/>
      <c r="V427" s="192"/>
      <c r="W427" s="192"/>
      <c r="X427" s="193"/>
      <c r="Y427" s="193"/>
      <c r="Z427" s="192"/>
      <c r="AA427" s="192"/>
      <c r="AB427" s="192"/>
      <c r="AC427" s="192"/>
      <c r="AD427" s="194"/>
      <c r="AE427" s="194"/>
      <c r="AF427" s="192"/>
      <c r="AG427" s="192"/>
      <c r="AH427" s="195"/>
      <c r="AI427" s="166"/>
      <c r="AJ427" s="57"/>
      <c r="AK427" s="57"/>
      <c r="AL427" s="57"/>
      <c r="AM427" s="57"/>
    </row>
    <row r="428" spans="1:39" ht="15" customHeight="1" hidden="1">
      <c r="A428" s="75"/>
      <c r="B428" s="57"/>
      <c r="C428" s="57"/>
      <c r="D428" s="57"/>
      <c r="E428" s="57"/>
      <c r="F428" s="57"/>
      <c r="G428" s="57"/>
      <c r="H428" s="57"/>
      <c r="I428" s="57"/>
      <c r="J428" s="57"/>
      <c r="K428" s="57"/>
      <c r="L428" s="57"/>
      <c r="M428" s="57"/>
      <c r="N428" s="57"/>
      <c r="O428" s="57"/>
      <c r="P428" s="57"/>
      <c r="Q428" s="57"/>
      <c r="R428" s="57"/>
      <c r="S428" s="57"/>
      <c r="T428" s="57"/>
      <c r="U428" s="57"/>
      <c r="V428" s="57"/>
      <c r="W428" s="57"/>
      <c r="X428" s="129"/>
      <c r="Y428" s="129"/>
      <c r="Z428" s="129"/>
      <c r="AA428" s="129"/>
      <c r="AB428" s="129"/>
      <c r="AC428" s="129"/>
      <c r="AD428" s="129"/>
      <c r="AE428" s="129"/>
      <c r="AF428" s="129"/>
      <c r="AG428" s="129"/>
      <c r="AH428" s="424"/>
      <c r="AI428" s="57"/>
      <c r="AJ428" s="57"/>
      <c r="AK428" s="57"/>
      <c r="AL428" s="57"/>
      <c r="AM428" s="57"/>
    </row>
    <row r="429" spans="1:256" s="51" customFormat="1" ht="14.25">
      <c r="A429" s="75"/>
      <c r="B429" s="57"/>
      <c r="C429" s="57"/>
      <c r="D429" s="57"/>
      <c r="E429" s="57"/>
      <c r="F429" s="57"/>
      <c r="G429" s="57"/>
      <c r="H429" s="57"/>
      <c r="I429" s="57"/>
      <c r="J429" s="57"/>
      <c r="K429" s="57"/>
      <c r="L429" s="57"/>
      <c r="M429" s="57"/>
      <c r="N429" s="57"/>
      <c r="O429" s="57"/>
      <c r="P429" s="57"/>
      <c r="Q429" s="57"/>
      <c r="R429" s="57"/>
      <c r="S429" s="57"/>
      <c r="T429" s="57"/>
      <c r="U429" s="57"/>
      <c r="V429" s="57"/>
      <c r="W429" s="57"/>
      <c r="X429" s="129"/>
      <c r="Y429" s="129"/>
      <c r="Z429" s="129"/>
      <c r="AA429" s="129"/>
      <c r="AB429" s="129"/>
      <c r="AC429" s="129"/>
      <c r="AD429" s="129"/>
      <c r="AE429" s="129"/>
      <c r="AF429" s="129"/>
      <c r="AG429" s="129"/>
      <c r="AH429" s="424"/>
      <c r="AI429" s="57"/>
      <c r="AJ429" s="57"/>
      <c r="AK429" s="57"/>
      <c r="AL429" s="57"/>
      <c r="AM429" s="57"/>
      <c r="AN429" s="48"/>
      <c r="AO429" s="48"/>
      <c r="AP429" s="48"/>
      <c r="AQ429" s="48"/>
      <c r="AR429" s="48"/>
      <c r="AS429" s="48"/>
      <c r="AT429" s="48"/>
      <c r="AU429" s="48"/>
      <c r="AV429" s="48"/>
      <c r="AW429" s="48"/>
      <c r="AX429" s="48"/>
      <c r="AY429" s="48"/>
      <c r="AZ429" s="48"/>
      <c r="BA429" s="48"/>
      <c r="BB429" s="48"/>
      <c r="BC429" s="48"/>
      <c r="BD429" s="48"/>
      <c r="BE429" s="48"/>
      <c r="BF429" s="48"/>
      <c r="BG429" s="48"/>
      <c r="BH429" s="48"/>
      <c r="BI429" s="48"/>
      <c r="BJ429" s="48"/>
      <c r="BK429" s="48"/>
      <c r="BL429" s="48"/>
      <c r="BM429" s="48"/>
      <c r="BN429" s="48"/>
      <c r="BO429" s="48"/>
      <c r="BP429" s="48"/>
      <c r="BQ429" s="48"/>
      <c r="BR429" s="48"/>
      <c r="BS429" s="48"/>
      <c r="BT429" s="48"/>
      <c r="BU429" s="48"/>
      <c r="BV429" s="48"/>
      <c r="BW429" s="48"/>
      <c r="BX429" s="48"/>
      <c r="BY429" s="48"/>
      <c r="BZ429" s="48"/>
      <c r="CA429" s="48"/>
      <c r="CB429" s="48"/>
      <c r="CC429" s="48"/>
      <c r="CD429" s="48"/>
      <c r="CE429" s="48"/>
      <c r="CF429" s="48"/>
      <c r="CG429" s="48"/>
      <c r="CH429" s="48"/>
      <c r="CI429" s="48"/>
      <c r="CJ429" s="48"/>
      <c r="CK429" s="48"/>
      <c r="CL429" s="48"/>
      <c r="CM429" s="48"/>
      <c r="CN429" s="48"/>
      <c r="CO429" s="48"/>
      <c r="CP429" s="48"/>
      <c r="CQ429" s="48"/>
      <c r="CR429" s="48"/>
      <c r="CS429" s="48"/>
      <c r="CT429" s="48"/>
      <c r="CU429" s="48"/>
      <c r="CV429" s="48"/>
      <c r="CW429" s="48"/>
      <c r="CX429" s="48"/>
      <c r="CY429" s="48"/>
      <c r="CZ429" s="48"/>
      <c r="DA429" s="48"/>
      <c r="DB429" s="48"/>
      <c r="DC429" s="48"/>
      <c r="DD429" s="48"/>
      <c r="DE429" s="48"/>
      <c r="DF429" s="48"/>
      <c r="DG429" s="48"/>
      <c r="DH429" s="48"/>
      <c r="DI429" s="48"/>
      <c r="DJ429" s="48"/>
      <c r="DK429" s="48"/>
      <c r="DL429" s="48"/>
      <c r="DM429" s="48"/>
      <c r="DN429" s="48"/>
      <c r="DO429" s="48"/>
      <c r="DP429" s="48"/>
      <c r="DQ429" s="48"/>
      <c r="DR429" s="48"/>
      <c r="DS429" s="48"/>
      <c r="DT429" s="48"/>
      <c r="DU429" s="48"/>
      <c r="DV429" s="48"/>
      <c r="DW429" s="48"/>
      <c r="DX429" s="48"/>
      <c r="DY429" s="48"/>
      <c r="DZ429" s="48"/>
      <c r="EA429" s="48"/>
      <c r="EB429" s="48"/>
      <c r="EC429" s="48"/>
      <c r="ED429" s="48"/>
      <c r="EE429" s="48"/>
      <c r="EF429" s="48"/>
      <c r="EG429" s="48"/>
      <c r="EH429" s="48"/>
      <c r="EI429" s="48"/>
      <c r="EJ429" s="48"/>
      <c r="EK429" s="48"/>
      <c r="EL429" s="48"/>
      <c r="EM429" s="48"/>
      <c r="EN429" s="48"/>
      <c r="EO429" s="48"/>
      <c r="EP429" s="48"/>
      <c r="EQ429" s="48"/>
      <c r="ER429" s="48"/>
      <c r="ES429" s="48"/>
      <c r="ET429" s="48"/>
      <c r="EU429" s="48"/>
      <c r="EV429" s="48"/>
      <c r="EW429" s="48"/>
      <c r="EX429" s="48"/>
      <c r="EY429" s="48"/>
      <c r="EZ429" s="48"/>
      <c r="FA429" s="48"/>
      <c r="FB429" s="48"/>
      <c r="FC429" s="48"/>
      <c r="FD429" s="48"/>
      <c r="FE429" s="48"/>
      <c r="FF429" s="48"/>
      <c r="FG429" s="48"/>
      <c r="FH429" s="48"/>
      <c r="FI429" s="48"/>
      <c r="FJ429" s="48"/>
      <c r="FK429" s="48"/>
      <c r="FL429" s="48"/>
      <c r="FM429" s="48"/>
      <c r="FN429" s="48"/>
      <c r="FO429" s="48"/>
      <c r="FP429" s="48"/>
      <c r="FQ429" s="48"/>
      <c r="FR429" s="48"/>
      <c r="FS429" s="48"/>
      <c r="FT429" s="48"/>
      <c r="FU429" s="48"/>
      <c r="FV429" s="48"/>
      <c r="FW429" s="48"/>
      <c r="FX429" s="48"/>
      <c r="FY429" s="48"/>
      <c r="FZ429" s="48"/>
      <c r="GA429" s="48"/>
      <c r="GB429" s="48"/>
      <c r="GC429" s="48"/>
      <c r="GD429" s="48"/>
      <c r="GE429" s="48"/>
      <c r="GF429" s="48"/>
      <c r="GG429" s="48"/>
      <c r="GH429" s="48"/>
      <c r="GI429" s="48"/>
      <c r="GJ429" s="48"/>
      <c r="GK429" s="48"/>
      <c r="GL429" s="48"/>
      <c r="GM429" s="48"/>
      <c r="GN429" s="48"/>
      <c r="GO429" s="48"/>
      <c r="GP429" s="48"/>
      <c r="GQ429" s="48"/>
      <c r="GR429" s="48"/>
      <c r="GS429" s="48"/>
      <c r="GT429" s="48"/>
      <c r="GU429" s="48"/>
      <c r="GV429" s="48"/>
      <c r="GW429" s="48"/>
      <c r="GX429" s="48"/>
      <c r="GY429" s="48"/>
      <c r="GZ429" s="48"/>
      <c r="HA429" s="48"/>
      <c r="HB429" s="48"/>
      <c r="HC429" s="48"/>
      <c r="HD429" s="48"/>
      <c r="HE429" s="48"/>
      <c r="HF429" s="48"/>
      <c r="HG429" s="48"/>
      <c r="HH429" s="48"/>
      <c r="HI429" s="48"/>
      <c r="HJ429" s="48"/>
      <c r="HK429" s="48"/>
      <c r="HL429" s="48"/>
      <c r="HM429" s="48"/>
      <c r="HN429" s="48"/>
      <c r="HO429" s="48"/>
      <c r="HP429" s="48"/>
      <c r="HQ429" s="48"/>
      <c r="HR429" s="48"/>
      <c r="HS429" s="48"/>
      <c r="HT429" s="48"/>
      <c r="HU429" s="48"/>
      <c r="HV429" s="48"/>
      <c r="HW429" s="48"/>
      <c r="HX429" s="48"/>
      <c r="HY429" s="48"/>
      <c r="HZ429" s="48"/>
      <c r="IA429" s="48"/>
      <c r="IB429" s="48"/>
      <c r="IC429" s="48"/>
      <c r="ID429" s="48"/>
      <c r="IE429" s="48"/>
      <c r="IF429" s="48"/>
      <c r="IG429" s="48"/>
      <c r="IH429" s="48"/>
      <c r="II429" s="48"/>
      <c r="IJ429" s="48"/>
      <c r="IK429" s="48"/>
      <c r="IL429" s="48"/>
      <c r="IM429" s="48"/>
      <c r="IN429" s="48"/>
      <c r="IO429" s="48"/>
      <c r="IP429" s="48"/>
      <c r="IQ429" s="48"/>
      <c r="IR429" s="48"/>
      <c r="IS429" s="48"/>
      <c r="IT429" s="48"/>
      <c r="IU429" s="48"/>
      <c r="IV429" s="48"/>
    </row>
    <row r="430" spans="1:34" s="51" customFormat="1" ht="13.5">
      <c r="A430" s="50"/>
      <c r="AH430" s="413"/>
    </row>
    <row r="431" spans="1:49" s="51" customFormat="1" ht="14.25">
      <c r="A431" s="75"/>
      <c r="B431" s="76"/>
      <c r="C431" s="57"/>
      <c r="D431" s="57"/>
      <c r="E431" s="57"/>
      <c r="F431" s="57"/>
      <c r="G431" s="57"/>
      <c r="H431" s="57"/>
      <c r="I431" s="57"/>
      <c r="J431" s="57"/>
      <c r="K431" s="57"/>
      <c r="L431" s="57"/>
      <c r="M431" s="60"/>
      <c r="N431" s="60"/>
      <c r="O431" s="60"/>
      <c r="P431" s="60"/>
      <c r="Q431" s="60"/>
      <c r="R431" s="61"/>
      <c r="S431" s="61"/>
      <c r="T431" s="61"/>
      <c r="U431" s="71"/>
      <c r="V431" s="57"/>
      <c r="W431" s="57"/>
      <c r="X431" s="57"/>
      <c r="Y431" s="57"/>
      <c r="Z431" s="57"/>
      <c r="AA431" s="71"/>
      <c r="AB431" s="57"/>
      <c r="AC431" s="57"/>
      <c r="AD431" s="57"/>
      <c r="AE431" s="57"/>
      <c r="AF431" s="57"/>
      <c r="AG431" s="57"/>
      <c r="AH431" s="424"/>
      <c r="AI431" s="57"/>
      <c r="AJ431" s="145"/>
      <c r="AK431" s="145"/>
      <c r="AL431" s="145"/>
      <c r="AM431" s="145"/>
      <c r="AN431" s="145"/>
      <c r="AO431" s="145"/>
      <c r="AP431" s="145"/>
      <c r="AQ431" s="145"/>
      <c r="AS431" s="57"/>
      <c r="AT431" s="57"/>
      <c r="AU431" s="57"/>
      <c r="AV431" s="57"/>
      <c r="AW431" s="57"/>
    </row>
    <row r="432" spans="1:49" s="51" customFormat="1" ht="14.25">
      <c r="A432" s="75"/>
      <c r="B432" s="57"/>
      <c r="C432" s="57"/>
      <c r="D432" s="57"/>
      <c r="E432" s="57"/>
      <c r="F432" s="57"/>
      <c r="G432" s="57"/>
      <c r="H432" s="57"/>
      <c r="I432" s="57"/>
      <c r="J432" s="57"/>
      <c r="K432" s="57"/>
      <c r="L432" s="57"/>
      <c r="M432" s="57"/>
      <c r="N432" s="57"/>
      <c r="O432" s="57"/>
      <c r="P432" s="57"/>
      <c r="Q432" s="57"/>
      <c r="R432" s="57"/>
      <c r="S432" s="57"/>
      <c r="T432" s="57"/>
      <c r="U432" s="57"/>
      <c r="V432" s="57"/>
      <c r="W432" s="57"/>
      <c r="X432" s="129"/>
      <c r="Y432" s="129"/>
      <c r="Z432" s="129"/>
      <c r="AA432" s="129"/>
      <c r="AB432" s="129"/>
      <c r="AC432" s="129"/>
      <c r="AD432" s="129"/>
      <c r="AE432" s="129"/>
      <c r="AF432" s="129"/>
      <c r="AG432" s="129"/>
      <c r="AH432" s="424"/>
      <c r="AI432" s="57"/>
      <c r="AJ432" s="145"/>
      <c r="AK432" s="145"/>
      <c r="AL432" s="145"/>
      <c r="AM432" s="145"/>
      <c r="AN432" s="145"/>
      <c r="AO432" s="145"/>
      <c r="AP432" s="145"/>
      <c r="AQ432" s="145"/>
      <c r="AS432" s="57"/>
      <c r="AT432" s="57"/>
      <c r="AU432" s="57"/>
      <c r="AV432" s="57"/>
      <c r="AW432" s="57"/>
    </row>
    <row r="433" spans="1:35" s="51" customFormat="1" ht="14.25">
      <c r="A433" s="75"/>
      <c r="B433" s="57"/>
      <c r="C433" s="152"/>
      <c r="D433" s="57"/>
      <c r="E433" s="57"/>
      <c r="F433" s="57"/>
      <c r="G433" s="57"/>
      <c r="H433" s="57"/>
      <c r="I433" s="57"/>
      <c r="J433" s="57"/>
      <c r="K433" s="57"/>
      <c r="L433" s="57"/>
      <c r="M433" s="57"/>
      <c r="N433" s="57"/>
      <c r="O433" s="57"/>
      <c r="P433" s="57"/>
      <c r="Q433" s="57"/>
      <c r="R433" s="57"/>
      <c r="S433" s="57"/>
      <c r="T433" s="57"/>
      <c r="U433" s="57"/>
      <c r="V433" s="57"/>
      <c r="W433" s="57"/>
      <c r="X433" s="129"/>
      <c r="Y433" s="129"/>
      <c r="Z433" s="129"/>
      <c r="AA433" s="129"/>
      <c r="AB433" s="129"/>
      <c r="AC433" s="129"/>
      <c r="AD433" s="129"/>
      <c r="AE433" s="129"/>
      <c r="AF433" s="129"/>
      <c r="AG433" s="129"/>
      <c r="AH433" s="424"/>
      <c r="AI433" s="57"/>
    </row>
    <row r="434" spans="1:35" s="51" customFormat="1" ht="13.5">
      <c r="A434" s="408"/>
      <c r="B434" s="458"/>
      <c r="C434" s="460"/>
      <c r="D434" s="458"/>
      <c r="E434" s="458"/>
      <c r="F434" s="458"/>
      <c r="G434" s="458"/>
      <c r="H434" s="458"/>
      <c r="I434" s="458"/>
      <c r="J434" s="458"/>
      <c r="K434" s="458"/>
      <c r="L434" s="458"/>
      <c r="M434" s="458"/>
      <c r="N434" s="458"/>
      <c r="O434" s="458"/>
      <c r="P434" s="458"/>
      <c r="Q434" s="458"/>
      <c r="R434" s="466"/>
      <c r="S434" s="458"/>
      <c r="T434" s="458"/>
      <c r="U434" s="466"/>
      <c r="V434" s="458"/>
      <c r="W434" s="458"/>
      <c r="X434" s="458"/>
      <c r="Y434" s="467"/>
      <c r="Z434" s="467"/>
      <c r="AA434" s="467"/>
      <c r="AB434" s="467"/>
      <c r="AC434" s="467"/>
      <c r="AD434" s="468"/>
      <c r="AE434" s="468"/>
      <c r="AF434" s="468"/>
      <c r="AG434" s="468"/>
      <c r="AH434" s="468"/>
      <c r="AI434" s="129"/>
    </row>
    <row r="435" spans="1:35" s="51" customFormat="1" ht="13.5">
      <c r="A435" s="408"/>
      <c r="B435" s="458"/>
      <c r="C435" s="458"/>
      <c r="D435" s="458"/>
      <c r="E435" s="458"/>
      <c r="F435" s="458"/>
      <c r="G435" s="458"/>
      <c r="H435" s="458"/>
      <c r="I435" s="458"/>
      <c r="J435" s="458"/>
      <c r="K435" s="458"/>
      <c r="L435" s="458"/>
      <c r="M435" s="458"/>
      <c r="N435" s="458"/>
      <c r="O435" s="458"/>
      <c r="P435" s="458"/>
      <c r="Q435" s="458"/>
      <c r="R435" s="466"/>
      <c r="S435" s="458"/>
      <c r="T435" s="458"/>
      <c r="U435" s="466"/>
      <c r="V435" s="458"/>
      <c r="W435" s="458"/>
      <c r="X435" s="458"/>
      <c r="Y435" s="467"/>
      <c r="Z435" s="467"/>
      <c r="AA435" s="467"/>
      <c r="AB435" s="467"/>
      <c r="AC435" s="467"/>
      <c r="AD435" s="468"/>
      <c r="AE435" s="468"/>
      <c r="AF435" s="468"/>
      <c r="AG435" s="468"/>
      <c r="AH435" s="468"/>
      <c r="AI435" s="129"/>
    </row>
    <row r="436" spans="1:49" s="51" customFormat="1" ht="13.5">
      <c r="A436" s="75"/>
      <c r="B436" s="76"/>
      <c r="C436" s="458"/>
      <c r="D436" s="57"/>
      <c r="E436" s="57"/>
      <c r="F436" s="57"/>
      <c r="G436" s="57"/>
      <c r="H436" s="57"/>
      <c r="I436" s="57"/>
      <c r="J436" s="159"/>
      <c r="K436" s="57"/>
      <c r="L436" s="60"/>
      <c r="M436" s="57"/>
      <c r="N436" s="57"/>
      <c r="O436" s="57"/>
      <c r="P436" s="57"/>
      <c r="Q436" s="57"/>
      <c r="R436" s="77"/>
      <c r="S436" s="57"/>
      <c r="T436" s="57"/>
      <c r="U436" s="60"/>
      <c r="V436" s="57"/>
      <c r="W436" s="57"/>
      <c r="X436" s="57"/>
      <c r="Y436" s="57"/>
      <c r="Z436" s="57"/>
      <c r="AA436" s="57"/>
      <c r="AB436" s="57"/>
      <c r="AF436" s="57"/>
      <c r="AG436" s="57"/>
      <c r="AH436" s="57"/>
      <c r="AI436" s="57"/>
      <c r="AJ436" s="138"/>
      <c r="AM436" s="138"/>
      <c r="AN436" s="469"/>
      <c r="AO436" s="469"/>
      <c r="AP436" s="469"/>
      <c r="AQ436" s="469"/>
      <c r="AR436" s="469"/>
      <c r="AS436" s="469"/>
      <c r="AT436" s="469"/>
      <c r="AU436" s="57"/>
      <c r="AV436" s="57"/>
      <c r="AW436" s="57"/>
    </row>
    <row r="437" spans="1:49" s="51" customFormat="1" ht="13.5">
      <c r="A437" s="75"/>
      <c r="B437" s="76"/>
      <c r="C437" s="458"/>
      <c r="D437" s="1072"/>
      <c r="E437" s="1072"/>
      <c r="F437" s="1147"/>
      <c r="G437" s="1147"/>
      <c r="H437" s="1147"/>
      <c r="I437" s="1147"/>
      <c r="J437" s="161"/>
      <c r="M437" s="162"/>
      <c r="N437" s="163"/>
      <c r="P437" s="164"/>
      <c r="V437" s="165"/>
      <c r="Y437" s="1077"/>
      <c r="Z437" s="1077"/>
      <c r="AA437" s="1132"/>
      <c r="AB437" s="1132"/>
      <c r="AC437" s="1132"/>
      <c r="AD437" s="1132"/>
      <c r="AE437" s="166"/>
      <c r="AG437" s="57"/>
      <c r="AH437" s="57"/>
      <c r="AI437" s="57"/>
      <c r="AJ437" s="138"/>
      <c r="AM437" s="138"/>
      <c r="AN437" s="469"/>
      <c r="AO437" s="469"/>
      <c r="AP437" s="469"/>
      <c r="AQ437" s="469"/>
      <c r="AR437" s="469"/>
      <c r="AS437" s="469"/>
      <c r="AT437" s="469"/>
      <c r="AU437" s="57"/>
      <c r="AV437" s="57"/>
      <c r="AW437" s="57"/>
    </row>
    <row r="438" spans="1:58" s="51" customFormat="1" ht="13.5">
      <c r="A438" s="75"/>
      <c r="B438" s="76"/>
      <c r="C438" s="458"/>
      <c r="D438" s="57"/>
      <c r="E438" s="57"/>
      <c r="F438" s="57"/>
      <c r="G438" s="57"/>
      <c r="H438" s="57"/>
      <c r="I438" s="57"/>
      <c r="J438" s="159"/>
      <c r="K438" s="57"/>
      <c r="L438" s="60"/>
      <c r="M438" s="57"/>
      <c r="N438" s="57"/>
      <c r="O438" s="57"/>
      <c r="P438" s="57"/>
      <c r="Q438" s="57"/>
      <c r="R438" s="77"/>
      <c r="S438" s="57"/>
      <c r="T438" s="57"/>
      <c r="U438" s="60"/>
      <c r="V438" s="57"/>
      <c r="W438" s="57"/>
      <c r="X438" s="57"/>
      <c r="Y438" s="57"/>
      <c r="Z438" s="57"/>
      <c r="AA438" s="57"/>
      <c r="AB438" s="57"/>
      <c r="AF438" s="57"/>
      <c r="AG438" s="57"/>
      <c r="AH438" s="57"/>
      <c r="AI438" s="57"/>
      <c r="AJ438" s="138"/>
      <c r="AM438" s="138"/>
      <c r="AT438" s="470"/>
      <c r="AU438" s="57"/>
      <c r="AV438" s="57"/>
      <c r="AW438" s="57"/>
      <c r="BA438" s="470"/>
      <c r="BB438" s="470"/>
      <c r="BC438" s="470"/>
      <c r="BD438" s="470"/>
      <c r="BE438" s="470"/>
      <c r="BF438" s="470"/>
    </row>
    <row r="439" spans="1:58" s="51" customFormat="1" ht="13.5">
      <c r="A439" s="408"/>
      <c r="B439" s="709"/>
      <c r="C439" s="458"/>
      <c r="D439" s="458"/>
      <c r="E439" s="458"/>
      <c r="F439" s="458"/>
      <c r="G439" s="458"/>
      <c r="H439" s="458"/>
      <c r="I439" s="458"/>
      <c r="J439" s="458"/>
      <c r="K439" s="458"/>
      <c r="L439" s="458"/>
      <c r="M439" s="458"/>
      <c r="N439" s="458"/>
      <c r="O439" s="458"/>
      <c r="P439" s="458"/>
      <c r="Q439" s="458"/>
      <c r="R439" s="466"/>
      <c r="S439" s="458"/>
      <c r="T439" s="458"/>
      <c r="U439" s="466"/>
      <c r="V439" s="458"/>
      <c r="W439" s="458"/>
      <c r="X439" s="458"/>
      <c r="Y439" s="467"/>
      <c r="Z439" s="467"/>
      <c r="AA439" s="467"/>
      <c r="AB439" s="467"/>
      <c r="AC439" s="467"/>
      <c r="AD439" s="468"/>
      <c r="AE439" s="468"/>
      <c r="AF439" s="468"/>
      <c r="AG439" s="468"/>
      <c r="AH439" s="468"/>
      <c r="AI439" s="129"/>
      <c r="AJ439" s="145"/>
      <c r="AM439" s="145"/>
      <c r="AT439" s="470"/>
      <c r="AU439" s="57"/>
      <c r="AV439" s="57"/>
      <c r="AW439" s="57"/>
      <c r="BA439" s="470"/>
      <c r="BB439" s="470"/>
      <c r="BC439" s="470"/>
      <c r="BD439" s="470"/>
      <c r="BE439" s="470"/>
      <c r="BF439" s="470"/>
    </row>
    <row r="440" spans="1:58" s="51" customFormat="1" ht="13.5">
      <c r="A440" s="75"/>
      <c r="B440" s="709"/>
      <c r="D440" s="57"/>
      <c r="E440" s="57"/>
      <c r="F440" s="57"/>
      <c r="G440" s="57"/>
      <c r="H440" s="57"/>
      <c r="I440" s="57"/>
      <c r="J440" s="159"/>
      <c r="K440" s="57"/>
      <c r="L440" s="60"/>
      <c r="M440" s="57"/>
      <c r="N440" s="57"/>
      <c r="O440" s="57"/>
      <c r="P440" s="57"/>
      <c r="Q440" s="57"/>
      <c r="R440" s="77"/>
      <c r="S440" s="57"/>
      <c r="T440" s="57"/>
      <c r="U440" s="60"/>
      <c r="V440" s="57"/>
      <c r="W440" s="57"/>
      <c r="X440" s="57"/>
      <c r="Y440" s="57"/>
      <c r="Z440" s="57"/>
      <c r="AA440" s="57"/>
      <c r="AB440" s="57"/>
      <c r="AF440" s="57"/>
      <c r="AG440" s="57"/>
      <c r="AH440" s="57"/>
      <c r="AI440" s="57"/>
      <c r="AJ440" s="145"/>
      <c r="AM440" s="145"/>
      <c r="AT440" s="129"/>
      <c r="AU440" s="57"/>
      <c r="AV440" s="57"/>
      <c r="AW440" s="57"/>
      <c r="BA440" s="470"/>
      <c r="BB440" s="470"/>
      <c r="BC440" s="470"/>
      <c r="BD440" s="470"/>
      <c r="BE440" s="470"/>
      <c r="BF440" s="470"/>
    </row>
    <row r="441" spans="1:58" s="51" customFormat="1" ht="13.5">
      <c r="A441" s="75"/>
      <c r="B441" s="709"/>
      <c r="D441" s="1072"/>
      <c r="E441" s="1072"/>
      <c r="F441" s="1132"/>
      <c r="G441" s="1132"/>
      <c r="H441" s="1132"/>
      <c r="I441" s="1132"/>
      <c r="J441" s="168"/>
      <c r="L441" s="1077"/>
      <c r="M441" s="1077"/>
      <c r="N441" s="1132"/>
      <c r="O441" s="1132"/>
      <c r="P441" s="1132"/>
      <c r="Q441" s="1132"/>
      <c r="R441" s="165"/>
      <c r="S441" s="1077"/>
      <c r="T441" s="1077"/>
      <c r="U441" s="1132"/>
      <c r="V441" s="1132"/>
      <c r="W441" s="1132"/>
      <c r="X441" s="1132"/>
      <c r="Y441" s="168"/>
      <c r="AD441" s="162"/>
      <c r="AF441" s="57"/>
      <c r="AG441" s="57"/>
      <c r="AH441" s="57"/>
      <c r="AI441" s="57"/>
      <c r="AJ441" s="145"/>
      <c r="AM441" s="145"/>
      <c r="AT441" s="129"/>
      <c r="AU441" s="57"/>
      <c r="AV441" s="57"/>
      <c r="AW441" s="57"/>
      <c r="BA441" s="470"/>
      <c r="BB441" s="470"/>
      <c r="BC441" s="470"/>
      <c r="BD441" s="470"/>
      <c r="BE441" s="470"/>
      <c r="BF441" s="470"/>
    </row>
    <row r="442" spans="1:49" s="51" customFormat="1" ht="13.5">
      <c r="A442" s="75"/>
      <c r="B442" s="709"/>
      <c r="D442" s="57"/>
      <c r="E442" s="57"/>
      <c r="F442" s="57"/>
      <c r="G442" s="57"/>
      <c r="H442" s="57"/>
      <c r="I442" s="159"/>
      <c r="J442" s="60"/>
      <c r="M442" s="57"/>
      <c r="N442" s="57"/>
      <c r="O442" s="57"/>
      <c r="P442" s="57"/>
      <c r="Q442" s="57"/>
      <c r="R442" s="77"/>
      <c r="S442" s="57"/>
      <c r="T442" s="57"/>
      <c r="U442" s="60"/>
      <c r="V442" s="57"/>
      <c r="W442" s="57"/>
      <c r="X442" s="57"/>
      <c r="Y442" s="57"/>
      <c r="Z442" s="57"/>
      <c r="AA442" s="57"/>
      <c r="AB442" s="57"/>
      <c r="AF442" s="57"/>
      <c r="AG442" s="57"/>
      <c r="AH442" s="57"/>
      <c r="AI442" s="57"/>
      <c r="AJ442" s="145"/>
      <c r="AM442" s="145"/>
      <c r="AN442" s="145"/>
      <c r="AO442" s="145"/>
      <c r="AP442" s="145"/>
      <c r="AQ442" s="145"/>
      <c r="AS442" s="129"/>
      <c r="AT442" s="129"/>
      <c r="AU442" s="57"/>
      <c r="AV442" s="57"/>
      <c r="AW442" s="57"/>
    </row>
    <row r="443" spans="1:49" s="51" customFormat="1" ht="13.5">
      <c r="A443" s="75"/>
      <c r="B443" s="709"/>
      <c r="D443" s="1077"/>
      <c r="E443" s="1077"/>
      <c r="F443" s="1132"/>
      <c r="G443" s="1132"/>
      <c r="H443" s="1132"/>
      <c r="I443" s="1132"/>
      <c r="J443" s="165"/>
      <c r="L443" s="1077"/>
      <c r="M443" s="1077"/>
      <c r="N443" s="1132"/>
      <c r="O443" s="1132"/>
      <c r="P443" s="1132"/>
      <c r="Q443" s="1132"/>
      <c r="V443" s="165"/>
      <c r="X443" s="334"/>
      <c r="Y443" s="334"/>
      <c r="Z443" s="334"/>
      <c r="AA443" s="339"/>
      <c r="AB443" s="339"/>
      <c r="AC443" s="339"/>
      <c r="AD443" s="339"/>
      <c r="AE443" s="166"/>
      <c r="AF443" s="57"/>
      <c r="AG443" s="57"/>
      <c r="AH443" s="57"/>
      <c r="AI443" s="57"/>
      <c r="AJ443" s="145"/>
      <c r="AM443" s="145"/>
      <c r="AN443" s="145"/>
      <c r="AO443" s="145"/>
      <c r="AP443" s="145"/>
      <c r="AQ443" s="145"/>
      <c r="AS443" s="57"/>
      <c r="AT443" s="57"/>
      <c r="AU443" s="57"/>
      <c r="AV443" s="57"/>
      <c r="AW443" s="57"/>
    </row>
    <row r="444" spans="1:49" s="51" customFormat="1" ht="13.5">
      <c r="A444" s="75"/>
      <c r="B444" s="709"/>
      <c r="D444" s="57"/>
      <c r="E444" s="57"/>
      <c r="F444" s="57"/>
      <c r="G444" s="57"/>
      <c r="H444" s="57"/>
      <c r="I444" s="159"/>
      <c r="J444" s="57"/>
      <c r="L444" s="60"/>
      <c r="M444" s="57"/>
      <c r="N444" s="57"/>
      <c r="O444" s="57"/>
      <c r="P444" s="57"/>
      <c r="Q444" s="57"/>
      <c r="R444" s="57"/>
      <c r="S444" s="57"/>
      <c r="T444" s="57"/>
      <c r="U444" s="60"/>
      <c r="V444" s="57"/>
      <c r="W444" s="57"/>
      <c r="X444" s="57"/>
      <c r="Y444" s="57"/>
      <c r="Z444" s="57"/>
      <c r="AA444" s="57"/>
      <c r="AD444" s="57"/>
      <c r="AF444" s="57"/>
      <c r="AG444" s="57"/>
      <c r="AH444" s="57"/>
      <c r="AI444" s="57"/>
      <c r="AJ444" s="145"/>
      <c r="AM444" s="145"/>
      <c r="AN444" s="145"/>
      <c r="AO444" s="145"/>
      <c r="AP444" s="145"/>
      <c r="AQ444" s="145"/>
      <c r="AS444" s="57"/>
      <c r="AT444" s="57"/>
      <c r="AU444" s="57"/>
      <c r="AV444" s="57"/>
      <c r="AW444" s="57"/>
    </row>
    <row r="445" spans="1:49" s="51" customFormat="1" ht="13.5">
      <c r="A445" s="75"/>
      <c r="B445" s="709"/>
      <c r="D445" s="1077"/>
      <c r="E445" s="1077"/>
      <c r="F445" s="1132"/>
      <c r="G445" s="1132"/>
      <c r="H445" s="1132"/>
      <c r="I445" s="1132"/>
      <c r="J445" s="161"/>
      <c r="L445" s="1091"/>
      <c r="M445" s="1091"/>
      <c r="N445" s="1132"/>
      <c r="O445" s="1132"/>
      <c r="P445" s="1132"/>
      <c r="Q445" s="1132"/>
      <c r="T445" s="162"/>
      <c r="V445" s="165"/>
      <c r="Y445" s="1077"/>
      <c r="Z445" s="1077"/>
      <c r="AA445" s="1132"/>
      <c r="AB445" s="1132"/>
      <c r="AC445" s="1132"/>
      <c r="AD445" s="1132"/>
      <c r="AE445" s="166"/>
      <c r="AF445" s="162"/>
      <c r="AG445" s="57"/>
      <c r="AH445" s="57"/>
      <c r="AI445" s="57"/>
      <c r="AJ445" s="145"/>
      <c r="AM445" s="145"/>
      <c r="AN445" s="145"/>
      <c r="AO445" s="145"/>
      <c r="AP445" s="145"/>
      <c r="AQ445" s="145"/>
      <c r="AS445" s="57"/>
      <c r="AT445" s="57"/>
      <c r="AU445" s="57"/>
      <c r="AV445" s="57"/>
      <c r="AW445" s="57"/>
    </row>
    <row r="446" spans="1:49" s="51" customFormat="1" ht="13.5">
      <c r="A446" s="75"/>
      <c r="B446" s="709"/>
      <c r="D446" s="57"/>
      <c r="E446" s="57"/>
      <c r="F446" s="57"/>
      <c r="G446" s="57"/>
      <c r="H446" s="57"/>
      <c r="I446" s="57"/>
      <c r="J446" s="159"/>
      <c r="K446" s="57"/>
      <c r="L446" s="57"/>
      <c r="M446" s="57"/>
      <c r="N446" s="57"/>
      <c r="O446" s="57"/>
      <c r="P446" s="57"/>
      <c r="Q446" s="57"/>
      <c r="R446" s="57"/>
      <c r="S446" s="57"/>
      <c r="T446" s="57"/>
      <c r="U446" s="57"/>
      <c r="V446" s="57"/>
      <c r="W446" s="57"/>
      <c r="X446" s="57"/>
      <c r="Y446" s="77"/>
      <c r="Z446" s="57"/>
      <c r="AA446" s="57"/>
      <c r="AB446" s="57"/>
      <c r="AC446" s="57"/>
      <c r="AF446" s="57"/>
      <c r="AG446" s="57"/>
      <c r="AH446" s="57"/>
      <c r="AI446" s="57"/>
      <c r="AJ446" s="145"/>
      <c r="AM446" s="145"/>
      <c r="AN446" s="145"/>
      <c r="AO446" s="145"/>
      <c r="AP446" s="145"/>
      <c r="AQ446" s="145"/>
      <c r="AS446" s="57"/>
      <c r="AT446" s="57"/>
      <c r="AU446" s="57"/>
      <c r="AV446" s="57"/>
      <c r="AW446" s="57"/>
    </row>
    <row r="447" spans="1:49" s="51" customFormat="1" ht="13.5">
      <c r="A447" s="408"/>
      <c r="B447" s="709"/>
      <c r="C447" s="458"/>
      <c r="D447" s="458"/>
      <c r="E447" s="458"/>
      <c r="F447" s="458"/>
      <c r="G447" s="458"/>
      <c r="H447" s="458"/>
      <c r="I447" s="458"/>
      <c r="J447" s="458"/>
      <c r="K447" s="458"/>
      <c r="L447" s="458"/>
      <c r="M447" s="458"/>
      <c r="N447" s="458"/>
      <c r="O447" s="458"/>
      <c r="P447" s="458"/>
      <c r="Q447" s="458"/>
      <c r="R447" s="466"/>
      <c r="S447" s="458"/>
      <c r="T447" s="458"/>
      <c r="U447" s="466"/>
      <c r="V447" s="458"/>
      <c r="W447" s="458"/>
      <c r="X447" s="458"/>
      <c r="Y447" s="467"/>
      <c r="Z447" s="467"/>
      <c r="AA447" s="467"/>
      <c r="AB447" s="467"/>
      <c r="AC447" s="467"/>
      <c r="AD447" s="468"/>
      <c r="AE447" s="468"/>
      <c r="AF447" s="468"/>
      <c r="AG447" s="468"/>
      <c r="AH447" s="468"/>
      <c r="AI447" s="129"/>
      <c r="AJ447" s="145"/>
      <c r="AM447" s="145"/>
      <c r="AN447" s="145"/>
      <c r="AO447" s="145"/>
      <c r="AP447" s="145"/>
      <c r="AQ447" s="145"/>
      <c r="AS447" s="57"/>
      <c r="AT447" s="57"/>
      <c r="AU447" s="57"/>
      <c r="AV447" s="57"/>
      <c r="AW447" s="57"/>
    </row>
    <row r="448" spans="1:49" s="51" customFormat="1" ht="13.5">
      <c r="A448" s="75"/>
      <c r="B448" s="709"/>
      <c r="D448" s="57"/>
      <c r="E448" s="57"/>
      <c r="F448" s="57"/>
      <c r="G448" s="57"/>
      <c r="H448" s="57"/>
      <c r="I448" s="57"/>
      <c r="J448" s="159"/>
      <c r="K448" s="57"/>
      <c r="L448" s="57"/>
      <c r="M448" s="57"/>
      <c r="N448" s="57"/>
      <c r="O448" s="57"/>
      <c r="P448" s="57"/>
      <c r="Q448" s="57"/>
      <c r="R448" s="77"/>
      <c r="S448" s="57"/>
      <c r="T448" s="57"/>
      <c r="U448" s="57"/>
      <c r="V448" s="57"/>
      <c r="W448" s="57"/>
      <c r="X448" s="57"/>
      <c r="Y448" s="57"/>
      <c r="Z448" s="57"/>
      <c r="AA448" s="57"/>
      <c r="AB448" s="57"/>
      <c r="AF448" s="57"/>
      <c r="AG448" s="57"/>
      <c r="AH448" s="57"/>
      <c r="AI448" s="57"/>
      <c r="AJ448" s="145"/>
      <c r="AM448" s="145"/>
      <c r="AN448" s="145"/>
      <c r="AO448" s="145"/>
      <c r="AP448" s="145"/>
      <c r="AQ448" s="145"/>
      <c r="AS448" s="57"/>
      <c r="AT448" s="57"/>
      <c r="AU448" s="57"/>
      <c r="AV448" s="57"/>
      <c r="AW448" s="57"/>
    </row>
    <row r="449" spans="1:49" s="51" customFormat="1" ht="13.5">
      <c r="A449" s="75"/>
      <c r="B449" s="709"/>
      <c r="S449" s="169"/>
      <c r="AH449" s="166"/>
      <c r="AI449" s="166"/>
      <c r="AJ449" s="145"/>
      <c r="AM449" s="145"/>
      <c r="AN449" s="145"/>
      <c r="AO449" s="145"/>
      <c r="AP449" s="145"/>
      <c r="AQ449" s="145"/>
      <c r="AS449" s="57"/>
      <c r="AT449" s="57"/>
      <c r="AU449" s="57"/>
      <c r="AV449" s="57"/>
      <c r="AW449" s="57"/>
    </row>
    <row r="450" spans="1:49" s="51" customFormat="1" ht="13.5">
      <c r="A450" s="75"/>
      <c r="B450" s="709"/>
      <c r="D450" s="1077"/>
      <c r="E450" s="1077"/>
      <c r="F450" s="161"/>
      <c r="G450" s="161"/>
      <c r="H450" s="161"/>
      <c r="I450" s="161"/>
      <c r="J450" s="161"/>
      <c r="L450" s="1077"/>
      <c r="M450" s="1077"/>
      <c r="N450" s="1132"/>
      <c r="O450" s="1132"/>
      <c r="P450" s="1132"/>
      <c r="Q450" s="1132"/>
      <c r="R450" s="161"/>
      <c r="T450" s="1093"/>
      <c r="U450" s="1093"/>
      <c r="V450" s="1148"/>
      <c r="W450" s="1148"/>
      <c r="X450" s="1148"/>
      <c r="Y450" s="55"/>
      <c r="Z450" s="335"/>
      <c r="AA450" s="335"/>
      <c r="AB450" s="1148"/>
      <c r="AC450" s="1148"/>
      <c r="AD450" s="1148"/>
      <c r="AF450" s="166"/>
      <c r="AG450" s="166"/>
      <c r="AH450" s="166"/>
      <c r="AI450" s="166"/>
      <c r="AJ450" s="145"/>
      <c r="AM450" s="145"/>
      <c r="AN450" s="145"/>
      <c r="AO450" s="145"/>
      <c r="AP450" s="145"/>
      <c r="AQ450" s="145"/>
      <c r="AS450" s="57"/>
      <c r="AT450" s="57"/>
      <c r="AU450" s="57"/>
      <c r="AV450" s="57"/>
      <c r="AW450" s="57"/>
    </row>
    <row r="451" spans="1:49" s="51" customFormat="1" ht="13.5">
      <c r="A451" s="75"/>
      <c r="B451" s="709"/>
      <c r="E451" s="162"/>
      <c r="F451" s="162"/>
      <c r="G451" s="162"/>
      <c r="H451" s="162"/>
      <c r="I451" s="162"/>
      <c r="J451" s="162"/>
      <c r="L451" s="162"/>
      <c r="M451" s="162"/>
      <c r="S451" s="161"/>
      <c r="AH451" s="166"/>
      <c r="AI451" s="166"/>
      <c r="AJ451" s="145"/>
      <c r="AM451" s="145"/>
      <c r="AN451" s="145"/>
      <c r="AO451" s="145"/>
      <c r="AP451" s="145"/>
      <c r="AQ451" s="145"/>
      <c r="AS451" s="57"/>
      <c r="AT451" s="57"/>
      <c r="AU451" s="57"/>
      <c r="AV451" s="57"/>
      <c r="AW451" s="57"/>
    </row>
    <row r="452" spans="1:49" s="51" customFormat="1" ht="13.5">
      <c r="A452" s="75"/>
      <c r="B452" s="709"/>
      <c r="D452" s="57"/>
      <c r="E452" s="57"/>
      <c r="F452" s="57"/>
      <c r="G452" s="57"/>
      <c r="H452" s="57"/>
      <c r="I452" s="57"/>
      <c r="J452" s="57"/>
      <c r="L452" s="57"/>
      <c r="M452" s="57"/>
      <c r="N452" s="57"/>
      <c r="O452" s="57"/>
      <c r="P452" s="57"/>
      <c r="Q452" s="57"/>
      <c r="R452" s="77"/>
      <c r="S452" s="57"/>
      <c r="T452" s="57"/>
      <c r="U452" s="57"/>
      <c r="V452" s="57"/>
      <c r="W452" s="57"/>
      <c r="X452" s="57"/>
      <c r="Y452" s="57"/>
      <c r="Z452" s="57"/>
      <c r="AA452" s="57"/>
      <c r="AB452" s="57"/>
      <c r="AF452" s="57"/>
      <c r="AG452" s="57"/>
      <c r="AH452" s="57"/>
      <c r="AI452" s="57"/>
      <c r="AJ452" s="145"/>
      <c r="AM452" s="145"/>
      <c r="AN452" s="145"/>
      <c r="AO452" s="145"/>
      <c r="AP452" s="145"/>
      <c r="AQ452" s="145"/>
      <c r="AS452" s="57"/>
      <c r="AT452" s="57"/>
      <c r="AU452" s="57"/>
      <c r="AV452" s="57"/>
      <c r="AW452" s="57"/>
    </row>
    <row r="453" spans="1:49" s="51" customFormat="1" ht="13.5">
      <c r="A453" s="75"/>
      <c r="B453" s="709"/>
      <c r="D453" s="1077"/>
      <c r="E453" s="1077"/>
      <c r="F453" s="1132"/>
      <c r="G453" s="1132"/>
      <c r="H453" s="1132"/>
      <c r="I453" s="1132"/>
      <c r="J453" s="168"/>
      <c r="L453" s="1077"/>
      <c r="M453" s="1077"/>
      <c r="N453" s="1132"/>
      <c r="O453" s="1132"/>
      <c r="P453" s="1132"/>
      <c r="Q453" s="1132"/>
      <c r="R453" s="161"/>
      <c r="S453" s="57"/>
      <c r="T453" s="1093"/>
      <c r="U453" s="1093"/>
      <c r="V453" s="414"/>
      <c r="W453" s="414"/>
      <c r="X453" s="414"/>
      <c r="Y453" s="55"/>
      <c r="Z453" s="335"/>
      <c r="AA453" s="335"/>
      <c r="AB453" s="1148"/>
      <c r="AC453" s="1148"/>
      <c r="AD453" s="1148"/>
      <c r="AF453" s="57"/>
      <c r="AG453" s="57"/>
      <c r="AH453" s="57"/>
      <c r="AI453" s="57"/>
      <c r="AJ453" s="145"/>
      <c r="AM453" s="145"/>
      <c r="AN453" s="145"/>
      <c r="AO453" s="145"/>
      <c r="AP453" s="145"/>
      <c r="AQ453" s="145"/>
      <c r="AS453" s="57"/>
      <c r="AT453" s="57"/>
      <c r="AU453" s="57"/>
      <c r="AV453" s="57"/>
      <c r="AW453" s="57"/>
    </row>
    <row r="454" spans="1:49" s="51" customFormat="1" ht="13.5">
      <c r="A454" s="75"/>
      <c r="B454" s="709"/>
      <c r="D454" s="57"/>
      <c r="E454" s="57"/>
      <c r="F454" s="57"/>
      <c r="G454" s="57"/>
      <c r="H454" s="57"/>
      <c r="I454" s="57"/>
      <c r="J454" s="57"/>
      <c r="L454" s="57"/>
      <c r="M454" s="57"/>
      <c r="N454" s="57"/>
      <c r="O454" s="57"/>
      <c r="P454" s="57"/>
      <c r="Q454" s="57"/>
      <c r="R454" s="77"/>
      <c r="S454" s="57"/>
      <c r="T454" s="57"/>
      <c r="U454" s="57"/>
      <c r="V454" s="57"/>
      <c r="W454" s="57"/>
      <c r="X454" s="57"/>
      <c r="Y454" s="57"/>
      <c r="Z454" s="57"/>
      <c r="AA454" s="57"/>
      <c r="AB454" s="57"/>
      <c r="AF454" s="57"/>
      <c r="AG454" s="57"/>
      <c r="AH454" s="57"/>
      <c r="AI454" s="57"/>
      <c r="AJ454" s="145"/>
      <c r="AM454" s="145"/>
      <c r="AN454" s="145"/>
      <c r="AO454" s="145"/>
      <c r="AP454" s="145"/>
      <c r="AQ454" s="145"/>
      <c r="AS454" s="57"/>
      <c r="AT454" s="57"/>
      <c r="AU454" s="57"/>
      <c r="AV454" s="57"/>
      <c r="AW454" s="57"/>
    </row>
    <row r="455" spans="1:49" s="51" customFormat="1" ht="13.5">
      <c r="A455" s="75"/>
      <c r="B455" s="709"/>
      <c r="E455" s="169"/>
      <c r="F455" s="166"/>
      <c r="G455" s="166"/>
      <c r="H455" s="161"/>
      <c r="I455" s="161"/>
      <c r="J455" s="161"/>
      <c r="L455" s="1077"/>
      <c r="M455" s="1077"/>
      <c r="N455" s="1132"/>
      <c r="O455" s="1132"/>
      <c r="P455" s="1132"/>
      <c r="Q455" s="1132"/>
      <c r="V455" s="165"/>
      <c r="Y455" s="1098"/>
      <c r="Z455" s="1098"/>
      <c r="AA455" s="1150"/>
      <c r="AB455" s="1150"/>
      <c r="AC455" s="1150"/>
      <c r="AD455" s="1150"/>
      <c r="AE455" s="166"/>
      <c r="AG455" s="75"/>
      <c r="AH455" s="336"/>
      <c r="AJ455" s="145"/>
      <c r="AM455" s="145"/>
      <c r="AN455" s="145"/>
      <c r="AO455" s="145"/>
      <c r="AP455" s="145"/>
      <c r="AQ455" s="145"/>
      <c r="AS455" s="57"/>
      <c r="AT455" s="57"/>
      <c r="AU455" s="57"/>
      <c r="AV455" s="57"/>
      <c r="AW455" s="57"/>
    </row>
    <row r="456" spans="1:49" s="51" customFormat="1" ht="13.5">
      <c r="A456" s="75"/>
      <c r="B456" s="709"/>
      <c r="E456" s="173"/>
      <c r="F456" s="162"/>
      <c r="G456" s="162"/>
      <c r="H456" s="162"/>
      <c r="I456" s="162"/>
      <c r="J456" s="166"/>
      <c r="L456" s="166"/>
      <c r="M456" s="166"/>
      <c r="N456" s="166"/>
      <c r="O456" s="166"/>
      <c r="P456" s="166"/>
      <c r="Q456" s="166"/>
      <c r="R456" s="166"/>
      <c r="S456" s="166"/>
      <c r="T456" s="1077"/>
      <c r="U456" s="1077"/>
      <c r="V456" s="1077"/>
      <c r="W456" s="1077"/>
      <c r="X456" s="1077"/>
      <c r="Y456" s="1077"/>
      <c r="Z456" s="1077"/>
      <c r="AA456" s="1077"/>
      <c r="AB456" s="1077"/>
      <c r="AC456" s="1077"/>
      <c r="AD456" s="1077"/>
      <c r="AE456" s="1077"/>
      <c r="AF456" s="1077"/>
      <c r="AG456" s="1077"/>
      <c r="AH456" s="1077"/>
      <c r="AI456" s="166"/>
      <c r="AJ456" s="145"/>
      <c r="AM456" s="145"/>
      <c r="AN456" s="145"/>
      <c r="AO456" s="145"/>
      <c r="AP456" s="145"/>
      <c r="AQ456" s="145"/>
      <c r="AS456" s="57"/>
      <c r="AT456" s="57"/>
      <c r="AU456" s="57"/>
      <c r="AV456" s="57"/>
      <c r="AW456" s="57"/>
    </row>
    <row r="457" spans="1:49" s="51" customFormat="1" ht="13.5">
      <c r="A457" s="75"/>
      <c r="B457" s="709"/>
      <c r="E457" s="169"/>
      <c r="F457" s="166"/>
      <c r="G457" s="166"/>
      <c r="H457" s="161"/>
      <c r="I457" s="161"/>
      <c r="J457" s="168"/>
      <c r="L457" s="1077"/>
      <c r="M457" s="1077"/>
      <c r="N457" s="1132"/>
      <c r="O457" s="1132"/>
      <c r="P457" s="1132"/>
      <c r="Q457" s="1132"/>
      <c r="V457" s="165"/>
      <c r="Y457" s="1098"/>
      <c r="Z457" s="1098"/>
      <c r="AA457" s="1149"/>
      <c r="AB457" s="1150"/>
      <c r="AC457" s="1150"/>
      <c r="AD457" s="1150"/>
      <c r="AE457" s="166"/>
      <c r="AG457" s="75"/>
      <c r="AH457" s="336"/>
      <c r="AJ457" s="145"/>
      <c r="AM457" s="145"/>
      <c r="AN457" s="145"/>
      <c r="AO457" s="145"/>
      <c r="AP457" s="145"/>
      <c r="AQ457" s="145"/>
      <c r="AS457" s="57"/>
      <c r="AT457" s="57"/>
      <c r="AU457" s="57"/>
      <c r="AV457" s="57"/>
      <c r="AW457" s="57"/>
    </row>
    <row r="458" spans="1:49" s="51" customFormat="1" ht="13.5">
      <c r="A458" s="75"/>
      <c r="B458" s="709"/>
      <c r="D458" s="166"/>
      <c r="E458" s="173"/>
      <c r="F458" s="166"/>
      <c r="G458" s="166"/>
      <c r="H458" s="166"/>
      <c r="I458" s="166"/>
      <c r="J458" s="179"/>
      <c r="K458" s="166"/>
      <c r="L458" s="166"/>
      <c r="M458" s="166"/>
      <c r="N458" s="166"/>
      <c r="O458" s="166"/>
      <c r="P458" s="166"/>
      <c r="Q458" s="166"/>
      <c r="R458" s="166"/>
      <c r="S458" s="166"/>
      <c r="T458" s="1077"/>
      <c r="U458" s="1077"/>
      <c r="V458" s="1077"/>
      <c r="W458" s="1077"/>
      <c r="X458" s="1077"/>
      <c r="Y458" s="1077"/>
      <c r="Z458" s="1077"/>
      <c r="AA458" s="1077"/>
      <c r="AB458" s="1077"/>
      <c r="AC458" s="1077"/>
      <c r="AD458" s="1077"/>
      <c r="AE458" s="1077"/>
      <c r="AF458" s="1077"/>
      <c r="AG458" s="1077"/>
      <c r="AH458" s="1077"/>
      <c r="AI458" s="166"/>
      <c r="AJ458" s="145"/>
      <c r="AM458" s="145"/>
      <c r="AN458" s="145"/>
      <c r="AO458" s="145"/>
      <c r="AP458" s="145"/>
      <c r="AQ458" s="145"/>
      <c r="AS458" s="57"/>
      <c r="AT458" s="57"/>
      <c r="AU458" s="57"/>
      <c r="AV458" s="57"/>
      <c r="AW458" s="57"/>
    </row>
    <row r="459" spans="1:49" s="51" customFormat="1" ht="13.5">
      <c r="A459" s="75"/>
      <c r="B459" s="709"/>
      <c r="D459" s="57"/>
      <c r="E459" s="57"/>
      <c r="F459" s="57"/>
      <c r="G459" s="57"/>
      <c r="H459" s="57"/>
      <c r="I459" s="57"/>
      <c r="J459" s="159"/>
      <c r="K459" s="57"/>
      <c r="L459" s="57"/>
      <c r="M459" s="57"/>
      <c r="N459" s="57"/>
      <c r="O459" s="57"/>
      <c r="P459" s="57"/>
      <c r="Q459" s="57"/>
      <c r="R459" s="77"/>
      <c r="S459" s="57"/>
      <c r="T459" s="57"/>
      <c r="U459" s="57"/>
      <c r="V459" s="57"/>
      <c r="W459" s="57"/>
      <c r="X459" s="57"/>
      <c r="Y459" s="57"/>
      <c r="Z459" s="57"/>
      <c r="AA459" s="57"/>
      <c r="AB459" s="57"/>
      <c r="AF459" s="57"/>
      <c r="AG459" s="57"/>
      <c r="AH459" s="57"/>
      <c r="AI459" s="57"/>
      <c r="AJ459" s="145"/>
      <c r="AM459" s="145"/>
      <c r="AN459" s="145"/>
      <c r="AO459" s="145"/>
      <c r="AP459" s="145"/>
      <c r="AQ459" s="145"/>
      <c r="AS459" s="57"/>
      <c r="AT459" s="57"/>
      <c r="AU459" s="57"/>
      <c r="AV459" s="57"/>
      <c r="AW459" s="57"/>
    </row>
    <row r="460" spans="1:49" s="51" customFormat="1" ht="13.5">
      <c r="A460" s="75"/>
      <c r="B460" s="709"/>
      <c r="D460" s="1108"/>
      <c r="E460" s="1108"/>
      <c r="F460" s="1132"/>
      <c r="G460" s="1132"/>
      <c r="H460" s="1132"/>
      <c r="I460" s="1132"/>
      <c r="J460" s="168"/>
      <c r="L460" s="1077"/>
      <c r="M460" s="1077"/>
      <c r="N460" s="1132"/>
      <c r="O460" s="1132"/>
      <c r="P460" s="1132"/>
      <c r="Q460" s="1132"/>
      <c r="R460" s="165"/>
      <c r="S460" s="1077"/>
      <c r="T460" s="1077"/>
      <c r="U460" s="1132"/>
      <c r="V460" s="1132"/>
      <c r="W460" s="1132"/>
      <c r="X460" s="1132"/>
      <c r="Y460" s="168"/>
      <c r="AC460" s="162"/>
      <c r="AF460" s="166"/>
      <c r="AG460" s="57"/>
      <c r="AH460" s="57"/>
      <c r="AI460" s="57"/>
      <c r="AJ460" s="145"/>
      <c r="AM460" s="145"/>
      <c r="AN460" s="145"/>
      <c r="AO460" s="145"/>
      <c r="AP460" s="145"/>
      <c r="AQ460" s="145"/>
      <c r="AS460" s="57"/>
      <c r="AT460" s="57"/>
      <c r="AU460" s="57"/>
      <c r="AV460" s="57"/>
      <c r="AW460" s="57"/>
    </row>
    <row r="461" spans="1:49" s="51" customFormat="1" ht="13.5">
      <c r="A461" s="75"/>
      <c r="B461" s="709"/>
      <c r="D461" s="57"/>
      <c r="E461" s="57"/>
      <c r="F461" s="57"/>
      <c r="G461" s="57"/>
      <c r="H461" s="57"/>
      <c r="I461" s="159"/>
      <c r="J461" s="57"/>
      <c r="L461" s="60"/>
      <c r="M461" s="57"/>
      <c r="N461" s="57"/>
      <c r="O461" s="57"/>
      <c r="P461" s="57"/>
      <c r="Q461" s="57"/>
      <c r="R461" s="77"/>
      <c r="S461" s="57"/>
      <c r="T461" s="57"/>
      <c r="U461" s="60"/>
      <c r="V461" s="57"/>
      <c r="W461" s="57"/>
      <c r="X461" s="57"/>
      <c r="Y461" s="57"/>
      <c r="Z461" s="57"/>
      <c r="AA461" s="57"/>
      <c r="AB461" s="57"/>
      <c r="AF461" s="57"/>
      <c r="AG461" s="57"/>
      <c r="AH461" s="57"/>
      <c r="AI461" s="57"/>
      <c r="AJ461" s="145"/>
      <c r="AM461" s="145"/>
      <c r="AN461" s="145"/>
      <c r="AO461" s="145"/>
      <c r="AP461" s="145"/>
      <c r="AQ461" s="145"/>
      <c r="AS461" s="57"/>
      <c r="AT461" s="57"/>
      <c r="AU461" s="57"/>
      <c r="AV461" s="57"/>
      <c r="AW461" s="57"/>
    </row>
    <row r="462" spans="1:256" ht="13.5">
      <c r="A462" s="75"/>
      <c r="B462" s="709"/>
      <c r="C462" s="51"/>
      <c r="D462" s="1077"/>
      <c r="E462" s="1077"/>
      <c r="F462" s="1132"/>
      <c r="G462" s="1132"/>
      <c r="H462" s="1132"/>
      <c r="I462" s="1132"/>
      <c r="J462" s="165"/>
      <c r="K462" s="51"/>
      <c r="L462" s="1077"/>
      <c r="M462" s="1077"/>
      <c r="N462" s="1132"/>
      <c r="O462" s="1132"/>
      <c r="P462" s="1132"/>
      <c r="Q462" s="1132"/>
      <c r="R462" s="51"/>
      <c r="S462" s="51"/>
      <c r="T462" s="162"/>
      <c r="U462" s="51"/>
      <c r="V462" s="165"/>
      <c r="W462" s="51"/>
      <c r="X462" s="1086"/>
      <c r="Y462" s="1086"/>
      <c r="Z462" s="1086"/>
      <c r="AA462" s="1151"/>
      <c r="AB462" s="1151"/>
      <c r="AC462" s="1151"/>
      <c r="AD462" s="1151"/>
      <c r="AE462" s="166"/>
      <c r="AF462" s="166"/>
      <c r="AG462" s="57"/>
      <c r="AH462" s="57"/>
      <c r="AI462" s="57"/>
      <c r="AJ462" s="145"/>
      <c r="AK462" s="51"/>
      <c r="AL462" s="51"/>
      <c r="AM462" s="145"/>
      <c r="AN462" s="145"/>
      <c r="AO462" s="145"/>
      <c r="AP462" s="145"/>
      <c r="AQ462" s="145"/>
      <c r="AR462" s="51"/>
      <c r="AS462" s="57"/>
      <c r="AT462" s="57"/>
      <c r="AU462" s="57"/>
      <c r="AV462" s="57"/>
      <c r="AW462" s="57"/>
      <c r="AX462" s="51"/>
      <c r="AY462" s="51"/>
      <c r="AZ462" s="51"/>
      <c r="BA462" s="51"/>
      <c r="BB462" s="51"/>
      <c r="BC462" s="51"/>
      <c r="BD462" s="51"/>
      <c r="BE462" s="51"/>
      <c r="BF462" s="51"/>
      <c r="BG462" s="51"/>
      <c r="BH462" s="51"/>
      <c r="BI462" s="51"/>
      <c r="BJ462" s="51"/>
      <c r="BK462" s="51"/>
      <c r="BL462" s="51"/>
      <c r="BM462" s="51"/>
      <c r="BN462" s="51"/>
      <c r="BO462" s="51"/>
      <c r="BP462" s="51"/>
      <c r="BQ462" s="51"/>
      <c r="BR462" s="51"/>
      <c r="BS462" s="51"/>
      <c r="BT462" s="51"/>
      <c r="BU462" s="51"/>
      <c r="BV462" s="51"/>
      <c r="BW462" s="51"/>
      <c r="BX462" s="51"/>
      <c r="BY462" s="51"/>
      <c r="BZ462" s="51"/>
      <c r="CA462" s="51"/>
      <c r="CB462" s="51"/>
      <c r="CC462" s="51"/>
      <c r="CD462" s="51"/>
      <c r="CE462" s="51"/>
      <c r="CF462" s="51"/>
      <c r="CG462" s="51"/>
      <c r="CH462" s="51"/>
      <c r="CI462" s="51"/>
      <c r="CJ462" s="51"/>
      <c r="CK462" s="51"/>
      <c r="CL462" s="51"/>
      <c r="CM462" s="51"/>
      <c r="CN462" s="51"/>
      <c r="CO462" s="51"/>
      <c r="CP462" s="51"/>
      <c r="CQ462" s="51"/>
      <c r="CR462" s="51"/>
      <c r="CS462" s="51"/>
      <c r="CT462" s="51"/>
      <c r="CU462" s="51"/>
      <c r="CV462" s="51"/>
      <c r="CW462" s="51"/>
      <c r="CX462" s="51"/>
      <c r="CY462" s="51"/>
      <c r="CZ462" s="51"/>
      <c r="DA462" s="51"/>
      <c r="DB462" s="51"/>
      <c r="DC462" s="51"/>
      <c r="DD462" s="51"/>
      <c r="DE462" s="51"/>
      <c r="DF462" s="51"/>
      <c r="DG462" s="51"/>
      <c r="DH462" s="51"/>
      <c r="DI462" s="51"/>
      <c r="DJ462" s="51"/>
      <c r="DK462" s="51"/>
      <c r="DL462" s="51"/>
      <c r="DM462" s="51"/>
      <c r="DN462" s="51"/>
      <c r="DO462" s="51"/>
      <c r="DP462" s="51"/>
      <c r="DQ462" s="51"/>
      <c r="DR462" s="51"/>
      <c r="DS462" s="51"/>
      <c r="DT462" s="51"/>
      <c r="DU462" s="51"/>
      <c r="DV462" s="51"/>
      <c r="DW462" s="51"/>
      <c r="DX462" s="51"/>
      <c r="DY462" s="51"/>
      <c r="DZ462" s="51"/>
      <c r="EA462" s="51"/>
      <c r="EB462" s="51"/>
      <c r="EC462" s="51"/>
      <c r="ED462" s="51"/>
      <c r="EE462" s="51"/>
      <c r="EF462" s="51"/>
      <c r="EG462" s="51"/>
      <c r="EH462" s="51"/>
      <c r="EI462" s="51"/>
      <c r="EJ462" s="51"/>
      <c r="EK462" s="51"/>
      <c r="EL462" s="51"/>
      <c r="EM462" s="51"/>
      <c r="EN462" s="51"/>
      <c r="EO462" s="51"/>
      <c r="EP462" s="51"/>
      <c r="EQ462" s="51"/>
      <c r="ER462" s="51"/>
      <c r="ES462" s="51"/>
      <c r="ET462" s="51"/>
      <c r="EU462" s="51"/>
      <c r="EV462" s="51"/>
      <c r="EW462" s="51"/>
      <c r="EX462" s="51"/>
      <c r="EY462" s="51"/>
      <c r="EZ462" s="51"/>
      <c r="FA462" s="51"/>
      <c r="FB462" s="51"/>
      <c r="FC462" s="51"/>
      <c r="FD462" s="51"/>
      <c r="FE462" s="51"/>
      <c r="FF462" s="51"/>
      <c r="FG462" s="51"/>
      <c r="FH462" s="51"/>
      <c r="FI462" s="51"/>
      <c r="FJ462" s="51"/>
      <c r="FK462" s="51"/>
      <c r="FL462" s="51"/>
      <c r="FM462" s="51"/>
      <c r="FN462" s="51"/>
      <c r="FO462" s="51"/>
      <c r="FP462" s="51"/>
      <c r="FQ462" s="51"/>
      <c r="FR462" s="51"/>
      <c r="FS462" s="51"/>
      <c r="FT462" s="51"/>
      <c r="FU462" s="51"/>
      <c r="FV462" s="51"/>
      <c r="FW462" s="51"/>
      <c r="FX462" s="51"/>
      <c r="FY462" s="51"/>
      <c r="FZ462" s="51"/>
      <c r="GA462" s="51"/>
      <c r="GB462" s="51"/>
      <c r="GC462" s="51"/>
      <c r="GD462" s="51"/>
      <c r="GE462" s="51"/>
      <c r="GF462" s="51"/>
      <c r="GG462" s="51"/>
      <c r="GH462" s="51"/>
      <c r="GI462" s="51"/>
      <c r="GJ462" s="51"/>
      <c r="GK462" s="51"/>
      <c r="GL462" s="51"/>
      <c r="GM462" s="51"/>
      <c r="GN462" s="51"/>
      <c r="GO462" s="51"/>
      <c r="GP462" s="51"/>
      <c r="GQ462" s="51"/>
      <c r="GR462" s="51"/>
      <c r="GS462" s="51"/>
      <c r="GT462" s="51"/>
      <c r="GU462" s="51"/>
      <c r="GV462" s="51"/>
      <c r="GW462" s="51"/>
      <c r="GX462" s="51"/>
      <c r="GY462" s="51"/>
      <c r="GZ462" s="51"/>
      <c r="HA462" s="51"/>
      <c r="HB462" s="51"/>
      <c r="HC462" s="51"/>
      <c r="HD462" s="51"/>
      <c r="HE462" s="51"/>
      <c r="HF462" s="51"/>
      <c r="HG462" s="51"/>
      <c r="HH462" s="51"/>
      <c r="HI462" s="51"/>
      <c r="HJ462" s="51"/>
      <c r="HK462" s="51"/>
      <c r="HL462" s="51"/>
      <c r="HM462" s="51"/>
      <c r="HN462" s="51"/>
      <c r="HO462" s="51"/>
      <c r="HP462" s="51"/>
      <c r="HQ462" s="51"/>
      <c r="HR462" s="51"/>
      <c r="HS462" s="51"/>
      <c r="HT462" s="51"/>
      <c r="HU462" s="51"/>
      <c r="HV462" s="51"/>
      <c r="HW462" s="51"/>
      <c r="HX462" s="51"/>
      <c r="HY462" s="51"/>
      <c r="HZ462" s="51"/>
      <c r="IA462" s="51"/>
      <c r="IB462" s="51"/>
      <c r="IC462" s="51"/>
      <c r="ID462" s="51"/>
      <c r="IE462" s="51"/>
      <c r="IF462" s="51"/>
      <c r="IG462" s="51"/>
      <c r="IH462" s="51"/>
      <c r="II462" s="51"/>
      <c r="IJ462" s="51"/>
      <c r="IK462" s="51"/>
      <c r="IL462" s="51"/>
      <c r="IM462" s="51"/>
      <c r="IN462" s="51"/>
      <c r="IO462" s="51"/>
      <c r="IP462" s="51"/>
      <c r="IQ462" s="51"/>
      <c r="IR462" s="51"/>
      <c r="IS462" s="51"/>
      <c r="IT462" s="51"/>
      <c r="IU462" s="51"/>
      <c r="IV462" s="51"/>
    </row>
    <row r="463" spans="1:256" ht="13.5">
      <c r="A463" s="75"/>
      <c r="B463" s="709"/>
      <c r="C463" s="51"/>
      <c r="D463" s="166"/>
      <c r="E463" s="166"/>
      <c r="F463" s="166"/>
      <c r="G463" s="166"/>
      <c r="H463" s="166"/>
      <c r="I463" s="179"/>
      <c r="J463" s="166"/>
      <c r="K463" s="51"/>
      <c r="L463" s="161"/>
      <c r="M463" s="166"/>
      <c r="N463" s="166"/>
      <c r="O463" s="166"/>
      <c r="P463" s="166"/>
      <c r="Q463" s="166"/>
      <c r="R463" s="166"/>
      <c r="S463" s="166"/>
      <c r="T463" s="166"/>
      <c r="U463" s="161"/>
      <c r="V463" s="166"/>
      <c r="W463" s="166"/>
      <c r="X463" s="166"/>
      <c r="Y463" s="77"/>
      <c r="Z463" s="166"/>
      <c r="AA463" s="166"/>
      <c r="AB463" s="166"/>
      <c r="AC463" s="51"/>
      <c r="AD463" s="51"/>
      <c r="AE463" s="166"/>
      <c r="AF463" s="166"/>
      <c r="AG463" s="166"/>
      <c r="AH463" s="166"/>
      <c r="AI463" s="166"/>
      <c r="AJ463" s="145"/>
      <c r="AK463" s="145"/>
      <c r="AL463" s="145"/>
      <c r="AM463" s="145"/>
      <c r="AN463" s="145"/>
      <c r="AO463" s="145"/>
      <c r="AP463" s="145"/>
      <c r="AQ463" s="145"/>
      <c r="AR463" s="51"/>
      <c r="AS463" s="57"/>
      <c r="AT463" s="57"/>
      <c r="AU463" s="57"/>
      <c r="AV463" s="57"/>
      <c r="AW463" s="57"/>
      <c r="AX463" s="51"/>
      <c r="AY463" s="51"/>
      <c r="AZ463" s="51"/>
      <c r="BA463" s="51"/>
      <c r="BB463" s="51"/>
      <c r="BC463" s="51"/>
      <c r="BD463" s="51"/>
      <c r="BE463" s="51"/>
      <c r="BF463" s="51"/>
      <c r="BG463" s="51"/>
      <c r="BH463" s="51"/>
      <c r="BI463" s="51"/>
      <c r="BJ463" s="51"/>
      <c r="BK463" s="51"/>
      <c r="BL463" s="51"/>
      <c r="BM463" s="51"/>
      <c r="BN463" s="51"/>
      <c r="BO463" s="51"/>
      <c r="BP463" s="51"/>
      <c r="BQ463" s="51"/>
      <c r="BR463" s="51"/>
      <c r="BS463" s="51"/>
      <c r="BT463" s="51"/>
      <c r="BU463" s="51"/>
      <c r="BV463" s="51"/>
      <c r="BW463" s="51"/>
      <c r="BX463" s="51"/>
      <c r="BY463" s="51"/>
      <c r="BZ463" s="51"/>
      <c r="CA463" s="51"/>
      <c r="CB463" s="51"/>
      <c r="CC463" s="51"/>
      <c r="CD463" s="51"/>
      <c r="CE463" s="51"/>
      <c r="CF463" s="51"/>
      <c r="CG463" s="51"/>
      <c r="CH463" s="51"/>
      <c r="CI463" s="51"/>
      <c r="CJ463" s="51"/>
      <c r="CK463" s="51"/>
      <c r="CL463" s="51"/>
      <c r="CM463" s="51"/>
      <c r="CN463" s="51"/>
      <c r="CO463" s="51"/>
      <c r="CP463" s="51"/>
      <c r="CQ463" s="51"/>
      <c r="CR463" s="51"/>
      <c r="CS463" s="51"/>
      <c r="CT463" s="51"/>
      <c r="CU463" s="51"/>
      <c r="CV463" s="51"/>
      <c r="CW463" s="51"/>
      <c r="CX463" s="51"/>
      <c r="CY463" s="51"/>
      <c r="CZ463" s="51"/>
      <c r="DA463" s="51"/>
      <c r="DB463" s="51"/>
      <c r="DC463" s="51"/>
      <c r="DD463" s="51"/>
      <c r="DE463" s="51"/>
      <c r="DF463" s="51"/>
      <c r="DG463" s="51"/>
      <c r="DH463" s="51"/>
      <c r="DI463" s="51"/>
      <c r="DJ463" s="51"/>
      <c r="DK463" s="51"/>
      <c r="DL463" s="51"/>
      <c r="DM463" s="51"/>
      <c r="DN463" s="51"/>
      <c r="DO463" s="51"/>
      <c r="DP463" s="51"/>
      <c r="DQ463" s="51"/>
      <c r="DR463" s="51"/>
      <c r="DS463" s="51"/>
      <c r="DT463" s="51"/>
      <c r="DU463" s="51"/>
      <c r="DV463" s="51"/>
      <c r="DW463" s="51"/>
      <c r="DX463" s="51"/>
      <c r="DY463" s="51"/>
      <c r="DZ463" s="51"/>
      <c r="EA463" s="51"/>
      <c r="EB463" s="51"/>
      <c r="EC463" s="51"/>
      <c r="ED463" s="51"/>
      <c r="EE463" s="51"/>
      <c r="EF463" s="51"/>
      <c r="EG463" s="51"/>
      <c r="EH463" s="51"/>
      <c r="EI463" s="51"/>
      <c r="EJ463" s="51"/>
      <c r="EK463" s="51"/>
      <c r="EL463" s="51"/>
      <c r="EM463" s="51"/>
      <c r="EN463" s="51"/>
      <c r="EO463" s="51"/>
      <c r="EP463" s="51"/>
      <c r="EQ463" s="51"/>
      <c r="ER463" s="51"/>
      <c r="ES463" s="51"/>
      <c r="ET463" s="51"/>
      <c r="EU463" s="51"/>
      <c r="EV463" s="51"/>
      <c r="EW463" s="51"/>
      <c r="EX463" s="51"/>
      <c r="EY463" s="51"/>
      <c r="EZ463" s="51"/>
      <c r="FA463" s="51"/>
      <c r="FB463" s="51"/>
      <c r="FC463" s="51"/>
      <c r="FD463" s="51"/>
      <c r="FE463" s="51"/>
      <c r="FF463" s="51"/>
      <c r="FG463" s="51"/>
      <c r="FH463" s="51"/>
      <c r="FI463" s="51"/>
      <c r="FJ463" s="51"/>
      <c r="FK463" s="51"/>
      <c r="FL463" s="51"/>
      <c r="FM463" s="51"/>
      <c r="FN463" s="51"/>
      <c r="FO463" s="51"/>
      <c r="FP463" s="51"/>
      <c r="FQ463" s="51"/>
      <c r="FR463" s="51"/>
      <c r="FS463" s="51"/>
      <c r="FT463" s="51"/>
      <c r="FU463" s="51"/>
      <c r="FV463" s="51"/>
      <c r="FW463" s="51"/>
      <c r="FX463" s="51"/>
      <c r="FY463" s="51"/>
      <c r="FZ463" s="51"/>
      <c r="GA463" s="51"/>
      <c r="GB463" s="51"/>
      <c r="GC463" s="51"/>
      <c r="GD463" s="51"/>
      <c r="GE463" s="51"/>
      <c r="GF463" s="51"/>
      <c r="GG463" s="51"/>
      <c r="GH463" s="51"/>
      <c r="GI463" s="51"/>
      <c r="GJ463" s="51"/>
      <c r="GK463" s="51"/>
      <c r="GL463" s="51"/>
      <c r="GM463" s="51"/>
      <c r="GN463" s="51"/>
      <c r="GO463" s="51"/>
      <c r="GP463" s="51"/>
      <c r="GQ463" s="51"/>
      <c r="GR463" s="51"/>
      <c r="GS463" s="51"/>
      <c r="GT463" s="51"/>
      <c r="GU463" s="51"/>
      <c r="GV463" s="51"/>
      <c r="GW463" s="51"/>
      <c r="GX463" s="51"/>
      <c r="GY463" s="51"/>
      <c r="GZ463" s="51"/>
      <c r="HA463" s="51"/>
      <c r="HB463" s="51"/>
      <c r="HC463" s="51"/>
      <c r="HD463" s="51"/>
      <c r="HE463" s="51"/>
      <c r="HF463" s="51"/>
      <c r="HG463" s="51"/>
      <c r="HH463" s="51"/>
      <c r="HI463" s="51"/>
      <c r="HJ463" s="51"/>
      <c r="HK463" s="51"/>
      <c r="HL463" s="51"/>
      <c r="HM463" s="51"/>
      <c r="HN463" s="51"/>
      <c r="HO463" s="51"/>
      <c r="HP463" s="51"/>
      <c r="HQ463" s="51"/>
      <c r="HR463" s="51"/>
      <c r="HS463" s="51"/>
      <c r="HT463" s="51"/>
      <c r="HU463" s="51"/>
      <c r="HV463" s="51"/>
      <c r="HW463" s="51"/>
      <c r="HX463" s="51"/>
      <c r="HY463" s="51"/>
      <c r="HZ463" s="51"/>
      <c r="IA463" s="51"/>
      <c r="IB463" s="51"/>
      <c r="IC463" s="51"/>
      <c r="ID463" s="51"/>
      <c r="IE463" s="51"/>
      <c r="IF463" s="51"/>
      <c r="IG463" s="51"/>
      <c r="IH463" s="51"/>
      <c r="II463" s="51"/>
      <c r="IJ463" s="51"/>
      <c r="IK463" s="51"/>
      <c r="IL463" s="51"/>
      <c r="IM463" s="51"/>
      <c r="IN463" s="51"/>
      <c r="IO463" s="51"/>
      <c r="IP463" s="51"/>
      <c r="IQ463" s="51"/>
      <c r="IR463" s="51"/>
      <c r="IS463" s="51"/>
      <c r="IT463" s="51"/>
      <c r="IU463" s="51"/>
      <c r="IV463" s="51"/>
    </row>
    <row r="464" spans="1:256" ht="13.5">
      <c r="A464" s="75"/>
      <c r="B464" s="709"/>
      <c r="C464" s="51"/>
      <c r="D464" s="1077"/>
      <c r="E464" s="1077"/>
      <c r="F464" s="1132"/>
      <c r="G464" s="1132"/>
      <c r="H464" s="1132"/>
      <c r="I464" s="1132"/>
      <c r="J464" s="161"/>
      <c r="K464" s="51"/>
      <c r="L464" s="1077"/>
      <c r="M464" s="1077"/>
      <c r="N464" s="1132"/>
      <c r="O464" s="1132"/>
      <c r="P464" s="1132"/>
      <c r="Q464" s="1132"/>
      <c r="R464" s="51"/>
      <c r="S464" s="51"/>
      <c r="T464" s="162"/>
      <c r="U464" s="51"/>
      <c r="V464" s="165"/>
      <c r="W464" s="51"/>
      <c r="X464" s="51"/>
      <c r="Y464" s="1077"/>
      <c r="Z464" s="1077"/>
      <c r="AA464" s="1132"/>
      <c r="AB464" s="1132"/>
      <c r="AC464" s="1132"/>
      <c r="AD464" s="1132"/>
      <c r="AE464" s="166"/>
      <c r="AF464" s="166"/>
      <c r="AG464" s="166"/>
      <c r="AH464" s="166"/>
      <c r="AI464" s="166"/>
      <c r="AJ464" s="145"/>
      <c r="AK464" s="51"/>
      <c r="AL464" s="51"/>
      <c r="AM464" s="51"/>
      <c r="AN464" s="51"/>
      <c r="AO464" s="51"/>
      <c r="AP464" s="51"/>
      <c r="AQ464" s="51"/>
      <c r="AR464" s="51"/>
      <c r="AS464" s="51"/>
      <c r="AT464" s="51"/>
      <c r="AU464" s="57"/>
      <c r="AV464" s="57"/>
      <c r="AW464" s="57"/>
      <c r="AX464" s="51"/>
      <c r="AY464" s="51"/>
      <c r="AZ464" s="51"/>
      <c r="BA464" s="51"/>
      <c r="BB464" s="51"/>
      <c r="BC464" s="51"/>
      <c r="BD464" s="51"/>
      <c r="BE464" s="51"/>
      <c r="BF464" s="51"/>
      <c r="BG464" s="51"/>
      <c r="BH464" s="51"/>
      <c r="BI464" s="51"/>
      <c r="BJ464" s="51"/>
      <c r="BK464" s="51"/>
      <c r="BL464" s="51"/>
      <c r="BM464" s="51"/>
      <c r="BN464" s="51"/>
      <c r="BO464" s="51"/>
      <c r="BP464" s="51"/>
      <c r="BQ464" s="51"/>
      <c r="BR464" s="51"/>
      <c r="BS464" s="51"/>
      <c r="BT464" s="51"/>
      <c r="BU464" s="51"/>
      <c r="BV464" s="51"/>
      <c r="BW464" s="51"/>
      <c r="BX464" s="51"/>
      <c r="BY464" s="51"/>
      <c r="BZ464" s="51"/>
      <c r="CA464" s="51"/>
      <c r="CB464" s="51"/>
      <c r="CC464" s="51"/>
      <c r="CD464" s="51"/>
      <c r="CE464" s="51"/>
      <c r="CF464" s="51"/>
      <c r="CG464" s="51"/>
      <c r="CH464" s="51"/>
      <c r="CI464" s="51"/>
      <c r="CJ464" s="51"/>
      <c r="CK464" s="51"/>
      <c r="CL464" s="51"/>
      <c r="CM464" s="51"/>
      <c r="CN464" s="51"/>
      <c r="CO464" s="51"/>
      <c r="CP464" s="51"/>
      <c r="CQ464" s="51"/>
      <c r="CR464" s="51"/>
      <c r="CS464" s="51"/>
      <c r="CT464" s="51"/>
      <c r="CU464" s="51"/>
      <c r="CV464" s="51"/>
      <c r="CW464" s="51"/>
      <c r="CX464" s="51"/>
      <c r="CY464" s="51"/>
      <c r="CZ464" s="51"/>
      <c r="DA464" s="51"/>
      <c r="DB464" s="51"/>
      <c r="DC464" s="51"/>
      <c r="DD464" s="51"/>
      <c r="DE464" s="51"/>
      <c r="DF464" s="51"/>
      <c r="DG464" s="51"/>
      <c r="DH464" s="51"/>
      <c r="DI464" s="51"/>
      <c r="DJ464" s="51"/>
      <c r="DK464" s="51"/>
      <c r="DL464" s="51"/>
      <c r="DM464" s="51"/>
      <c r="DN464" s="51"/>
      <c r="DO464" s="51"/>
      <c r="DP464" s="51"/>
      <c r="DQ464" s="51"/>
      <c r="DR464" s="51"/>
      <c r="DS464" s="51"/>
      <c r="DT464" s="51"/>
      <c r="DU464" s="51"/>
      <c r="DV464" s="51"/>
      <c r="DW464" s="51"/>
      <c r="DX464" s="51"/>
      <c r="DY464" s="51"/>
      <c r="DZ464" s="51"/>
      <c r="EA464" s="51"/>
      <c r="EB464" s="51"/>
      <c r="EC464" s="51"/>
      <c r="ED464" s="51"/>
      <c r="EE464" s="51"/>
      <c r="EF464" s="51"/>
      <c r="EG464" s="51"/>
      <c r="EH464" s="51"/>
      <c r="EI464" s="51"/>
      <c r="EJ464" s="51"/>
      <c r="EK464" s="51"/>
      <c r="EL464" s="51"/>
      <c r="EM464" s="51"/>
      <c r="EN464" s="51"/>
      <c r="EO464" s="51"/>
      <c r="EP464" s="51"/>
      <c r="EQ464" s="51"/>
      <c r="ER464" s="51"/>
      <c r="ES464" s="51"/>
      <c r="ET464" s="51"/>
      <c r="EU464" s="51"/>
      <c r="EV464" s="51"/>
      <c r="EW464" s="51"/>
      <c r="EX464" s="51"/>
      <c r="EY464" s="51"/>
      <c r="EZ464" s="51"/>
      <c r="FA464" s="51"/>
      <c r="FB464" s="51"/>
      <c r="FC464" s="51"/>
      <c r="FD464" s="51"/>
      <c r="FE464" s="51"/>
      <c r="FF464" s="51"/>
      <c r="FG464" s="51"/>
      <c r="FH464" s="51"/>
      <c r="FI464" s="51"/>
      <c r="FJ464" s="51"/>
      <c r="FK464" s="51"/>
      <c r="FL464" s="51"/>
      <c r="FM464" s="51"/>
      <c r="FN464" s="51"/>
      <c r="FO464" s="51"/>
      <c r="FP464" s="51"/>
      <c r="FQ464" s="51"/>
      <c r="FR464" s="51"/>
      <c r="FS464" s="51"/>
      <c r="FT464" s="51"/>
      <c r="FU464" s="51"/>
      <c r="FV464" s="51"/>
      <c r="FW464" s="51"/>
      <c r="FX464" s="51"/>
      <c r="FY464" s="51"/>
      <c r="FZ464" s="51"/>
      <c r="GA464" s="51"/>
      <c r="GB464" s="51"/>
      <c r="GC464" s="51"/>
      <c r="GD464" s="51"/>
      <c r="GE464" s="51"/>
      <c r="GF464" s="51"/>
      <c r="GG464" s="51"/>
      <c r="GH464" s="51"/>
      <c r="GI464" s="51"/>
      <c r="GJ464" s="51"/>
      <c r="GK464" s="51"/>
      <c r="GL464" s="51"/>
      <c r="GM464" s="51"/>
      <c r="GN464" s="51"/>
      <c r="GO464" s="51"/>
      <c r="GP464" s="51"/>
      <c r="GQ464" s="51"/>
      <c r="GR464" s="51"/>
      <c r="GS464" s="51"/>
      <c r="GT464" s="51"/>
      <c r="GU464" s="51"/>
      <c r="GV464" s="51"/>
      <c r="GW464" s="51"/>
      <c r="GX464" s="51"/>
      <c r="GY464" s="51"/>
      <c r="GZ464" s="51"/>
      <c r="HA464" s="51"/>
      <c r="HB464" s="51"/>
      <c r="HC464" s="51"/>
      <c r="HD464" s="51"/>
      <c r="HE464" s="51"/>
      <c r="HF464" s="51"/>
      <c r="HG464" s="51"/>
      <c r="HH464" s="51"/>
      <c r="HI464" s="51"/>
      <c r="HJ464" s="51"/>
      <c r="HK464" s="51"/>
      <c r="HL464" s="51"/>
      <c r="HM464" s="51"/>
      <c r="HN464" s="51"/>
      <c r="HO464" s="51"/>
      <c r="HP464" s="51"/>
      <c r="HQ464" s="51"/>
      <c r="HR464" s="51"/>
      <c r="HS464" s="51"/>
      <c r="HT464" s="51"/>
      <c r="HU464" s="51"/>
      <c r="HV464" s="51"/>
      <c r="HW464" s="51"/>
      <c r="HX464" s="51"/>
      <c r="HY464" s="51"/>
      <c r="HZ464" s="51"/>
      <c r="IA464" s="51"/>
      <c r="IB464" s="51"/>
      <c r="IC464" s="51"/>
      <c r="ID464" s="51"/>
      <c r="IE464" s="51"/>
      <c r="IF464" s="51"/>
      <c r="IG464" s="51"/>
      <c r="IH464" s="51"/>
      <c r="II464" s="51"/>
      <c r="IJ464" s="51"/>
      <c r="IK464" s="51"/>
      <c r="IL464" s="51"/>
      <c r="IM464" s="51"/>
      <c r="IN464" s="51"/>
      <c r="IO464" s="51"/>
      <c r="IP464" s="51"/>
      <c r="IQ464" s="51"/>
      <c r="IR464" s="51"/>
      <c r="IS464" s="51"/>
      <c r="IT464" s="51"/>
      <c r="IU464" s="51"/>
      <c r="IV464" s="51"/>
    </row>
    <row r="465" spans="1:256" ht="13.5">
      <c r="A465" s="75"/>
      <c r="B465" s="709"/>
      <c r="C465" s="51"/>
      <c r="D465" s="166"/>
      <c r="E465" s="166"/>
      <c r="F465" s="166"/>
      <c r="G465" s="166"/>
      <c r="H465" s="166"/>
      <c r="I465" s="166"/>
      <c r="J465" s="179"/>
      <c r="K465" s="166"/>
      <c r="L465" s="166"/>
      <c r="M465" s="166"/>
      <c r="N465" s="166"/>
      <c r="O465" s="166"/>
      <c r="P465" s="166"/>
      <c r="Q465" s="166"/>
      <c r="R465" s="166"/>
      <c r="S465" s="166"/>
      <c r="T465" s="166"/>
      <c r="U465" s="166"/>
      <c r="V465" s="166"/>
      <c r="W465" s="166"/>
      <c r="X465" s="166"/>
      <c r="Y465" s="77"/>
      <c r="Z465" s="166"/>
      <c r="AA465" s="166"/>
      <c r="AB465" s="166"/>
      <c r="AC465" s="166"/>
      <c r="AD465" s="162"/>
      <c r="AE465" s="162"/>
      <c r="AF465" s="166"/>
      <c r="AG465" s="166"/>
      <c r="AH465" s="166"/>
      <c r="AI465" s="166"/>
      <c r="AJ465" s="145"/>
      <c r="AK465" s="51"/>
      <c r="AL465" s="51"/>
      <c r="AM465" s="51"/>
      <c r="AN465" s="51"/>
      <c r="AO465" s="51"/>
      <c r="AP465" s="51"/>
      <c r="AQ465" s="51"/>
      <c r="AR465" s="51"/>
      <c r="AS465" s="51"/>
      <c r="AT465" s="51"/>
      <c r="AU465" s="57"/>
      <c r="AV465" s="57"/>
      <c r="AW465" s="57"/>
      <c r="AX465" s="51"/>
      <c r="AY465" s="51"/>
      <c r="AZ465" s="51"/>
      <c r="BA465" s="51"/>
      <c r="BB465" s="51"/>
      <c r="BC465" s="51"/>
      <c r="BD465" s="51"/>
      <c r="BE465" s="51"/>
      <c r="BF465" s="51"/>
      <c r="BG465" s="51"/>
      <c r="BH465" s="51"/>
      <c r="BI465" s="51"/>
      <c r="BJ465" s="51"/>
      <c r="BK465" s="51"/>
      <c r="BL465" s="51"/>
      <c r="BM465" s="51"/>
      <c r="BN465" s="51"/>
      <c r="BO465" s="51"/>
      <c r="BP465" s="51"/>
      <c r="BQ465" s="51"/>
      <c r="BR465" s="51"/>
      <c r="BS465" s="51"/>
      <c r="BT465" s="51"/>
      <c r="BU465" s="51"/>
      <c r="BV465" s="51"/>
      <c r="BW465" s="51"/>
      <c r="BX465" s="51"/>
      <c r="BY465" s="51"/>
      <c r="BZ465" s="51"/>
      <c r="CA465" s="51"/>
      <c r="CB465" s="51"/>
      <c r="CC465" s="51"/>
      <c r="CD465" s="51"/>
      <c r="CE465" s="51"/>
      <c r="CF465" s="51"/>
      <c r="CG465" s="51"/>
      <c r="CH465" s="51"/>
      <c r="CI465" s="51"/>
      <c r="CJ465" s="51"/>
      <c r="CK465" s="51"/>
      <c r="CL465" s="51"/>
      <c r="CM465" s="51"/>
      <c r="CN465" s="51"/>
      <c r="CO465" s="51"/>
      <c r="CP465" s="51"/>
      <c r="CQ465" s="51"/>
      <c r="CR465" s="51"/>
      <c r="CS465" s="51"/>
      <c r="CT465" s="51"/>
      <c r="CU465" s="51"/>
      <c r="CV465" s="51"/>
      <c r="CW465" s="51"/>
      <c r="CX465" s="51"/>
      <c r="CY465" s="51"/>
      <c r="CZ465" s="51"/>
      <c r="DA465" s="51"/>
      <c r="DB465" s="51"/>
      <c r="DC465" s="51"/>
      <c r="DD465" s="51"/>
      <c r="DE465" s="51"/>
      <c r="DF465" s="51"/>
      <c r="DG465" s="51"/>
      <c r="DH465" s="51"/>
      <c r="DI465" s="51"/>
      <c r="DJ465" s="51"/>
      <c r="DK465" s="51"/>
      <c r="DL465" s="51"/>
      <c r="DM465" s="51"/>
      <c r="DN465" s="51"/>
      <c r="DO465" s="51"/>
      <c r="DP465" s="51"/>
      <c r="DQ465" s="51"/>
      <c r="DR465" s="51"/>
      <c r="DS465" s="51"/>
      <c r="DT465" s="51"/>
      <c r="DU465" s="51"/>
      <c r="DV465" s="51"/>
      <c r="DW465" s="51"/>
      <c r="DX465" s="51"/>
      <c r="DY465" s="51"/>
      <c r="DZ465" s="51"/>
      <c r="EA465" s="51"/>
      <c r="EB465" s="51"/>
      <c r="EC465" s="51"/>
      <c r="ED465" s="51"/>
      <c r="EE465" s="51"/>
      <c r="EF465" s="51"/>
      <c r="EG465" s="51"/>
      <c r="EH465" s="51"/>
      <c r="EI465" s="51"/>
      <c r="EJ465" s="51"/>
      <c r="EK465" s="51"/>
      <c r="EL465" s="51"/>
      <c r="EM465" s="51"/>
      <c r="EN465" s="51"/>
      <c r="EO465" s="51"/>
      <c r="EP465" s="51"/>
      <c r="EQ465" s="51"/>
      <c r="ER465" s="51"/>
      <c r="ES465" s="51"/>
      <c r="ET465" s="51"/>
      <c r="EU465" s="51"/>
      <c r="EV465" s="51"/>
      <c r="EW465" s="51"/>
      <c r="EX465" s="51"/>
      <c r="EY465" s="51"/>
      <c r="EZ465" s="51"/>
      <c r="FA465" s="51"/>
      <c r="FB465" s="51"/>
      <c r="FC465" s="51"/>
      <c r="FD465" s="51"/>
      <c r="FE465" s="51"/>
      <c r="FF465" s="51"/>
      <c r="FG465" s="51"/>
      <c r="FH465" s="51"/>
      <c r="FI465" s="51"/>
      <c r="FJ465" s="51"/>
      <c r="FK465" s="51"/>
      <c r="FL465" s="51"/>
      <c r="FM465" s="51"/>
      <c r="FN465" s="51"/>
      <c r="FO465" s="51"/>
      <c r="FP465" s="51"/>
      <c r="FQ465" s="51"/>
      <c r="FR465" s="51"/>
      <c r="FS465" s="51"/>
      <c r="FT465" s="51"/>
      <c r="FU465" s="51"/>
      <c r="FV465" s="51"/>
      <c r="FW465" s="51"/>
      <c r="FX465" s="51"/>
      <c r="FY465" s="51"/>
      <c r="FZ465" s="51"/>
      <c r="GA465" s="51"/>
      <c r="GB465" s="51"/>
      <c r="GC465" s="51"/>
      <c r="GD465" s="51"/>
      <c r="GE465" s="51"/>
      <c r="GF465" s="51"/>
      <c r="GG465" s="51"/>
      <c r="GH465" s="51"/>
      <c r="GI465" s="51"/>
      <c r="GJ465" s="51"/>
      <c r="GK465" s="51"/>
      <c r="GL465" s="51"/>
      <c r="GM465" s="51"/>
      <c r="GN465" s="51"/>
      <c r="GO465" s="51"/>
      <c r="GP465" s="51"/>
      <c r="GQ465" s="51"/>
      <c r="GR465" s="51"/>
      <c r="GS465" s="51"/>
      <c r="GT465" s="51"/>
      <c r="GU465" s="51"/>
      <c r="GV465" s="51"/>
      <c r="GW465" s="51"/>
      <c r="GX465" s="51"/>
      <c r="GY465" s="51"/>
      <c r="GZ465" s="51"/>
      <c r="HA465" s="51"/>
      <c r="HB465" s="51"/>
      <c r="HC465" s="51"/>
      <c r="HD465" s="51"/>
      <c r="HE465" s="51"/>
      <c r="HF465" s="51"/>
      <c r="HG465" s="51"/>
      <c r="HH465" s="51"/>
      <c r="HI465" s="51"/>
      <c r="HJ465" s="51"/>
      <c r="HK465" s="51"/>
      <c r="HL465" s="51"/>
      <c r="HM465" s="51"/>
      <c r="HN465" s="51"/>
      <c r="HO465" s="51"/>
      <c r="HP465" s="51"/>
      <c r="HQ465" s="51"/>
      <c r="HR465" s="51"/>
      <c r="HS465" s="51"/>
      <c r="HT465" s="51"/>
      <c r="HU465" s="51"/>
      <c r="HV465" s="51"/>
      <c r="HW465" s="51"/>
      <c r="HX465" s="51"/>
      <c r="HY465" s="51"/>
      <c r="HZ465" s="51"/>
      <c r="IA465" s="51"/>
      <c r="IB465" s="51"/>
      <c r="IC465" s="51"/>
      <c r="ID465" s="51"/>
      <c r="IE465" s="51"/>
      <c r="IF465" s="51"/>
      <c r="IG465" s="51"/>
      <c r="IH465" s="51"/>
      <c r="II465" s="51"/>
      <c r="IJ465" s="51"/>
      <c r="IK465" s="51"/>
      <c r="IL465" s="51"/>
      <c r="IM465" s="51"/>
      <c r="IN465" s="51"/>
      <c r="IO465" s="51"/>
      <c r="IP465" s="51"/>
      <c r="IQ465" s="51"/>
      <c r="IR465" s="51"/>
      <c r="IS465" s="51"/>
      <c r="IT465" s="51"/>
      <c r="IU465" s="51"/>
      <c r="IV465" s="51"/>
    </row>
    <row r="466" spans="1:256" ht="13.5">
      <c r="A466" s="408"/>
      <c r="B466" s="458"/>
      <c r="C466" s="460"/>
      <c r="D466" s="458"/>
      <c r="E466" s="458"/>
      <c r="F466" s="458"/>
      <c r="G466" s="458"/>
      <c r="H466" s="458"/>
      <c r="I466" s="458"/>
      <c r="J466" s="458"/>
      <c r="K466" s="458"/>
      <c r="L466" s="458"/>
      <c r="M466" s="458"/>
      <c r="N466" s="458"/>
      <c r="O466" s="458"/>
      <c r="P466" s="458"/>
      <c r="Q466" s="458"/>
      <c r="R466" s="466"/>
      <c r="S466" s="458"/>
      <c r="T466" s="458"/>
      <c r="U466" s="466"/>
      <c r="V466" s="458"/>
      <c r="W466" s="458"/>
      <c r="X466" s="458"/>
      <c r="Y466" s="467"/>
      <c r="Z466" s="467"/>
      <c r="AA466" s="467"/>
      <c r="AB466" s="467"/>
      <c r="AC466" s="467"/>
      <c r="AD466" s="468"/>
      <c r="AE466" s="468"/>
      <c r="AF466" s="468"/>
      <c r="AG466" s="468"/>
      <c r="AH466" s="468"/>
      <c r="AI466" s="129"/>
      <c r="AJ466" s="145"/>
      <c r="AK466" s="51"/>
      <c r="AL466" s="51"/>
      <c r="AM466" s="51"/>
      <c r="AN466" s="51"/>
      <c r="AO466" s="51"/>
      <c r="AP466" s="51"/>
      <c r="AQ466" s="51"/>
      <c r="AR466" s="51"/>
      <c r="AS466" s="51"/>
      <c r="AT466" s="51"/>
      <c r="AU466" s="57"/>
      <c r="AV466" s="57"/>
      <c r="AW466" s="57"/>
      <c r="AX466" s="51"/>
      <c r="AY466" s="51"/>
      <c r="AZ466" s="51"/>
      <c r="BA466" s="51"/>
      <c r="BB466" s="51"/>
      <c r="BC466" s="51"/>
      <c r="BD466" s="51"/>
      <c r="BE466" s="51"/>
      <c r="BF466" s="51"/>
      <c r="BG466" s="51"/>
      <c r="BH466" s="51"/>
      <c r="BI466" s="51"/>
      <c r="BJ466" s="51"/>
      <c r="BK466" s="51"/>
      <c r="BL466" s="51"/>
      <c r="BM466" s="51"/>
      <c r="BN466" s="51"/>
      <c r="BO466" s="51"/>
      <c r="BP466" s="51"/>
      <c r="BQ466" s="51"/>
      <c r="BR466" s="51"/>
      <c r="BS466" s="51"/>
      <c r="BT466" s="51"/>
      <c r="BU466" s="51"/>
      <c r="BV466" s="51"/>
      <c r="BW466" s="51"/>
      <c r="BX466" s="51"/>
      <c r="BY466" s="51"/>
      <c r="BZ466" s="51"/>
      <c r="CA466" s="51"/>
      <c r="CB466" s="51"/>
      <c r="CC466" s="51"/>
      <c r="CD466" s="51"/>
      <c r="CE466" s="51"/>
      <c r="CF466" s="51"/>
      <c r="CG466" s="51"/>
      <c r="CH466" s="51"/>
      <c r="CI466" s="51"/>
      <c r="CJ466" s="51"/>
      <c r="CK466" s="51"/>
      <c r="CL466" s="51"/>
      <c r="CM466" s="51"/>
      <c r="CN466" s="51"/>
      <c r="CO466" s="51"/>
      <c r="CP466" s="51"/>
      <c r="CQ466" s="51"/>
      <c r="CR466" s="51"/>
      <c r="CS466" s="51"/>
      <c r="CT466" s="51"/>
      <c r="CU466" s="51"/>
      <c r="CV466" s="51"/>
      <c r="CW466" s="51"/>
      <c r="CX466" s="51"/>
      <c r="CY466" s="51"/>
      <c r="CZ466" s="51"/>
      <c r="DA466" s="51"/>
      <c r="DB466" s="51"/>
      <c r="DC466" s="51"/>
      <c r="DD466" s="51"/>
      <c r="DE466" s="51"/>
      <c r="DF466" s="51"/>
      <c r="DG466" s="51"/>
      <c r="DH466" s="51"/>
      <c r="DI466" s="51"/>
      <c r="DJ466" s="51"/>
      <c r="DK466" s="51"/>
      <c r="DL466" s="51"/>
      <c r="DM466" s="51"/>
      <c r="DN466" s="51"/>
      <c r="DO466" s="51"/>
      <c r="DP466" s="51"/>
      <c r="DQ466" s="51"/>
      <c r="DR466" s="51"/>
      <c r="DS466" s="51"/>
      <c r="DT466" s="51"/>
      <c r="DU466" s="51"/>
      <c r="DV466" s="51"/>
      <c r="DW466" s="51"/>
      <c r="DX466" s="51"/>
      <c r="DY466" s="51"/>
      <c r="DZ466" s="51"/>
      <c r="EA466" s="51"/>
      <c r="EB466" s="51"/>
      <c r="EC466" s="51"/>
      <c r="ED466" s="51"/>
      <c r="EE466" s="51"/>
      <c r="EF466" s="51"/>
      <c r="EG466" s="51"/>
      <c r="EH466" s="51"/>
      <c r="EI466" s="51"/>
      <c r="EJ466" s="51"/>
      <c r="EK466" s="51"/>
      <c r="EL466" s="51"/>
      <c r="EM466" s="51"/>
      <c r="EN466" s="51"/>
      <c r="EO466" s="51"/>
      <c r="EP466" s="51"/>
      <c r="EQ466" s="51"/>
      <c r="ER466" s="51"/>
      <c r="ES466" s="51"/>
      <c r="ET466" s="51"/>
      <c r="EU466" s="51"/>
      <c r="EV466" s="51"/>
      <c r="EW466" s="51"/>
      <c r="EX466" s="51"/>
      <c r="EY466" s="51"/>
      <c r="EZ466" s="51"/>
      <c r="FA466" s="51"/>
      <c r="FB466" s="51"/>
      <c r="FC466" s="51"/>
      <c r="FD466" s="51"/>
      <c r="FE466" s="51"/>
      <c r="FF466" s="51"/>
      <c r="FG466" s="51"/>
      <c r="FH466" s="51"/>
      <c r="FI466" s="51"/>
      <c r="FJ466" s="51"/>
      <c r="FK466" s="51"/>
      <c r="FL466" s="51"/>
      <c r="FM466" s="51"/>
      <c r="FN466" s="51"/>
      <c r="FO466" s="51"/>
      <c r="FP466" s="51"/>
      <c r="FQ466" s="51"/>
      <c r="FR466" s="51"/>
      <c r="FS466" s="51"/>
      <c r="FT466" s="51"/>
      <c r="FU466" s="51"/>
      <c r="FV466" s="51"/>
      <c r="FW466" s="51"/>
      <c r="FX466" s="51"/>
      <c r="FY466" s="51"/>
      <c r="FZ466" s="51"/>
      <c r="GA466" s="51"/>
      <c r="GB466" s="51"/>
      <c r="GC466" s="51"/>
      <c r="GD466" s="51"/>
      <c r="GE466" s="51"/>
      <c r="GF466" s="51"/>
      <c r="GG466" s="51"/>
      <c r="GH466" s="51"/>
      <c r="GI466" s="51"/>
      <c r="GJ466" s="51"/>
      <c r="GK466" s="51"/>
      <c r="GL466" s="51"/>
      <c r="GM466" s="51"/>
      <c r="GN466" s="51"/>
      <c r="GO466" s="51"/>
      <c r="GP466" s="51"/>
      <c r="GQ466" s="51"/>
      <c r="GR466" s="51"/>
      <c r="GS466" s="51"/>
      <c r="GT466" s="51"/>
      <c r="GU466" s="51"/>
      <c r="GV466" s="51"/>
      <c r="GW466" s="51"/>
      <c r="GX466" s="51"/>
      <c r="GY466" s="51"/>
      <c r="GZ466" s="51"/>
      <c r="HA466" s="51"/>
      <c r="HB466" s="51"/>
      <c r="HC466" s="51"/>
      <c r="HD466" s="51"/>
      <c r="HE466" s="51"/>
      <c r="HF466" s="51"/>
      <c r="HG466" s="51"/>
      <c r="HH466" s="51"/>
      <c r="HI466" s="51"/>
      <c r="HJ466" s="51"/>
      <c r="HK466" s="51"/>
      <c r="HL466" s="51"/>
      <c r="HM466" s="51"/>
      <c r="HN466" s="51"/>
      <c r="HO466" s="51"/>
      <c r="HP466" s="51"/>
      <c r="HQ466" s="51"/>
      <c r="HR466" s="51"/>
      <c r="HS466" s="51"/>
      <c r="HT466" s="51"/>
      <c r="HU466" s="51"/>
      <c r="HV466" s="51"/>
      <c r="HW466" s="51"/>
      <c r="HX466" s="51"/>
      <c r="HY466" s="51"/>
      <c r="HZ466" s="51"/>
      <c r="IA466" s="51"/>
      <c r="IB466" s="51"/>
      <c r="IC466" s="51"/>
      <c r="ID466" s="51"/>
      <c r="IE466" s="51"/>
      <c r="IF466" s="51"/>
      <c r="IG466" s="51"/>
      <c r="IH466" s="51"/>
      <c r="II466" s="51"/>
      <c r="IJ466" s="51"/>
      <c r="IK466" s="51"/>
      <c r="IL466" s="51"/>
      <c r="IM466" s="51"/>
      <c r="IN466" s="51"/>
      <c r="IO466" s="51"/>
      <c r="IP466" s="51"/>
      <c r="IQ466" s="51"/>
      <c r="IR466" s="51"/>
      <c r="IS466" s="51"/>
      <c r="IT466" s="51"/>
      <c r="IU466" s="51"/>
      <c r="IV466" s="51"/>
    </row>
    <row r="467" spans="1:256" ht="13.5">
      <c r="A467" s="75"/>
      <c r="B467" s="1132"/>
      <c r="C467" s="51"/>
      <c r="D467" s="57"/>
      <c r="E467" s="57"/>
      <c r="F467" s="57"/>
      <c r="G467" s="57"/>
      <c r="H467" s="57"/>
      <c r="I467" s="57"/>
      <c r="J467" s="159"/>
      <c r="K467" s="57"/>
      <c r="L467" s="57"/>
      <c r="M467" s="57"/>
      <c r="N467" s="57"/>
      <c r="O467" s="57"/>
      <c r="P467" s="57"/>
      <c r="Q467" s="57"/>
      <c r="R467" s="77"/>
      <c r="S467" s="57"/>
      <c r="T467" s="57"/>
      <c r="U467" s="57"/>
      <c r="V467" s="57"/>
      <c r="W467" s="57"/>
      <c r="X467" s="57"/>
      <c r="Y467" s="57"/>
      <c r="Z467" s="57"/>
      <c r="AA467" s="57"/>
      <c r="AB467" s="57"/>
      <c r="AC467" s="51"/>
      <c r="AD467" s="51"/>
      <c r="AE467" s="51"/>
      <c r="AF467" s="57"/>
      <c r="AG467" s="57"/>
      <c r="AH467" s="57"/>
      <c r="AI467" s="57"/>
      <c r="AJ467" s="145"/>
      <c r="AK467" s="51"/>
      <c r="AL467" s="51"/>
      <c r="AM467" s="51"/>
      <c r="AN467" s="51"/>
      <c r="AO467" s="51"/>
      <c r="AP467" s="51"/>
      <c r="AQ467" s="51"/>
      <c r="AR467" s="51"/>
      <c r="AS467" s="51"/>
      <c r="AT467" s="51"/>
      <c r="AU467" s="57"/>
      <c r="AV467" s="57"/>
      <c r="AW467" s="57"/>
      <c r="AX467" s="51"/>
      <c r="AY467" s="51"/>
      <c r="AZ467" s="51"/>
      <c r="BA467" s="51"/>
      <c r="BB467" s="51"/>
      <c r="BC467" s="51"/>
      <c r="BD467" s="51"/>
      <c r="BE467" s="51"/>
      <c r="BF467" s="51"/>
      <c r="BG467" s="51"/>
      <c r="BH467" s="51"/>
      <c r="BI467" s="51"/>
      <c r="BJ467" s="51"/>
      <c r="BK467" s="51"/>
      <c r="BL467" s="51"/>
      <c r="BM467" s="51"/>
      <c r="BN467" s="51"/>
      <c r="BO467" s="51"/>
      <c r="BP467" s="51"/>
      <c r="BQ467" s="51"/>
      <c r="BR467" s="51"/>
      <c r="BS467" s="51"/>
      <c r="BT467" s="51"/>
      <c r="BU467" s="51"/>
      <c r="BV467" s="51"/>
      <c r="BW467" s="51"/>
      <c r="BX467" s="51"/>
      <c r="BY467" s="51"/>
      <c r="BZ467" s="51"/>
      <c r="CA467" s="51"/>
      <c r="CB467" s="51"/>
      <c r="CC467" s="51"/>
      <c r="CD467" s="51"/>
      <c r="CE467" s="51"/>
      <c r="CF467" s="51"/>
      <c r="CG467" s="51"/>
      <c r="CH467" s="51"/>
      <c r="CI467" s="51"/>
      <c r="CJ467" s="51"/>
      <c r="CK467" s="51"/>
      <c r="CL467" s="51"/>
      <c r="CM467" s="51"/>
      <c r="CN467" s="51"/>
      <c r="CO467" s="51"/>
      <c r="CP467" s="51"/>
      <c r="CQ467" s="51"/>
      <c r="CR467" s="51"/>
      <c r="CS467" s="51"/>
      <c r="CT467" s="51"/>
      <c r="CU467" s="51"/>
      <c r="CV467" s="51"/>
      <c r="CW467" s="51"/>
      <c r="CX467" s="51"/>
      <c r="CY467" s="51"/>
      <c r="CZ467" s="51"/>
      <c r="DA467" s="51"/>
      <c r="DB467" s="51"/>
      <c r="DC467" s="51"/>
      <c r="DD467" s="51"/>
      <c r="DE467" s="51"/>
      <c r="DF467" s="51"/>
      <c r="DG467" s="51"/>
      <c r="DH467" s="51"/>
      <c r="DI467" s="51"/>
      <c r="DJ467" s="51"/>
      <c r="DK467" s="51"/>
      <c r="DL467" s="51"/>
      <c r="DM467" s="51"/>
      <c r="DN467" s="51"/>
      <c r="DO467" s="51"/>
      <c r="DP467" s="51"/>
      <c r="DQ467" s="51"/>
      <c r="DR467" s="51"/>
      <c r="DS467" s="51"/>
      <c r="DT467" s="51"/>
      <c r="DU467" s="51"/>
      <c r="DV467" s="51"/>
      <c r="DW467" s="51"/>
      <c r="DX467" s="51"/>
      <c r="DY467" s="51"/>
      <c r="DZ467" s="51"/>
      <c r="EA467" s="51"/>
      <c r="EB467" s="51"/>
      <c r="EC467" s="51"/>
      <c r="ED467" s="51"/>
      <c r="EE467" s="51"/>
      <c r="EF467" s="51"/>
      <c r="EG467" s="51"/>
      <c r="EH467" s="51"/>
      <c r="EI467" s="51"/>
      <c r="EJ467" s="51"/>
      <c r="EK467" s="51"/>
      <c r="EL467" s="51"/>
      <c r="EM467" s="51"/>
      <c r="EN467" s="51"/>
      <c r="EO467" s="51"/>
      <c r="EP467" s="51"/>
      <c r="EQ467" s="51"/>
      <c r="ER467" s="51"/>
      <c r="ES467" s="51"/>
      <c r="ET467" s="51"/>
      <c r="EU467" s="51"/>
      <c r="EV467" s="51"/>
      <c r="EW467" s="51"/>
      <c r="EX467" s="51"/>
      <c r="EY467" s="51"/>
      <c r="EZ467" s="51"/>
      <c r="FA467" s="51"/>
      <c r="FB467" s="51"/>
      <c r="FC467" s="51"/>
      <c r="FD467" s="51"/>
      <c r="FE467" s="51"/>
      <c r="FF467" s="51"/>
      <c r="FG467" s="51"/>
      <c r="FH467" s="51"/>
      <c r="FI467" s="51"/>
      <c r="FJ467" s="51"/>
      <c r="FK467" s="51"/>
      <c r="FL467" s="51"/>
      <c r="FM467" s="51"/>
      <c r="FN467" s="51"/>
      <c r="FO467" s="51"/>
      <c r="FP467" s="51"/>
      <c r="FQ467" s="51"/>
      <c r="FR467" s="51"/>
      <c r="FS467" s="51"/>
      <c r="FT467" s="51"/>
      <c r="FU467" s="51"/>
      <c r="FV467" s="51"/>
      <c r="FW467" s="51"/>
      <c r="FX467" s="51"/>
      <c r="FY467" s="51"/>
      <c r="FZ467" s="51"/>
      <c r="GA467" s="51"/>
      <c r="GB467" s="51"/>
      <c r="GC467" s="51"/>
      <c r="GD467" s="51"/>
      <c r="GE467" s="51"/>
      <c r="GF467" s="51"/>
      <c r="GG467" s="51"/>
      <c r="GH467" s="51"/>
      <c r="GI467" s="51"/>
      <c r="GJ467" s="51"/>
      <c r="GK467" s="51"/>
      <c r="GL467" s="51"/>
      <c r="GM467" s="51"/>
      <c r="GN467" s="51"/>
      <c r="GO467" s="51"/>
      <c r="GP467" s="51"/>
      <c r="GQ467" s="51"/>
      <c r="GR467" s="51"/>
      <c r="GS467" s="51"/>
      <c r="GT467" s="51"/>
      <c r="GU467" s="51"/>
      <c r="GV467" s="51"/>
      <c r="GW467" s="51"/>
      <c r="GX467" s="51"/>
      <c r="GY467" s="51"/>
      <c r="GZ467" s="51"/>
      <c r="HA467" s="51"/>
      <c r="HB467" s="51"/>
      <c r="HC467" s="51"/>
      <c r="HD467" s="51"/>
      <c r="HE467" s="51"/>
      <c r="HF467" s="51"/>
      <c r="HG467" s="51"/>
      <c r="HH467" s="51"/>
      <c r="HI467" s="51"/>
      <c r="HJ467" s="51"/>
      <c r="HK467" s="51"/>
      <c r="HL467" s="51"/>
      <c r="HM467" s="51"/>
      <c r="HN467" s="51"/>
      <c r="HO467" s="51"/>
      <c r="HP467" s="51"/>
      <c r="HQ467" s="51"/>
      <c r="HR467" s="51"/>
      <c r="HS467" s="51"/>
      <c r="HT467" s="51"/>
      <c r="HU467" s="51"/>
      <c r="HV467" s="51"/>
      <c r="HW467" s="51"/>
      <c r="HX467" s="51"/>
      <c r="HY467" s="51"/>
      <c r="HZ467" s="51"/>
      <c r="IA467" s="51"/>
      <c r="IB467" s="51"/>
      <c r="IC467" s="51"/>
      <c r="ID467" s="51"/>
      <c r="IE467" s="51"/>
      <c r="IF467" s="51"/>
      <c r="IG467" s="51"/>
      <c r="IH467" s="51"/>
      <c r="II467" s="51"/>
      <c r="IJ467" s="51"/>
      <c r="IK467" s="51"/>
      <c r="IL467" s="51"/>
      <c r="IM467" s="51"/>
      <c r="IN467" s="51"/>
      <c r="IO467" s="51"/>
      <c r="IP467" s="51"/>
      <c r="IQ467" s="51"/>
      <c r="IR467" s="51"/>
      <c r="IS467" s="51"/>
      <c r="IT467" s="51"/>
      <c r="IU467" s="51"/>
      <c r="IV467" s="51"/>
    </row>
    <row r="468" spans="1:256" ht="13.5">
      <c r="A468" s="75"/>
      <c r="B468" s="1132"/>
      <c r="C468" s="51"/>
      <c r="D468" s="1077"/>
      <c r="E468" s="1077"/>
      <c r="F468" s="1132"/>
      <c r="G468" s="1132"/>
      <c r="H468" s="1132"/>
      <c r="I468" s="1132"/>
      <c r="J468" s="161"/>
      <c r="K468" s="51"/>
      <c r="L468" s="1077"/>
      <c r="M468" s="1077"/>
      <c r="N468" s="1132"/>
      <c r="O468" s="1132"/>
      <c r="P468" s="1132"/>
      <c r="Q468" s="1132"/>
      <c r="R468" s="51"/>
      <c r="S468" s="51"/>
      <c r="T468" s="162"/>
      <c r="U468" s="51"/>
      <c r="V468" s="165"/>
      <c r="W468" s="51"/>
      <c r="X468" s="51"/>
      <c r="Y468" s="1077"/>
      <c r="Z468" s="1152"/>
      <c r="AA468" s="1132"/>
      <c r="AB468" s="1132"/>
      <c r="AC468" s="1132"/>
      <c r="AD468" s="1132"/>
      <c r="AE468" s="166"/>
      <c r="AF468" s="166"/>
      <c r="AG468" s="166"/>
      <c r="AH468" s="166"/>
      <c r="AI468" s="166"/>
      <c r="AJ468" s="145"/>
      <c r="AK468" s="51"/>
      <c r="AL468" s="51"/>
      <c r="AM468" s="51"/>
      <c r="AN468" s="51"/>
      <c r="AO468" s="51"/>
      <c r="AP468" s="51"/>
      <c r="AQ468" s="51"/>
      <c r="AR468" s="51"/>
      <c r="AS468" s="51"/>
      <c r="AT468" s="51"/>
      <c r="AU468" s="57"/>
      <c r="AV468" s="57"/>
      <c r="AW468" s="57"/>
      <c r="AX468" s="51"/>
      <c r="AY468" s="51"/>
      <c r="AZ468" s="51"/>
      <c r="BA468" s="51"/>
      <c r="BB468" s="51"/>
      <c r="BC468" s="51"/>
      <c r="BD468" s="51"/>
      <c r="BE468" s="51"/>
      <c r="BF468" s="51"/>
      <c r="BG468" s="51"/>
      <c r="BH468" s="51"/>
      <c r="BI468" s="51"/>
      <c r="BJ468" s="51"/>
      <c r="BK468" s="51"/>
      <c r="BL468" s="51"/>
      <c r="BM468" s="51"/>
      <c r="BN468" s="51"/>
      <c r="BO468" s="51"/>
      <c r="BP468" s="51"/>
      <c r="BQ468" s="51"/>
      <c r="BR468" s="51"/>
      <c r="BS468" s="51"/>
      <c r="BT468" s="51"/>
      <c r="BU468" s="51"/>
      <c r="BV468" s="51"/>
      <c r="BW468" s="51"/>
      <c r="BX468" s="51"/>
      <c r="BY468" s="51"/>
      <c r="BZ468" s="51"/>
      <c r="CA468" s="51"/>
      <c r="CB468" s="51"/>
      <c r="CC468" s="51"/>
      <c r="CD468" s="51"/>
      <c r="CE468" s="51"/>
      <c r="CF468" s="51"/>
      <c r="CG468" s="51"/>
      <c r="CH468" s="51"/>
      <c r="CI468" s="51"/>
      <c r="CJ468" s="51"/>
      <c r="CK468" s="51"/>
      <c r="CL468" s="51"/>
      <c r="CM468" s="51"/>
      <c r="CN468" s="51"/>
      <c r="CO468" s="51"/>
      <c r="CP468" s="51"/>
      <c r="CQ468" s="51"/>
      <c r="CR468" s="51"/>
      <c r="CS468" s="51"/>
      <c r="CT468" s="51"/>
      <c r="CU468" s="51"/>
      <c r="CV468" s="51"/>
      <c r="CW468" s="51"/>
      <c r="CX468" s="51"/>
      <c r="CY468" s="51"/>
      <c r="CZ468" s="51"/>
      <c r="DA468" s="51"/>
      <c r="DB468" s="51"/>
      <c r="DC468" s="51"/>
      <c r="DD468" s="51"/>
      <c r="DE468" s="51"/>
      <c r="DF468" s="51"/>
      <c r="DG468" s="51"/>
      <c r="DH468" s="51"/>
      <c r="DI468" s="51"/>
      <c r="DJ468" s="51"/>
      <c r="DK468" s="51"/>
      <c r="DL468" s="51"/>
      <c r="DM468" s="51"/>
      <c r="DN468" s="51"/>
      <c r="DO468" s="51"/>
      <c r="DP468" s="51"/>
      <c r="DQ468" s="51"/>
      <c r="DR468" s="51"/>
      <c r="DS468" s="51"/>
      <c r="DT468" s="51"/>
      <c r="DU468" s="51"/>
      <c r="DV468" s="51"/>
      <c r="DW468" s="51"/>
      <c r="DX468" s="51"/>
      <c r="DY468" s="51"/>
      <c r="DZ468" s="51"/>
      <c r="EA468" s="51"/>
      <c r="EB468" s="51"/>
      <c r="EC468" s="51"/>
      <c r="ED468" s="51"/>
      <c r="EE468" s="51"/>
      <c r="EF468" s="51"/>
      <c r="EG468" s="51"/>
      <c r="EH468" s="51"/>
      <c r="EI468" s="51"/>
      <c r="EJ468" s="51"/>
      <c r="EK468" s="51"/>
      <c r="EL468" s="51"/>
      <c r="EM468" s="51"/>
      <c r="EN468" s="51"/>
      <c r="EO468" s="51"/>
      <c r="EP468" s="51"/>
      <c r="EQ468" s="51"/>
      <c r="ER468" s="51"/>
      <c r="ES468" s="51"/>
      <c r="ET468" s="51"/>
      <c r="EU468" s="51"/>
      <c r="EV468" s="51"/>
      <c r="EW468" s="51"/>
      <c r="EX468" s="51"/>
      <c r="EY468" s="51"/>
      <c r="EZ468" s="51"/>
      <c r="FA468" s="51"/>
      <c r="FB468" s="51"/>
      <c r="FC468" s="51"/>
      <c r="FD468" s="51"/>
      <c r="FE468" s="51"/>
      <c r="FF468" s="51"/>
      <c r="FG468" s="51"/>
      <c r="FH468" s="51"/>
      <c r="FI468" s="51"/>
      <c r="FJ468" s="51"/>
      <c r="FK468" s="51"/>
      <c r="FL468" s="51"/>
      <c r="FM468" s="51"/>
      <c r="FN468" s="51"/>
      <c r="FO468" s="51"/>
      <c r="FP468" s="51"/>
      <c r="FQ468" s="51"/>
      <c r="FR468" s="51"/>
      <c r="FS468" s="51"/>
      <c r="FT468" s="51"/>
      <c r="FU468" s="51"/>
      <c r="FV468" s="51"/>
      <c r="FW468" s="51"/>
      <c r="FX468" s="51"/>
      <c r="FY468" s="51"/>
      <c r="FZ468" s="51"/>
      <c r="GA468" s="51"/>
      <c r="GB468" s="51"/>
      <c r="GC468" s="51"/>
      <c r="GD468" s="51"/>
      <c r="GE468" s="51"/>
      <c r="GF468" s="51"/>
      <c r="GG468" s="51"/>
      <c r="GH468" s="51"/>
      <c r="GI468" s="51"/>
      <c r="GJ468" s="51"/>
      <c r="GK468" s="51"/>
      <c r="GL468" s="51"/>
      <c r="GM468" s="51"/>
      <c r="GN468" s="51"/>
      <c r="GO468" s="51"/>
      <c r="GP468" s="51"/>
      <c r="GQ468" s="51"/>
      <c r="GR468" s="51"/>
      <c r="GS468" s="51"/>
      <c r="GT468" s="51"/>
      <c r="GU468" s="51"/>
      <c r="GV468" s="51"/>
      <c r="GW468" s="51"/>
      <c r="GX468" s="51"/>
      <c r="GY468" s="51"/>
      <c r="GZ468" s="51"/>
      <c r="HA468" s="51"/>
      <c r="HB468" s="51"/>
      <c r="HC468" s="51"/>
      <c r="HD468" s="51"/>
      <c r="HE468" s="51"/>
      <c r="HF468" s="51"/>
      <c r="HG468" s="51"/>
      <c r="HH468" s="51"/>
      <c r="HI468" s="51"/>
      <c r="HJ468" s="51"/>
      <c r="HK468" s="51"/>
      <c r="HL468" s="51"/>
      <c r="HM468" s="51"/>
      <c r="HN468" s="51"/>
      <c r="HO468" s="51"/>
      <c r="HP468" s="51"/>
      <c r="HQ468" s="51"/>
      <c r="HR468" s="51"/>
      <c r="HS468" s="51"/>
      <c r="HT468" s="51"/>
      <c r="HU468" s="51"/>
      <c r="HV468" s="51"/>
      <c r="HW468" s="51"/>
      <c r="HX468" s="51"/>
      <c r="HY468" s="51"/>
      <c r="HZ468" s="51"/>
      <c r="IA468" s="51"/>
      <c r="IB468" s="51"/>
      <c r="IC468" s="51"/>
      <c r="ID468" s="51"/>
      <c r="IE468" s="51"/>
      <c r="IF468" s="51"/>
      <c r="IG468" s="51"/>
      <c r="IH468" s="51"/>
      <c r="II468" s="51"/>
      <c r="IJ468" s="51"/>
      <c r="IK468" s="51"/>
      <c r="IL468" s="51"/>
      <c r="IM468" s="51"/>
      <c r="IN468" s="51"/>
      <c r="IO468" s="51"/>
      <c r="IP468" s="51"/>
      <c r="IQ468" s="51"/>
      <c r="IR468" s="51"/>
      <c r="IS468" s="51"/>
      <c r="IT468" s="51"/>
      <c r="IU468" s="51"/>
      <c r="IV468" s="51"/>
    </row>
    <row r="469" spans="1:256" ht="13.5">
      <c r="A469" s="75"/>
      <c r="B469" s="1132"/>
      <c r="C469" s="51"/>
      <c r="D469" s="166"/>
      <c r="E469" s="166"/>
      <c r="F469" s="166"/>
      <c r="G469" s="166"/>
      <c r="H469" s="166"/>
      <c r="I469" s="166"/>
      <c r="J469" s="179"/>
      <c r="K469" s="166"/>
      <c r="L469" s="166"/>
      <c r="M469" s="166"/>
      <c r="N469" s="166"/>
      <c r="O469" s="166"/>
      <c r="P469" s="166"/>
      <c r="Q469" s="166"/>
      <c r="R469" s="166"/>
      <c r="S469" s="166"/>
      <c r="T469" s="166"/>
      <c r="U469" s="166"/>
      <c r="V469" s="166"/>
      <c r="W469" s="166"/>
      <c r="X469" s="77"/>
      <c r="Y469" s="77"/>
      <c r="Z469" s="166"/>
      <c r="AA469" s="166"/>
      <c r="AB469" s="166"/>
      <c r="AC469" s="166"/>
      <c r="AD469" s="162"/>
      <c r="AE469" s="162"/>
      <c r="AF469" s="166"/>
      <c r="AG469" s="166"/>
      <c r="AH469" s="166"/>
      <c r="AI469" s="166"/>
      <c r="AJ469" s="145"/>
      <c r="AK469" s="51"/>
      <c r="AL469" s="51"/>
      <c r="AM469" s="51"/>
      <c r="AN469" s="51"/>
      <c r="AO469" s="51"/>
      <c r="AP469" s="51"/>
      <c r="AQ469" s="51"/>
      <c r="AR469" s="51"/>
      <c r="AS469" s="51"/>
      <c r="AT469" s="51"/>
      <c r="AU469" s="57"/>
      <c r="AV469" s="57"/>
      <c r="AW469" s="57"/>
      <c r="AX469" s="51"/>
      <c r="AY469" s="51"/>
      <c r="AZ469" s="51"/>
      <c r="BA469" s="51"/>
      <c r="BB469" s="51"/>
      <c r="BC469" s="51"/>
      <c r="BD469" s="51"/>
      <c r="BE469" s="51"/>
      <c r="BF469" s="51"/>
      <c r="BG469" s="51"/>
      <c r="BH469" s="51"/>
      <c r="BI469" s="51"/>
      <c r="BJ469" s="51"/>
      <c r="BK469" s="51"/>
      <c r="BL469" s="51"/>
      <c r="BM469" s="51"/>
      <c r="BN469" s="51"/>
      <c r="BO469" s="51"/>
      <c r="BP469" s="51"/>
      <c r="BQ469" s="51"/>
      <c r="BR469" s="51"/>
      <c r="BS469" s="51"/>
      <c r="BT469" s="51"/>
      <c r="BU469" s="51"/>
      <c r="BV469" s="51"/>
      <c r="BW469" s="51"/>
      <c r="BX469" s="51"/>
      <c r="BY469" s="51"/>
      <c r="BZ469" s="51"/>
      <c r="CA469" s="51"/>
      <c r="CB469" s="51"/>
      <c r="CC469" s="51"/>
      <c r="CD469" s="51"/>
      <c r="CE469" s="51"/>
      <c r="CF469" s="51"/>
      <c r="CG469" s="51"/>
      <c r="CH469" s="51"/>
      <c r="CI469" s="51"/>
      <c r="CJ469" s="51"/>
      <c r="CK469" s="51"/>
      <c r="CL469" s="51"/>
      <c r="CM469" s="51"/>
      <c r="CN469" s="51"/>
      <c r="CO469" s="51"/>
      <c r="CP469" s="51"/>
      <c r="CQ469" s="51"/>
      <c r="CR469" s="51"/>
      <c r="CS469" s="51"/>
      <c r="CT469" s="51"/>
      <c r="CU469" s="51"/>
      <c r="CV469" s="51"/>
      <c r="CW469" s="51"/>
      <c r="CX469" s="51"/>
      <c r="CY469" s="51"/>
      <c r="CZ469" s="51"/>
      <c r="DA469" s="51"/>
      <c r="DB469" s="51"/>
      <c r="DC469" s="51"/>
      <c r="DD469" s="51"/>
      <c r="DE469" s="51"/>
      <c r="DF469" s="51"/>
      <c r="DG469" s="51"/>
      <c r="DH469" s="51"/>
      <c r="DI469" s="51"/>
      <c r="DJ469" s="51"/>
      <c r="DK469" s="51"/>
      <c r="DL469" s="51"/>
      <c r="DM469" s="51"/>
      <c r="DN469" s="51"/>
      <c r="DO469" s="51"/>
      <c r="DP469" s="51"/>
      <c r="DQ469" s="51"/>
      <c r="DR469" s="51"/>
      <c r="DS469" s="51"/>
      <c r="DT469" s="51"/>
      <c r="DU469" s="51"/>
      <c r="DV469" s="51"/>
      <c r="DW469" s="51"/>
      <c r="DX469" s="51"/>
      <c r="DY469" s="51"/>
      <c r="DZ469" s="51"/>
      <c r="EA469" s="51"/>
      <c r="EB469" s="51"/>
      <c r="EC469" s="51"/>
      <c r="ED469" s="51"/>
      <c r="EE469" s="51"/>
      <c r="EF469" s="51"/>
      <c r="EG469" s="51"/>
      <c r="EH469" s="51"/>
      <c r="EI469" s="51"/>
      <c r="EJ469" s="51"/>
      <c r="EK469" s="51"/>
      <c r="EL469" s="51"/>
      <c r="EM469" s="51"/>
      <c r="EN469" s="51"/>
      <c r="EO469" s="51"/>
      <c r="EP469" s="51"/>
      <c r="EQ469" s="51"/>
      <c r="ER469" s="51"/>
      <c r="ES469" s="51"/>
      <c r="ET469" s="51"/>
      <c r="EU469" s="51"/>
      <c r="EV469" s="51"/>
      <c r="EW469" s="51"/>
      <c r="EX469" s="51"/>
      <c r="EY469" s="51"/>
      <c r="EZ469" s="51"/>
      <c r="FA469" s="51"/>
      <c r="FB469" s="51"/>
      <c r="FC469" s="51"/>
      <c r="FD469" s="51"/>
      <c r="FE469" s="51"/>
      <c r="FF469" s="51"/>
      <c r="FG469" s="51"/>
      <c r="FH469" s="51"/>
      <c r="FI469" s="51"/>
      <c r="FJ469" s="51"/>
      <c r="FK469" s="51"/>
      <c r="FL469" s="51"/>
      <c r="FM469" s="51"/>
      <c r="FN469" s="51"/>
      <c r="FO469" s="51"/>
      <c r="FP469" s="51"/>
      <c r="FQ469" s="51"/>
      <c r="FR469" s="51"/>
      <c r="FS469" s="51"/>
      <c r="FT469" s="51"/>
      <c r="FU469" s="51"/>
      <c r="FV469" s="51"/>
      <c r="FW469" s="51"/>
      <c r="FX469" s="51"/>
      <c r="FY469" s="51"/>
      <c r="FZ469" s="51"/>
      <c r="GA469" s="51"/>
      <c r="GB469" s="51"/>
      <c r="GC469" s="51"/>
      <c r="GD469" s="51"/>
      <c r="GE469" s="51"/>
      <c r="GF469" s="51"/>
      <c r="GG469" s="51"/>
      <c r="GH469" s="51"/>
      <c r="GI469" s="51"/>
      <c r="GJ469" s="51"/>
      <c r="GK469" s="51"/>
      <c r="GL469" s="51"/>
      <c r="GM469" s="51"/>
      <c r="GN469" s="51"/>
      <c r="GO469" s="51"/>
      <c r="GP469" s="51"/>
      <c r="GQ469" s="51"/>
      <c r="GR469" s="51"/>
      <c r="GS469" s="51"/>
      <c r="GT469" s="51"/>
      <c r="GU469" s="51"/>
      <c r="GV469" s="51"/>
      <c r="GW469" s="51"/>
      <c r="GX469" s="51"/>
      <c r="GY469" s="51"/>
      <c r="GZ469" s="51"/>
      <c r="HA469" s="51"/>
      <c r="HB469" s="51"/>
      <c r="HC469" s="51"/>
      <c r="HD469" s="51"/>
      <c r="HE469" s="51"/>
      <c r="HF469" s="51"/>
      <c r="HG469" s="51"/>
      <c r="HH469" s="51"/>
      <c r="HI469" s="51"/>
      <c r="HJ469" s="51"/>
      <c r="HK469" s="51"/>
      <c r="HL469" s="51"/>
      <c r="HM469" s="51"/>
      <c r="HN469" s="51"/>
      <c r="HO469" s="51"/>
      <c r="HP469" s="51"/>
      <c r="HQ469" s="51"/>
      <c r="HR469" s="51"/>
      <c r="HS469" s="51"/>
      <c r="HT469" s="51"/>
      <c r="HU469" s="51"/>
      <c r="HV469" s="51"/>
      <c r="HW469" s="51"/>
      <c r="HX469" s="51"/>
      <c r="HY469" s="51"/>
      <c r="HZ469" s="51"/>
      <c r="IA469" s="51"/>
      <c r="IB469" s="51"/>
      <c r="IC469" s="51"/>
      <c r="ID469" s="51"/>
      <c r="IE469" s="51"/>
      <c r="IF469" s="51"/>
      <c r="IG469" s="51"/>
      <c r="IH469" s="51"/>
      <c r="II469" s="51"/>
      <c r="IJ469" s="51"/>
      <c r="IK469" s="51"/>
      <c r="IL469" s="51"/>
      <c r="IM469" s="51"/>
      <c r="IN469" s="51"/>
      <c r="IO469" s="51"/>
      <c r="IP469" s="51"/>
      <c r="IQ469" s="51"/>
      <c r="IR469" s="51"/>
      <c r="IS469" s="51"/>
      <c r="IT469" s="51"/>
      <c r="IU469" s="51"/>
      <c r="IV469" s="51"/>
    </row>
    <row r="470" spans="1:256" ht="13.5">
      <c r="A470" s="408"/>
      <c r="B470" s="458"/>
      <c r="C470" s="460"/>
      <c r="D470" s="458"/>
      <c r="E470" s="458"/>
      <c r="F470" s="458"/>
      <c r="G470" s="458"/>
      <c r="H470" s="458"/>
      <c r="I470" s="458"/>
      <c r="J470" s="458"/>
      <c r="K470" s="458"/>
      <c r="L470" s="458"/>
      <c r="M470" s="458"/>
      <c r="N470" s="458"/>
      <c r="O470" s="458"/>
      <c r="P470" s="458"/>
      <c r="Q470" s="458"/>
      <c r="R470" s="466"/>
      <c r="S470" s="458"/>
      <c r="T470" s="458"/>
      <c r="U470" s="466"/>
      <c r="V470" s="458"/>
      <c r="W470" s="458"/>
      <c r="X470" s="458"/>
      <c r="Y470" s="467"/>
      <c r="Z470" s="467"/>
      <c r="AA470" s="467"/>
      <c r="AB470" s="467"/>
      <c r="AC470" s="467"/>
      <c r="AD470" s="468"/>
      <c r="AE470" s="468"/>
      <c r="AF470" s="468"/>
      <c r="AG470" s="468"/>
      <c r="AH470" s="468"/>
      <c r="AI470" s="129"/>
      <c r="AJ470" s="145"/>
      <c r="AK470" s="51"/>
      <c r="AL470" s="51"/>
      <c r="AM470" s="51"/>
      <c r="AN470" s="51"/>
      <c r="AO470" s="51"/>
      <c r="AP470" s="51"/>
      <c r="AQ470" s="51"/>
      <c r="AR470" s="51"/>
      <c r="AS470" s="51"/>
      <c r="AT470" s="51"/>
      <c r="AU470" s="57"/>
      <c r="AV470" s="57"/>
      <c r="AW470" s="57"/>
      <c r="AX470" s="51"/>
      <c r="AY470" s="51"/>
      <c r="AZ470" s="51"/>
      <c r="BA470" s="51"/>
      <c r="BB470" s="51"/>
      <c r="BC470" s="51"/>
      <c r="BD470" s="51"/>
      <c r="BE470" s="51"/>
      <c r="BF470" s="51"/>
      <c r="BG470" s="51"/>
      <c r="BH470" s="51"/>
      <c r="BI470" s="51"/>
      <c r="BJ470" s="51"/>
      <c r="BK470" s="51"/>
      <c r="BL470" s="51"/>
      <c r="BM470" s="51"/>
      <c r="BN470" s="51"/>
      <c r="BO470" s="51"/>
      <c r="BP470" s="51"/>
      <c r="BQ470" s="51"/>
      <c r="BR470" s="51"/>
      <c r="BS470" s="51"/>
      <c r="BT470" s="51"/>
      <c r="BU470" s="51"/>
      <c r="BV470" s="51"/>
      <c r="BW470" s="51"/>
      <c r="BX470" s="51"/>
      <c r="BY470" s="51"/>
      <c r="BZ470" s="51"/>
      <c r="CA470" s="51"/>
      <c r="CB470" s="51"/>
      <c r="CC470" s="51"/>
      <c r="CD470" s="51"/>
      <c r="CE470" s="51"/>
      <c r="CF470" s="51"/>
      <c r="CG470" s="51"/>
      <c r="CH470" s="51"/>
      <c r="CI470" s="51"/>
      <c r="CJ470" s="51"/>
      <c r="CK470" s="51"/>
      <c r="CL470" s="51"/>
      <c r="CM470" s="51"/>
      <c r="CN470" s="51"/>
      <c r="CO470" s="51"/>
      <c r="CP470" s="51"/>
      <c r="CQ470" s="51"/>
      <c r="CR470" s="51"/>
      <c r="CS470" s="51"/>
      <c r="CT470" s="51"/>
      <c r="CU470" s="51"/>
      <c r="CV470" s="51"/>
      <c r="CW470" s="51"/>
      <c r="CX470" s="51"/>
      <c r="CY470" s="51"/>
      <c r="CZ470" s="51"/>
      <c r="DA470" s="51"/>
      <c r="DB470" s="51"/>
      <c r="DC470" s="51"/>
      <c r="DD470" s="51"/>
      <c r="DE470" s="51"/>
      <c r="DF470" s="51"/>
      <c r="DG470" s="51"/>
      <c r="DH470" s="51"/>
      <c r="DI470" s="51"/>
      <c r="DJ470" s="51"/>
      <c r="DK470" s="51"/>
      <c r="DL470" s="51"/>
      <c r="DM470" s="51"/>
      <c r="DN470" s="51"/>
      <c r="DO470" s="51"/>
      <c r="DP470" s="51"/>
      <c r="DQ470" s="51"/>
      <c r="DR470" s="51"/>
      <c r="DS470" s="51"/>
      <c r="DT470" s="51"/>
      <c r="DU470" s="51"/>
      <c r="DV470" s="51"/>
      <c r="DW470" s="51"/>
      <c r="DX470" s="51"/>
      <c r="DY470" s="51"/>
      <c r="DZ470" s="51"/>
      <c r="EA470" s="51"/>
      <c r="EB470" s="51"/>
      <c r="EC470" s="51"/>
      <c r="ED470" s="51"/>
      <c r="EE470" s="51"/>
      <c r="EF470" s="51"/>
      <c r="EG470" s="51"/>
      <c r="EH470" s="51"/>
      <c r="EI470" s="51"/>
      <c r="EJ470" s="51"/>
      <c r="EK470" s="51"/>
      <c r="EL470" s="51"/>
      <c r="EM470" s="51"/>
      <c r="EN470" s="51"/>
      <c r="EO470" s="51"/>
      <c r="EP470" s="51"/>
      <c r="EQ470" s="51"/>
      <c r="ER470" s="51"/>
      <c r="ES470" s="51"/>
      <c r="ET470" s="51"/>
      <c r="EU470" s="51"/>
      <c r="EV470" s="51"/>
      <c r="EW470" s="51"/>
      <c r="EX470" s="51"/>
      <c r="EY470" s="51"/>
      <c r="EZ470" s="51"/>
      <c r="FA470" s="51"/>
      <c r="FB470" s="51"/>
      <c r="FC470" s="51"/>
      <c r="FD470" s="51"/>
      <c r="FE470" s="51"/>
      <c r="FF470" s="51"/>
      <c r="FG470" s="51"/>
      <c r="FH470" s="51"/>
      <c r="FI470" s="51"/>
      <c r="FJ470" s="51"/>
      <c r="FK470" s="51"/>
      <c r="FL470" s="51"/>
      <c r="FM470" s="51"/>
      <c r="FN470" s="51"/>
      <c r="FO470" s="51"/>
      <c r="FP470" s="51"/>
      <c r="FQ470" s="51"/>
      <c r="FR470" s="51"/>
      <c r="FS470" s="51"/>
      <c r="FT470" s="51"/>
      <c r="FU470" s="51"/>
      <c r="FV470" s="51"/>
      <c r="FW470" s="51"/>
      <c r="FX470" s="51"/>
      <c r="FY470" s="51"/>
      <c r="FZ470" s="51"/>
      <c r="GA470" s="51"/>
      <c r="GB470" s="51"/>
      <c r="GC470" s="51"/>
      <c r="GD470" s="51"/>
      <c r="GE470" s="51"/>
      <c r="GF470" s="51"/>
      <c r="GG470" s="51"/>
      <c r="GH470" s="51"/>
      <c r="GI470" s="51"/>
      <c r="GJ470" s="51"/>
      <c r="GK470" s="51"/>
      <c r="GL470" s="51"/>
      <c r="GM470" s="51"/>
      <c r="GN470" s="51"/>
      <c r="GO470" s="51"/>
      <c r="GP470" s="51"/>
      <c r="GQ470" s="51"/>
      <c r="GR470" s="51"/>
      <c r="GS470" s="51"/>
      <c r="GT470" s="51"/>
      <c r="GU470" s="51"/>
      <c r="GV470" s="51"/>
      <c r="GW470" s="51"/>
      <c r="GX470" s="51"/>
      <c r="GY470" s="51"/>
      <c r="GZ470" s="51"/>
      <c r="HA470" s="51"/>
      <c r="HB470" s="51"/>
      <c r="HC470" s="51"/>
      <c r="HD470" s="51"/>
      <c r="HE470" s="51"/>
      <c r="HF470" s="51"/>
      <c r="HG470" s="51"/>
      <c r="HH470" s="51"/>
      <c r="HI470" s="51"/>
      <c r="HJ470" s="51"/>
      <c r="HK470" s="51"/>
      <c r="HL470" s="51"/>
      <c r="HM470" s="51"/>
      <c r="HN470" s="51"/>
      <c r="HO470" s="51"/>
      <c r="HP470" s="51"/>
      <c r="HQ470" s="51"/>
      <c r="HR470" s="51"/>
      <c r="HS470" s="51"/>
      <c r="HT470" s="51"/>
      <c r="HU470" s="51"/>
      <c r="HV470" s="51"/>
      <c r="HW470" s="51"/>
      <c r="HX470" s="51"/>
      <c r="HY470" s="51"/>
      <c r="HZ470" s="51"/>
      <c r="IA470" s="51"/>
      <c r="IB470" s="51"/>
      <c r="IC470" s="51"/>
      <c r="ID470" s="51"/>
      <c r="IE470" s="51"/>
      <c r="IF470" s="51"/>
      <c r="IG470" s="51"/>
      <c r="IH470" s="51"/>
      <c r="II470" s="51"/>
      <c r="IJ470" s="51"/>
      <c r="IK470" s="51"/>
      <c r="IL470" s="51"/>
      <c r="IM470" s="51"/>
      <c r="IN470" s="51"/>
      <c r="IO470" s="51"/>
      <c r="IP470" s="51"/>
      <c r="IQ470" s="51"/>
      <c r="IR470" s="51"/>
      <c r="IS470" s="51"/>
      <c r="IT470" s="51"/>
      <c r="IU470" s="51"/>
      <c r="IV470" s="51"/>
    </row>
    <row r="471" spans="1:256" ht="13.5">
      <c r="A471" s="75"/>
      <c r="B471" s="1132"/>
      <c r="C471" s="51"/>
      <c r="D471" s="166"/>
      <c r="E471" s="166"/>
      <c r="F471" s="166"/>
      <c r="G471" s="166"/>
      <c r="H471" s="166"/>
      <c r="I471" s="166"/>
      <c r="J471" s="179"/>
      <c r="K471" s="166"/>
      <c r="L471" s="166"/>
      <c r="M471" s="166"/>
      <c r="N471" s="166"/>
      <c r="O471" s="166"/>
      <c r="P471" s="166"/>
      <c r="Q471" s="166"/>
      <c r="R471" s="166"/>
      <c r="S471" s="166"/>
      <c r="T471" s="166"/>
      <c r="U471" s="166"/>
      <c r="V471" s="166"/>
      <c r="W471" s="166"/>
      <c r="X471" s="77"/>
      <c r="Y471" s="77"/>
      <c r="Z471" s="166"/>
      <c r="AA471" s="166"/>
      <c r="AB471" s="166"/>
      <c r="AC471" s="166"/>
      <c r="AD471" s="162"/>
      <c r="AE471" s="162"/>
      <c r="AF471" s="166"/>
      <c r="AG471" s="166"/>
      <c r="AH471" s="166"/>
      <c r="AI471" s="166"/>
      <c r="AJ471" s="145"/>
      <c r="AK471" s="51"/>
      <c r="AL471" s="51"/>
      <c r="AM471" s="51"/>
      <c r="AN471" s="51"/>
      <c r="AO471" s="51"/>
      <c r="AP471" s="51"/>
      <c r="AQ471" s="51"/>
      <c r="AR471" s="51"/>
      <c r="AS471" s="51"/>
      <c r="AT471" s="51"/>
      <c r="AU471" s="57"/>
      <c r="AV471" s="57"/>
      <c r="AW471" s="57"/>
      <c r="AX471" s="51"/>
      <c r="AY471" s="51"/>
      <c r="AZ471" s="51"/>
      <c r="BA471" s="51"/>
      <c r="BB471" s="51"/>
      <c r="BC471" s="51"/>
      <c r="BD471" s="51"/>
      <c r="BE471" s="51"/>
      <c r="BF471" s="51"/>
      <c r="BG471" s="51"/>
      <c r="BH471" s="51"/>
      <c r="BI471" s="51"/>
      <c r="BJ471" s="51"/>
      <c r="BK471" s="51"/>
      <c r="BL471" s="51"/>
      <c r="BM471" s="51"/>
      <c r="BN471" s="51"/>
      <c r="BO471" s="51"/>
      <c r="BP471" s="51"/>
      <c r="BQ471" s="51"/>
      <c r="BR471" s="51"/>
      <c r="BS471" s="51"/>
      <c r="BT471" s="51"/>
      <c r="BU471" s="51"/>
      <c r="BV471" s="51"/>
      <c r="BW471" s="51"/>
      <c r="BX471" s="51"/>
      <c r="BY471" s="51"/>
      <c r="BZ471" s="51"/>
      <c r="CA471" s="51"/>
      <c r="CB471" s="51"/>
      <c r="CC471" s="51"/>
      <c r="CD471" s="51"/>
      <c r="CE471" s="51"/>
      <c r="CF471" s="51"/>
      <c r="CG471" s="51"/>
      <c r="CH471" s="51"/>
      <c r="CI471" s="51"/>
      <c r="CJ471" s="51"/>
      <c r="CK471" s="51"/>
      <c r="CL471" s="51"/>
      <c r="CM471" s="51"/>
      <c r="CN471" s="51"/>
      <c r="CO471" s="51"/>
      <c r="CP471" s="51"/>
      <c r="CQ471" s="51"/>
      <c r="CR471" s="51"/>
      <c r="CS471" s="51"/>
      <c r="CT471" s="51"/>
      <c r="CU471" s="51"/>
      <c r="CV471" s="51"/>
      <c r="CW471" s="51"/>
      <c r="CX471" s="51"/>
      <c r="CY471" s="51"/>
      <c r="CZ471" s="51"/>
      <c r="DA471" s="51"/>
      <c r="DB471" s="51"/>
      <c r="DC471" s="51"/>
      <c r="DD471" s="51"/>
      <c r="DE471" s="51"/>
      <c r="DF471" s="51"/>
      <c r="DG471" s="51"/>
      <c r="DH471" s="51"/>
      <c r="DI471" s="51"/>
      <c r="DJ471" s="51"/>
      <c r="DK471" s="51"/>
      <c r="DL471" s="51"/>
      <c r="DM471" s="51"/>
      <c r="DN471" s="51"/>
      <c r="DO471" s="51"/>
      <c r="DP471" s="51"/>
      <c r="DQ471" s="51"/>
      <c r="DR471" s="51"/>
      <c r="DS471" s="51"/>
      <c r="DT471" s="51"/>
      <c r="DU471" s="51"/>
      <c r="DV471" s="51"/>
      <c r="DW471" s="51"/>
      <c r="DX471" s="51"/>
      <c r="DY471" s="51"/>
      <c r="DZ471" s="51"/>
      <c r="EA471" s="51"/>
      <c r="EB471" s="51"/>
      <c r="EC471" s="51"/>
      <c r="ED471" s="51"/>
      <c r="EE471" s="51"/>
      <c r="EF471" s="51"/>
      <c r="EG471" s="51"/>
      <c r="EH471" s="51"/>
      <c r="EI471" s="51"/>
      <c r="EJ471" s="51"/>
      <c r="EK471" s="51"/>
      <c r="EL471" s="51"/>
      <c r="EM471" s="51"/>
      <c r="EN471" s="51"/>
      <c r="EO471" s="51"/>
      <c r="EP471" s="51"/>
      <c r="EQ471" s="51"/>
      <c r="ER471" s="51"/>
      <c r="ES471" s="51"/>
      <c r="ET471" s="51"/>
      <c r="EU471" s="51"/>
      <c r="EV471" s="51"/>
      <c r="EW471" s="51"/>
      <c r="EX471" s="51"/>
      <c r="EY471" s="51"/>
      <c r="EZ471" s="51"/>
      <c r="FA471" s="51"/>
      <c r="FB471" s="51"/>
      <c r="FC471" s="51"/>
      <c r="FD471" s="51"/>
      <c r="FE471" s="51"/>
      <c r="FF471" s="51"/>
      <c r="FG471" s="51"/>
      <c r="FH471" s="51"/>
      <c r="FI471" s="51"/>
      <c r="FJ471" s="51"/>
      <c r="FK471" s="51"/>
      <c r="FL471" s="51"/>
      <c r="FM471" s="51"/>
      <c r="FN471" s="51"/>
      <c r="FO471" s="51"/>
      <c r="FP471" s="51"/>
      <c r="FQ471" s="51"/>
      <c r="FR471" s="51"/>
      <c r="FS471" s="51"/>
      <c r="FT471" s="51"/>
      <c r="FU471" s="51"/>
      <c r="FV471" s="51"/>
      <c r="FW471" s="51"/>
      <c r="FX471" s="51"/>
      <c r="FY471" s="51"/>
      <c r="FZ471" s="51"/>
      <c r="GA471" s="51"/>
      <c r="GB471" s="51"/>
      <c r="GC471" s="51"/>
      <c r="GD471" s="51"/>
      <c r="GE471" s="51"/>
      <c r="GF471" s="51"/>
      <c r="GG471" s="51"/>
      <c r="GH471" s="51"/>
      <c r="GI471" s="51"/>
      <c r="GJ471" s="51"/>
      <c r="GK471" s="51"/>
      <c r="GL471" s="51"/>
      <c r="GM471" s="51"/>
      <c r="GN471" s="51"/>
      <c r="GO471" s="51"/>
      <c r="GP471" s="51"/>
      <c r="GQ471" s="51"/>
      <c r="GR471" s="51"/>
      <c r="GS471" s="51"/>
      <c r="GT471" s="51"/>
      <c r="GU471" s="51"/>
      <c r="GV471" s="51"/>
      <c r="GW471" s="51"/>
      <c r="GX471" s="51"/>
      <c r="GY471" s="51"/>
      <c r="GZ471" s="51"/>
      <c r="HA471" s="51"/>
      <c r="HB471" s="51"/>
      <c r="HC471" s="51"/>
      <c r="HD471" s="51"/>
      <c r="HE471" s="51"/>
      <c r="HF471" s="51"/>
      <c r="HG471" s="51"/>
      <c r="HH471" s="51"/>
      <c r="HI471" s="51"/>
      <c r="HJ471" s="51"/>
      <c r="HK471" s="51"/>
      <c r="HL471" s="51"/>
      <c r="HM471" s="51"/>
      <c r="HN471" s="51"/>
      <c r="HO471" s="51"/>
      <c r="HP471" s="51"/>
      <c r="HQ471" s="51"/>
      <c r="HR471" s="51"/>
      <c r="HS471" s="51"/>
      <c r="HT471" s="51"/>
      <c r="HU471" s="51"/>
      <c r="HV471" s="51"/>
      <c r="HW471" s="51"/>
      <c r="HX471" s="51"/>
      <c r="HY471" s="51"/>
      <c r="HZ471" s="51"/>
      <c r="IA471" s="51"/>
      <c r="IB471" s="51"/>
      <c r="IC471" s="51"/>
      <c r="ID471" s="51"/>
      <c r="IE471" s="51"/>
      <c r="IF471" s="51"/>
      <c r="IG471" s="51"/>
      <c r="IH471" s="51"/>
      <c r="II471" s="51"/>
      <c r="IJ471" s="51"/>
      <c r="IK471" s="51"/>
      <c r="IL471" s="51"/>
      <c r="IM471" s="51"/>
      <c r="IN471" s="51"/>
      <c r="IO471" s="51"/>
      <c r="IP471" s="51"/>
      <c r="IQ471" s="51"/>
      <c r="IR471" s="51"/>
      <c r="IS471" s="51"/>
      <c r="IT471" s="51"/>
      <c r="IU471" s="51"/>
      <c r="IV471" s="51"/>
    </row>
    <row r="472" spans="1:256" ht="13.5">
      <c r="A472" s="75"/>
      <c r="B472" s="1132"/>
      <c r="C472" s="51"/>
      <c r="D472" s="1077"/>
      <c r="E472" s="1077"/>
      <c r="F472" s="1132"/>
      <c r="G472" s="1132"/>
      <c r="H472" s="1132"/>
      <c r="I472" s="1132"/>
      <c r="J472" s="161"/>
      <c r="K472" s="1077"/>
      <c r="L472" s="1077"/>
      <c r="M472" s="1077"/>
      <c r="N472" s="1132"/>
      <c r="O472" s="1132"/>
      <c r="P472" s="1132"/>
      <c r="Q472" s="1132"/>
      <c r="R472" s="168"/>
      <c r="S472" s="1077"/>
      <c r="T472" s="1077"/>
      <c r="U472" s="1132"/>
      <c r="V472" s="1132"/>
      <c r="W472" s="1132"/>
      <c r="X472" s="1132"/>
      <c r="Y472" s="161"/>
      <c r="Z472" s="51"/>
      <c r="AA472" s="51"/>
      <c r="AB472" s="51"/>
      <c r="AC472" s="51"/>
      <c r="AD472" s="166"/>
      <c r="AE472" s="51"/>
      <c r="AF472" s="166"/>
      <c r="AG472" s="166"/>
      <c r="AH472" s="166"/>
      <c r="AI472" s="166"/>
      <c r="AJ472" s="145"/>
      <c r="AK472" s="51"/>
      <c r="AL472" s="51"/>
      <c r="AM472" s="51"/>
      <c r="AN472" s="51"/>
      <c r="AO472" s="51"/>
      <c r="AP472" s="51"/>
      <c r="AQ472" s="51"/>
      <c r="AR472" s="51"/>
      <c r="AS472" s="51"/>
      <c r="AT472" s="51"/>
      <c r="AU472" s="57"/>
      <c r="AV472" s="57"/>
      <c r="AW472" s="57"/>
      <c r="AX472" s="51"/>
      <c r="AY472" s="51"/>
      <c r="AZ472" s="51"/>
      <c r="BA472" s="51"/>
      <c r="BB472" s="51"/>
      <c r="BC472" s="51"/>
      <c r="BD472" s="51"/>
      <c r="BE472" s="51"/>
      <c r="BF472" s="51"/>
      <c r="BG472" s="51"/>
      <c r="BH472" s="51"/>
      <c r="BI472" s="51"/>
      <c r="BJ472" s="51"/>
      <c r="BK472" s="51"/>
      <c r="BL472" s="51"/>
      <c r="BM472" s="51"/>
      <c r="BN472" s="51"/>
      <c r="BO472" s="51"/>
      <c r="BP472" s="51"/>
      <c r="BQ472" s="51"/>
      <c r="BR472" s="51"/>
      <c r="BS472" s="51"/>
      <c r="BT472" s="51"/>
      <c r="BU472" s="51"/>
      <c r="BV472" s="51"/>
      <c r="BW472" s="51"/>
      <c r="BX472" s="51"/>
      <c r="BY472" s="51"/>
      <c r="BZ472" s="51"/>
      <c r="CA472" s="51"/>
      <c r="CB472" s="51"/>
      <c r="CC472" s="51"/>
      <c r="CD472" s="51"/>
      <c r="CE472" s="51"/>
      <c r="CF472" s="51"/>
      <c r="CG472" s="51"/>
      <c r="CH472" s="51"/>
      <c r="CI472" s="51"/>
      <c r="CJ472" s="51"/>
      <c r="CK472" s="51"/>
      <c r="CL472" s="51"/>
      <c r="CM472" s="51"/>
      <c r="CN472" s="51"/>
      <c r="CO472" s="51"/>
      <c r="CP472" s="51"/>
      <c r="CQ472" s="51"/>
      <c r="CR472" s="51"/>
      <c r="CS472" s="51"/>
      <c r="CT472" s="51"/>
      <c r="CU472" s="51"/>
      <c r="CV472" s="51"/>
      <c r="CW472" s="51"/>
      <c r="CX472" s="51"/>
      <c r="CY472" s="51"/>
      <c r="CZ472" s="51"/>
      <c r="DA472" s="51"/>
      <c r="DB472" s="51"/>
      <c r="DC472" s="51"/>
      <c r="DD472" s="51"/>
      <c r="DE472" s="51"/>
      <c r="DF472" s="51"/>
      <c r="DG472" s="51"/>
      <c r="DH472" s="51"/>
      <c r="DI472" s="51"/>
      <c r="DJ472" s="51"/>
      <c r="DK472" s="51"/>
      <c r="DL472" s="51"/>
      <c r="DM472" s="51"/>
      <c r="DN472" s="51"/>
      <c r="DO472" s="51"/>
      <c r="DP472" s="51"/>
      <c r="DQ472" s="51"/>
      <c r="DR472" s="51"/>
      <c r="DS472" s="51"/>
      <c r="DT472" s="51"/>
      <c r="DU472" s="51"/>
      <c r="DV472" s="51"/>
      <c r="DW472" s="51"/>
      <c r="DX472" s="51"/>
      <c r="DY472" s="51"/>
      <c r="DZ472" s="51"/>
      <c r="EA472" s="51"/>
      <c r="EB472" s="51"/>
      <c r="EC472" s="51"/>
      <c r="ED472" s="51"/>
      <c r="EE472" s="51"/>
      <c r="EF472" s="51"/>
      <c r="EG472" s="51"/>
      <c r="EH472" s="51"/>
      <c r="EI472" s="51"/>
      <c r="EJ472" s="51"/>
      <c r="EK472" s="51"/>
      <c r="EL472" s="51"/>
      <c r="EM472" s="51"/>
      <c r="EN472" s="51"/>
      <c r="EO472" s="51"/>
      <c r="EP472" s="51"/>
      <c r="EQ472" s="51"/>
      <c r="ER472" s="51"/>
      <c r="ES472" s="51"/>
      <c r="ET472" s="51"/>
      <c r="EU472" s="51"/>
      <c r="EV472" s="51"/>
      <c r="EW472" s="51"/>
      <c r="EX472" s="51"/>
      <c r="EY472" s="51"/>
      <c r="EZ472" s="51"/>
      <c r="FA472" s="51"/>
      <c r="FB472" s="51"/>
      <c r="FC472" s="51"/>
      <c r="FD472" s="51"/>
      <c r="FE472" s="51"/>
      <c r="FF472" s="51"/>
      <c r="FG472" s="51"/>
      <c r="FH472" s="51"/>
      <c r="FI472" s="51"/>
      <c r="FJ472" s="51"/>
      <c r="FK472" s="51"/>
      <c r="FL472" s="51"/>
      <c r="FM472" s="51"/>
      <c r="FN472" s="51"/>
      <c r="FO472" s="51"/>
      <c r="FP472" s="51"/>
      <c r="FQ472" s="51"/>
      <c r="FR472" s="51"/>
      <c r="FS472" s="51"/>
      <c r="FT472" s="51"/>
      <c r="FU472" s="51"/>
      <c r="FV472" s="51"/>
      <c r="FW472" s="51"/>
      <c r="FX472" s="51"/>
      <c r="FY472" s="51"/>
      <c r="FZ472" s="51"/>
      <c r="GA472" s="51"/>
      <c r="GB472" s="51"/>
      <c r="GC472" s="51"/>
      <c r="GD472" s="51"/>
      <c r="GE472" s="51"/>
      <c r="GF472" s="51"/>
      <c r="GG472" s="51"/>
      <c r="GH472" s="51"/>
      <c r="GI472" s="51"/>
      <c r="GJ472" s="51"/>
      <c r="GK472" s="51"/>
      <c r="GL472" s="51"/>
      <c r="GM472" s="51"/>
      <c r="GN472" s="51"/>
      <c r="GO472" s="51"/>
      <c r="GP472" s="51"/>
      <c r="GQ472" s="51"/>
      <c r="GR472" s="51"/>
      <c r="GS472" s="51"/>
      <c r="GT472" s="51"/>
      <c r="GU472" s="51"/>
      <c r="GV472" s="51"/>
      <c r="GW472" s="51"/>
      <c r="GX472" s="51"/>
      <c r="GY472" s="51"/>
      <c r="GZ472" s="51"/>
      <c r="HA472" s="51"/>
      <c r="HB472" s="51"/>
      <c r="HC472" s="51"/>
      <c r="HD472" s="51"/>
      <c r="HE472" s="51"/>
      <c r="HF472" s="51"/>
      <c r="HG472" s="51"/>
      <c r="HH472" s="51"/>
      <c r="HI472" s="51"/>
      <c r="HJ472" s="51"/>
      <c r="HK472" s="51"/>
      <c r="HL472" s="51"/>
      <c r="HM472" s="51"/>
      <c r="HN472" s="51"/>
      <c r="HO472" s="51"/>
      <c r="HP472" s="51"/>
      <c r="HQ472" s="51"/>
      <c r="HR472" s="51"/>
      <c r="HS472" s="51"/>
      <c r="HT472" s="51"/>
      <c r="HU472" s="51"/>
      <c r="HV472" s="51"/>
      <c r="HW472" s="51"/>
      <c r="HX472" s="51"/>
      <c r="HY472" s="51"/>
      <c r="HZ472" s="51"/>
      <c r="IA472" s="51"/>
      <c r="IB472" s="51"/>
      <c r="IC472" s="51"/>
      <c r="ID472" s="51"/>
      <c r="IE472" s="51"/>
      <c r="IF472" s="51"/>
      <c r="IG472" s="51"/>
      <c r="IH472" s="51"/>
      <c r="II472" s="51"/>
      <c r="IJ472" s="51"/>
      <c r="IK472" s="51"/>
      <c r="IL472" s="51"/>
      <c r="IM472" s="51"/>
      <c r="IN472" s="51"/>
      <c r="IO472" s="51"/>
      <c r="IP472" s="51"/>
      <c r="IQ472" s="51"/>
      <c r="IR472" s="51"/>
      <c r="IS472" s="51"/>
      <c r="IT472" s="51"/>
      <c r="IU472" s="51"/>
      <c r="IV472" s="51"/>
    </row>
    <row r="473" spans="1:256" ht="13.5">
      <c r="A473" s="75"/>
      <c r="B473" s="1132"/>
      <c r="C473" s="51"/>
      <c r="D473" s="166"/>
      <c r="E473" s="166"/>
      <c r="F473" s="166"/>
      <c r="G473" s="166"/>
      <c r="H473" s="166"/>
      <c r="I473" s="166"/>
      <c r="J473" s="179"/>
      <c r="K473" s="166"/>
      <c r="L473" s="166"/>
      <c r="M473" s="166"/>
      <c r="N473" s="166"/>
      <c r="O473" s="166"/>
      <c r="P473" s="166"/>
      <c r="Q473" s="166"/>
      <c r="R473" s="166"/>
      <c r="S473" s="166"/>
      <c r="T473" s="166"/>
      <c r="U473" s="161"/>
      <c r="V473" s="166"/>
      <c r="W473" s="166"/>
      <c r="X473" s="77"/>
      <c r="Y473" s="77"/>
      <c r="Z473" s="166"/>
      <c r="AA473" s="166"/>
      <c r="AB473" s="166"/>
      <c r="AC473" s="166"/>
      <c r="AD473" s="162"/>
      <c r="AE473" s="162"/>
      <c r="AF473" s="166"/>
      <c r="AG473" s="166"/>
      <c r="AH473" s="166"/>
      <c r="AI473" s="166"/>
      <c r="AJ473" s="145"/>
      <c r="AK473" s="51"/>
      <c r="AL473" s="51"/>
      <c r="AM473" s="51"/>
      <c r="AN473" s="51"/>
      <c r="AO473" s="51"/>
      <c r="AP473" s="51"/>
      <c r="AQ473" s="51"/>
      <c r="AR473" s="51"/>
      <c r="AS473" s="51"/>
      <c r="AT473" s="51"/>
      <c r="AU473" s="57"/>
      <c r="AV473" s="57"/>
      <c r="AW473" s="57"/>
      <c r="AX473" s="51"/>
      <c r="AY473" s="51"/>
      <c r="AZ473" s="51"/>
      <c r="BA473" s="51"/>
      <c r="BB473" s="51"/>
      <c r="BC473" s="51"/>
      <c r="BD473" s="51"/>
      <c r="BE473" s="51"/>
      <c r="BF473" s="51"/>
      <c r="BG473" s="51"/>
      <c r="BH473" s="51"/>
      <c r="BI473" s="51"/>
      <c r="BJ473" s="51"/>
      <c r="BK473" s="51"/>
      <c r="BL473" s="51"/>
      <c r="BM473" s="51"/>
      <c r="BN473" s="51"/>
      <c r="BO473" s="51"/>
      <c r="BP473" s="51"/>
      <c r="BQ473" s="51"/>
      <c r="BR473" s="51"/>
      <c r="BS473" s="51"/>
      <c r="BT473" s="51"/>
      <c r="BU473" s="51"/>
      <c r="BV473" s="51"/>
      <c r="BW473" s="51"/>
      <c r="BX473" s="51"/>
      <c r="BY473" s="51"/>
      <c r="BZ473" s="51"/>
      <c r="CA473" s="51"/>
      <c r="CB473" s="51"/>
      <c r="CC473" s="51"/>
      <c r="CD473" s="51"/>
      <c r="CE473" s="51"/>
      <c r="CF473" s="51"/>
      <c r="CG473" s="51"/>
      <c r="CH473" s="51"/>
      <c r="CI473" s="51"/>
      <c r="CJ473" s="51"/>
      <c r="CK473" s="51"/>
      <c r="CL473" s="51"/>
      <c r="CM473" s="51"/>
      <c r="CN473" s="51"/>
      <c r="CO473" s="51"/>
      <c r="CP473" s="51"/>
      <c r="CQ473" s="51"/>
      <c r="CR473" s="51"/>
      <c r="CS473" s="51"/>
      <c r="CT473" s="51"/>
      <c r="CU473" s="51"/>
      <c r="CV473" s="51"/>
      <c r="CW473" s="51"/>
      <c r="CX473" s="51"/>
      <c r="CY473" s="51"/>
      <c r="CZ473" s="51"/>
      <c r="DA473" s="51"/>
      <c r="DB473" s="51"/>
      <c r="DC473" s="51"/>
      <c r="DD473" s="51"/>
      <c r="DE473" s="51"/>
      <c r="DF473" s="51"/>
      <c r="DG473" s="51"/>
      <c r="DH473" s="51"/>
      <c r="DI473" s="51"/>
      <c r="DJ473" s="51"/>
      <c r="DK473" s="51"/>
      <c r="DL473" s="51"/>
      <c r="DM473" s="51"/>
      <c r="DN473" s="51"/>
      <c r="DO473" s="51"/>
      <c r="DP473" s="51"/>
      <c r="DQ473" s="51"/>
      <c r="DR473" s="51"/>
      <c r="DS473" s="51"/>
      <c r="DT473" s="51"/>
      <c r="DU473" s="51"/>
      <c r="DV473" s="51"/>
      <c r="DW473" s="51"/>
      <c r="DX473" s="51"/>
      <c r="DY473" s="51"/>
      <c r="DZ473" s="51"/>
      <c r="EA473" s="51"/>
      <c r="EB473" s="51"/>
      <c r="EC473" s="51"/>
      <c r="ED473" s="51"/>
      <c r="EE473" s="51"/>
      <c r="EF473" s="51"/>
      <c r="EG473" s="51"/>
      <c r="EH473" s="51"/>
      <c r="EI473" s="51"/>
      <c r="EJ473" s="51"/>
      <c r="EK473" s="51"/>
      <c r="EL473" s="51"/>
      <c r="EM473" s="51"/>
      <c r="EN473" s="51"/>
      <c r="EO473" s="51"/>
      <c r="EP473" s="51"/>
      <c r="EQ473" s="51"/>
      <c r="ER473" s="51"/>
      <c r="ES473" s="51"/>
      <c r="ET473" s="51"/>
      <c r="EU473" s="51"/>
      <c r="EV473" s="51"/>
      <c r="EW473" s="51"/>
      <c r="EX473" s="51"/>
      <c r="EY473" s="51"/>
      <c r="EZ473" s="51"/>
      <c r="FA473" s="51"/>
      <c r="FB473" s="51"/>
      <c r="FC473" s="51"/>
      <c r="FD473" s="51"/>
      <c r="FE473" s="51"/>
      <c r="FF473" s="51"/>
      <c r="FG473" s="51"/>
      <c r="FH473" s="51"/>
      <c r="FI473" s="51"/>
      <c r="FJ473" s="51"/>
      <c r="FK473" s="51"/>
      <c r="FL473" s="51"/>
      <c r="FM473" s="51"/>
      <c r="FN473" s="51"/>
      <c r="FO473" s="51"/>
      <c r="FP473" s="51"/>
      <c r="FQ473" s="51"/>
      <c r="FR473" s="51"/>
      <c r="FS473" s="51"/>
      <c r="FT473" s="51"/>
      <c r="FU473" s="51"/>
      <c r="FV473" s="51"/>
      <c r="FW473" s="51"/>
      <c r="FX473" s="51"/>
      <c r="FY473" s="51"/>
      <c r="FZ473" s="51"/>
      <c r="GA473" s="51"/>
      <c r="GB473" s="51"/>
      <c r="GC473" s="51"/>
      <c r="GD473" s="51"/>
      <c r="GE473" s="51"/>
      <c r="GF473" s="51"/>
      <c r="GG473" s="51"/>
      <c r="GH473" s="51"/>
      <c r="GI473" s="51"/>
      <c r="GJ473" s="51"/>
      <c r="GK473" s="51"/>
      <c r="GL473" s="51"/>
      <c r="GM473" s="51"/>
      <c r="GN473" s="51"/>
      <c r="GO473" s="51"/>
      <c r="GP473" s="51"/>
      <c r="GQ473" s="51"/>
      <c r="GR473" s="51"/>
      <c r="GS473" s="51"/>
      <c r="GT473" s="51"/>
      <c r="GU473" s="51"/>
      <c r="GV473" s="51"/>
      <c r="GW473" s="51"/>
      <c r="GX473" s="51"/>
      <c r="GY473" s="51"/>
      <c r="GZ473" s="51"/>
      <c r="HA473" s="51"/>
      <c r="HB473" s="51"/>
      <c r="HC473" s="51"/>
      <c r="HD473" s="51"/>
      <c r="HE473" s="51"/>
      <c r="HF473" s="51"/>
      <c r="HG473" s="51"/>
      <c r="HH473" s="51"/>
      <c r="HI473" s="51"/>
      <c r="HJ473" s="51"/>
      <c r="HK473" s="51"/>
      <c r="HL473" s="51"/>
      <c r="HM473" s="51"/>
      <c r="HN473" s="51"/>
      <c r="HO473" s="51"/>
      <c r="HP473" s="51"/>
      <c r="HQ473" s="51"/>
      <c r="HR473" s="51"/>
      <c r="HS473" s="51"/>
      <c r="HT473" s="51"/>
      <c r="HU473" s="51"/>
      <c r="HV473" s="51"/>
      <c r="HW473" s="51"/>
      <c r="HX473" s="51"/>
      <c r="HY473" s="51"/>
      <c r="HZ473" s="51"/>
      <c r="IA473" s="51"/>
      <c r="IB473" s="51"/>
      <c r="IC473" s="51"/>
      <c r="ID473" s="51"/>
      <c r="IE473" s="51"/>
      <c r="IF473" s="51"/>
      <c r="IG473" s="51"/>
      <c r="IH473" s="51"/>
      <c r="II473" s="51"/>
      <c r="IJ473" s="51"/>
      <c r="IK473" s="51"/>
      <c r="IL473" s="51"/>
      <c r="IM473" s="51"/>
      <c r="IN473" s="51"/>
      <c r="IO473" s="51"/>
      <c r="IP473" s="51"/>
      <c r="IQ473" s="51"/>
      <c r="IR473" s="51"/>
      <c r="IS473" s="51"/>
      <c r="IT473" s="51"/>
      <c r="IU473" s="51"/>
      <c r="IV473" s="51"/>
    </row>
    <row r="474" spans="1:256" ht="13.5">
      <c r="A474" s="75"/>
      <c r="B474" s="1132"/>
      <c r="C474" s="51"/>
      <c r="D474" s="51"/>
      <c r="E474" s="51"/>
      <c r="F474" s="51"/>
      <c r="G474" s="51"/>
      <c r="H474" s="51"/>
      <c r="I474" s="51"/>
      <c r="J474" s="161"/>
      <c r="K474" s="1113"/>
      <c r="L474" s="1153"/>
      <c r="M474" s="1153"/>
      <c r="N474" s="1132"/>
      <c r="O474" s="1132"/>
      <c r="P474" s="1132"/>
      <c r="Q474" s="1132"/>
      <c r="R474" s="161"/>
      <c r="S474" s="51"/>
      <c r="T474" s="51"/>
      <c r="U474" s="51"/>
      <c r="V474" s="161"/>
      <c r="W474" s="51"/>
      <c r="X474" s="51"/>
      <c r="Y474" s="1077"/>
      <c r="Z474" s="1077"/>
      <c r="AA474" s="1132"/>
      <c r="AB474" s="1132"/>
      <c r="AC474" s="1132"/>
      <c r="AD474" s="1132"/>
      <c r="AE474" s="166"/>
      <c r="AF474" s="166"/>
      <c r="AG474" s="166"/>
      <c r="AH474" s="166"/>
      <c r="AI474" s="166"/>
      <c r="AJ474" s="145"/>
      <c r="AK474" s="51"/>
      <c r="AL474" s="51"/>
      <c r="AM474" s="51"/>
      <c r="AN474" s="51"/>
      <c r="AO474" s="51"/>
      <c r="AP474" s="51"/>
      <c r="AQ474" s="51"/>
      <c r="AR474" s="51"/>
      <c r="AS474" s="51"/>
      <c r="AT474" s="51"/>
      <c r="AU474" s="57"/>
      <c r="AV474" s="57"/>
      <c r="AW474" s="57"/>
      <c r="AX474" s="51"/>
      <c r="AY474" s="51"/>
      <c r="AZ474" s="51"/>
      <c r="BA474" s="51"/>
      <c r="BB474" s="51"/>
      <c r="BC474" s="51"/>
      <c r="BD474" s="51"/>
      <c r="BE474" s="51"/>
      <c r="BF474" s="51"/>
      <c r="BG474" s="51"/>
      <c r="BH474" s="51"/>
      <c r="BI474" s="51"/>
      <c r="BJ474" s="51"/>
      <c r="BK474" s="51"/>
      <c r="BL474" s="51"/>
      <c r="BM474" s="51"/>
      <c r="BN474" s="51"/>
      <c r="BO474" s="51"/>
      <c r="BP474" s="51"/>
      <c r="BQ474" s="51"/>
      <c r="BR474" s="51"/>
      <c r="BS474" s="51"/>
      <c r="BT474" s="51"/>
      <c r="BU474" s="51"/>
      <c r="BV474" s="51"/>
      <c r="BW474" s="51"/>
      <c r="BX474" s="51"/>
      <c r="BY474" s="51"/>
      <c r="BZ474" s="51"/>
      <c r="CA474" s="51"/>
      <c r="CB474" s="51"/>
      <c r="CC474" s="51"/>
      <c r="CD474" s="51"/>
      <c r="CE474" s="51"/>
      <c r="CF474" s="51"/>
      <c r="CG474" s="51"/>
      <c r="CH474" s="51"/>
      <c r="CI474" s="51"/>
      <c r="CJ474" s="51"/>
      <c r="CK474" s="51"/>
      <c r="CL474" s="51"/>
      <c r="CM474" s="51"/>
      <c r="CN474" s="51"/>
      <c r="CO474" s="51"/>
      <c r="CP474" s="51"/>
      <c r="CQ474" s="51"/>
      <c r="CR474" s="51"/>
      <c r="CS474" s="51"/>
      <c r="CT474" s="51"/>
      <c r="CU474" s="51"/>
      <c r="CV474" s="51"/>
      <c r="CW474" s="51"/>
      <c r="CX474" s="51"/>
      <c r="CY474" s="51"/>
      <c r="CZ474" s="51"/>
      <c r="DA474" s="51"/>
      <c r="DB474" s="51"/>
      <c r="DC474" s="51"/>
      <c r="DD474" s="51"/>
      <c r="DE474" s="51"/>
      <c r="DF474" s="51"/>
      <c r="DG474" s="51"/>
      <c r="DH474" s="51"/>
      <c r="DI474" s="51"/>
      <c r="DJ474" s="51"/>
      <c r="DK474" s="51"/>
      <c r="DL474" s="51"/>
      <c r="DM474" s="51"/>
      <c r="DN474" s="51"/>
      <c r="DO474" s="51"/>
      <c r="DP474" s="51"/>
      <c r="DQ474" s="51"/>
      <c r="DR474" s="51"/>
      <c r="DS474" s="51"/>
      <c r="DT474" s="51"/>
      <c r="DU474" s="51"/>
      <c r="DV474" s="51"/>
      <c r="DW474" s="51"/>
      <c r="DX474" s="51"/>
      <c r="DY474" s="51"/>
      <c r="DZ474" s="51"/>
      <c r="EA474" s="51"/>
      <c r="EB474" s="51"/>
      <c r="EC474" s="51"/>
      <c r="ED474" s="51"/>
      <c r="EE474" s="51"/>
      <c r="EF474" s="51"/>
      <c r="EG474" s="51"/>
      <c r="EH474" s="51"/>
      <c r="EI474" s="51"/>
      <c r="EJ474" s="51"/>
      <c r="EK474" s="51"/>
      <c r="EL474" s="51"/>
      <c r="EM474" s="51"/>
      <c r="EN474" s="51"/>
      <c r="EO474" s="51"/>
      <c r="EP474" s="51"/>
      <c r="EQ474" s="51"/>
      <c r="ER474" s="51"/>
      <c r="ES474" s="51"/>
      <c r="ET474" s="51"/>
      <c r="EU474" s="51"/>
      <c r="EV474" s="51"/>
      <c r="EW474" s="51"/>
      <c r="EX474" s="51"/>
      <c r="EY474" s="51"/>
      <c r="EZ474" s="51"/>
      <c r="FA474" s="51"/>
      <c r="FB474" s="51"/>
      <c r="FC474" s="51"/>
      <c r="FD474" s="51"/>
      <c r="FE474" s="51"/>
      <c r="FF474" s="51"/>
      <c r="FG474" s="51"/>
      <c r="FH474" s="51"/>
      <c r="FI474" s="51"/>
      <c r="FJ474" s="51"/>
      <c r="FK474" s="51"/>
      <c r="FL474" s="51"/>
      <c r="FM474" s="51"/>
      <c r="FN474" s="51"/>
      <c r="FO474" s="51"/>
      <c r="FP474" s="51"/>
      <c r="FQ474" s="51"/>
      <c r="FR474" s="51"/>
      <c r="FS474" s="51"/>
      <c r="FT474" s="51"/>
      <c r="FU474" s="51"/>
      <c r="FV474" s="51"/>
      <c r="FW474" s="51"/>
      <c r="FX474" s="51"/>
      <c r="FY474" s="51"/>
      <c r="FZ474" s="51"/>
      <c r="GA474" s="51"/>
      <c r="GB474" s="51"/>
      <c r="GC474" s="51"/>
      <c r="GD474" s="51"/>
      <c r="GE474" s="51"/>
      <c r="GF474" s="51"/>
      <c r="GG474" s="51"/>
      <c r="GH474" s="51"/>
      <c r="GI474" s="51"/>
      <c r="GJ474" s="51"/>
      <c r="GK474" s="51"/>
      <c r="GL474" s="51"/>
      <c r="GM474" s="51"/>
      <c r="GN474" s="51"/>
      <c r="GO474" s="51"/>
      <c r="GP474" s="51"/>
      <c r="GQ474" s="51"/>
      <c r="GR474" s="51"/>
      <c r="GS474" s="51"/>
      <c r="GT474" s="51"/>
      <c r="GU474" s="51"/>
      <c r="GV474" s="51"/>
      <c r="GW474" s="51"/>
      <c r="GX474" s="51"/>
      <c r="GY474" s="51"/>
      <c r="GZ474" s="51"/>
      <c r="HA474" s="51"/>
      <c r="HB474" s="51"/>
      <c r="HC474" s="51"/>
      <c r="HD474" s="51"/>
      <c r="HE474" s="51"/>
      <c r="HF474" s="51"/>
      <c r="HG474" s="51"/>
      <c r="HH474" s="51"/>
      <c r="HI474" s="51"/>
      <c r="HJ474" s="51"/>
      <c r="HK474" s="51"/>
      <c r="HL474" s="51"/>
      <c r="HM474" s="51"/>
      <c r="HN474" s="51"/>
      <c r="HO474" s="51"/>
      <c r="HP474" s="51"/>
      <c r="HQ474" s="51"/>
      <c r="HR474" s="51"/>
      <c r="HS474" s="51"/>
      <c r="HT474" s="51"/>
      <c r="HU474" s="51"/>
      <c r="HV474" s="51"/>
      <c r="HW474" s="51"/>
      <c r="HX474" s="51"/>
      <c r="HY474" s="51"/>
      <c r="HZ474" s="51"/>
      <c r="IA474" s="51"/>
      <c r="IB474" s="51"/>
      <c r="IC474" s="51"/>
      <c r="ID474" s="51"/>
      <c r="IE474" s="51"/>
      <c r="IF474" s="51"/>
      <c r="IG474" s="51"/>
      <c r="IH474" s="51"/>
      <c r="II474" s="51"/>
      <c r="IJ474" s="51"/>
      <c r="IK474" s="51"/>
      <c r="IL474" s="51"/>
      <c r="IM474" s="51"/>
      <c r="IN474" s="51"/>
      <c r="IO474" s="51"/>
      <c r="IP474" s="51"/>
      <c r="IQ474" s="51"/>
      <c r="IR474" s="51"/>
      <c r="IS474" s="51"/>
      <c r="IT474" s="51"/>
      <c r="IU474" s="51"/>
      <c r="IV474" s="51"/>
    </row>
    <row r="475" spans="1:256" ht="13.5">
      <c r="A475" s="75"/>
      <c r="B475" s="1132"/>
      <c r="C475" s="51"/>
      <c r="D475" s="166"/>
      <c r="E475" s="166"/>
      <c r="F475" s="166"/>
      <c r="G475" s="166"/>
      <c r="H475" s="166"/>
      <c r="I475" s="166"/>
      <c r="J475" s="179"/>
      <c r="K475" s="166"/>
      <c r="L475" s="166"/>
      <c r="M475" s="166"/>
      <c r="N475" s="166"/>
      <c r="O475" s="166"/>
      <c r="P475" s="166"/>
      <c r="Q475" s="166"/>
      <c r="R475" s="166"/>
      <c r="S475" s="166"/>
      <c r="T475" s="166"/>
      <c r="U475" s="166"/>
      <c r="V475" s="166"/>
      <c r="W475" s="166"/>
      <c r="X475" s="166"/>
      <c r="Y475" s="77"/>
      <c r="Z475" s="166"/>
      <c r="AA475" s="166"/>
      <c r="AB475" s="166"/>
      <c r="AC475" s="166"/>
      <c r="AD475" s="51"/>
      <c r="AE475" s="162"/>
      <c r="AF475" s="166"/>
      <c r="AG475" s="166"/>
      <c r="AH475" s="166"/>
      <c r="AI475" s="166"/>
      <c r="AJ475" s="145"/>
      <c r="AK475" s="51"/>
      <c r="AL475" s="51"/>
      <c r="AM475" s="51"/>
      <c r="AN475" s="51"/>
      <c r="AO475" s="51"/>
      <c r="AP475" s="51"/>
      <c r="AQ475" s="51"/>
      <c r="AR475" s="51"/>
      <c r="AS475" s="51"/>
      <c r="AT475" s="51"/>
      <c r="AU475" s="57"/>
      <c r="AV475" s="57"/>
      <c r="AW475" s="57"/>
      <c r="AX475" s="51"/>
      <c r="AY475" s="51"/>
      <c r="AZ475" s="51"/>
      <c r="BA475" s="51"/>
      <c r="BB475" s="51"/>
      <c r="BC475" s="51"/>
      <c r="BD475" s="51"/>
      <c r="BE475" s="51"/>
      <c r="BF475" s="51"/>
      <c r="BG475" s="51"/>
      <c r="BH475" s="51"/>
      <c r="BI475" s="51"/>
      <c r="BJ475" s="51"/>
      <c r="BK475" s="51"/>
      <c r="BL475" s="51"/>
      <c r="BM475" s="51"/>
      <c r="BN475" s="51"/>
      <c r="BO475" s="51"/>
      <c r="BP475" s="51"/>
      <c r="BQ475" s="51"/>
      <c r="BR475" s="51"/>
      <c r="BS475" s="51"/>
      <c r="BT475" s="51"/>
      <c r="BU475" s="51"/>
      <c r="BV475" s="51"/>
      <c r="BW475" s="51"/>
      <c r="BX475" s="51"/>
      <c r="BY475" s="51"/>
      <c r="BZ475" s="51"/>
      <c r="CA475" s="51"/>
      <c r="CB475" s="51"/>
      <c r="CC475" s="51"/>
      <c r="CD475" s="51"/>
      <c r="CE475" s="51"/>
      <c r="CF475" s="51"/>
      <c r="CG475" s="51"/>
      <c r="CH475" s="51"/>
      <c r="CI475" s="51"/>
      <c r="CJ475" s="51"/>
      <c r="CK475" s="51"/>
      <c r="CL475" s="51"/>
      <c r="CM475" s="51"/>
      <c r="CN475" s="51"/>
      <c r="CO475" s="51"/>
      <c r="CP475" s="51"/>
      <c r="CQ475" s="51"/>
      <c r="CR475" s="51"/>
      <c r="CS475" s="51"/>
      <c r="CT475" s="51"/>
      <c r="CU475" s="51"/>
      <c r="CV475" s="51"/>
      <c r="CW475" s="51"/>
      <c r="CX475" s="51"/>
      <c r="CY475" s="51"/>
      <c r="CZ475" s="51"/>
      <c r="DA475" s="51"/>
      <c r="DB475" s="51"/>
      <c r="DC475" s="51"/>
      <c r="DD475" s="51"/>
      <c r="DE475" s="51"/>
      <c r="DF475" s="51"/>
      <c r="DG475" s="51"/>
      <c r="DH475" s="51"/>
      <c r="DI475" s="51"/>
      <c r="DJ475" s="51"/>
      <c r="DK475" s="51"/>
      <c r="DL475" s="51"/>
      <c r="DM475" s="51"/>
      <c r="DN475" s="51"/>
      <c r="DO475" s="51"/>
      <c r="DP475" s="51"/>
      <c r="DQ475" s="51"/>
      <c r="DR475" s="51"/>
      <c r="DS475" s="51"/>
      <c r="DT475" s="51"/>
      <c r="DU475" s="51"/>
      <c r="DV475" s="51"/>
      <c r="DW475" s="51"/>
      <c r="DX475" s="51"/>
      <c r="DY475" s="51"/>
      <c r="DZ475" s="51"/>
      <c r="EA475" s="51"/>
      <c r="EB475" s="51"/>
      <c r="EC475" s="51"/>
      <c r="ED475" s="51"/>
      <c r="EE475" s="51"/>
      <c r="EF475" s="51"/>
      <c r="EG475" s="51"/>
      <c r="EH475" s="51"/>
      <c r="EI475" s="51"/>
      <c r="EJ475" s="51"/>
      <c r="EK475" s="51"/>
      <c r="EL475" s="51"/>
      <c r="EM475" s="51"/>
      <c r="EN475" s="51"/>
      <c r="EO475" s="51"/>
      <c r="EP475" s="51"/>
      <c r="EQ475" s="51"/>
      <c r="ER475" s="51"/>
      <c r="ES475" s="51"/>
      <c r="ET475" s="51"/>
      <c r="EU475" s="51"/>
      <c r="EV475" s="51"/>
      <c r="EW475" s="51"/>
      <c r="EX475" s="51"/>
      <c r="EY475" s="51"/>
      <c r="EZ475" s="51"/>
      <c r="FA475" s="51"/>
      <c r="FB475" s="51"/>
      <c r="FC475" s="51"/>
      <c r="FD475" s="51"/>
      <c r="FE475" s="51"/>
      <c r="FF475" s="51"/>
      <c r="FG475" s="51"/>
      <c r="FH475" s="51"/>
      <c r="FI475" s="51"/>
      <c r="FJ475" s="51"/>
      <c r="FK475" s="51"/>
      <c r="FL475" s="51"/>
      <c r="FM475" s="51"/>
      <c r="FN475" s="51"/>
      <c r="FO475" s="51"/>
      <c r="FP475" s="51"/>
      <c r="FQ475" s="51"/>
      <c r="FR475" s="51"/>
      <c r="FS475" s="51"/>
      <c r="FT475" s="51"/>
      <c r="FU475" s="51"/>
      <c r="FV475" s="51"/>
      <c r="FW475" s="51"/>
      <c r="FX475" s="51"/>
      <c r="FY475" s="51"/>
      <c r="FZ475" s="51"/>
      <c r="GA475" s="51"/>
      <c r="GB475" s="51"/>
      <c r="GC475" s="51"/>
      <c r="GD475" s="51"/>
      <c r="GE475" s="51"/>
      <c r="GF475" s="51"/>
      <c r="GG475" s="51"/>
      <c r="GH475" s="51"/>
      <c r="GI475" s="51"/>
      <c r="GJ475" s="51"/>
      <c r="GK475" s="51"/>
      <c r="GL475" s="51"/>
      <c r="GM475" s="51"/>
      <c r="GN475" s="51"/>
      <c r="GO475" s="51"/>
      <c r="GP475" s="51"/>
      <c r="GQ475" s="51"/>
      <c r="GR475" s="51"/>
      <c r="GS475" s="51"/>
      <c r="GT475" s="51"/>
      <c r="GU475" s="51"/>
      <c r="GV475" s="51"/>
      <c r="GW475" s="51"/>
      <c r="GX475" s="51"/>
      <c r="GY475" s="51"/>
      <c r="GZ475" s="51"/>
      <c r="HA475" s="51"/>
      <c r="HB475" s="51"/>
      <c r="HC475" s="51"/>
      <c r="HD475" s="51"/>
      <c r="HE475" s="51"/>
      <c r="HF475" s="51"/>
      <c r="HG475" s="51"/>
      <c r="HH475" s="51"/>
      <c r="HI475" s="51"/>
      <c r="HJ475" s="51"/>
      <c r="HK475" s="51"/>
      <c r="HL475" s="51"/>
      <c r="HM475" s="51"/>
      <c r="HN475" s="51"/>
      <c r="HO475" s="51"/>
      <c r="HP475" s="51"/>
      <c r="HQ475" s="51"/>
      <c r="HR475" s="51"/>
      <c r="HS475" s="51"/>
      <c r="HT475" s="51"/>
      <c r="HU475" s="51"/>
      <c r="HV475" s="51"/>
      <c r="HW475" s="51"/>
      <c r="HX475" s="51"/>
      <c r="HY475" s="51"/>
      <c r="HZ475" s="51"/>
      <c r="IA475" s="51"/>
      <c r="IB475" s="51"/>
      <c r="IC475" s="51"/>
      <c r="ID475" s="51"/>
      <c r="IE475" s="51"/>
      <c r="IF475" s="51"/>
      <c r="IG475" s="51"/>
      <c r="IH475" s="51"/>
      <c r="II475" s="51"/>
      <c r="IJ475" s="51"/>
      <c r="IK475" s="51"/>
      <c r="IL475" s="51"/>
      <c r="IM475" s="51"/>
      <c r="IN475" s="51"/>
      <c r="IO475" s="51"/>
      <c r="IP475" s="51"/>
      <c r="IQ475" s="51"/>
      <c r="IR475" s="51"/>
      <c r="IS475" s="51"/>
      <c r="IT475" s="51"/>
      <c r="IU475" s="51"/>
      <c r="IV475" s="51"/>
    </row>
    <row r="476" spans="1:256" ht="13.5">
      <c r="A476" s="75"/>
      <c r="B476" s="1132"/>
      <c r="C476" s="51"/>
      <c r="D476" s="1077"/>
      <c r="E476" s="1077"/>
      <c r="F476" s="1132"/>
      <c r="G476" s="1132"/>
      <c r="H476" s="1132"/>
      <c r="I476" s="1132"/>
      <c r="J476" s="161"/>
      <c r="K476" s="51"/>
      <c r="L476" s="1077"/>
      <c r="M476" s="1077"/>
      <c r="N476" s="1132"/>
      <c r="O476" s="1132"/>
      <c r="P476" s="1132"/>
      <c r="Q476" s="1132"/>
      <c r="R476" s="51"/>
      <c r="S476" s="51"/>
      <c r="T476" s="164"/>
      <c r="U476" s="51"/>
      <c r="V476" s="169"/>
      <c r="W476" s="51"/>
      <c r="X476" s="51"/>
      <c r="Y476" s="1077"/>
      <c r="Z476" s="1153"/>
      <c r="AA476" s="1132"/>
      <c r="AB476" s="1132"/>
      <c r="AC476" s="1132"/>
      <c r="AD476" s="1132"/>
      <c r="AE476" s="166"/>
      <c r="AF476" s="51"/>
      <c r="AG476" s="166"/>
      <c r="AH476" s="166"/>
      <c r="AI476" s="166"/>
      <c r="AJ476" s="57"/>
      <c r="AK476" s="51"/>
      <c r="AL476" s="51"/>
      <c r="AM476" s="51"/>
      <c r="AN476" s="51"/>
      <c r="AO476" s="51"/>
      <c r="AP476" s="51"/>
      <c r="AQ476" s="51"/>
      <c r="AR476" s="51"/>
      <c r="AS476" s="51"/>
      <c r="AT476" s="51"/>
      <c r="AU476" s="51"/>
      <c r="AV476" s="51"/>
      <c r="AW476" s="51"/>
      <c r="AX476" s="51"/>
      <c r="AY476" s="51"/>
      <c r="AZ476" s="51"/>
      <c r="BA476" s="51"/>
      <c r="BB476" s="51"/>
      <c r="BC476" s="51"/>
      <c r="BD476" s="51"/>
      <c r="BE476" s="51"/>
      <c r="BF476" s="51"/>
      <c r="BG476" s="51"/>
      <c r="BH476" s="51"/>
      <c r="BI476" s="51"/>
      <c r="BJ476" s="51"/>
      <c r="BK476" s="51"/>
      <c r="BL476" s="51"/>
      <c r="BM476" s="51"/>
      <c r="BN476" s="51"/>
      <c r="BO476" s="51"/>
      <c r="BP476" s="51"/>
      <c r="BQ476" s="51"/>
      <c r="BR476" s="51"/>
      <c r="BS476" s="51"/>
      <c r="BT476" s="51"/>
      <c r="BU476" s="51"/>
      <c r="BV476" s="51"/>
      <c r="BW476" s="51"/>
      <c r="BX476" s="51"/>
      <c r="BY476" s="51"/>
      <c r="BZ476" s="51"/>
      <c r="CA476" s="51"/>
      <c r="CB476" s="51"/>
      <c r="CC476" s="51"/>
      <c r="CD476" s="51"/>
      <c r="CE476" s="51"/>
      <c r="CF476" s="51"/>
      <c r="CG476" s="51"/>
      <c r="CH476" s="51"/>
      <c r="CI476" s="51"/>
      <c r="CJ476" s="51"/>
      <c r="CK476" s="51"/>
      <c r="CL476" s="51"/>
      <c r="CM476" s="51"/>
      <c r="CN476" s="51"/>
      <c r="CO476" s="51"/>
      <c r="CP476" s="51"/>
      <c r="CQ476" s="51"/>
      <c r="CR476" s="51"/>
      <c r="CS476" s="51"/>
      <c r="CT476" s="51"/>
      <c r="CU476" s="51"/>
      <c r="CV476" s="51"/>
      <c r="CW476" s="51"/>
      <c r="CX476" s="51"/>
      <c r="CY476" s="51"/>
      <c r="CZ476" s="51"/>
      <c r="DA476" s="51"/>
      <c r="DB476" s="51"/>
      <c r="DC476" s="51"/>
      <c r="DD476" s="51"/>
      <c r="DE476" s="51"/>
      <c r="DF476" s="51"/>
      <c r="DG476" s="51"/>
      <c r="DH476" s="51"/>
      <c r="DI476" s="51"/>
      <c r="DJ476" s="51"/>
      <c r="DK476" s="51"/>
      <c r="DL476" s="51"/>
      <c r="DM476" s="51"/>
      <c r="DN476" s="51"/>
      <c r="DO476" s="51"/>
      <c r="DP476" s="51"/>
      <c r="DQ476" s="51"/>
      <c r="DR476" s="51"/>
      <c r="DS476" s="51"/>
      <c r="DT476" s="51"/>
      <c r="DU476" s="51"/>
      <c r="DV476" s="51"/>
      <c r="DW476" s="51"/>
      <c r="DX476" s="51"/>
      <c r="DY476" s="51"/>
      <c r="DZ476" s="51"/>
      <c r="EA476" s="51"/>
      <c r="EB476" s="51"/>
      <c r="EC476" s="51"/>
      <c r="ED476" s="51"/>
      <c r="EE476" s="51"/>
      <c r="EF476" s="51"/>
      <c r="EG476" s="51"/>
      <c r="EH476" s="51"/>
      <c r="EI476" s="51"/>
      <c r="EJ476" s="51"/>
      <c r="EK476" s="51"/>
      <c r="EL476" s="51"/>
      <c r="EM476" s="51"/>
      <c r="EN476" s="51"/>
      <c r="EO476" s="51"/>
      <c r="EP476" s="51"/>
      <c r="EQ476" s="51"/>
      <c r="ER476" s="51"/>
      <c r="ES476" s="51"/>
      <c r="ET476" s="51"/>
      <c r="EU476" s="51"/>
      <c r="EV476" s="51"/>
      <c r="EW476" s="51"/>
      <c r="EX476" s="51"/>
      <c r="EY476" s="51"/>
      <c r="EZ476" s="51"/>
      <c r="FA476" s="51"/>
      <c r="FB476" s="51"/>
      <c r="FC476" s="51"/>
      <c r="FD476" s="51"/>
      <c r="FE476" s="51"/>
      <c r="FF476" s="51"/>
      <c r="FG476" s="51"/>
      <c r="FH476" s="51"/>
      <c r="FI476" s="51"/>
      <c r="FJ476" s="51"/>
      <c r="FK476" s="51"/>
      <c r="FL476" s="51"/>
      <c r="FM476" s="51"/>
      <c r="FN476" s="51"/>
      <c r="FO476" s="51"/>
      <c r="FP476" s="51"/>
      <c r="FQ476" s="51"/>
      <c r="FR476" s="51"/>
      <c r="FS476" s="51"/>
      <c r="FT476" s="51"/>
      <c r="FU476" s="51"/>
      <c r="FV476" s="51"/>
      <c r="FW476" s="51"/>
      <c r="FX476" s="51"/>
      <c r="FY476" s="51"/>
      <c r="FZ476" s="51"/>
      <c r="GA476" s="51"/>
      <c r="GB476" s="51"/>
      <c r="GC476" s="51"/>
      <c r="GD476" s="51"/>
      <c r="GE476" s="51"/>
      <c r="GF476" s="51"/>
      <c r="GG476" s="51"/>
      <c r="GH476" s="51"/>
      <c r="GI476" s="51"/>
      <c r="GJ476" s="51"/>
      <c r="GK476" s="51"/>
      <c r="GL476" s="51"/>
      <c r="GM476" s="51"/>
      <c r="GN476" s="51"/>
      <c r="GO476" s="51"/>
      <c r="GP476" s="51"/>
      <c r="GQ476" s="51"/>
      <c r="GR476" s="51"/>
      <c r="GS476" s="51"/>
      <c r="GT476" s="51"/>
      <c r="GU476" s="51"/>
      <c r="GV476" s="51"/>
      <c r="GW476" s="51"/>
      <c r="GX476" s="51"/>
      <c r="GY476" s="51"/>
      <c r="GZ476" s="51"/>
      <c r="HA476" s="51"/>
      <c r="HB476" s="51"/>
      <c r="HC476" s="51"/>
      <c r="HD476" s="51"/>
      <c r="HE476" s="51"/>
      <c r="HF476" s="51"/>
      <c r="HG476" s="51"/>
      <c r="HH476" s="51"/>
      <c r="HI476" s="51"/>
      <c r="HJ476" s="51"/>
      <c r="HK476" s="51"/>
      <c r="HL476" s="51"/>
      <c r="HM476" s="51"/>
      <c r="HN476" s="51"/>
      <c r="HO476" s="51"/>
      <c r="HP476" s="51"/>
      <c r="HQ476" s="51"/>
      <c r="HR476" s="51"/>
      <c r="HS476" s="51"/>
      <c r="HT476" s="51"/>
      <c r="HU476" s="51"/>
      <c r="HV476" s="51"/>
      <c r="HW476" s="51"/>
      <c r="HX476" s="51"/>
      <c r="HY476" s="51"/>
      <c r="HZ476" s="51"/>
      <c r="IA476" s="51"/>
      <c r="IB476" s="51"/>
      <c r="IC476" s="51"/>
      <c r="ID476" s="51"/>
      <c r="IE476" s="51"/>
      <c r="IF476" s="51"/>
      <c r="IG476" s="51"/>
      <c r="IH476" s="51"/>
      <c r="II476" s="51"/>
      <c r="IJ476" s="51"/>
      <c r="IK476" s="51"/>
      <c r="IL476" s="51"/>
      <c r="IM476" s="51"/>
      <c r="IN476" s="51"/>
      <c r="IO476" s="51"/>
      <c r="IP476" s="51"/>
      <c r="IQ476" s="51"/>
      <c r="IR476" s="51"/>
      <c r="IS476" s="51"/>
      <c r="IT476" s="51"/>
      <c r="IU476" s="51"/>
      <c r="IV476" s="51"/>
    </row>
    <row r="477" spans="1:256" ht="13.5">
      <c r="A477" s="75"/>
      <c r="B477" s="1132"/>
      <c r="C477" s="51"/>
      <c r="D477" s="166"/>
      <c r="E477" s="166"/>
      <c r="F477" s="166"/>
      <c r="G477" s="166"/>
      <c r="H477" s="166"/>
      <c r="I477" s="166"/>
      <c r="J477" s="179"/>
      <c r="K477" s="166"/>
      <c r="L477" s="166"/>
      <c r="M477" s="166"/>
      <c r="N477" s="166"/>
      <c r="O477" s="166"/>
      <c r="P477" s="166"/>
      <c r="Q477" s="166"/>
      <c r="R477" s="166"/>
      <c r="S477" s="166"/>
      <c r="T477" s="166"/>
      <c r="U477" s="166"/>
      <c r="V477" s="166"/>
      <c r="W477" s="166"/>
      <c r="X477" s="166"/>
      <c r="Y477" s="77"/>
      <c r="Z477" s="166"/>
      <c r="AA477" s="166"/>
      <c r="AB477" s="166"/>
      <c r="AC477" s="166"/>
      <c r="AD477" s="162"/>
      <c r="AE477" s="162"/>
      <c r="AF477" s="166"/>
      <c r="AG477" s="166"/>
      <c r="AH477" s="166"/>
      <c r="AI477" s="166"/>
      <c r="AJ477" s="145"/>
      <c r="AK477" s="51"/>
      <c r="AL477" s="51"/>
      <c r="AM477" s="51"/>
      <c r="AN477" s="51"/>
      <c r="AO477" s="51"/>
      <c r="AP477" s="51"/>
      <c r="AQ477" s="51"/>
      <c r="AR477" s="51"/>
      <c r="AS477" s="51"/>
      <c r="AT477" s="51"/>
      <c r="AU477" s="57"/>
      <c r="AV477" s="57"/>
      <c r="AW477" s="57"/>
      <c r="AX477" s="51"/>
      <c r="AY477" s="51"/>
      <c r="AZ477" s="51"/>
      <c r="BA477" s="51"/>
      <c r="BB477" s="51"/>
      <c r="BC477" s="51"/>
      <c r="BD477" s="51"/>
      <c r="BE477" s="51"/>
      <c r="BF477" s="51"/>
      <c r="BG477" s="51"/>
      <c r="BH477" s="51"/>
      <c r="BI477" s="51"/>
      <c r="BJ477" s="51"/>
      <c r="BK477" s="51"/>
      <c r="BL477" s="51"/>
      <c r="BM477" s="51"/>
      <c r="BN477" s="51"/>
      <c r="BO477" s="51"/>
      <c r="BP477" s="51"/>
      <c r="BQ477" s="51"/>
      <c r="BR477" s="51"/>
      <c r="BS477" s="51"/>
      <c r="BT477" s="51"/>
      <c r="BU477" s="51"/>
      <c r="BV477" s="51"/>
      <c r="BW477" s="51"/>
      <c r="BX477" s="51"/>
      <c r="BY477" s="51"/>
      <c r="BZ477" s="51"/>
      <c r="CA477" s="51"/>
      <c r="CB477" s="51"/>
      <c r="CC477" s="51"/>
      <c r="CD477" s="51"/>
      <c r="CE477" s="51"/>
      <c r="CF477" s="51"/>
      <c r="CG477" s="51"/>
      <c r="CH477" s="51"/>
      <c r="CI477" s="51"/>
      <c r="CJ477" s="51"/>
      <c r="CK477" s="51"/>
      <c r="CL477" s="51"/>
      <c r="CM477" s="51"/>
      <c r="CN477" s="51"/>
      <c r="CO477" s="51"/>
      <c r="CP477" s="51"/>
      <c r="CQ477" s="51"/>
      <c r="CR477" s="51"/>
      <c r="CS477" s="51"/>
      <c r="CT477" s="51"/>
      <c r="CU477" s="51"/>
      <c r="CV477" s="51"/>
      <c r="CW477" s="51"/>
      <c r="CX477" s="51"/>
      <c r="CY477" s="51"/>
      <c r="CZ477" s="51"/>
      <c r="DA477" s="51"/>
      <c r="DB477" s="51"/>
      <c r="DC477" s="51"/>
      <c r="DD477" s="51"/>
      <c r="DE477" s="51"/>
      <c r="DF477" s="51"/>
      <c r="DG477" s="51"/>
      <c r="DH477" s="51"/>
      <c r="DI477" s="51"/>
      <c r="DJ477" s="51"/>
      <c r="DK477" s="51"/>
      <c r="DL477" s="51"/>
      <c r="DM477" s="51"/>
      <c r="DN477" s="51"/>
      <c r="DO477" s="51"/>
      <c r="DP477" s="51"/>
      <c r="DQ477" s="51"/>
      <c r="DR477" s="51"/>
      <c r="DS477" s="51"/>
      <c r="DT477" s="51"/>
      <c r="DU477" s="51"/>
      <c r="DV477" s="51"/>
      <c r="DW477" s="51"/>
      <c r="DX477" s="51"/>
      <c r="DY477" s="51"/>
      <c r="DZ477" s="51"/>
      <c r="EA477" s="51"/>
      <c r="EB477" s="51"/>
      <c r="EC477" s="51"/>
      <c r="ED477" s="51"/>
      <c r="EE477" s="51"/>
      <c r="EF477" s="51"/>
      <c r="EG477" s="51"/>
      <c r="EH477" s="51"/>
      <c r="EI477" s="51"/>
      <c r="EJ477" s="51"/>
      <c r="EK477" s="51"/>
      <c r="EL477" s="51"/>
      <c r="EM477" s="51"/>
      <c r="EN477" s="51"/>
      <c r="EO477" s="51"/>
      <c r="EP477" s="51"/>
      <c r="EQ477" s="51"/>
      <c r="ER477" s="51"/>
      <c r="ES477" s="51"/>
      <c r="ET477" s="51"/>
      <c r="EU477" s="51"/>
      <c r="EV477" s="51"/>
      <c r="EW477" s="51"/>
      <c r="EX477" s="51"/>
      <c r="EY477" s="51"/>
      <c r="EZ477" s="51"/>
      <c r="FA477" s="51"/>
      <c r="FB477" s="51"/>
      <c r="FC477" s="51"/>
      <c r="FD477" s="51"/>
      <c r="FE477" s="51"/>
      <c r="FF477" s="51"/>
      <c r="FG477" s="51"/>
      <c r="FH477" s="51"/>
      <c r="FI477" s="51"/>
      <c r="FJ477" s="51"/>
      <c r="FK477" s="51"/>
      <c r="FL477" s="51"/>
      <c r="FM477" s="51"/>
      <c r="FN477" s="51"/>
      <c r="FO477" s="51"/>
      <c r="FP477" s="51"/>
      <c r="FQ477" s="51"/>
      <c r="FR477" s="51"/>
      <c r="FS477" s="51"/>
      <c r="FT477" s="51"/>
      <c r="FU477" s="51"/>
      <c r="FV477" s="51"/>
      <c r="FW477" s="51"/>
      <c r="FX477" s="51"/>
      <c r="FY477" s="51"/>
      <c r="FZ477" s="51"/>
      <c r="GA477" s="51"/>
      <c r="GB477" s="51"/>
      <c r="GC477" s="51"/>
      <c r="GD477" s="51"/>
      <c r="GE477" s="51"/>
      <c r="GF477" s="51"/>
      <c r="GG477" s="51"/>
      <c r="GH477" s="51"/>
      <c r="GI477" s="51"/>
      <c r="GJ477" s="51"/>
      <c r="GK477" s="51"/>
      <c r="GL477" s="51"/>
      <c r="GM477" s="51"/>
      <c r="GN477" s="51"/>
      <c r="GO477" s="51"/>
      <c r="GP477" s="51"/>
      <c r="GQ477" s="51"/>
      <c r="GR477" s="51"/>
      <c r="GS477" s="51"/>
      <c r="GT477" s="51"/>
      <c r="GU477" s="51"/>
      <c r="GV477" s="51"/>
      <c r="GW477" s="51"/>
      <c r="GX477" s="51"/>
      <c r="GY477" s="51"/>
      <c r="GZ477" s="51"/>
      <c r="HA477" s="51"/>
      <c r="HB477" s="51"/>
      <c r="HC477" s="51"/>
      <c r="HD477" s="51"/>
      <c r="HE477" s="51"/>
      <c r="HF477" s="51"/>
      <c r="HG477" s="51"/>
      <c r="HH477" s="51"/>
      <c r="HI477" s="51"/>
      <c r="HJ477" s="51"/>
      <c r="HK477" s="51"/>
      <c r="HL477" s="51"/>
      <c r="HM477" s="51"/>
      <c r="HN477" s="51"/>
      <c r="HO477" s="51"/>
      <c r="HP477" s="51"/>
      <c r="HQ477" s="51"/>
      <c r="HR477" s="51"/>
      <c r="HS477" s="51"/>
      <c r="HT477" s="51"/>
      <c r="HU477" s="51"/>
      <c r="HV477" s="51"/>
      <c r="HW477" s="51"/>
      <c r="HX477" s="51"/>
      <c r="HY477" s="51"/>
      <c r="HZ477" s="51"/>
      <c r="IA477" s="51"/>
      <c r="IB477" s="51"/>
      <c r="IC477" s="51"/>
      <c r="ID477" s="51"/>
      <c r="IE477" s="51"/>
      <c r="IF477" s="51"/>
      <c r="IG477" s="51"/>
      <c r="IH477" s="51"/>
      <c r="II477" s="51"/>
      <c r="IJ477" s="51"/>
      <c r="IK477" s="51"/>
      <c r="IL477" s="51"/>
      <c r="IM477" s="51"/>
      <c r="IN477" s="51"/>
      <c r="IO477" s="51"/>
      <c r="IP477" s="51"/>
      <c r="IQ477" s="51"/>
      <c r="IR477" s="51"/>
      <c r="IS477" s="51"/>
      <c r="IT477" s="51"/>
      <c r="IU477" s="51"/>
      <c r="IV477" s="51"/>
    </row>
    <row r="478" spans="1:256" ht="13.5">
      <c r="A478" s="408"/>
      <c r="B478" s="458"/>
      <c r="C478" s="460"/>
      <c r="D478" s="458"/>
      <c r="E478" s="458"/>
      <c r="F478" s="458"/>
      <c r="G478" s="458"/>
      <c r="H478" s="458"/>
      <c r="I478" s="458"/>
      <c r="J478" s="458"/>
      <c r="K478" s="458"/>
      <c r="L478" s="458"/>
      <c r="M478" s="458"/>
      <c r="N478" s="458"/>
      <c r="O478" s="458"/>
      <c r="P478" s="458"/>
      <c r="Q478" s="458"/>
      <c r="R478" s="466"/>
      <c r="S478" s="458"/>
      <c r="T478" s="458"/>
      <c r="U478" s="466"/>
      <c r="V478" s="458"/>
      <c r="W478" s="458"/>
      <c r="X478" s="458"/>
      <c r="Y478" s="467"/>
      <c r="Z478" s="467"/>
      <c r="AA478" s="467"/>
      <c r="AB478" s="467"/>
      <c r="AC478" s="467"/>
      <c r="AD478" s="468"/>
      <c r="AE478" s="468"/>
      <c r="AF478" s="468"/>
      <c r="AG478" s="468"/>
      <c r="AH478" s="468"/>
      <c r="AI478" s="129"/>
      <c r="AJ478" s="51"/>
      <c r="AK478" s="51"/>
      <c r="AL478" s="51"/>
      <c r="AM478" s="51"/>
      <c r="AN478" s="51"/>
      <c r="AO478" s="51"/>
      <c r="AP478" s="51"/>
      <c r="AQ478" s="51"/>
      <c r="AR478" s="51"/>
      <c r="AS478" s="51"/>
      <c r="AT478" s="51"/>
      <c r="AU478" s="51"/>
      <c r="AV478" s="51"/>
      <c r="AW478" s="51"/>
      <c r="AX478" s="51"/>
      <c r="AY478" s="51"/>
      <c r="AZ478" s="51"/>
      <c r="BA478" s="51"/>
      <c r="BB478" s="51"/>
      <c r="BC478" s="51"/>
      <c r="BD478" s="51"/>
      <c r="BE478" s="51"/>
      <c r="BF478" s="51"/>
      <c r="BG478" s="51"/>
      <c r="BH478" s="51"/>
      <c r="BI478" s="51"/>
      <c r="BJ478" s="51"/>
      <c r="BK478" s="51"/>
      <c r="BL478" s="51"/>
      <c r="BM478" s="51"/>
      <c r="BN478" s="51"/>
      <c r="BO478" s="51"/>
      <c r="BP478" s="51"/>
      <c r="BQ478" s="51"/>
      <c r="BR478" s="51"/>
      <c r="BS478" s="51"/>
      <c r="BT478" s="51"/>
      <c r="BU478" s="51"/>
      <c r="BV478" s="51"/>
      <c r="BW478" s="51"/>
      <c r="BX478" s="51"/>
      <c r="BY478" s="51"/>
      <c r="BZ478" s="51"/>
      <c r="CA478" s="51"/>
      <c r="CB478" s="51"/>
      <c r="CC478" s="51"/>
      <c r="CD478" s="51"/>
      <c r="CE478" s="51"/>
      <c r="CF478" s="51"/>
      <c r="CG478" s="51"/>
      <c r="CH478" s="51"/>
      <c r="CI478" s="51"/>
      <c r="CJ478" s="51"/>
      <c r="CK478" s="51"/>
      <c r="CL478" s="51"/>
      <c r="CM478" s="51"/>
      <c r="CN478" s="51"/>
      <c r="CO478" s="51"/>
      <c r="CP478" s="51"/>
      <c r="CQ478" s="51"/>
      <c r="CR478" s="51"/>
      <c r="CS478" s="51"/>
      <c r="CT478" s="51"/>
      <c r="CU478" s="51"/>
      <c r="CV478" s="51"/>
      <c r="CW478" s="51"/>
      <c r="CX478" s="51"/>
      <c r="CY478" s="51"/>
      <c r="CZ478" s="51"/>
      <c r="DA478" s="51"/>
      <c r="DB478" s="51"/>
      <c r="DC478" s="51"/>
      <c r="DD478" s="51"/>
      <c r="DE478" s="51"/>
      <c r="DF478" s="51"/>
      <c r="DG478" s="51"/>
      <c r="DH478" s="51"/>
      <c r="DI478" s="51"/>
      <c r="DJ478" s="51"/>
      <c r="DK478" s="51"/>
      <c r="DL478" s="51"/>
      <c r="DM478" s="51"/>
      <c r="DN478" s="51"/>
      <c r="DO478" s="51"/>
      <c r="DP478" s="51"/>
      <c r="DQ478" s="51"/>
      <c r="DR478" s="51"/>
      <c r="DS478" s="51"/>
      <c r="DT478" s="51"/>
      <c r="DU478" s="51"/>
      <c r="DV478" s="51"/>
      <c r="DW478" s="51"/>
      <c r="DX478" s="51"/>
      <c r="DY478" s="51"/>
      <c r="DZ478" s="51"/>
      <c r="EA478" s="51"/>
      <c r="EB478" s="51"/>
      <c r="EC478" s="51"/>
      <c r="ED478" s="51"/>
      <c r="EE478" s="51"/>
      <c r="EF478" s="51"/>
      <c r="EG478" s="51"/>
      <c r="EH478" s="51"/>
      <c r="EI478" s="51"/>
      <c r="EJ478" s="51"/>
      <c r="EK478" s="51"/>
      <c r="EL478" s="51"/>
      <c r="EM478" s="51"/>
      <c r="EN478" s="51"/>
      <c r="EO478" s="51"/>
      <c r="EP478" s="51"/>
      <c r="EQ478" s="51"/>
      <c r="ER478" s="51"/>
      <c r="ES478" s="51"/>
      <c r="ET478" s="51"/>
      <c r="EU478" s="51"/>
      <c r="EV478" s="51"/>
      <c r="EW478" s="51"/>
      <c r="EX478" s="51"/>
      <c r="EY478" s="51"/>
      <c r="EZ478" s="51"/>
      <c r="FA478" s="51"/>
      <c r="FB478" s="51"/>
      <c r="FC478" s="51"/>
      <c r="FD478" s="51"/>
      <c r="FE478" s="51"/>
      <c r="FF478" s="51"/>
      <c r="FG478" s="51"/>
      <c r="FH478" s="51"/>
      <c r="FI478" s="51"/>
      <c r="FJ478" s="51"/>
      <c r="FK478" s="51"/>
      <c r="FL478" s="51"/>
      <c r="FM478" s="51"/>
      <c r="FN478" s="51"/>
      <c r="FO478" s="51"/>
      <c r="FP478" s="51"/>
      <c r="FQ478" s="51"/>
      <c r="FR478" s="51"/>
      <c r="FS478" s="51"/>
      <c r="FT478" s="51"/>
      <c r="FU478" s="51"/>
      <c r="FV478" s="51"/>
      <c r="FW478" s="51"/>
      <c r="FX478" s="51"/>
      <c r="FY478" s="51"/>
      <c r="FZ478" s="51"/>
      <c r="GA478" s="51"/>
      <c r="GB478" s="51"/>
      <c r="GC478" s="51"/>
      <c r="GD478" s="51"/>
      <c r="GE478" s="51"/>
      <c r="GF478" s="51"/>
      <c r="GG478" s="51"/>
      <c r="GH478" s="51"/>
      <c r="GI478" s="51"/>
      <c r="GJ478" s="51"/>
      <c r="GK478" s="51"/>
      <c r="GL478" s="51"/>
      <c r="GM478" s="51"/>
      <c r="GN478" s="51"/>
      <c r="GO478" s="51"/>
      <c r="GP478" s="51"/>
      <c r="GQ478" s="51"/>
      <c r="GR478" s="51"/>
      <c r="GS478" s="51"/>
      <c r="GT478" s="51"/>
      <c r="GU478" s="51"/>
      <c r="GV478" s="51"/>
      <c r="GW478" s="51"/>
      <c r="GX478" s="51"/>
      <c r="GY478" s="51"/>
      <c r="GZ478" s="51"/>
      <c r="HA478" s="51"/>
      <c r="HB478" s="51"/>
      <c r="HC478" s="51"/>
      <c r="HD478" s="51"/>
      <c r="HE478" s="51"/>
      <c r="HF478" s="51"/>
      <c r="HG478" s="51"/>
      <c r="HH478" s="51"/>
      <c r="HI478" s="51"/>
      <c r="HJ478" s="51"/>
      <c r="HK478" s="51"/>
      <c r="HL478" s="51"/>
      <c r="HM478" s="51"/>
      <c r="HN478" s="51"/>
      <c r="HO478" s="51"/>
      <c r="HP478" s="51"/>
      <c r="HQ478" s="51"/>
      <c r="HR478" s="51"/>
      <c r="HS478" s="51"/>
      <c r="HT478" s="51"/>
      <c r="HU478" s="51"/>
      <c r="HV478" s="51"/>
      <c r="HW478" s="51"/>
      <c r="HX478" s="51"/>
      <c r="HY478" s="51"/>
      <c r="HZ478" s="51"/>
      <c r="IA478" s="51"/>
      <c r="IB478" s="51"/>
      <c r="IC478" s="51"/>
      <c r="ID478" s="51"/>
      <c r="IE478" s="51"/>
      <c r="IF478" s="51"/>
      <c r="IG478" s="51"/>
      <c r="IH478" s="51"/>
      <c r="II478" s="51"/>
      <c r="IJ478" s="51"/>
      <c r="IK478" s="51"/>
      <c r="IL478" s="51"/>
      <c r="IM478" s="51"/>
      <c r="IN478" s="51"/>
      <c r="IO478" s="51"/>
      <c r="IP478" s="51"/>
      <c r="IQ478" s="51"/>
      <c r="IR478" s="51"/>
      <c r="IS478" s="51"/>
      <c r="IT478" s="51"/>
      <c r="IU478" s="51"/>
      <c r="IV478" s="51"/>
    </row>
    <row r="479" spans="1:256" ht="13.5">
      <c r="A479" s="75"/>
      <c r="B479" s="1150"/>
      <c r="C479" s="51"/>
      <c r="D479" s="166"/>
      <c r="E479" s="166"/>
      <c r="F479" s="166"/>
      <c r="G479" s="166"/>
      <c r="H479" s="166"/>
      <c r="I479" s="166"/>
      <c r="J479" s="179"/>
      <c r="K479" s="166"/>
      <c r="L479" s="166"/>
      <c r="M479" s="166"/>
      <c r="N479" s="166"/>
      <c r="O479" s="166"/>
      <c r="P479" s="166"/>
      <c r="Q479" s="166"/>
      <c r="R479" s="166"/>
      <c r="S479" s="166"/>
      <c r="T479" s="166"/>
      <c r="U479" s="166"/>
      <c r="V479" s="166"/>
      <c r="W479" s="166"/>
      <c r="X479" s="77"/>
      <c r="Y479" s="77"/>
      <c r="Z479" s="166"/>
      <c r="AA479" s="166"/>
      <c r="AB479" s="166"/>
      <c r="AC479" s="166"/>
      <c r="AD479" s="162"/>
      <c r="AE479" s="162"/>
      <c r="AF479" s="166"/>
      <c r="AG479" s="166"/>
      <c r="AH479" s="166"/>
      <c r="AI479" s="166"/>
      <c r="AJ479" s="51"/>
      <c r="AK479" s="51"/>
      <c r="AL479" s="51"/>
      <c r="AM479" s="51"/>
      <c r="AN479" s="51"/>
      <c r="AO479" s="51"/>
      <c r="AP479" s="51"/>
      <c r="AQ479" s="51"/>
      <c r="AR479" s="51"/>
      <c r="AS479" s="51"/>
      <c r="AT479" s="51"/>
      <c r="AU479" s="51"/>
      <c r="AV479" s="51"/>
      <c r="AW479" s="51"/>
      <c r="AX479" s="51"/>
      <c r="AY479" s="51"/>
      <c r="AZ479" s="51"/>
      <c r="BA479" s="51"/>
      <c r="BB479" s="51"/>
      <c r="BC479" s="51"/>
      <c r="BD479" s="51"/>
      <c r="BE479" s="51"/>
      <c r="BF479" s="51"/>
      <c r="BG479" s="51"/>
      <c r="BH479" s="51"/>
      <c r="BI479" s="51"/>
      <c r="BJ479" s="51"/>
      <c r="BK479" s="51"/>
      <c r="BL479" s="51"/>
      <c r="BM479" s="51"/>
      <c r="BN479" s="51"/>
      <c r="BO479" s="51"/>
      <c r="BP479" s="51"/>
      <c r="BQ479" s="51"/>
      <c r="BR479" s="51"/>
      <c r="BS479" s="51"/>
      <c r="BT479" s="51"/>
      <c r="BU479" s="51"/>
      <c r="BV479" s="51"/>
      <c r="BW479" s="51"/>
      <c r="BX479" s="51"/>
      <c r="BY479" s="51"/>
      <c r="BZ479" s="51"/>
      <c r="CA479" s="51"/>
      <c r="CB479" s="51"/>
      <c r="CC479" s="51"/>
      <c r="CD479" s="51"/>
      <c r="CE479" s="51"/>
      <c r="CF479" s="51"/>
      <c r="CG479" s="51"/>
      <c r="CH479" s="51"/>
      <c r="CI479" s="51"/>
      <c r="CJ479" s="51"/>
      <c r="CK479" s="51"/>
      <c r="CL479" s="51"/>
      <c r="CM479" s="51"/>
      <c r="CN479" s="51"/>
      <c r="CO479" s="51"/>
      <c r="CP479" s="51"/>
      <c r="CQ479" s="51"/>
      <c r="CR479" s="51"/>
      <c r="CS479" s="51"/>
      <c r="CT479" s="51"/>
      <c r="CU479" s="51"/>
      <c r="CV479" s="51"/>
      <c r="CW479" s="51"/>
      <c r="CX479" s="51"/>
      <c r="CY479" s="51"/>
      <c r="CZ479" s="51"/>
      <c r="DA479" s="51"/>
      <c r="DB479" s="51"/>
      <c r="DC479" s="51"/>
      <c r="DD479" s="51"/>
      <c r="DE479" s="51"/>
      <c r="DF479" s="51"/>
      <c r="DG479" s="51"/>
      <c r="DH479" s="51"/>
      <c r="DI479" s="51"/>
      <c r="DJ479" s="51"/>
      <c r="DK479" s="51"/>
      <c r="DL479" s="51"/>
      <c r="DM479" s="51"/>
      <c r="DN479" s="51"/>
      <c r="DO479" s="51"/>
      <c r="DP479" s="51"/>
      <c r="DQ479" s="51"/>
      <c r="DR479" s="51"/>
      <c r="DS479" s="51"/>
      <c r="DT479" s="51"/>
      <c r="DU479" s="51"/>
      <c r="DV479" s="51"/>
      <c r="DW479" s="51"/>
      <c r="DX479" s="51"/>
      <c r="DY479" s="51"/>
      <c r="DZ479" s="51"/>
      <c r="EA479" s="51"/>
      <c r="EB479" s="51"/>
      <c r="EC479" s="51"/>
      <c r="ED479" s="51"/>
      <c r="EE479" s="51"/>
      <c r="EF479" s="51"/>
      <c r="EG479" s="51"/>
      <c r="EH479" s="51"/>
      <c r="EI479" s="51"/>
      <c r="EJ479" s="51"/>
      <c r="EK479" s="51"/>
      <c r="EL479" s="51"/>
      <c r="EM479" s="51"/>
      <c r="EN479" s="51"/>
      <c r="EO479" s="51"/>
      <c r="EP479" s="51"/>
      <c r="EQ479" s="51"/>
      <c r="ER479" s="51"/>
      <c r="ES479" s="51"/>
      <c r="ET479" s="51"/>
      <c r="EU479" s="51"/>
      <c r="EV479" s="51"/>
      <c r="EW479" s="51"/>
      <c r="EX479" s="51"/>
      <c r="EY479" s="51"/>
      <c r="EZ479" s="51"/>
      <c r="FA479" s="51"/>
      <c r="FB479" s="51"/>
      <c r="FC479" s="51"/>
      <c r="FD479" s="51"/>
      <c r="FE479" s="51"/>
      <c r="FF479" s="51"/>
      <c r="FG479" s="51"/>
      <c r="FH479" s="51"/>
      <c r="FI479" s="51"/>
      <c r="FJ479" s="51"/>
      <c r="FK479" s="51"/>
      <c r="FL479" s="51"/>
      <c r="FM479" s="51"/>
      <c r="FN479" s="51"/>
      <c r="FO479" s="51"/>
      <c r="FP479" s="51"/>
      <c r="FQ479" s="51"/>
      <c r="FR479" s="51"/>
      <c r="FS479" s="51"/>
      <c r="FT479" s="51"/>
      <c r="FU479" s="51"/>
      <c r="FV479" s="51"/>
      <c r="FW479" s="51"/>
      <c r="FX479" s="51"/>
      <c r="FY479" s="51"/>
      <c r="FZ479" s="51"/>
      <c r="GA479" s="51"/>
      <c r="GB479" s="51"/>
      <c r="GC479" s="51"/>
      <c r="GD479" s="51"/>
      <c r="GE479" s="51"/>
      <c r="GF479" s="51"/>
      <c r="GG479" s="51"/>
      <c r="GH479" s="51"/>
      <c r="GI479" s="51"/>
      <c r="GJ479" s="51"/>
      <c r="GK479" s="51"/>
      <c r="GL479" s="51"/>
      <c r="GM479" s="51"/>
      <c r="GN479" s="51"/>
      <c r="GO479" s="51"/>
      <c r="GP479" s="51"/>
      <c r="GQ479" s="51"/>
      <c r="GR479" s="51"/>
      <c r="GS479" s="51"/>
      <c r="GT479" s="51"/>
      <c r="GU479" s="51"/>
      <c r="GV479" s="51"/>
      <c r="GW479" s="51"/>
      <c r="GX479" s="51"/>
      <c r="GY479" s="51"/>
      <c r="GZ479" s="51"/>
      <c r="HA479" s="51"/>
      <c r="HB479" s="51"/>
      <c r="HC479" s="51"/>
      <c r="HD479" s="51"/>
      <c r="HE479" s="51"/>
      <c r="HF479" s="51"/>
      <c r="HG479" s="51"/>
      <c r="HH479" s="51"/>
      <c r="HI479" s="51"/>
      <c r="HJ479" s="51"/>
      <c r="HK479" s="51"/>
      <c r="HL479" s="51"/>
      <c r="HM479" s="51"/>
      <c r="HN479" s="51"/>
      <c r="HO479" s="51"/>
      <c r="HP479" s="51"/>
      <c r="HQ479" s="51"/>
      <c r="HR479" s="51"/>
      <c r="HS479" s="51"/>
      <c r="HT479" s="51"/>
      <c r="HU479" s="51"/>
      <c r="HV479" s="51"/>
      <c r="HW479" s="51"/>
      <c r="HX479" s="51"/>
      <c r="HY479" s="51"/>
      <c r="HZ479" s="51"/>
      <c r="IA479" s="51"/>
      <c r="IB479" s="51"/>
      <c r="IC479" s="51"/>
      <c r="ID479" s="51"/>
      <c r="IE479" s="51"/>
      <c r="IF479" s="51"/>
      <c r="IG479" s="51"/>
      <c r="IH479" s="51"/>
      <c r="II479" s="51"/>
      <c r="IJ479" s="51"/>
      <c r="IK479" s="51"/>
      <c r="IL479" s="51"/>
      <c r="IM479" s="51"/>
      <c r="IN479" s="51"/>
      <c r="IO479" s="51"/>
      <c r="IP479" s="51"/>
      <c r="IQ479" s="51"/>
      <c r="IR479" s="51"/>
      <c r="IS479" s="51"/>
      <c r="IT479" s="51"/>
      <c r="IU479" s="51"/>
      <c r="IV479" s="51"/>
    </row>
    <row r="480" spans="1:256" ht="13.5">
      <c r="A480" s="75"/>
      <c r="B480" s="1150"/>
      <c r="C480" s="51"/>
      <c r="D480" s="1077"/>
      <c r="E480" s="1077"/>
      <c r="F480" s="1132"/>
      <c r="G480" s="1132"/>
      <c r="H480" s="1132"/>
      <c r="I480" s="1132"/>
      <c r="J480" s="161"/>
      <c r="K480" s="51"/>
      <c r="L480" s="1077"/>
      <c r="M480" s="1077"/>
      <c r="N480" s="1132"/>
      <c r="O480" s="1132"/>
      <c r="P480" s="1132"/>
      <c r="Q480" s="1132"/>
      <c r="R480" s="183"/>
      <c r="S480" s="163"/>
      <c r="T480" s="161"/>
      <c r="U480" s="51"/>
      <c r="V480" s="183"/>
      <c r="W480" s="183"/>
      <c r="X480" s="183"/>
      <c r="Y480" s="1077"/>
      <c r="Z480" s="1152"/>
      <c r="AA480" s="1132"/>
      <c r="AB480" s="1132"/>
      <c r="AC480" s="1132"/>
      <c r="AD480" s="1132"/>
      <c r="AE480" s="161"/>
      <c r="AF480" s="51"/>
      <c r="AG480" s="51"/>
      <c r="AH480" s="166"/>
      <c r="AI480" s="166"/>
      <c r="AJ480" s="51"/>
      <c r="AK480" s="51"/>
      <c r="AL480" s="51"/>
      <c r="AM480" s="51"/>
      <c r="AN480" s="51"/>
      <c r="AO480" s="51"/>
      <c r="AP480" s="51"/>
      <c r="AQ480" s="51"/>
      <c r="AR480" s="51"/>
      <c r="AS480" s="51"/>
      <c r="AT480" s="51"/>
      <c r="AU480" s="51"/>
      <c r="AV480" s="51"/>
      <c r="AW480" s="51"/>
      <c r="AX480" s="51"/>
      <c r="AY480" s="51"/>
      <c r="AZ480" s="51"/>
      <c r="BA480" s="51"/>
      <c r="BB480" s="51"/>
      <c r="BC480" s="51"/>
      <c r="BD480" s="51"/>
      <c r="BE480" s="51"/>
      <c r="BF480" s="51"/>
      <c r="BG480" s="51"/>
      <c r="BH480" s="51"/>
      <c r="BI480" s="51"/>
      <c r="BJ480" s="51"/>
      <c r="BK480" s="51"/>
      <c r="BL480" s="51"/>
      <c r="BM480" s="51"/>
      <c r="BN480" s="51"/>
      <c r="BO480" s="51"/>
      <c r="BP480" s="51"/>
      <c r="BQ480" s="51"/>
      <c r="BR480" s="51"/>
      <c r="BS480" s="51"/>
      <c r="BT480" s="51"/>
      <c r="BU480" s="51"/>
      <c r="BV480" s="51"/>
      <c r="BW480" s="51"/>
      <c r="BX480" s="51"/>
      <c r="BY480" s="51"/>
      <c r="BZ480" s="51"/>
      <c r="CA480" s="51"/>
      <c r="CB480" s="51"/>
      <c r="CC480" s="51"/>
      <c r="CD480" s="51"/>
      <c r="CE480" s="51"/>
      <c r="CF480" s="51"/>
      <c r="CG480" s="51"/>
      <c r="CH480" s="51"/>
      <c r="CI480" s="51"/>
      <c r="CJ480" s="51"/>
      <c r="CK480" s="51"/>
      <c r="CL480" s="51"/>
      <c r="CM480" s="51"/>
      <c r="CN480" s="51"/>
      <c r="CO480" s="51"/>
      <c r="CP480" s="51"/>
      <c r="CQ480" s="51"/>
      <c r="CR480" s="51"/>
      <c r="CS480" s="51"/>
      <c r="CT480" s="51"/>
      <c r="CU480" s="51"/>
      <c r="CV480" s="51"/>
      <c r="CW480" s="51"/>
      <c r="CX480" s="51"/>
      <c r="CY480" s="51"/>
      <c r="CZ480" s="51"/>
      <c r="DA480" s="51"/>
      <c r="DB480" s="51"/>
      <c r="DC480" s="51"/>
      <c r="DD480" s="51"/>
      <c r="DE480" s="51"/>
      <c r="DF480" s="51"/>
      <c r="DG480" s="51"/>
      <c r="DH480" s="51"/>
      <c r="DI480" s="51"/>
      <c r="DJ480" s="51"/>
      <c r="DK480" s="51"/>
      <c r="DL480" s="51"/>
      <c r="DM480" s="51"/>
      <c r="DN480" s="51"/>
      <c r="DO480" s="51"/>
      <c r="DP480" s="51"/>
      <c r="DQ480" s="51"/>
      <c r="DR480" s="51"/>
      <c r="DS480" s="51"/>
      <c r="DT480" s="51"/>
      <c r="DU480" s="51"/>
      <c r="DV480" s="51"/>
      <c r="DW480" s="51"/>
      <c r="DX480" s="51"/>
      <c r="DY480" s="51"/>
      <c r="DZ480" s="51"/>
      <c r="EA480" s="51"/>
      <c r="EB480" s="51"/>
      <c r="EC480" s="51"/>
      <c r="ED480" s="51"/>
      <c r="EE480" s="51"/>
      <c r="EF480" s="51"/>
      <c r="EG480" s="51"/>
      <c r="EH480" s="51"/>
      <c r="EI480" s="51"/>
      <c r="EJ480" s="51"/>
      <c r="EK480" s="51"/>
      <c r="EL480" s="51"/>
      <c r="EM480" s="51"/>
      <c r="EN480" s="51"/>
      <c r="EO480" s="51"/>
      <c r="EP480" s="51"/>
      <c r="EQ480" s="51"/>
      <c r="ER480" s="51"/>
      <c r="ES480" s="51"/>
      <c r="ET480" s="51"/>
      <c r="EU480" s="51"/>
      <c r="EV480" s="51"/>
      <c r="EW480" s="51"/>
      <c r="EX480" s="51"/>
      <c r="EY480" s="51"/>
      <c r="EZ480" s="51"/>
      <c r="FA480" s="51"/>
      <c r="FB480" s="51"/>
      <c r="FC480" s="51"/>
      <c r="FD480" s="51"/>
      <c r="FE480" s="51"/>
      <c r="FF480" s="51"/>
      <c r="FG480" s="51"/>
      <c r="FH480" s="51"/>
      <c r="FI480" s="51"/>
      <c r="FJ480" s="51"/>
      <c r="FK480" s="51"/>
      <c r="FL480" s="51"/>
      <c r="FM480" s="51"/>
      <c r="FN480" s="51"/>
      <c r="FO480" s="51"/>
      <c r="FP480" s="51"/>
      <c r="FQ480" s="51"/>
      <c r="FR480" s="51"/>
      <c r="FS480" s="51"/>
      <c r="FT480" s="51"/>
      <c r="FU480" s="51"/>
      <c r="FV480" s="51"/>
      <c r="FW480" s="51"/>
      <c r="FX480" s="51"/>
      <c r="FY480" s="51"/>
      <c r="FZ480" s="51"/>
      <c r="GA480" s="51"/>
      <c r="GB480" s="51"/>
      <c r="GC480" s="51"/>
      <c r="GD480" s="51"/>
      <c r="GE480" s="51"/>
      <c r="GF480" s="51"/>
      <c r="GG480" s="51"/>
      <c r="GH480" s="51"/>
      <c r="GI480" s="51"/>
      <c r="GJ480" s="51"/>
      <c r="GK480" s="51"/>
      <c r="GL480" s="51"/>
      <c r="GM480" s="51"/>
      <c r="GN480" s="51"/>
      <c r="GO480" s="51"/>
      <c r="GP480" s="51"/>
      <c r="GQ480" s="51"/>
      <c r="GR480" s="51"/>
      <c r="GS480" s="51"/>
      <c r="GT480" s="51"/>
      <c r="GU480" s="51"/>
      <c r="GV480" s="51"/>
      <c r="GW480" s="51"/>
      <c r="GX480" s="51"/>
      <c r="GY480" s="51"/>
      <c r="GZ480" s="51"/>
      <c r="HA480" s="51"/>
      <c r="HB480" s="51"/>
      <c r="HC480" s="51"/>
      <c r="HD480" s="51"/>
      <c r="HE480" s="51"/>
      <c r="HF480" s="51"/>
      <c r="HG480" s="51"/>
      <c r="HH480" s="51"/>
      <c r="HI480" s="51"/>
      <c r="HJ480" s="51"/>
      <c r="HK480" s="51"/>
      <c r="HL480" s="51"/>
      <c r="HM480" s="51"/>
      <c r="HN480" s="51"/>
      <c r="HO480" s="51"/>
      <c r="HP480" s="51"/>
      <c r="HQ480" s="51"/>
      <c r="HR480" s="51"/>
      <c r="HS480" s="51"/>
      <c r="HT480" s="51"/>
      <c r="HU480" s="51"/>
      <c r="HV480" s="51"/>
      <c r="HW480" s="51"/>
      <c r="HX480" s="51"/>
      <c r="HY480" s="51"/>
      <c r="HZ480" s="51"/>
      <c r="IA480" s="51"/>
      <c r="IB480" s="51"/>
      <c r="IC480" s="51"/>
      <c r="ID480" s="51"/>
      <c r="IE480" s="51"/>
      <c r="IF480" s="51"/>
      <c r="IG480" s="51"/>
      <c r="IH480" s="51"/>
      <c r="II480" s="51"/>
      <c r="IJ480" s="51"/>
      <c r="IK480" s="51"/>
      <c r="IL480" s="51"/>
      <c r="IM480" s="51"/>
      <c r="IN480" s="51"/>
      <c r="IO480" s="51"/>
      <c r="IP480" s="51"/>
      <c r="IQ480" s="51"/>
      <c r="IR480" s="51"/>
      <c r="IS480" s="51"/>
      <c r="IT480" s="51"/>
      <c r="IU480" s="51"/>
      <c r="IV480" s="51"/>
    </row>
    <row r="481" spans="1:256" ht="13.5">
      <c r="A481" s="75"/>
      <c r="B481" s="1150"/>
      <c r="C481" s="51"/>
      <c r="D481" s="166"/>
      <c r="E481" s="166"/>
      <c r="F481" s="166"/>
      <c r="G481" s="166"/>
      <c r="H481" s="166"/>
      <c r="I481" s="179"/>
      <c r="J481" s="166"/>
      <c r="K481" s="51"/>
      <c r="L481" s="166"/>
      <c r="M481" s="166"/>
      <c r="N481" s="166"/>
      <c r="O481" s="166"/>
      <c r="P481" s="166"/>
      <c r="Q481" s="166"/>
      <c r="R481" s="166"/>
      <c r="S481" s="166"/>
      <c r="T481" s="166"/>
      <c r="U481" s="166"/>
      <c r="V481" s="166"/>
      <c r="W481" s="166"/>
      <c r="X481" s="166"/>
      <c r="Y481" s="166"/>
      <c r="Z481" s="77"/>
      <c r="AA481" s="65"/>
      <c r="AB481" s="166"/>
      <c r="AC481" s="166"/>
      <c r="AD481" s="162"/>
      <c r="AE481" s="162"/>
      <c r="AF481" s="166"/>
      <c r="AG481" s="166"/>
      <c r="AH481" s="166"/>
      <c r="AI481" s="166"/>
      <c r="AJ481" s="51"/>
      <c r="AK481" s="51"/>
      <c r="AL481" s="51"/>
      <c r="AM481" s="51"/>
      <c r="AN481" s="51"/>
      <c r="AO481" s="51"/>
      <c r="AP481" s="51"/>
      <c r="AQ481" s="51"/>
      <c r="AR481" s="51"/>
      <c r="AS481" s="51"/>
      <c r="AT481" s="51"/>
      <c r="AU481" s="51"/>
      <c r="AV481" s="51"/>
      <c r="AW481" s="51"/>
      <c r="AX481" s="51"/>
      <c r="AY481" s="51"/>
      <c r="AZ481" s="51"/>
      <c r="BA481" s="51"/>
      <c r="BB481" s="51"/>
      <c r="BC481" s="51"/>
      <c r="BD481" s="51"/>
      <c r="BE481" s="51"/>
      <c r="BF481" s="51"/>
      <c r="BG481" s="51"/>
      <c r="BH481" s="51"/>
      <c r="BI481" s="51"/>
      <c r="BJ481" s="51"/>
      <c r="BK481" s="51"/>
      <c r="BL481" s="51"/>
      <c r="BM481" s="51"/>
      <c r="BN481" s="51"/>
      <c r="BO481" s="51"/>
      <c r="BP481" s="51"/>
      <c r="BQ481" s="51"/>
      <c r="BR481" s="51"/>
      <c r="BS481" s="51"/>
      <c r="BT481" s="51"/>
      <c r="BU481" s="51"/>
      <c r="BV481" s="51"/>
      <c r="BW481" s="51"/>
      <c r="BX481" s="51"/>
      <c r="BY481" s="51"/>
      <c r="BZ481" s="51"/>
      <c r="CA481" s="51"/>
      <c r="CB481" s="51"/>
      <c r="CC481" s="51"/>
      <c r="CD481" s="51"/>
      <c r="CE481" s="51"/>
      <c r="CF481" s="51"/>
      <c r="CG481" s="51"/>
      <c r="CH481" s="51"/>
      <c r="CI481" s="51"/>
      <c r="CJ481" s="51"/>
      <c r="CK481" s="51"/>
      <c r="CL481" s="51"/>
      <c r="CM481" s="51"/>
      <c r="CN481" s="51"/>
      <c r="CO481" s="51"/>
      <c r="CP481" s="51"/>
      <c r="CQ481" s="51"/>
      <c r="CR481" s="51"/>
      <c r="CS481" s="51"/>
      <c r="CT481" s="51"/>
      <c r="CU481" s="51"/>
      <c r="CV481" s="51"/>
      <c r="CW481" s="51"/>
      <c r="CX481" s="51"/>
      <c r="CY481" s="51"/>
      <c r="CZ481" s="51"/>
      <c r="DA481" s="51"/>
      <c r="DB481" s="51"/>
      <c r="DC481" s="51"/>
      <c r="DD481" s="51"/>
      <c r="DE481" s="51"/>
      <c r="DF481" s="51"/>
      <c r="DG481" s="51"/>
      <c r="DH481" s="51"/>
      <c r="DI481" s="51"/>
      <c r="DJ481" s="51"/>
      <c r="DK481" s="51"/>
      <c r="DL481" s="51"/>
      <c r="DM481" s="51"/>
      <c r="DN481" s="51"/>
      <c r="DO481" s="51"/>
      <c r="DP481" s="51"/>
      <c r="DQ481" s="51"/>
      <c r="DR481" s="51"/>
      <c r="DS481" s="51"/>
      <c r="DT481" s="51"/>
      <c r="DU481" s="51"/>
      <c r="DV481" s="51"/>
      <c r="DW481" s="51"/>
      <c r="DX481" s="51"/>
      <c r="DY481" s="51"/>
      <c r="DZ481" s="51"/>
      <c r="EA481" s="51"/>
      <c r="EB481" s="51"/>
      <c r="EC481" s="51"/>
      <c r="ED481" s="51"/>
      <c r="EE481" s="51"/>
      <c r="EF481" s="51"/>
      <c r="EG481" s="51"/>
      <c r="EH481" s="51"/>
      <c r="EI481" s="51"/>
      <c r="EJ481" s="51"/>
      <c r="EK481" s="51"/>
      <c r="EL481" s="51"/>
      <c r="EM481" s="51"/>
      <c r="EN481" s="51"/>
      <c r="EO481" s="51"/>
      <c r="EP481" s="51"/>
      <c r="EQ481" s="51"/>
      <c r="ER481" s="51"/>
      <c r="ES481" s="51"/>
      <c r="ET481" s="51"/>
      <c r="EU481" s="51"/>
      <c r="EV481" s="51"/>
      <c r="EW481" s="51"/>
      <c r="EX481" s="51"/>
      <c r="EY481" s="51"/>
      <c r="EZ481" s="51"/>
      <c r="FA481" s="51"/>
      <c r="FB481" s="51"/>
      <c r="FC481" s="51"/>
      <c r="FD481" s="51"/>
      <c r="FE481" s="51"/>
      <c r="FF481" s="51"/>
      <c r="FG481" s="51"/>
      <c r="FH481" s="51"/>
      <c r="FI481" s="51"/>
      <c r="FJ481" s="51"/>
      <c r="FK481" s="51"/>
      <c r="FL481" s="51"/>
      <c r="FM481" s="51"/>
      <c r="FN481" s="51"/>
      <c r="FO481" s="51"/>
      <c r="FP481" s="51"/>
      <c r="FQ481" s="51"/>
      <c r="FR481" s="51"/>
      <c r="FS481" s="51"/>
      <c r="FT481" s="51"/>
      <c r="FU481" s="51"/>
      <c r="FV481" s="51"/>
      <c r="FW481" s="51"/>
      <c r="FX481" s="51"/>
      <c r="FY481" s="51"/>
      <c r="FZ481" s="51"/>
      <c r="GA481" s="51"/>
      <c r="GB481" s="51"/>
      <c r="GC481" s="51"/>
      <c r="GD481" s="51"/>
      <c r="GE481" s="51"/>
      <c r="GF481" s="51"/>
      <c r="GG481" s="51"/>
      <c r="GH481" s="51"/>
      <c r="GI481" s="51"/>
      <c r="GJ481" s="51"/>
      <c r="GK481" s="51"/>
      <c r="GL481" s="51"/>
      <c r="GM481" s="51"/>
      <c r="GN481" s="51"/>
      <c r="GO481" s="51"/>
      <c r="GP481" s="51"/>
      <c r="GQ481" s="51"/>
      <c r="GR481" s="51"/>
      <c r="GS481" s="51"/>
      <c r="GT481" s="51"/>
      <c r="GU481" s="51"/>
      <c r="GV481" s="51"/>
      <c r="GW481" s="51"/>
      <c r="GX481" s="51"/>
      <c r="GY481" s="51"/>
      <c r="GZ481" s="51"/>
      <c r="HA481" s="51"/>
      <c r="HB481" s="51"/>
      <c r="HC481" s="51"/>
      <c r="HD481" s="51"/>
      <c r="HE481" s="51"/>
      <c r="HF481" s="51"/>
      <c r="HG481" s="51"/>
      <c r="HH481" s="51"/>
      <c r="HI481" s="51"/>
      <c r="HJ481" s="51"/>
      <c r="HK481" s="51"/>
      <c r="HL481" s="51"/>
      <c r="HM481" s="51"/>
      <c r="HN481" s="51"/>
      <c r="HO481" s="51"/>
      <c r="HP481" s="51"/>
      <c r="HQ481" s="51"/>
      <c r="HR481" s="51"/>
      <c r="HS481" s="51"/>
      <c r="HT481" s="51"/>
      <c r="HU481" s="51"/>
      <c r="HV481" s="51"/>
      <c r="HW481" s="51"/>
      <c r="HX481" s="51"/>
      <c r="HY481" s="51"/>
      <c r="HZ481" s="51"/>
      <c r="IA481" s="51"/>
      <c r="IB481" s="51"/>
      <c r="IC481" s="51"/>
      <c r="ID481" s="51"/>
      <c r="IE481" s="51"/>
      <c r="IF481" s="51"/>
      <c r="IG481" s="51"/>
      <c r="IH481" s="51"/>
      <c r="II481" s="51"/>
      <c r="IJ481" s="51"/>
      <c r="IK481" s="51"/>
      <c r="IL481" s="51"/>
      <c r="IM481" s="51"/>
      <c r="IN481" s="51"/>
      <c r="IO481" s="51"/>
      <c r="IP481" s="51"/>
      <c r="IQ481" s="51"/>
      <c r="IR481" s="51"/>
      <c r="IS481" s="51"/>
      <c r="IT481" s="51"/>
      <c r="IU481" s="51"/>
      <c r="IV481" s="51"/>
    </row>
    <row r="482" spans="1:256" ht="13.5">
      <c r="A482" s="75"/>
      <c r="B482" s="1150"/>
      <c r="C482" s="51"/>
      <c r="D482" s="1077"/>
      <c r="E482" s="1077"/>
      <c r="F482" s="1132"/>
      <c r="G482" s="1132"/>
      <c r="H482" s="1132"/>
      <c r="I482" s="1132"/>
      <c r="J482" s="161"/>
      <c r="K482" s="51"/>
      <c r="L482" s="1077"/>
      <c r="M482" s="1077"/>
      <c r="N482" s="1132"/>
      <c r="O482" s="1132"/>
      <c r="P482" s="1132"/>
      <c r="Q482" s="1132"/>
      <c r="R482" s="183"/>
      <c r="S482" s="1077"/>
      <c r="T482" s="1077"/>
      <c r="U482" s="1077"/>
      <c r="V482" s="1132"/>
      <c r="W482" s="1132"/>
      <c r="X482" s="1132"/>
      <c r="Y482" s="1132"/>
      <c r="Z482" s="169"/>
      <c r="AA482" s="51"/>
      <c r="AB482" s="51"/>
      <c r="AC482" s="51"/>
      <c r="AD482" s="51"/>
      <c r="AE482" s="51"/>
      <c r="AF482" s="51"/>
      <c r="AG482" s="151"/>
      <c r="AH482" s="151"/>
      <c r="AI482" s="166"/>
      <c r="AJ482" s="51"/>
      <c r="AK482" s="51"/>
      <c r="AL482" s="51"/>
      <c r="AM482" s="51"/>
      <c r="AN482" s="51"/>
      <c r="AO482" s="51"/>
      <c r="AP482" s="51"/>
      <c r="AQ482" s="51"/>
      <c r="AR482" s="51"/>
      <c r="AS482" s="51"/>
      <c r="AT482" s="51"/>
      <c r="AU482" s="51"/>
      <c r="AV482" s="51"/>
      <c r="AW482" s="51"/>
      <c r="AX482" s="51"/>
      <c r="AY482" s="51"/>
      <c r="AZ482" s="51"/>
      <c r="BA482" s="51"/>
      <c r="BB482" s="51"/>
      <c r="BC482" s="51"/>
      <c r="BD482" s="51"/>
      <c r="BE482" s="51"/>
      <c r="BF482" s="51"/>
      <c r="BG482" s="51"/>
      <c r="BH482" s="51"/>
      <c r="BI482" s="51"/>
      <c r="BJ482" s="51"/>
      <c r="BK482" s="51"/>
      <c r="BL482" s="51"/>
      <c r="BM482" s="51"/>
      <c r="BN482" s="51"/>
      <c r="BO482" s="51"/>
      <c r="BP482" s="51"/>
      <c r="BQ482" s="51"/>
      <c r="BR482" s="51"/>
      <c r="BS482" s="51"/>
      <c r="BT482" s="51"/>
      <c r="BU482" s="51"/>
      <c r="BV482" s="51"/>
      <c r="BW482" s="51"/>
      <c r="BX482" s="51"/>
      <c r="BY482" s="51"/>
      <c r="BZ482" s="51"/>
      <c r="CA482" s="51"/>
      <c r="CB482" s="51"/>
      <c r="CC482" s="51"/>
      <c r="CD482" s="51"/>
      <c r="CE482" s="51"/>
      <c r="CF482" s="51"/>
      <c r="CG482" s="51"/>
      <c r="CH482" s="51"/>
      <c r="CI482" s="51"/>
      <c r="CJ482" s="51"/>
      <c r="CK482" s="51"/>
      <c r="CL482" s="51"/>
      <c r="CM482" s="51"/>
      <c r="CN482" s="51"/>
      <c r="CO482" s="51"/>
      <c r="CP482" s="51"/>
      <c r="CQ482" s="51"/>
      <c r="CR482" s="51"/>
      <c r="CS482" s="51"/>
      <c r="CT482" s="51"/>
      <c r="CU482" s="51"/>
      <c r="CV482" s="51"/>
      <c r="CW482" s="51"/>
      <c r="CX482" s="51"/>
      <c r="CY482" s="51"/>
      <c r="CZ482" s="51"/>
      <c r="DA482" s="51"/>
      <c r="DB482" s="51"/>
      <c r="DC482" s="51"/>
      <c r="DD482" s="51"/>
      <c r="DE482" s="51"/>
      <c r="DF482" s="51"/>
      <c r="DG482" s="51"/>
      <c r="DH482" s="51"/>
      <c r="DI482" s="51"/>
      <c r="DJ482" s="51"/>
      <c r="DK482" s="51"/>
      <c r="DL482" s="51"/>
      <c r="DM482" s="51"/>
      <c r="DN482" s="51"/>
      <c r="DO482" s="51"/>
      <c r="DP482" s="51"/>
      <c r="DQ482" s="51"/>
      <c r="DR482" s="51"/>
      <c r="DS482" s="51"/>
      <c r="DT482" s="51"/>
      <c r="DU482" s="51"/>
      <c r="DV482" s="51"/>
      <c r="DW482" s="51"/>
      <c r="DX482" s="51"/>
      <c r="DY482" s="51"/>
      <c r="DZ482" s="51"/>
      <c r="EA482" s="51"/>
      <c r="EB482" s="51"/>
      <c r="EC482" s="51"/>
      <c r="ED482" s="51"/>
      <c r="EE482" s="51"/>
      <c r="EF482" s="51"/>
      <c r="EG482" s="51"/>
      <c r="EH482" s="51"/>
      <c r="EI482" s="51"/>
      <c r="EJ482" s="51"/>
      <c r="EK482" s="51"/>
      <c r="EL482" s="51"/>
      <c r="EM482" s="51"/>
      <c r="EN482" s="51"/>
      <c r="EO482" s="51"/>
      <c r="EP482" s="51"/>
      <c r="EQ482" s="51"/>
      <c r="ER482" s="51"/>
      <c r="ES482" s="51"/>
      <c r="ET482" s="51"/>
      <c r="EU482" s="51"/>
      <c r="EV482" s="51"/>
      <c r="EW482" s="51"/>
      <c r="EX482" s="51"/>
      <c r="EY482" s="51"/>
      <c r="EZ482" s="51"/>
      <c r="FA482" s="51"/>
      <c r="FB482" s="51"/>
      <c r="FC482" s="51"/>
      <c r="FD482" s="51"/>
      <c r="FE482" s="51"/>
      <c r="FF482" s="51"/>
      <c r="FG482" s="51"/>
      <c r="FH482" s="51"/>
      <c r="FI482" s="51"/>
      <c r="FJ482" s="51"/>
      <c r="FK482" s="51"/>
      <c r="FL482" s="51"/>
      <c r="FM482" s="51"/>
      <c r="FN482" s="51"/>
      <c r="FO482" s="51"/>
      <c r="FP482" s="51"/>
      <c r="FQ482" s="51"/>
      <c r="FR482" s="51"/>
      <c r="FS482" s="51"/>
      <c r="FT482" s="51"/>
      <c r="FU482" s="51"/>
      <c r="FV482" s="51"/>
      <c r="FW482" s="51"/>
      <c r="FX482" s="51"/>
      <c r="FY482" s="51"/>
      <c r="FZ482" s="51"/>
      <c r="GA482" s="51"/>
      <c r="GB482" s="51"/>
      <c r="GC482" s="51"/>
      <c r="GD482" s="51"/>
      <c r="GE482" s="51"/>
      <c r="GF482" s="51"/>
      <c r="GG482" s="51"/>
      <c r="GH482" s="51"/>
      <c r="GI482" s="51"/>
      <c r="GJ482" s="51"/>
      <c r="GK482" s="51"/>
      <c r="GL482" s="51"/>
      <c r="GM482" s="51"/>
      <c r="GN482" s="51"/>
      <c r="GO482" s="51"/>
      <c r="GP482" s="51"/>
      <c r="GQ482" s="51"/>
      <c r="GR482" s="51"/>
      <c r="GS482" s="51"/>
      <c r="GT482" s="51"/>
      <c r="GU482" s="51"/>
      <c r="GV482" s="51"/>
      <c r="GW482" s="51"/>
      <c r="GX482" s="51"/>
      <c r="GY482" s="51"/>
      <c r="GZ482" s="51"/>
      <c r="HA482" s="51"/>
      <c r="HB482" s="51"/>
      <c r="HC482" s="51"/>
      <c r="HD482" s="51"/>
      <c r="HE482" s="51"/>
      <c r="HF482" s="51"/>
      <c r="HG482" s="51"/>
      <c r="HH482" s="51"/>
      <c r="HI482" s="51"/>
      <c r="HJ482" s="51"/>
      <c r="HK482" s="51"/>
      <c r="HL482" s="51"/>
      <c r="HM482" s="51"/>
      <c r="HN482" s="51"/>
      <c r="HO482" s="51"/>
      <c r="HP482" s="51"/>
      <c r="HQ482" s="51"/>
      <c r="HR482" s="51"/>
      <c r="HS482" s="51"/>
      <c r="HT482" s="51"/>
      <c r="HU482" s="51"/>
      <c r="HV482" s="51"/>
      <c r="HW482" s="51"/>
      <c r="HX482" s="51"/>
      <c r="HY482" s="51"/>
      <c r="HZ482" s="51"/>
      <c r="IA482" s="51"/>
      <c r="IB482" s="51"/>
      <c r="IC482" s="51"/>
      <c r="ID482" s="51"/>
      <c r="IE482" s="51"/>
      <c r="IF482" s="51"/>
      <c r="IG482" s="51"/>
      <c r="IH482" s="51"/>
      <c r="II482" s="51"/>
      <c r="IJ482" s="51"/>
      <c r="IK482" s="51"/>
      <c r="IL482" s="51"/>
      <c r="IM482" s="51"/>
      <c r="IN482" s="51"/>
      <c r="IO482" s="51"/>
      <c r="IP482" s="51"/>
      <c r="IQ482" s="51"/>
      <c r="IR482" s="51"/>
      <c r="IS482" s="51"/>
      <c r="IT482" s="51"/>
      <c r="IU482" s="51"/>
      <c r="IV482" s="51"/>
    </row>
    <row r="483" spans="1:256" ht="13.5">
      <c r="A483" s="75"/>
      <c r="B483" s="1150"/>
      <c r="C483" s="51"/>
      <c r="D483" s="166"/>
      <c r="E483" s="166"/>
      <c r="F483" s="166"/>
      <c r="G483" s="166"/>
      <c r="H483" s="166"/>
      <c r="I483" s="179"/>
      <c r="J483" s="161"/>
      <c r="K483" s="51"/>
      <c r="L483" s="166"/>
      <c r="M483" s="166"/>
      <c r="N483" s="166"/>
      <c r="O483" s="166"/>
      <c r="P483" s="166"/>
      <c r="Q483" s="166"/>
      <c r="R483" s="161"/>
      <c r="S483" s="166"/>
      <c r="T483" s="77"/>
      <c r="U483" s="65"/>
      <c r="V483" s="51"/>
      <c r="W483" s="51"/>
      <c r="X483" s="166"/>
      <c r="Y483" s="162"/>
      <c r="Z483" s="166"/>
      <c r="AA483" s="51"/>
      <c r="AB483" s="51"/>
      <c r="AC483" s="51"/>
      <c r="AD483" s="51"/>
      <c r="AE483" s="162"/>
      <c r="AF483" s="51"/>
      <c r="AG483" s="166"/>
      <c r="AH483" s="166"/>
      <c r="AI483" s="166"/>
      <c r="AJ483" s="51"/>
      <c r="AK483" s="51"/>
      <c r="AL483" s="51"/>
      <c r="AM483" s="51"/>
      <c r="AN483" s="51"/>
      <c r="AO483" s="51"/>
      <c r="AP483" s="51"/>
      <c r="AQ483" s="51"/>
      <c r="AR483" s="51"/>
      <c r="AS483" s="51"/>
      <c r="AT483" s="51"/>
      <c r="AU483" s="51"/>
      <c r="AV483" s="51"/>
      <c r="AW483" s="51"/>
      <c r="AX483" s="51"/>
      <c r="AY483" s="51"/>
      <c r="AZ483" s="51"/>
      <c r="BA483" s="51"/>
      <c r="BB483" s="51"/>
      <c r="BC483" s="51"/>
      <c r="BD483" s="51"/>
      <c r="BE483" s="51"/>
      <c r="BF483" s="51"/>
      <c r="BG483" s="51"/>
      <c r="BH483" s="51"/>
      <c r="BI483" s="51"/>
      <c r="BJ483" s="51"/>
      <c r="BK483" s="51"/>
      <c r="BL483" s="51"/>
      <c r="BM483" s="51"/>
      <c r="BN483" s="51"/>
      <c r="BO483" s="51"/>
      <c r="BP483" s="51"/>
      <c r="BQ483" s="51"/>
      <c r="BR483" s="51"/>
      <c r="BS483" s="51"/>
      <c r="BT483" s="51"/>
      <c r="BU483" s="51"/>
      <c r="BV483" s="51"/>
      <c r="BW483" s="51"/>
      <c r="BX483" s="51"/>
      <c r="BY483" s="51"/>
      <c r="BZ483" s="51"/>
      <c r="CA483" s="51"/>
      <c r="CB483" s="51"/>
      <c r="CC483" s="51"/>
      <c r="CD483" s="51"/>
      <c r="CE483" s="51"/>
      <c r="CF483" s="51"/>
      <c r="CG483" s="51"/>
      <c r="CH483" s="51"/>
      <c r="CI483" s="51"/>
      <c r="CJ483" s="51"/>
      <c r="CK483" s="51"/>
      <c r="CL483" s="51"/>
      <c r="CM483" s="51"/>
      <c r="CN483" s="51"/>
      <c r="CO483" s="51"/>
      <c r="CP483" s="51"/>
      <c r="CQ483" s="51"/>
      <c r="CR483" s="51"/>
      <c r="CS483" s="51"/>
      <c r="CT483" s="51"/>
      <c r="CU483" s="51"/>
      <c r="CV483" s="51"/>
      <c r="CW483" s="51"/>
      <c r="CX483" s="51"/>
      <c r="CY483" s="51"/>
      <c r="CZ483" s="51"/>
      <c r="DA483" s="51"/>
      <c r="DB483" s="51"/>
      <c r="DC483" s="51"/>
      <c r="DD483" s="51"/>
      <c r="DE483" s="51"/>
      <c r="DF483" s="51"/>
      <c r="DG483" s="51"/>
      <c r="DH483" s="51"/>
      <c r="DI483" s="51"/>
      <c r="DJ483" s="51"/>
      <c r="DK483" s="51"/>
      <c r="DL483" s="51"/>
      <c r="DM483" s="51"/>
      <c r="DN483" s="51"/>
      <c r="DO483" s="51"/>
      <c r="DP483" s="51"/>
      <c r="DQ483" s="51"/>
      <c r="DR483" s="51"/>
      <c r="DS483" s="51"/>
      <c r="DT483" s="51"/>
      <c r="DU483" s="51"/>
      <c r="DV483" s="51"/>
      <c r="DW483" s="51"/>
      <c r="DX483" s="51"/>
      <c r="DY483" s="51"/>
      <c r="DZ483" s="51"/>
      <c r="EA483" s="51"/>
      <c r="EB483" s="51"/>
      <c r="EC483" s="51"/>
      <c r="ED483" s="51"/>
      <c r="EE483" s="51"/>
      <c r="EF483" s="51"/>
      <c r="EG483" s="51"/>
      <c r="EH483" s="51"/>
      <c r="EI483" s="51"/>
      <c r="EJ483" s="51"/>
      <c r="EK483" s="51"/>
      <c r="EL483" s="51"/>
      <c r="EM483" s="51"/>
      <c r="EN483" s="51"/>
      <c r="EO483" s="51"/>
      <c r="EP483" s="51"/>
      <c r="EQ483" s="51"/>
      <c r="ER483" s="51"/>
      <c r="ES483" s="51"/>
      <c r="ET483" s="51"/>
      <c r="EU483" s="51"/>
      <c r="EV483" s="51"/>
      <c r="EW483" s="51"/>
      <c r="EX483" s="51"/>
      <c r="EY483" s="51"/>
      <c r="EZ483" s="51"/>
      <c r="FA483" s="51"/>
      <c r="FB483" s="51"/>
      <c r="FC483" s="51"/>
      <c r="FD483" s="51"/>
      <c r="FE483" s="51"/>
      <c r="FF483" s="51"/>
      <c r="FG483" s="51"/>
      <c r="FH483" s="51"/>
      <c r="FI483" s="51"/>
      <c r="FJ483" s="51"/>
      <c r="FK483" s="51"/>
      <c r="FL483" s="51"/>
      <c r="FM483" s="51"/>
      <c r="FN483" s="51"/>
      <c r="FO483" s="51"/>
      <c r="FP483" s="51"/>
      <c r="FQ483" s="51"/>
      <c r="FR483" s="51"/>
      <c r="FS483" s="51"/>
      <c r="FT483" s="51"/>
      <c r="FU483" s="51"/>
      <c r="FV483" s="51"/>
      <c r="FW483" s="51"/>
      <c r="FX483" s="51"/>
      <c r="FY483" s="51"/>
      <c r="FZ483" s="51"/>
      <c r="GA483" s="51"/>
      <c r="GB483" s="51"/>
      <c r="GC483" s="51"/>
      <c r="GD483" s="51"/>
      <c r="GE483" s="51"/>
      <c r="GF483" s="51"/>
      <c r="GG483" s="51"/>
      <c r="GH483" s="51"/>
      <c r="GI483" s="51"/>
      <c r="GJ483" s="51"/>
      <c r="GK483" s="51"/>
      <c r="GL483" s="51"/>
      <c r="GM483" s="51"/>
      <c r="GN483" s="51"/>
      <c r="GO483" s="51"/>
      <c r="GP483" s="51"/>
      <c r="GQ483" s="51"/>
      <c r="GR483" s="51"/>
      <c r="GS483" s="51"/>
      <c r="GT483" s="51"/>
      <c r="GU483" s="51"/>
      <c r="GV483" s="51"/>
      <c r="GW483" s="51"/>
      <c r="GX483" s="51"/>
      <c r="GY483" s="51"/>
      <c r="GZ483" s="51"/>
      <c r="HA483" s="51"/>
      <c r="HB483" s="51"/>
      <c r="HC483" s="51"/>
      <c r="HD483" s="51"/>
      <c r="HE483" s="51"/>
      <c r="HF483" s="51"/>
      <c r="HG483" s="51"/>
      <c r="HH483" s="51"/>
      <c r="HI483" s="51"/>
      <c r="HJ483" s="51"/>
      <c r="HK483" s="51"/>
      <c r="HL483" s="51"/>
      <c r="HM483" s="51"/>
      <c r="HN483" s="51"/>
      <c r="HO483" s="51"/>
      <c r="HP483" s="51"/>
      <c r="HQ483" s="51"/>
      <c r="HR483" s="51"/>
      <c r="HS483" s="51"/>
      <c r="HT483" s="51"/>
      <c r="HU483" s="51"/>
      <c r="HV483" s="51"/>
      <c r="HW483" s="51"/>
      <c r="HX483" s="51"/>
      <c r="HY483" s="51"/>
      <c r="HZ483" s="51"/>
      <c r="IA483" s="51"/>
      <c r="IB483" s="51"/>
      <c r="IC483" s="51"/>
      <c r="ID483" s="51"/>
      <c r="IE483" s="51"/>
      <c r="IF483" s="51"/>
      <c r="IG483" s="51"/>
      <c r="IH483" s="51"/>
      <c r="II483" s="51"/>
      <c r="IJ483" s="51"/>
      <c r="IK483" s="51"/>
      <c r="IL483" s="51"/>
      <c r="IM483" s="51"/>
      <c r="IN483" s="51"/>
      <c r="IO483" s="51"/>
      <c r="IP483" s="51"/>
      <c r="IQ483" s="51"/>
      <c r="IR483" s="51"/>
      <c r="IS483" s="51"/>
      <c r="IT483" s="51"/>
      <c r="IU483" s="51"/>
      <c r="IV483" s="51"/>
    </row>
    <row r="484" spans="1:256" ht="13.5">
      <c r="A484" s="75"/>
      <c r="B484" s="1150"/>
      <c r="C484" s="1077"/>
      <c r="D484" s="1077"/>
      <c r="E484" s="1077"/>
      <c r="F484" s="1132"/>
      <c r="G484" s="1132"/>
      <c r="H484" s="1132"/>
      <c r="I484" s="1132"/>
      <c r="J484" s="161"/>
      <c r="K484" s="51"/>
      <c r="L484" s="1077"/>
      <c r="M484" s="1077"/>
      <c r="N484" s="1132"/>
      <c r="O484" s="1132"/>
      <c r="P484" s="1132"/>
      <c r="Q484" s="1132"/>
      <c r="R484" s="183"/>
      <c r="S484" s="1077"/>
      <c r="T484" s="1077"/>
      <c r="U484" s="1077"/>
      <c r="V484" s="1132"/>
      <c r="W484" s="1132"/>
      <c r="X484" s="1132"/>
      <c r="Y484" s="1132"/>
      <c r="Z484" s="169"/>
      <c r="AA484" s="51"/>
      <c r="AB484" s="51"/>
      <c r="AC484" s="51"/>
      <c r="AD484" s="51"/>
      <c r="AE484" s="51"/>
      <c r="AF484" s="51"/>
      <c r="AG484" s="151"/>
      <c r="AH484" s="151"/>
      <c r="AI484" s="166"/>
      <c r="AJ484" s="51"/>
      <c r="AK484" s="51"/>
      <c r="AL484" s="51"/>
      <c r="AM484" s="51"/>
      <c r="AN484" s="51"/>
      <c r="AO484" s="51"/>
      <c r="AP484" s="51"/>
      <c r="AQ484" s="51"/>
      <c r="AR484" s="51"/>
      <c r="AS484" s="51"/>
      <c r="AT484" s="51"/>
      <c r="AU484" s="51"/>
      <c r="AV484" s="51"/>
      <c r="AW484" s="51"/>
      <c r="AX484" s="51"/>
      <c r="AY484" s="51"/>
      <c r="AZ484" s="51"/>
      <c r="BA484" s="51"/>
      <c r="BB484" s="51"/>
      <c r="BC484" s="51"/>
      <c r="BD484" s="51"/>
      <c r="BE484" s="51"/>
      <c r="BF484" s="51"/>
      <c r="BG484" s="51"/>
      <c r="BH484" s="51"/>
      <c r="BI484" s="51"/>
      <c r="BJ484" s="51"/>
      <c r="BK484" s="51"/>
      <c r="BL484" s="51"/>
      <c r="BM484" s="51"/>
      <c r="BN484" s="51"/>
      <c r="BO484" s="51"/>
      <c r="BP484" s="51"/>
      <c r="BQ484" s="51"/>
      <c r="BR484" s="51"/>
      <c r="BS484" s="51"/>
      <c r="BT484" s="51"/>
      <c r="BU484" s="51"/>
      <c r="BV484" s="51"/>
      <c r="BW484" s="51"/>
      <c r="BX484" s="51"/>
      <c r="BY484" s="51"/>
      <c r="BZ484" s="51"/>
      <c r="CA484" s="51"/>
      <c r="CB484" s="51"/>
      <c r="CC484" s="51"/>
      <c r="CD484" s="51"/>
      <c r="CE484" s="51"/>
      <c r="CF484" s="51"/>
      <c r="CG484" s="51"/>
      <c r="CH484" s="51"/>
      <c r="CI484" s="51"/>
      <c r="CJ484" s="51"/>
      <c r="CK484" s="51"/>
      <c r="CL484" s="51"/>
      <c r="CM484" s="51"/>
      <c r="CN484" s="51"/>
      <c r="CO484" s="51"/>
      <c r="CP484" s="51"/>
      <c r="CQ484" s="51"/>
      <c r="CR484" s="51"/>
      <c r="CS484" s="51"/>
      <c r="CT484" s="51"/>
      <c r="CU484" s="51"/>
      <c r="CV484" s="51"/>
      <c r="CW484" s="51"/>
      <c r="CX484" s="51"/>
      <c r="CY484" s="51"/>
      <c r="CZ484" s="51"/>
      <c r="DA484" s="51"/>
      <c r="DB484" s="51"/>
      <c r="DC484" s="51"/>
      <c r="DD484" s="51"/>
      <c r="DE484" s="51"/>
      <c r="DF484" s="51"/>
      <c r="DG484" s="51"/>
      <c r="DH484" s="51"/>
      <c r="DI484" s="51"/>
      <c r="DJ484" s="51"/>
      <c r="DK484" s="51"/>
      <c r="DL484" s="51"/>
      <c r="DM484" s="51"/>
      <c r="DN484" s="51"/>
      <c r="DO484" s="51"/>
      <c r="DP484" s="51"/>
      <c r="DQ484" s="51"/>
      <c r="DR484" s="51"/>
      <c r="DS484" s="51"/>
      <c r="DT484" s="51"/>
      <c r="DU484" s="51"/>
      <c r="DV484" s="51"/>
      <c r="DW484" s="51"/>
      <c r="DX484" s="51"/>
      <c r="DY484" s="51"/>
      <c r="DZ484" s="51"/>
      <c r="EA484" s="51"/>
      <c r="EB484" s="51"/>
      <c r="EC484" s="51"/>
      <c r="ED484" s="51"/>
      <c r="EE484" s="51"/>
      <c r="EF484" s="51"/>
      <c r="EG484" s="51"/>
      <c r="EH484" s="51"/>
      <c r="EI484" s="51"/>
      <c r="EJ484" s="51"/>
      <c r="EK484" s="51"/>
      <c r="EL484" s="51"/>
      <c r="EM484" s="51"/>
      <c r="EN484" s="51"/>
      <c r="EO484" s="51"/>
      <c r="EP484" s="51"/>
      <c r="EQ484" s="51"/>
      <c r="ER484" s="51"/>
      <c r="ES484" s="51"/>
      <c r="ET484" s="51"/>
      <c r="EU484" s="51"/>
      <c r="EV484" s="51"/>
      <c r="EW484" s="51"/>
      <c r="EX484" s="51"/>
      <c r="EY484" s="51"/>
      <c r="EZ484" s="51"/>
      <c r="FA484" s="51"/>
      <c r="FB484" s="51"/>
      <c r="FC484" s="51"/>
      <c r="FD484" s="51"/>
      <c r="FE484" s="51"/>
      <c r="FF484" s="51"/>
      <c r="FG484" s="51"/>
      <c r="FH484" s="51"/>
      <c r="FI484" s="51"/>
      <c r="FJ484" s="51"/>
      <c r="FK484" s="51"/>
      <c r="FL484" s="51"/>
      <c r="FM484" s="51"/>
      <c r="FN484" s="51"/>
      <c r="FO484" s="51"/>
      <c r="FP484" s="51"/>
      <c r="FQ484" s="51"/>
      <c r="FR484" s="51"/>
      <c r="FS484" s="51"/>
      <c r="FT484" s="51"/>
      <c r="FU484" s="51"/>
      <c r="FV484" s="51"/>
      <c r="FW484" s="51"/>
      <c r="FX484" s="51"/>
      <c r="FY484" s="51"/>
      <c r="FZ484" s="51"/>
      <c r="GA484" s="51"/>
      <c r="GB484" s="51"/>
      <c r="GC484" s="51"/>
      <c r="GD484" s="51"/>
      <c r="GE484" s="51"/>
      <c r="GF484" s="51"/>
      <c r="GG484" s="51"/>
      <c r="GH484" s="51"/>
      <c r="GI484" s="51"/>
      <c r="GJ484" s="51"/>
      <c r="GK484" s="51"/>
      <c r="GL484" s="51"/>
      <c r="GM484" s="51"/>
      <c r="GN484" s="51"/>
      <c r="GO484" s="51"/>
      <c r="GP484" s="51"/>
      <c r="GQ484" s="51"/>
      <c r="GR484" s="51"/>
      <c r="GS484" s="51"/>
      <c r="GT484" s="51"/>
      <c r="GU484" s="51"/>
      <c r="GV484" s="51"/>
      <c r="GW484" s="51"/>
      <c r="GX484" s="51"/>
      <c r="GY484" s="51"/>
      <c r="GZ484" s="51"/>
      <c r="HA484" s="51"/>
      <c r="HB484" s="51"/>
      <c r="HC484" s="51"/>
      <c r="HD484" s="51"/>
      <c r="HE484" s="51"/>
      <c r="HF484" s="51"/>
      <c r="HG484" s="51"/>
      <c r="HH484" s="51"/>
      <c r="HI484" s="51"/>
      <c r="HJ484" s="51"/>
      <c r="HK484" s="51"/>
      <c r="HL484" s="51"/>
      <c r="HM484" s="51"/>
      <c r="HN484" s="51"/>
      <c r="HO484" s="51"/>
      <c r="HP484" s="51"/>
      <c r="HQ484" s="51"/>
      <c r="HR484" s="51"/>
      <c r="HS484" s="51"/>
      <c r="HT484" s="51"/>
      <c r="HU484" s="51"/>
      <c r="HV484" s="51"/>
      <c r="HW484" s="51"/>
      <c r="HX484" s="51"/>
      <c r="HY484" s="51"/>
      <c r="HZ484" s="51"/>
      <c r="IA484" s="51"/>
      <c r="IB484" s="51"/>
      <c r="IC484" s="51"/>
      <c r="ID484" s="51"/>
      <c r="IE484" s="51"/>
      <c r="IF484" s="51"/>
      <c r="IG484" s="51"/>
      <c r="IH484" s="51"/>
      <c r="II484" s="51"/>
      <c r="IJ484" s="51"/>
      <c r="IK484" s="51"/>
      <c r="IL484" s="51"/>
      <c r="IM484" s="51"/>
      <c r="IN484" s="51"/>
      <c r="IO484" s="51"/>
      <c r="IP484" s="51"/>
      <c r="IQ484" s="51"/>
      <c r="IR484" s="51"/>
      <c r="IS484" s="51"/>
      <c r="IT484" s="51"/>
      <c r="IU484" s="51"/>
      <c r="IV484" s="51"/>
    </row>
    <row r="485" spans="1:256" ht="13.5">
      <c r="A485" s="75"/>
      <c r="B485" s="1150"/>
      <c r="C485" s="51"/>
      <c r="D485" s="166"/>
      <c r="E485" s="166"/>
      <c r="F485" s="166"/>
      <c r="G485" s="166"/>
      <c r="H485" s="166"/>
      <c r="I485" s="179"/>
      <c r="J485" s="161"/>
      <c r="K485" s="51"/>
      <c r="L485" s="166"/>
      <c r="M485" s="166"/>
      <c r="N485" s="166"/>
      <c r="O485" s="166"/>
      <c r="P485" s="166"/>
      <c r="Q485" s="166"/>
      <c r="R485" s="51"/>
      <c r="S485" s="51"/>
      <c r="T485" s="166"/>
      <c r="U485" s="161"/>
      <c r="V485" s="166"/>
      <c r="W485" s="51"/>
      <c r="X485" s="166"/>
      <c r="Y485" s="77"/>
      <c r="Z485" s="65"/>
      <c r="AA485" s="51"/>
      <c r="AB485" s="51"/>
      <c r="AC485" s="166"/>
      <c r="AD485" s="162"/>
      <c r="AE485" s="162"/>
      <c r="AF485" s="166"/>
      <c r="AG485" s="166"/>
      <c r="AH485" s="166"/>
      <c r="AI485" s="166"/>
      <c r="AJ485" s="51"/>
      <c r="AK485" s="51"/>
      <c r="AL485" s="51"/>
      <c r="AM485" s="51"/>
      <c r="AN485" s="51"/>
      <c r="AO485" s="51"/>
      <c r="AP485" s="51"/>
      <c r="AQ485" s="51"/>
      <c r="AR485" s="51"/>
      <c r="AS485" s="51"/>
      <c r="AT485" s="51"/>
      <c r="AU485" s="51"/>
      <c r="AV485" s="51"/>
      <c r="AW485" s="51"/>
      <c r="AX485" s="51"/>
      <c r="AY485" s="51"/>
      <c r="AZ485" s="51"/>
      <c r="BA485" s="51"/>
      <c r="BB485" s="51"/>
      <c r="BC485" s="51"/>
      <c r="BD485" s="51"/>
      <c r="BE485" s="51"/>
      <c r="BF485" s="51"/>
      <c r="BG485" s="51"/>
      <c r="BH485" s="51"/>
      <c r="BI485" s="51"/>
      <c r="BJ485" s="51"/>
      <c r="BK485" s="51"/>
      <c r="BL485" s="51"/>
      <c r="BM485" s="51"/>
      <c r="BN485" s="51"/>
      <c r="BO485" s="51"/>
      <c r="BP485" s="51"/>
      <c r="BQ485" s="51"/>
      <c r="BR485" s="51"/>
      <c r="BS485" s="51"/>
      <c r="BT485" s="51"/>
      <c r="BU485" s="51"/>
      <c r="BV485" s="51"/>
      <c r="BW485" s="51"/>
      <c r="BX485" s="51"/>
      <c r="BY485" s="51"/>
      <c r="BZ485" s="51"/>
      <c r="CA485" s="51"/>
      <c r="CB485" s="51"/>
      <c r="CC485" s="51"/>
      <c r="CD485" s="51"/>
      <c r="CE485" s="51"/>
      <c r="CF485" s="51"/>
      <c r="CG485" s="51"/>
      <c r="CH485" s="51"/>
      <c r="CI485" s="51"/>
      <c r="CJ485" s="51"/>
      <c r="CK485" s="51"/>
      <c r="CL485" s="51"/>
      <c r="CM485" s="51"/>
      <c r="CN485" s="51"/>
      <c r="CO485" s="51"/>
      <c r="CP485" s="51"/>
      <c r="CQ485" s="51"/>
      <c r="CR485" s="51"/>
      <c r="CS485" s="51"/>
      <c r="CT485" s="51"/>
      <c r="CU485" s="51"/>
      <c r="CV485" s="51"/>
      <c r="CW485" s="51"/>
      <c r="CX485" s="51"/>
      <c r="CY485" s="51"/>
      <c r="CZ485" s="51"/>
      <c r="DA485" s="51"/>
      <c r="DB485" s="51"/>
      <c r="DC485" s="51"/>
      <c r="DD485" s="51"/>
      <c r="DE485" s="51"/>
      <c r="DF485" s="51"/>
      <c r="DG485" s="51"/>
      <c r="DH485" s="51"/>
      <c r="DI485" s="51"/>
      <c r="DJ485" s="51"/>
      <c r="DK485" s="51"/>
      <c r="DL485" s="51"/>
      <c r="DM485" s="51"/>
      <c r="DN485" s="51"/>
      <c r="DO485" s="51"/>
      <c r="DP485" s="51"/>
      <c r="DQ485" s="51"/>
      <c r="DR485" s="51"/>
      <c r="DS485" s="51"/>
      <c r="DT485" s="51"/>
      <c r="DU485" s="51"/>
      <c r="DV485" s="51"/>
      <c r="DW485" s="51"/>
      <c r="DX485" s="51"/>
      <c r="DY485" s="51"/>
      <c r="DZ485" s="51"/>
      <c r="EA485" s="51"/>
      <c r="EB485" s="51"/>
      <c r="EC485" s="51"/>
      <c r="ED485" s="51"/>
      <c r="EE485" s="51"/>
      <c r="EF485" s="51"/>
      <c r="EG485" s="51"/>
      <c r="EH485" s="51"/>
      <c r="EI485" s="51"/>
      <c r="EJ485" s="51"/>
      <c r="EK485" s="51"/>
      <c r="EL485" s="51"/>
      <c r="EM485" s="51"/>
      <c r="EN485" s="51"/>
      <c r="EO485" s="51"/>
      <c r="EP485" s="51"/>
      <c r="EQ485" s="51"/>
      <c r="ER485" s="51"/>
      <c r="ES485" s="51"/>
      <c r="ET485" s="51"/>
      <c r="EU485" s="51"/>
      <c r="EV485" s="51"/>
      <c r="EW485" s="51"/>
      <c r="EX485" s="51"/>
      <c r="EY485" s="51"/>
      <c r="EZ485" s="51"/>
      <c r="FA485" s="51"/>
      <c r="FB485" s="51"/>
      <c r="FC485" s="51"/>
      <c r="FD485" s="51"/>
      <c r="FE485" s="51"/>
      <c r="FF485" s="51"/>
      <c r="FG485" s="51"/>
      <c r="FH485" s="51"/>
      <c r="FI485" s="51"/>
      <c r="FJ485" s="51"/>
      <c r="FK485" s="51"/>
      <c r="FL485" s="51"/>
      <c r="FM485" s="51"/>
      <c r="FN485" s="51"/>
      <c r="FO485" s="51"/>
      <c r="FP485" s="51"/>
      <c r="FQ485" s="51"/>
      <c r="FR485" s="51"/>
      <c r="FS485" s="51"/>
      <c r="FT485" s="51"/>
      <c r="FU485" s="51"/>
      <c r="FV485" s="51"/>
      <c r="FW485" s="51"/>
      <c r="FX485" s="51"/>
      <c r="FY485" s="51"/>
      <c r="FZ485" s="51"/>
      <c r="GA485" s="51"/>
      <c r="GB485" s="51"/>
      <c r="GC485" s="51"/>
      <c r="GD485" s="51"/>
      <c r="GE485" s="51"/>
      <c r="GF485" s="51"/>
      <c r="GG485" s="51"/>
      <c r="GH485" s="51"/>
      <c r="GI485" s="51"/>
      <c r="GJ485" s="51"/>
      <c r="GK485" s="51"/>
      <c r="GL485" s="51"/>
      <c r="GM485" s="51"/>
      <c r="GN485" s="51"/>
      <c r="GO485" s="51"/>
      <c r="GP485" s="51"/>
      <c r="GQ485" s="51"/>
      <c r="GR485" s="51"/>
      <c r="GS485" s="51"/>
      <c r="GT485" s="51"/>
      <c r="GU485" s="51"/>
      <c r="GV485" s="51"/>
      <c r="GW485" s="51"/>
      <c r="GX485" s="51"/>
      <c r="GY485" s="51"/>
      <c r="GZ485" s="51"/>
      <c r="HA485" s="51"/>
      <c r="HB485" s="51"/>
      <c r="HC485" s="51"/>
      <c r="HD485" s="51"/>
      <c r="HE485" s="51"/>
      <c r="HF485" s="51"/>
      <c r="HG485" s="51"/>
      <c r="HH485" s="51"/>
      <c r="HI485" s="51"/>
      <c r="HJ485" s="51"/>
      <c r="HK485" s="51"/>
      <c r="HL485" s="51"/>
      <c r="HM485" s="51"/>
      <c r="HN485" s="51"/>
      <c r="HO485" s="51"/>
      <c r="HP485" s="51"/>
      <c r="HQ485" s="51"/>
      <c r="HR485" s="51"/>
      <c r="HS485" s="51"/>
      <c r="HT485" s="51"/>
      <c r="HU485" s="51"/>
      <c r="HV485" s="51"/>
      <c r="HW485" s="51"/>
      <c r="HX485" s="51"/>
      <c r="HY485" s="51"/>
      <c r="HZ485" s="51"/>
      <c r="IA485" s="51"/>
      <c r="IB485" s="51"/>
      <c r="IC485" s="51"/>
      <c r="ID485" s="51"/>
      <c r="IE485" s="51"/>
      <c r="IF485" s="51"/>
      <c r="IG485" s="51"/>
      <c r="IH485" s="51"/>
      <c r="II485" s="51"/>
      <c r="IJ485" s="51"/>
      <c r="IK485" s="51"/>
      <c r="IL485" s="51"/>
      <c r="IM485" s="51"/>
      <c r="IN485" s="51"/>
      <c r="IO485" s="51"/>
      <c r="IP485" s="51"/>
      <c r="IQ485" s="51"/>
      <c r="IR485" s="51"/>
      <c r="IS485" s="51"/>
      <c r="IT485" s="51"/>
      <c r="IU485" s="51"/>
      <c r="IV485" s="51"/>
    </row>
    <row r="486" spans="1:256" ht="13.5">
      <c r="A486" s="75"/>
      <c r="B486" s="1150"/>
      <c r="C486" s="51"/>
      <c r="D486" s="1077"/>
      <c r="E486" s="1077"/>
      <c r="F486" s="1132"/>
      <c r="G486" s="1132"/>
      <c r="H486" s="1132"/>
      <c r="I486" s="1132"/>
      <c r="J486" s="161"/>
      <c r="K486" s="51"/>
      <c r="L486" s="1077"/>
      <c r="M486" s="1077"/>
      <c r="N486" s="1132"/>
      <c r="O486" s="1132"/>
      <c r="P486" s="1132"/>
      <c r="Q486" s="1132"/>
      <c r="R486" s="51"/>
      <c r="S486" s="51"/>
      <c r="T486" s="166"/>
      <c r="U486" s="51"/>
      <c r="V486" s="169"/>
      <c r="W486" s="51"/>
      <c r="X486" s="51"/>
      <c r="Y486" s="1077"/>
      <c r="Z486" s="1077"/>
      <c r="AA486" s="1132"/>
      <c r="AB486" s="1132"/>
      <c r="AC486" s="1132"/>
      <c r="AD486" s="1132"/>
      <c r="AE486" s="166"/>
      <c r="AF486" s="51"/>
      <c r="AG486" s="151"/>
      <c r="AH486" s="151"/>
      <c r="AI486" s="166"/>
      <c r="AJ486" s="57"/>
      <c r="AK486" s="57"/>
      <c r="AL486" s="57"/>
      <c r="AM486" s="57"/>
      <c r="AN486" s="51"/>
      <c r="AO486" s="51"/>
      <c r="AP486" s="51"/>
      <c r="AQ486" s="51"/>
      <c r="AR486" s="51"/>
      <c r="AS486" s="51"/>
      <c r="AT486" s="51"/>
      <c r="AU486" s="51"/>
      <c r="AV486" s="51"/>
      <c r="AW486" s="51"/>
      <c r="AX486" s="51"/>
      <c r="AY486" s="51"/>
      <c r="AZ486" s="51"/>
      <c r="BA486" s="51"/>
      <c r="BB486" s="51"/>
      <c r="BC486" s="51"/>
      <c r="BD486" s="51"/>
      <c r="BE486" s="51"/>
      <c r="BF486" s="51"/>
      <c r="BG486" s="51"/>
      <c r="BH486" s="51"/>
      <c r="BI486" s="51"/>
      <c r="BJ486" s="51"/>
      <c r="BK486" s="51"/>
      <c r="BL486" s="51"/>
      <c r="BM486" s="51"/>
      <c r="BN486" s="51"/>
      <c r="BO486" s="51"/>
      <c r="BP486" s="51"/>
      <c r="BQ486" s="51"/>
      <c r="BR486" s="51"/>
      <c r="BS486" s="51"/>
      <c r="BT486" s="51"/>
      <c r="BU486" s="51"/>
      <c r="BV486" s="51"/>
      <c r="BW486" s="51"/>
      <c r="BX486" s="51"/>
      <c r="BY486" s="51"/>
      <c r="BZ486" s="51"/>
      <c r="CA486" s="51"/>
      <c r="CB486" s="51"/>
      <c r="CC486" s="51"/>
      <c r="CD486" s="51"/>
      <c r="CE486" s="51"/>
      <c r="CF486" s="51"/>
      <c r="CG486" s="51"/>
      <c r="CH486" s="51"/>
      <c r="CI486" s="51"/>
      <c r="CJ486" s="51"/>
      <c r="CK486" s="51"/>
      <c r="CL486" s="51"/>
      <c r="CM486" s="51"/>
      <c r="CN486" s="51"/>
      <c r="CO486" s="51"/>
      <c r="CP486" s="51"/>
      <c r="CQ486" s="51"/>
      <c r="CR486" s="51"/>
      <c r="CS486" s="51"/>
      <c r="CT486" s="51"/>
      <c r="CU486" s="51"/>
      <c r="CV486" s="51"/>
      <c r="CW486" s="51"/>
      <c r="CX486" s="51"/>
      <c r="CY486" s="51"/>
      <c r="CZ486" s="51"/>
      <c r="DA486" s="51"/>
      <c r="DB486" s="51"/>
      <c r="DC486" s="51"/>
      <c r="DD486" s="51"/>
      <c r="DE486" s="51"/>
      <c r="DF486" s="51"/>
      <c r="DG486" s="51"/>
      <c r="DH486" s="51"/>
      <c r="DI486" s="51"/>
      <c r="DJ486" s="51"/>
      <c r="DK486" s="51"/>
      <c r="DL486" s="51"/>
      <c r="DM486" s="51"/>
      <c r="DN486" s="51"/>
      <c r="DO486" s="51"/>
      <c r="DP486" s="51"/>
      <c r="DQ486" s="51"/>
      <c r="DR486" s="51"/>
      <c r="DS486" s="51"/>
      <c r="DT486" s="51"/>
      <c r="DU486" s="51"/>
      <c r="DV486" s="51"/>
      <c r="DW486" s="51"/>
      <c r="DX486" s="51"/>
      <c r="DY486" s="51"/>
      <c r="DZ486" s="51"/>
      <c r="EA486" s="51"/>
      <c r="EB486" s="51"/>
      <c r="EC486" s="51"/>
      <c r="ED486" s="51"/>
      <c r="EE486" s="51"/>
      <c r="EF486" s="51"/>
      <c r="EG486" s="51"/>
      <c r="EH486" s="51"/>
      <c r="EI486" s="51"/>
      <c r="EJ486" s="51"/>
      <c r="EK486" s="51"/>
      <c r="EL486" s="51"/>
      <c r="EM486" s="51"/>
      <c r="EN486" s="51"/>
      <c r="EO486" s="51"/>
      <c r="EP486" s="51"/>
      <c r="EQ486" s="51"/>
      <c r="ER486" s="51"/>
      <c r="ES486" s="51"/>
      <c r="ET486" s="51"/>
      <c r="EU486" s="51"/>
      <c r="EV486" s="51"/>
      <c r="EW486" s="51"/>
      <c r="EX486" s="51"/>
      <c r="EY486" s="51"/>
      <c r="EZ486" s="51"/>
      <c r="FA486" s="51"/>
      <c r="FB486" s="51"/>
      <c r="FC486" s="51"/>
      <c r="FD486" s="51"/>
      <c r="FE486" s="51"/>
      <c r="FF486" s="51"/>
      <c r="FG486" s="51"/>
      <c r="FH486" s="51"/>
      <c r="FI486" s="51"/>
      <c r="FJ486" s="51"/>
      <c r="FK486" s="51"/>
      <c r="FL486" s="51"/>
      <c r="FM486" s="51"/>
      <c r="FN486" s="51"/>
      <c r="FO486" s="51"/>
      <c r="FP486" s="51"/>
      <c r="FQ486" s="51"/>
      <c r="FR486" s="51"/>
      <c r="FS486" s="51"/>
      <c r="FT486" s="51"/>
      <c r="FU486" s="51"/>
      <c r="FV486" s="51"/>
      <c r="FW486" s="51"/>
      <c r="FX486" s="51"/>
      <c r="FY486" s="51"/>
      <c r="FZ486" s="51"/>
      <c r="GA486" s="51"/>
      <c r="GB486" s="51"/>
      <c r="GC486" s="51"/>
      <c r="GD486" s="51"/>
      <c r="GE486" s="51"/>
      <c r="GF486" s="51"/>
      <c r="GG486" s="51"/>
      <c r="GH486" s="51"/>
      <c r="GI486" s="51"/>
      <c r="GJ486" s="51"/>
      <c r="GK486" s="51"/>
      <c r="GL486" s="51"/>
      <c r="GM486" s="51"/>
      <c r="GN486" s="51"/>
      <c r="GO486" s="51"/>
      <c r="GP486" s="51"/>
      <c r="GQ486" s="51"/>
      <c r="GR486" s="51"/>
      <c r="GS486" s="51"/>
      <c r="GT486" s="51"/>
      <c r="GU486" s="51"/>
      <c r="GV486" s="51"/>
      <c r="GW486" s="51"/>
      <c r="GX486" s="51"/>
      <c r="GY486" s="51"/>
      <c r="GZ486" s="51"/>
      <c r="HA486" s="51"/>
      <c r="HB486" s="51"/>
      <c r="HC486" s="51"/>
      <c r="HD486" s="51"/>
      <c r="HE486" s="51"/>
      <c r="HF486" s="51"/>
      <c r="HG486" s="51"/>
      <c r="HH486" s="51"/>
      <c r="HI486" s="51"/>
      <c r="HJ486" s="51"/>
      <c r="HK486" s="51"/>
      <c r="HL486" s="51"/>
      <c r="HM486" s="51"/>
      <c r="HN486" s="51"/>
      <c r="HO486" s="51"/>
      <c r="HP486" s="51"/>
      <c r="HQ486" s="51"/>
      <c r="HR486" s="51"/>
      <c r="HS486" s="51"/>
      <c r="HT486" s="51"/>
      <c r="HU486" s="51"/>
      <c r="HV486" s="51"/>
      <c r="HW486" s="51"/>
      <c r="HX486" s="51"/>
      <c r="HY486" s="51"/>
      <c r="HZ486" s="51"/>
      <c r="IA486" s="51"/>
      <c r="IB486" s="51"/>
      <c r="IC486" s="51"/>
      <c r="ID486" s="51"/>
      <c r="IE486" s="51"/>
      <c r="IF486" s="51"/>
      <c r="IG486" s="51"/>
      <c r="IH486" s="51"/>
      <c r="II486" s="51"/>
      <c r="IJ486" s="51"/>
      <c r="IK486" s="51"/>
      <c r="IL486" s="51"/>
      <c r="IM486" s="51"/>
      <c r="IN486" s="51"/>
      <c r="IO486" s="51"/>
      <c r="IP486" s="51"/>
      <c r="IQ486" s="51"/>
      <c r="IR486" s="51"/>
      <c r="IS486" s="51"/>
      <c r="IT486" s="51"/>
      <c r="IU486" s="51"/>
      <c r="IV486" s="51"/>
    </row>
    <row r="487" spans="1:256" ht="13.5">
      <c r="A487" s="75"/>
      <c r="B487" s="1150"/>
      <c r="C487" s="51"/>
      <c r="D487" s="151"/>
      <c r="E487" s="151"/>
      <c r="F487" s="151"/>
      <c r="G487" s="151"/>
      <c r="H487" s="151"/>
      <c r="I487" s="151"/>
      <c r="J487" s="185"/>
      <c r="K487" s="151"/>
      <c r="L487" s="151"/>
      <c r="M487" s="151"/>
      <c r="N487" s="151"/>
      <c r="O487" s="151"/>
      <c r="P487" s="151"/>
      <c r="Q487" s="151"/>
      <c r="R487" s="151"/>
      <c r="S487" s="151"/>
      <c r="T487" s="151"/>
      <c r="U487" s="151"/>
      <c r="V487" s="151"/>
      <c r="W487" s="151"/>
      <c r="X487" s="151"/>
      <c r="Y487" s="151"/>
      <c r="Z487" s="77"/>
      <c r="AA487" s="151"/>
      <c r="AB487" s="151"/>
      <c r="AC487" s="151"/>
      <c r="AD487" s="162"/>
      <c r="AE487" s="162"/>
      <c r="AF487" s="151"/>
      <c r="AG487" s="151"/>
      <c r="AH487" s="151"/>
      <c r="AI487" s="166"/>
      <c r="AJ487" s="57"/>
      <c r="AK487" s="57"/>
      <c r="AL487" s="57"/>
      <c r="AM487" s="57"/>
      <c r="AN487" s="51"/>
      <c r="AO487" s="51"/>
      <c r="AP487" s="51"/>
      <c r="AQ487" s="51"/>
      <c r="AR487" s="51"/>
      <c r="AS487" s="51"/>
      <c r="AT487" s="51"/>
      <c r="AU487" s="51"/>
      <c r="AV487" s="51"/>
      <c r="AW487" s="51"/>
      <c r="AX487" s="51"/>
      <c r="AY487" s="51"/>
      <c r="AZ487" s="51"/>
      <c r="BA487" s="51"/>
      <c r="BB487" s="51"/>
      <c r="BC487" s="51"/>
      <c r="BD487" s="51"/>
      <c r="BE487" s="51"/>
      <c r="BF487" s="51"/>
      <c r="BG487" s="51"/>
      <c r="BH487" s="51"/>
      <c r="BI487" s="51"/>
      <c r="BJ487" s="51"/>
      <c r="BK487" s="51"/>
      <c r="BL487" s="51"/>
      <c r="BM487" s="51"/>
      <c r="BN487" s="51"/>
      <c r="BO487" s="51"/>
      <c r="BP487" s="51"/>
      <c r="BQ487" s="51"/>
      <c r="BR487" s="51"/>
      <c r="BS487" s="51"/>
      <c r="BT487" s="51"/>
      <c r="BU487" s="51"/>
      <c r="BV487" s="51"/>
      <c r="BW487" s="51"/>
      <c r="BX487" s="51"/>
      <c r="BY487" s="51"/>
      <c r="BZ487" s="51"/>
      <c r="CA487" s="51"/>
      <c r="CB487" s="51"/>
      <c r="CC487" s="51"/>
      <c r="CD487" s="51"/>
      <c r="CE487" s="51"/>
      <c r="CF487" s="51"/>
      <c r="CG487" s="51"/>
      <c r="CH487" s="51"/>
      <c r="CI487" s="51"/>
      <c r="CJ487" s="51"/>
      <c r="CK487" s="51"/>
      <c r="CL487" s="51"/>
      <c r="CM487" s="51"/>
      <c r="CN487" s="51"/>
      <c r="CO487" s="51"/>
      <c r="CP487" s="51"/>
      <c r="CQ487" s="51"/>
      <c r="CR487" s="51"/>
      <c r="CS487" s="51"/>
      <c r="CT487" s="51"/>
      <c r="CU487" s="51"/>
      <c r="CV487" s="51"/>
      <c r="CW487" s="51"/>
      <c r="CX487" s="51"/>
      <c r="CY487" s="51"/>
      <c r="CZ487" s="51"/>
      <c r="DA487" s="51"/>
      <c r="DB487" s="51"/>
      <c r="DC487" s="51"/>
      <c r="DD487" s="51"/>
      <c r="DE487" s="51"/>
      <c r="DF487" s="51"/>
      <c r="DG487" s="51"/>
      <c r="DH487" s="51"/>
      <c r="DI487" s="51"/>
      <c r="DJ487" s="51"/>
      <c r="DK487" s="51"/>
      <c r="DL487" s="51"/>
      <c r="DM487" s="51"/>
      <c r="DN487" s="51"/>
      <c r="DO487" s="51"/>
      <c r="DP487" s="51"/>
      <c r="DQ487" s="51"/>
      <c r="DR487" s="51"/>
      <c r="DS487" s="51"/>
      <c r="DT487" s="51"/>
      <c r="DU487" s="51"/>
      <c r="DV487" s="51"/>
      <c r="DW487" s="51"/>
      <c r="DX487" s="51"/>
      <c r="DY487" s="51"/>
      <c r="DZ487" s="51"/>
      <c r="EA487" s="51"/>
      <c r="EB487" s="51"/>
      <c r="EC487" s="51"/>
      <c r="ED487" s="51"/>
      <c r="EE487" s="51"/>
      <c r="EF487" s="51"/>
      <c r="EG487" s="51"/>
      <c r="EH487" s="51"/>
      <c r="EI487" s="51"/>
      <c r="EJ487" s="51"/>
      <c r="EK487" s="51"/>
      <c r="EL487" s="51"/>
      <c r="EM487" s="51"/>
      <c r="EN487" s="51"/>
      <c r="EO487" s="51"/>
      <c r="EP487" s="51"/>
      <c r="EQ487" s="51"/>
      <c r="ER487" s="51"/>
      <c r="ES487" s="51"/>
      <c r="ET487" s="51"/>
      <c r="EU487" s="51"/>
      <c r="EV487" s="51"/>
      <c r="EW487" s="51"/>
      <c r="EX487" s="51"/>
      <c r="EY487" s="51"/>
      <c r="EZ487" s="51"/>
      <c r="FA487" s="51"/>
      <c r="FB487" s="51"/>
      <c r="FC487" s="51"/>
      <c r="FD487" s="51"/>
      <c r="FE487" s="51"/>
      <c r="FF487" s="51"/>
      <c r="FG487" s="51"/>
      <c r="FH487" s="51"/>
      <c r="FI487" s="51"/>
      <c r="FJ487" s="51"/>
      <c r="FK487" s="51"/>
      <c r="FL487" s="51"/>
      <c r="FM487" s="51"/>
      <c r="FN487" s="51"/>
      <c r="FO487" s="51"/>
      <c r="FP487" s="51"/>
      <c r="FQ487" s="51"/>
      <c r="FR487" s="51"/>
      <c r="FS487" s="51"/>
      <c r="FT487" s="51"/>
      <c r="FU487" s="51"/>
      <c r="FV487" s="51"/>
      <c r="FW487" s="51"/>
      <c r="FX487" s="51"/>
      <c r="FY487" s="51"/>
      <c r="FZ487" s="51"/>
      <c r="GA487" s="51"/>
      <c r="GB487" s="51"/>
      <c r="GC487" s="51"/>
      <c r="GD487" s="51"/>
      <c r="GE487" s="51"/>
      <c r="GF487" s="51"/>
      <c r="GG487" s="51"/>
      <c r="GH487" s="51"/>
      <c r="GI487" s="51"/>
      <c r="GJ487" s="51"/>
      <c r="GK487" s="51"/>
      <c r="GL487" s="51"/>
      <c r="GM487" s="51"/>
      <c r="GN487" s="51"/>
      <c r="GO487" s="51"/>
      <c r="GP487" s="51"/>
      <c r="GQ487" s="51"/>
      <c r="GR487" s="51"/>
      <c r="GS487" s="51"/>
      <c r="GT487" s="51"/>
      <c r="GU487" s="51"/>
      <c r="GV487" s="51"/>
      <c r="GW487" s="51"/>
      <c r="GX487" s="51"/>
      <c r="GY487" s="51"/>
      <c r="GZ487" s="51"/>
      <c r="HA487" s="51"/>
      <c r="HB487" s="51"/>
      <c r="HC487" s="51"/>
      <c r="HD487" s="51"/>
      <c r="HE487" s="51"/>
      <c r="HF487" s="51"/>
      <c r="HG487" s="51"/>
      <c r="HH487" s="51"/>
      <c r="HI487" s="51"/>
      <c r="HJ487" s="51"/>
      <c r="HK487" s="51"/>
      <c r="HL487" s="51"/>
      <c r="HM487" s="51"/>
      <c r="HN487" s="51"/>
      <c r="HO487" s="51"/>
      <c r="HP487" s="51"/>
      <c r="HQ487" s="51"/>
      <c r="HR487" s="51"/>
      <c r="HS487" s="51"/>
      <c r="HT487" s="51"/>
      <c r="HU487" s="51"/>
      <c r="HV487" s="51"/>
      <c r="HW487" s="51"/>
      <c r="HX487" s="51"/>
      <c r="HY487" s="51"/>
      <c r="HZ487" s="51"/>
      <c r="IA487" s="51"/>
      <c r="IB487" s="51"/>
      <c r="IC487" s="51"/>
      <c r="ID487" s="51"/>
      <c r="IE487" s="51"/>
      <c r="IF487" s="51"/>
      <c r="IG487" s="51"/>
      <c r="IH487" s="51"/>
      <c r="II487" s="51"/>
      <c r="IJ487" s="51"/>
      <c r="IK487" s="51"/>
      <c r="IL487" s="51"/>
      <c r="IM487" s="51"/>
      <c r="IN487" s="51"/>
      <c r="IO487" s="51"/>
      <c r="IP487" s="51"/>
      <c r="IQ487" s="51"/>
      <c r="IR487" s="51"/>
      <c r="IS487" s="51"/>
      <c r="IT487" s="51"/>
      <c r="IU487" s="51"/>
      <c r="IV487" s="51"/>
    </row>
    <row r="488" spans="1:256" ht="13.5">
      <c r="A488" s="408"/>
      <c r="B488" s="458"/>
      <c r="C488" s="460"/>
      <c r="D488" s="458"/>
      <c r="E488" s="458"/>
      <c r="F488" s="458"/>
      <c r="G488" s="458"/>
      <c r="H488" s="458"/>
      <c r="I488" s="458"/>
      <c r="J488" s="458"/>
      <c r="K488" s="458"/>
      <c r="L488" s="458"/>
      <c r="M488" s="458"/>
      <c r="N488" s="458"/>
      <c r="O488" s="458"/>
      <c r="P488" s="458"/>
      <c r="Q488" s="458"/>
      <c r="R488" s="466"/>
      <c r="S488" s="458"/>
      <c r="T488" s="458"/>
      <c r="U488" s="466"/>
      <c r="V488" s="458"/>
      <c r="W488" s="458"/>
      <c r="X488" s="458"/>
      <c r="Y488" s="467"/>
      <c r="Z488" s="467"/>
      <c r="AA488" s="467"/>
      <c r="AB488" s="467"/>
      <c r="AC488" s="467"/>
      <c r="AD488" s="468"/>
      <c r="AE488" s="468"/>
      <c r="AF488" s="468"/>
      <c r="AG488" s="468"/>
      <c r="AH488" s="468"/>
      <c r="AI488" s="129"/>
      <c r="AJ488" s="57"/>
      <c r="AK488" s="57"/>
      <c r="AL488" s="57"/>
      <c r="AM488" s="57"/>
      <c r="AN488" s="51"/>
      <c r="AO488" s="51"/>
      <c r="AP488" s="51"/>
      <c r="AQ488" s="51"/>
      <c r="AR488" s="51"/>
      <c r="AS488" s="51"/>
      <c r="AT488" s="51"/>
      <c r="AU488" s="51"/>
      <c r="AV488" s="51"/>
      <c r="AW488" s="51"/>
      <c r="AX488" s="51"/>
      <c r="AY488" s="51"/>
      <c r="AZ488" s="51"/>
      <c r="BA488" s="51"/>
      <c r="BB488" s="51"/>
      <c r="BC488" s="51"/>
      <c r="BD488" s="51"/>
      <c r="BE488" s="51"/>
      <c r="BF488" s="51"/>
      <c r="BG488" s="51"/>
      <c r="BH488" s="51"/>
      <c r="BI488" s="51"/>
      <c r="BJ488" s="51"/>
      <c r="BK488" s="51"/>
      <c r="BL488" s="51"/>
      <c r="BM488" s="51"/>
      <c r="BN488" s="51"/>
      <c r="BO488" s="51"/>
      <c r="BP488" s="51"/>
      <c r="BQ488" s="51"/>
      <c r="BR488" s="51"/>
      <c r="BS488" s="51"/>
      <c r="BT488" s="51"/>
      <c r="BU488" s="51"/>
      <c r="BV488" s="51"/>
      <c r="BW488" s="51"/>
      <c r="BX488" s="51"/>
      <c r="BY488" s="51"/>
      <c r="BZ488" s="51"/>
      <c r="CA488" s="51"/>
      <c r="CB488" s="51"/>
      <c r="CC488" s="51"/>
      <c r="CD488" s="51"/>
      <c r="CE488" s="51"/>
      <c r="CF488" s="51"/>
      <c r="CG488" s="51"/>
      <c r="CH488" s="51"/>
      <c r="CI488" s="51"/>
      <c r="CJ488" s="51"/>
      <c r="CK488" s="51"/>
      <c r="CL488" s="51"/>
      <c r="CM488" s="51"/>
      <c r="CN488" s="51"/>
      <c r="CO488" s="51"/>
      <c r="CP488" s="51"/>
      <c r="CQ488" s="51"/>
      <c r="CR488" s="51"/>
      <c r="CS488" s="51"/>
      <c r="CT488" s="51"/>
      <c r="CU488" s="51"/>
      <c r="CV488" s="51"/>
      <c r="CW488" s="51"/>
      <c r="CX488" s="51"/>
      <c r="CY488" s="51"/>
      <c r="CZ488" s="51"/>
      <c r="DA488" s="51"/>
      <c r="DB488" s="51"/>
      <c r="DC488" s="51"/>
      <c r="DD488" s="51"/>
      <c r="DE488" s="51"/>
      <c r="DF488" s="51"/>
      <c r="DG488" s="51"/>
      <c r="DH488" s="51"/>
      <c r="DI488" s="51"/>
      <c r="DJ488" s="51"/>
      <c r="DK488" s="51"/>
      <c r="DL488" s="51"/>
      <c r="DM488" s="51"/>
      <c r="DN488" s="51"/>
      <c r="DO488" s="51"/>
      <c r="DP488" s="51"/>
      <c r="DQ488" s="51"/>
      <c r="DR488" s="51"/>
      <c r="DS488" s="51"/>
      <c r="DT488" s="51"/>
      <c r="DU488" s="51"/>
      <c r="DV488" s="51"/>
      <c r="DW488" s="51"/>
      <c r="DX488" s="51"/>
      <c r="DY488" s="51"/>
      <c r="DZ488" s="51"/>
      <c r="EA488" s="51"/>
      <c r="EB488" s="51"/>
      <c r="EC488" s="51"/>
      <c r="ED488" s="51"/>
      <c r="EE488" s="51"/>
      <c r="EF488" s="51"/>
      <c r="EG488" s="51"/>
      <c r="EH488" s="51"/>
      <c r="EI488" s="51"/>
      <c r="EJ488" s="51"/>
      <c r="EK488" s="51"/>
      <c r="EL488" s="51"/>
      <c r="EM488" s="51"/>
      <c r="EN488" s="51"/>
      <c r="EO488" s="51"/>
      <c r="EP488" s="51"/>
      <c r="EQ488" s="51"/>
      <c r="ER488" s="51"/>
      <c r="ES488" s="51"/>
      <c r="ET488" s="51"/>
      <c r="EU488" s="51"/>
      <c r="EV488" s="51"/>
      <c r="EW488" s="51"/>
      <c r="EX488" s="51"/>
      <c r="EY488" s="51"/>
      <c r="EZ488" s="51"/>
      <c r="FA488" s="51"/>
      <c r="FB488" s="51"/>
      <c r="FC488" s="51"/>
      <c r="FD488" s="51"/>
      <c r="FE488" s="51"/>
      <c r="FF488" s="51"/>
      <c r="FG488" s="51"/>
      <c r="FH488" s="51"/>
      <c r="FI488" s="51"/>
      <c r="FJ488" s="51"/>
      <c r="FK488" s="51"/>
      <c r="FL488" s="51"/>
      <c r="FM488" s="51"/>
      <c r="FN488" s="51"/>
      <c r="FO488" s="51"/>
      <c r="FP488" s="51"/>
      <c r="FQ488" s="51"/>
      <c r="FR488" s="51"/>
      <c r="FS488" s="51"/>
      <c r="FT488" s="51"/>
      <c r="FU488" s="51"/>
      <c r="FV488" s="51"/>
      <c r="FW488" s="51"/>
      <c r="FX488" s="51"/>
      <c r="FY488" s="51"/>
      <c r="FZ488" s="51"/>
      <c r="GA488" s="51"/>
      <c r="GB488" s="51"/>
      <c r="GC488" s="51"/>
      <c r="GD488" s="51"/>
      <c r="GE488" s="51"/>
      <c r="GF488" s="51"/>
      <c r="GG488" s="51"/>
      <c r="GH488" s="51"/>
      <c r="GI488" s="51"/>
      <c r="GJ488" s="51"/>
      <c r="GK488" s="51"/>
      <c r="GL488" s="51"/>
      <c r="GM488" s="51"/>
      <c r="GN488" s="51"/>
      <c r="GO488" s="51"/>
      <c r="GP488" s="51"/>
      <c r="GQ488" s="51"/>
      <c r="GR488" s="51"/>
      <c r="GS488" s="51"/>
      <c r="GT488" s="51"/>
      <c r="GU488" s="51"/>
      <c r="GV488" s="51"/>
      <c r="GW488" s="51"/>
      <c r="GX488" s="51"/>
      <c r="GY488" s="51"/>
      <c r="GZ488" s="51"/>
      <c r="HA488" s="51"/>
      <c r="HB488" s="51"/>
      <c r="HC488" s="51"/>
      <c r="HD488" s="51"/>
      <c r="HE488" s="51"/>
      <c r="HF488" s="51"/>
      <c r="HG488" s="51"/>
      <c r="HH488" s="51"/>
      <c r="HI488" s="51"/>
      <c r="HJ488" s="51"/>
      <c r="HK488" s="51"/>
      <c r="HL488" s="51"/>
      <c r="HM488" s="51"/>
      <c r="HN488" s="51"/>
      <c r="HO488" s="51"/>
      <c r="HP488" s="51"/>
      <c r="HQ488" s="51"/>
      <c r="HR488" s="51"/>
      <c r="HS488" s="51"/>
      <c r="HT488" s="51"/>
      <c r="HU488" s="51"/>
      <c r="HV488" s="51"/>
      <c r="HW488" s="51"/>
      <c r="HX488" s="51"/>
      <c r="HY488" s="51"/>
      <c r="HZ488" s="51"/>
      <c r="IA488" s="51"/>
      <c r="IB488" s="51"/>
      <c r="IC488" s="51"/>
      <c r="ID488" s="51"/>
      <c r="IE488" s="51"/>
      <c r="IF488" s="51"/>
      <c r="IG488" s="51"/>
      <c r="IH488" s="51"/>
      <c r="II488" s="51"/>
      <c r="IJ488" s="51"/>
      <c r="IK488" s="51"/>
      <c r="IL488" s="51"/>
      <c r="IM488" s="51"/>
      <c r="IN488" s="51"/>
      <c r="IO488" s="51"/>
      <c r="IP488" s="51"/>
      <c r="IQ488" s="51"/>
      <c r="IR488" s="51"/>
      <c r="IS488" s="51"/>
      <c r="IT488" s="51"/>
      <c r="IU488" s="51"/>
      <c r="IV488" s="51"/>
    </row>
    <row r="489" spans="1:256" ht="13.5">
      <c r="A489" s="75"/>
      <c r="B489" s="415"/>
      <c r="C489" s="460"/>
      <c r="D489" s="162"/>
      <c r="E489" s="166"/>
      <c r="F489" s="166"/>
      <c r="G489" s="166"/>
      <c r="H489" s="166"/>
      <c r="I489" s="166"/>
      <c r="J489" s="179"/>
      <c r="K489" s="166"/>
      <c r="L489" s="161"/>
      <c r="M489" s="51"/>
      <c r="N489" s="166"/>
      <c r="O489" s="166"/>
      <c r="P489" s="166"/>
      <c r="Q489" s="166"/>
      <c r="R489" s="166"/>
      <c r="S489" s="166"/>
      <c r="T489" s="166"/>
      <c r="U489" s="161"/>
      <c r="V489" s="166"/>
      <c r="W489" s="166"/>
      <c r="X489" s="77"/>
      <c r="Y489" s="65"/>
      <c r="Z489" s="166"/>
      <c r="AA489" s="51"/>
      <c r="AB489" s="51"/>
      <c r="AC489" s="166"/>
      <c r="AD489" s="162"/>
      <c r="AE489" s="162"/>
      <c r="AF489" s="166"/>
      <c r="AG489" s="166"/>
      <c r="AH489" s="166"/>
      <c r="AI489" s="166"/>
      <c r="AJ489" s="57"/>
      <c r="AK489" s="57"/>
      <c r="AL489" s="57"/>
      <c r="AM489" s="57"/>
      <c r="AN489" s="51"/>
      <c r="AO489" s="51"/>
      <c r="AP489" s="51"/>
      <c r="AQ489" s="51"/>
      <c r="AR489" s="51"/>
      <c r="AS489" s="51"/>
      <c r="AT489" s="51"/>
      <c r="AU489" s="51"/>
      <c r="AV489" s="51"/>
      <c r="AW489" s="51"/>
      <c r="AX489" s="51"/>
      <c r="AY489" s="51"/>
      <c r="AZ489" s="51"/>
      <c r="BA489" s="51"/>
      <c r="BB489" s="51"/>
      <c r="BC489" s="51"/>
      <c r="BD489" s="51"/>
      <c r="BE489" s="51"/>
      <c r="BF489" s="51"/>
      <c r="BG489" s="51"/>
      <c r="BH489" s="51"/>
      <c r="BI489" s="51"/>
      <c r="BJ489" s="51"/>
      <c r="BK489" s="51"/>
      <c r="BL489" s="51"/>
      <c r="BM489" s="51"/>
      <c r="BN489" s="51"/>
      <c r="BO489" s="51"/>
      <c r="BP489" s="51"/>
      <c r="BQ489" s="51"/>
      <c r="BR489" s="51"/>
      <c r="BS489" s="51"/>
      <c r="BT489" s="51"/>
      <c r="BU489" s="51"/>
      <c r="BV489" s="51"/>
      <c r="BW489" s="51"/>
      <c r="BX489" s="51"/>
      <c r="BY489" s="51"/>
      <c r="BZ489" s="51"/>
      <c r="CA489" s="51"/>
      <c r="CB489" s="51"/>
      <c r="CC489" s="51"/>
      <c r="CD489" s="51"/>
      <c r="CE489" s="51"/>
      <c r="CF489" s="51"/>
      <c r="CG489" s="51"/>
      <c r="CH489" s="51"/>
      <c r="CI489" s="51"/>
      <c r="CJ489" s="51"/>
      <c r="CK489" s="51"/>
      <c r="CL489" s="51"/>
      <c r="CM489" s="51"/>
      <c r="CN489" s="51"/>
      <c r="CO489" s="51"/>
      <c r="CP489" s="51"/>
      <c r="CQ489" s="51"/>
      <c r="CR489" s="51"/>
      <c r="CS489" s="51"/>
      <c r="CT489" s="51"/>
      <c r="CU489" s="51"/>
      <c r="CV489" s="51"/>
      <c r="CW489" s="51"/>
      <c r="CX489" s="51"/>
      <c r="CY489" s="51"/>
      <c r="CZ489" s="51"/>
      <c r="DA489" s="51"/>
      <c r="DB489" s="51"/>
      <c r="DC489" s="51"/>
      <c r="DD489" s="51"/>
      <c r="DE489" s="51"/>
      <c r="DF489" s="51"/>
      <c r="DG489" s="51"/>
      <c r="DH489" s="51"/>
      <c r="DI489" s="51"/>
      <c r="DJ489" s="51"/>
      <c r="DK489" s="51"/>
      <c r="DL489" s="51"/>
      <c r="DM489" s="51"/>
      <c r="DN489" s="51"/>
      <c r="DO489" s="51"/>
      <c r="DP489" s="51"/>
      <c r="DQ489" s="51"/>
      <c r="DR489" s="51"/>
      <c r="DS489" s="51"/>
      <c r="DT489" s="51"/>
      <c r="DU489" s="51"/>
      <c r="DV489" s="51"/>
      <c r="DW489" s="51"/>
      <c r="DX489" s="51"/>
      <c r="DY489" s="51"/>
      <c r="DZ489" s="51"/>
      <c r="EA489" s="51"/>
      <c r="EB489" s="51"/>
      <c r="EC489" s="51"/>
      <c r="ED489" s="51"/>
      <c r="EE489" s="51"/>
      <c r="EF489" s="51"/>
      <c r="EG489" s="51"/>
      <c r="EH489" s="51"/>
      <c r="EI489" s="51"/>
      <c r="EJ489" s="51"/>
      <c r="EK489" s="51"/>
      <c r="EL489" s="51"/>
      <c r="EM489" s="51"/>
      <c r="EN489" s="51"/>
      <c r="EO489" s="51"/>
      <c r="EP489" s="51"/>
      <c r="EQ489" s="51"/>
      <c r="ER489" s="51"/>
      <c r="ES489" s="51"/>
      <c r="ET489" s="51"/>
      <c r="EU489" s="51"/>
      <c r="EV489" s="51"/>
      <c r="EW489" s="51"/>
      <c r="EX489" s="51"/>
      <c r="EY489" s="51"/>
      <c r="EZ489" s="51"/>
      <c r="FA489" s="51"/>
      <c r="FB489" s="51"/>
      <c r="FC489" s="51"/>
      <c r="FD489" s="51"/>
      <c r="FE489" s="51"/>
      <c r="FF489" s="51"/>
      <c r="FG489" s="51"/>
      <c r="FH489" s="51"/>
      <c r="FI489" s="51"/>
      <c r="FJ489" s="51"/>
      <c r="FK489" s="51"/>
      <c r="FL489" s="51"/>
      <c r="FM489" s="51"/>
      <c r="FN489" s="51"/>
      <c r="FO489" s="51"/>
      <c r="FP489" s="51"/>
      <c r="FQ489" s="51"/>
      <c r="FR489" s="51"/>
      <c r="FS489" s="51"/>
      <c r="FT489" s="51"/>
      <c r="FU489" s="51"/>
      <c r="FV489" s="51"/>
      <c r="FW489" s="51"/>
      <c r="FX489" s="51"/>
      <c r="FY489" s="51"/>
      <c r="FZ489" s="51"/>
      <c r="GA489" s="51"/>
      <c r="GB489" s="51"/>
      <c r="GC489" s="51"/>
      <c r="GD489" s="51"/>
      <c r="GE489" s="51"/>
      <c r="GF489" s="51"/>
      <c r="GG489" s="51"/>
      <c r="GH489" s="51"/>
      <c r="GI489" s="51"/>
      <c r="GJ489" s="51"/>
      <c r="GK489" s="51"/>
      <c r="GL489" s="51"/>
      <c r="GM489" s="51"/>
      <c r="GN489" s="51"/>
      <c r="GO489" s="51"/>
      <c r="GP489" s="51"/>
      <c r="GQ489" s="51"/>
      <c r="GR489" s="51"/>
      <c r="GS489" s="51"/>
      <c r="GT489" s="51"/>
      <c r="GU489" s="51"/>
      <c r="GV489" s="51"/>
      <c r="GW489" s="51"/>
      <c r="GX489" s="51"/>
      <c r="GY489" s="51"/>
      <c r="GZ489" s="51"/>
      <c r="HA489" s="51"/>
      <c r="HB489" s="51"/>
      <c r="HC489" s="51"/>
      <c r="HD489" s="51"/>
      <c r="HE489" s="51"/>
      <c r="HF489" s="51"/>
      <c r="HG489" s="51"/>
      <c r="HH489" s="51"/>
      <c r="HI489" s="51"/>
      <c r="HJ489" s="51"/>
      <c r="HK489" s="51"/>
      <c r="HL489" s="51"/>
      <c r="HM489" s="51"/>
      <c r="HN489" s="51"/>
      <c r="HO489" s="51"/>
      <c r="HP489" s="51"/>
      <c r="HQ489" s="51"/>
      <c r="HR489" s="51"/>
      <c r="HS489" s="51"/>
      <c r="HT489" s="51"/>
      <c r="HU489" s="51"/>
      <c r="HV489" s="51"/>
      <c r="HW489" s="51"/>
      <c r="HX489" s="51"/>
      <c r="HY489" s="51"/>
      <c r="HZ489" s="51"/>
      <c r="IA489" s="51"/>
      <c r="IB489" s="51"/>
      <c r="IC489" s="51"/>
      <c r="ID489" s="51"/>
      <c r="IE489" s="51"/>
      <c r="IF489" s="51"/>
      <c r="IG489" s="51"/>
      <c r="IH489" s="51"/>
      <c r="II489" s="51"/>
      <c r="IJ489" s="51"/>
      <c r="IK489" s="51"/>
      <c r="IL489" s="51"/>
      <c r="IM489" s="51"/>
      <c r="IN489" s="51"/>
      <c r="IO489" s="51"/>
      <c r="IP489" s="51"/>
      <c r="IQ489" s="51"/>
      <c r="IR489" s="51"/>
      <c r="IS489" s="51"/>
      <c r="IT489" s="51"/>
      <c r="IU489" s="51"/>
      <c r="IV489" s="51"/>
    </row>
    <row r="490" spans="1:256" ht="13.5">
      <c r="A490" s="75"/>
      <c r="B490" s="415"/>
      <c r="C490" s="151"/>
      <c r="D490" s="1077"/>
      <c r="E490" s="1077"/>
      <c r="F490" s="1132"/>
      <c r="G490" s="1132"/>
      <c r="H490" s="1132"/>
      <c r="I490" s="1132"/>
      <c r="J490" s="161"/>
      <c r="K490" s="51"/>
      <c r="L490" s="1155"/>
      <c r="M490" s="1155"/>
      <c r="N490" s="1113"/>
      <c r="O490" s="1113"/>
      <c r="P490" s="1113"/>
      <c r="Q490" s="1154"/>
      <c r="R490" s="1154"/>
      <c r="S490" s="1154"/>
      <c r="T490" s="1154"/>
      <c r="U490" s="169"/>
      <c r="V490" s="165"/>
      <c r="W490" s="51"/>
      <c r="X490" s="51"/>
      <c r="Y490" s="1077"/>
      <c r="Z490" s="1077"/>
      <c r="AA490" s="1132"/>
      <c r="AB490" s="1132"/>
      <c r="AC490" s="1132"/>
      <c r="AD490" s="1132"/>
      <c r="AE490" s="166"/>
      <c r="AF490" s="51"/>
      <c r="AG490" s="51"/>
      <c r="AH490" s="166"/>
      <c r="AI490" s="166"/>
      <c r="AJ490" s="57"/>
      <c r="AK490" s="57"/>
      <c r="AL490" s="57"/>
      <c r="AM490" s="57"/>
      <c r="AN490" s="51"/>
      <c r="AO490" s="51"/>
      <c r="AP490" s="51"/>
      <c r="AQ490" s="51"/>
      <c r="AR490" s="51"/>
      <c r="AS490" s="51"/>
      <c r="AT490" s="51"/>
      <c r="AU490" s="51"/>
      <c r="AV490" s="51"/>
      <c r="AW490" s="51"/>
      <c r="AX490" s="51"/>
      <c r="AY490" s="51"/>
      <c r="AZ490" s="51"/>
      <c r="BA490" s="51"/>
      <c r="BB490" s="51"/>
      <c r="BC490" s="51"/>
      <c r="BD490" s="51"/>
      <c r="BE490" s="51"/>
      <c r="BF490" s="51"/>
      <c r="BG490" s="51"/>
      <c r="BH490" s="51"/>
      <c r="BI490" s="51"/>
      <c r="BJ490" s="51"/>
      <c r="BK490" s="51"/>
      <c r="BL490" s="51"/>
      <c r="BM490" s="51"/>
      <c r="BN490" s="51"/>
      <c r="BO490" s="51"/>
      <c r="BP490" s="51"/>
      <c r="BQ490" s="51"/>
      <c r="BR490" s="51"/>
      <c r="BS490" s="51"/>
      <c r="BT490" s="51"/>
      <c r="BU490" s="51"/>
      <c r="BV490" s="51"/>
      <c r="BW490" s="51"/>
      <c r="BX490" s="51"/>
      <c r="BY490" s="51"/>
      <c r="BZ490" s="51"/>
      <c r="CA490" s="51"/>
      <c r="CB490" s="51"/>
      <c r="CC490" s="51"/>
      <c r="CD490" s="51"/>
      <c r="CE490" s="51"/>
      <c r="CF490" s="51"/>
      <c r="CG490" s="51"/>
      <c r="CH490" s="51"/>
      <c r="CI490" s="51"/>
      <c r="CJ490" s="51"/>
      <c r="CK490" s="51"/>
      <c r="CL490" s="51"/>
      <c r="CM490" s="51"/>
      <c r="CN490" s="51"/>
      <c r="CO490" s="51"/>
      <c r="CP490" s="51"/>
      <c r="CQ490" s="51"/>
      <c r="CR490" s="51"/>
      <c r="CS490" s="51"/>
      <c r="CT490" s="51"/>
      <c r="CU490" s="51"/>
      <c r="CV490" s="51"/>
      <c r="CW490" s="51"/>
      <c r="CX490" s="51"/>
      <c r="CY490" s="51"/>
      <c r="CZ490" s="51"/>
      <c r="DA490" s="51"/>
      <c r="DB490" s="51"/>
      <c r="DC490" s="51"/>
      <c r="DD490" s="51"/>
      <c r="DE490" s="51"/>
      <c r="DF490" s="51"/>
      <c r="DG490" s="51"/>
      <c r="DH490" s="51"/>
      <c r="DI490" s="51"/>
      <c r="DJ490" s="51"/>
      <c r="DK490" s="51"/>
      <c r="DL490" s="51"/>
      <c r="DM490" s="51"/>
      <c r="DN490" s="51"/>
      <c r="DO490" s="51"/>
      <c r="DP490" s="51"/>
      <c r="DQ490" s="51"/>
      <c r="DR490" s="51"/>
      <c r="DS490" s="51"/>
      <c r="DT490" s="51"/>
      <c r="DU490" s="51"/>
      <c r="DV490" s="51"/>
      <c r="DW490" s="51"/>
      <c r="DX490" s="51"/>
      <c r="DY490" s="51"/>
      <c r="DZ490" s="51"/>
      <c r="EA490" s="51"/>
      <c r="EB490" s="51"/>
      <c r="EC490" s="51"/>
      <c r="ED490" s="51"/>
      <c r="EE490" s="51"/>
      <c r="EF490" s="51"/>
      <c r="EG490" s="51"/>
      <c r="EH490" s="51"/>
      <c r="EI490" s="51"/>
      <c r="EJ490" s="51"/>
      <c r="EK490" s="51"/>
      <c r="EL490" s="51"/>
      <c r="EM490" s="51"/>
      <c r="EN490" s="51"/>
      <c r="EO490" s="51"/>
      <c r="EP490" s="51"/>
      <c r="EQ490" s="51"/>
      <c r="ER490" s="51"/>
      <c r="ES490" s="51"/>
      <c r="ET490" s="51"/>
      <c r="EU490" s="51"/>
      <c r="EV490" s="51"/>
      <c r="EW490" s="51"/>
      <c r="EX490" s="51"/>
      <c r="EY490" s="51"/>
      <c r="EZ490" s="51"/>
      <c r="FA490" s="51"/>
      <c r="FB490" s="51"/>
      <c r="FC490" s="51"/>
      <c r="FD490" s="51"/>
      <c r="FE490" s="51"/>
      <c r="FF490" s="51"/>
      <c r="FG490" s="51"/>
      <c r="FH490" s="51"/>
      <c r="FI490" s="51"/>
      <c r="FJ490" s="51"/>
      <c r="FK490" s="51"/>
      <c r="FL490" s="51"/>
      <c r="FM490" s="51"/>
      <c r="FN490" s="51"/>
      <c r="FO490" s="51"/>
      <c r="FP490" s="51"/>
      <c r="FQ490" s="51"/>
      <c r="FR490" s="51"/>
      <c r="FS490" s="51"/>
      <c r="FT490" s="51"/>
      <c r="FU490" s="51"/>
      <c r="FV490" s="51"/>
      <c r="FW490" s="51"/>
      <c r="FX490" s="51"/>
      <c r="FY490" s="51"/>
      <c r="FZ490" s="51"/>
      <c r="GA490" s="51"/>
      <c r="GB490" s="51"/>
      <c r="GC490" s="51"/>
      <c r="GD490" s="51"/>
      <c r="GE490" s="51"/>
      <c r="GF490" s="51"/>
      <c r="GG490" s="51"/>
      <c r="GH490" s="51"/>
      <c r="GI490" s="51"/>
      <c r="GJ490" s="51"/>
      <c r="GK490" s="51"/>
      <c r="GL490" s="51"/>
      <c r="GM490" s="51"/>
      <c r="GN490" s="51"/>
      <c r="GO490" s="51"/>
      <c r="GP490" s="51"/>
      <c r="GQ490" s="51"/>
      <c r="GR490" s="51"/>
      <c r="GS490" s="51"/>
      <c r="GT490" s="51"/>
      <c r="GU490" s="51"/>
      <c r="GV490" s="51"/>
      <c r="GW490" s="51"/>
      <c r="GX490" s="51"/>
      <c r="GY490" s="51"/>
      <c r="GZ490" s="51"/>
      <c r="HA490" s="51"/>
      <c r="HB490" s="51"/>
      <c r="HC490" s="51"/>
      <c r="HD490" s="51"/>
      <c r="HE490" s="51"/>
      <c r="HF490" s="51"/>
      <c r="HG490" s="51"/>
      <c r="HH490" s="51"/>
      <c r="HI490" s="51"/>
      <c r="HJ490" s="51"/>
      <c r="HK490" s="51"/>
      <c r="HL490" s="51"/>
      <c r="HM490" s="51"/>
      <c r="HN490" s="51"/>
      <c r="HO490" s="51"/>
      <c r="HP490" s="51"/>
      <c r="HQ490" s="51"/>
      <c r="HR490" s="51"/>
      <c r="HS490" s="51"/>
      <c r="HT490" s="51"/>
      <c r="HU490" s="51"/>
      <c r="HV490" s="51"/>
      <c r="HW490" s="51"/>
      <c r="HX490" s="51"/>
      <c r="HY490" s="51"/>
      <c r="HZ490" s="51"/>
      <c r="IA490" s="51"/>
      <c r="IB490" s="51"/>
      <c r="IC490" s="51"/>
      <c r="ID490" s="51"/>
      <c r="IE490" s="51"/>
      <c r="IF490" s="51"/>
      <c r="IG490" s="51"/>
      <c r="IH490" s="51"/>
      <c r="II490" s="51"/>
      <c r="IJ490" s="51"/>
      <c r="IK490" s="51"/>
      <c r="IL490" s="51"/>
      <c r="IM490" s="51"/>
      <c r="IN490" s="51"/>
      <c r="IO490" s="51"/>
      <c r="IP490" s="51"/>
      <c r="IQ490" s="51"/>
      <c r="IR490" s="51"/>
      <c r="IS490" s="51"/>
      <c r="IT490" s="51"/>
      <c r="IU490" s="51"/>
      <c r="IV490" s="51"/>
    </row>
    <row r="491" spans="1:256" ht="13.5">
      <c r="A491" s="75"/>
      <c r="B491" s="415"/>
      <c r="C491" s="151"/>
      <c r="D491" s="166"/>
      <c r="E491" s="166"/>
      <c r="F491" s="166"/>
      <c r="G491" s="166"/>
      <c r="H491" s="166"/>
      <c r="I491" s="179"/>
      <c r="J491" s="166"/>
      <c r="K491" s="51"/>
      <c r="L491" s="166"/>
      <c r="M491" s="166"/>
      <c r="N491" s="166"/>
      <c r="O491" s="166"/>
      <c r="P491" s="166"/>
      <c r="Q491" s="166"/>
      <c r="R491" s="166"/>
      <c r="S491" s="166"/>
      <c r="T491" s="166"/>
      <c r="U491" s="161"/>
      <c r="V491" s="166"/>
      <c r="W491" s="166"/>
      <c r="X491" s="77"/>
      <c r="Y491" s="65"/>
      <c r="Z491" s="77"/>
      <c r="AA491" s="166"/>
      <c r="AB491" s="162"/>
      <c r="AC491" s="162"/>
      <c r="AD491" s="166"/>
      <c r="AE491" s="51"/>
      <c r="AF491" s="51"/>
      <c r="AG491" s="166"/>
      <c r="AH491" s="166"/>
      <c r="AI491" s="166"/>
      <c r="AJ491" s="57"/>
      <c r="AK491" s="57"/>
      <c r="AL491" s="57"/>
      <c r="AM491" s="57"/>
      <c r="AN491" s="51"/>
      <c r="AO491" s="51"/>
      <c r="AP491" s="51"/>
      <c r="AQ491" s="51"/>
      <c r="AR491" s="51"/>
      <c r="AS491" s="51"/>
      <c r="AT491" s="51"/>
      <c r="AU491" s="51"/>
      <c r="AV491" s="51"/>
      <c r="AW491" s="51"/>
      <c r="AX491" s="51"/>
      <c r="AY491" s="51"/>
      <c r="AZ491" s="51"/>
      <c r="BA491" s="51"/>
      <c r="BB491" s="51"/>
      <c r="BC491" s="51"/>
      <c r="BD491" s="51"/>
      <c r="BE491" s="51"/>
      <c r="BF491" s="51"/>
      <c r="BG491" s="51"/>
      <c r="BH491" s="51"/>
      <c r="BI491" s="51"/>
      <c r="BJ491" s="51"/>
      <c r="BK491" s="51"/>
      <c r="BL491" s="51"/>
      <c r="BM491" s="51"/>
      <c r="BN491" s="51"/>
      <c r="BO491" s="51"/>
      <c r="BP491" s="51"/>
      <c r="BQ491" s="51"/>
      <c r="BR491" s="51"/>
      <c r="BS491" s="51"/>
      <c r="BT491" s="51"/>
      <c r="BU491" s="51"/>
      <c r="BV491" s="51"/>
      <c r="BW491" s="51"/>
      <c r="BX491" s="51"/>
      <c r="BY491" s="51"/>
      <c r="BZ491" s="51"/>
      <c r="CA491" s="51"/>
      <c r="CB491" s="51"/>
      <c r="CC491" s="51"/>
      <c r="CD491" s="51"/>
      <c r="CE491" s="51"/>
      <c r="CF491" s="51"/>
      <c r="CG491" s="51"/>
      <c r="CH491" s="51"/>
      <c r="CI491" s="51"/>
      <c r="CJ491" s="51"/>
      <c r="CK491" s="51"/>
      <c r="CL491" s="51"/>
      <c r="CM491" s="51"/>
      <c r="CN491" s="51"/>
      <c r="CO491" s="51"/>
      <c r="CP491" s="51"/>
      <c r="CQ491" s="51"/>
      <c r="CR491" s="51"/>
      <c r="CS491" s="51"/>
      <c r="CT491" s="51"/>
      <c r="CU491" s="51"/>
      <c r="CV491" s="51"/>
      <c r="CW491" s="51"/>
      <c r="CX491" s="51"/>
      <c r="CY491" s="51"/>
      <c r="CZ491" s="51"/>
      <c r="DA491" s="51"/>
      <c r="DB491" s="51"/>
      <c r="DC491" s="51"/>
      <c r="DD491" s="51"/>
      <c r="DE491" s="51"/>
      <c r="DF491" s="51"/>
      <c r="DG491" s="51"/>
      <c r="DH491" s="51"/>
      <c r="DI491" s="51"/>
      <c r="DJ491" s="51"/>
      <c r="DK491" s="51"/>
      <c r="DL491" s="51"/>
      <c r="DM491" s="51"/>
      <c r="DN491" s="51"/>
      <c r="DO491" s="51"/>
      <c r="DP491" s="51"/>
      <c r="DQ491" s="51"/>
      <c r="DR491" s="51"/>
      <c r="DS491" s="51"/>
      <c r="DT491" s="51"/>
      <c r="DU491" s="51"/>
      <c r="DV491" s="51"/>
      <c r="DW491" s="51"/>
      <c r="DX491" s="51"/>
      <c r="DY491" s="51"/>
      <c r="DZ491" s="51"/>
      <c r="EA491" s="51"/>
      <c r="EB491" s="51"/>
      <c r="EC491" s="51"/>
      <c r="ED491" s="51"/>
      <c r="EE491" s="51"/>
      <c r="EF491" s="51"/>
      <c r="EG491" s="51"/>
      <c r="EH491" s="51"/>
      <c r="EI491" s="51"/>
      <c r="EJ491" s="51"/>
      <c r="EK491" s="51"/>
      <c r="EL491" s="51"/>
      <c r="EM491" s="51"/>
      <c r="EN491" s="51"/>
      <c r="EO491" s="51"/>
      <c r="EP491" s="51"/>
      <c r="EQ491" s="51"/>
      <c r="ER491" s="51"/>
      <c r="ES491" s="51"/>
      <c r="ET491" s="51"/>
      <c r="EU491" s="51"/>
      <c r="EV491" s="51"/>
      <c r="EW491" s="51"/>
      <c r="EX491" s="51"/>
      <c r="EY491" s="51"/>
      <c r="EZ491" s="51"/>
      <c r="FA491" s="51"/>
      <c r="FB491" s="51"/>
      <c r="FC491" s="51"/>
      <c r="FD491" s="51"/>
      <c r="FE491" s="51"/>
      <c r="FF491" s="51"/>
      <c r="FG491" s="51"/>
      <c r="FH491" s="51"/>
      <c r="FI491" s="51"/>
      <c r="FJ491" s="51"/>
      <c r="FK491" s="51"/>
      <c r="FL491" s="51"/>
      <c r="FM491" s="51"/>
      <c r="FN491" s="51"/>
      <c r="FO491" s="51"/>
      <c r="FP491" s="51"/>
      <c r="FQ491" s="51"/>
      <c r="FR491" s="51"/>
      <c r="FS491" s="51"/>
      <c r="FT491" s="51"/>
      <c r="FU491" s="51"/>
      <c r="FV491" s="51"/>
      <c r="FW491" s="51"/>
      <c r="FX491" s="51"/>
      <c r="FY491" s="51"/>
      <c r="FZ491" s="51"/>
      <c r="GA491" s="51"/>
      <c r="GB491" s="51"/>
      <c r="GC491" s="51"/>
      <c r="GD491" s="51"/>
      <c r="GE491" s="51"/>
      <c r="GF491" s="51"/>
      <c r="GG491" s="51"/>
      <c r="GH491" s="51"/>
      <c r="GI491" s="51"/>
      <c r="GJ491" s="51"/>
      <c r="GK491" s="51"/>
      <c r="GL491" s="51"/>
      <c r="GM491" s="51"/>
      <c r="GN491" s="51"/>
      <c r="GO491" s="51"/>
      <c r="GP491" s="51"/>
      <c r="GQ491" s="51"/>
      <c r="GR491" s="51"/>
      <c r="GS491" s="51"/>
      <c r="GT491" s="51"/>
      <c r="GU491" s="51"/>
      <c r="GV491" s="51"/>
      <c r="GW491" s="51"/>
      <c r="GX491" s="51"/>
      <c r="GY491" s="51"/>
      <c r="GZ491" s="51"/>
      <c r="HA491" s="51"/>
      <c r="HB491" s="51"/>
      <c r="HC491" s="51"/>
      <c r="HD491" s="51"/>
      <c r="HE491" s="51"/>
      <c r="HF491" s="51"/>
      <c r="HG491" s="51"/>
      <c r="HH491" s="51"/>
      <c r="HI491" s="51"/>
      <c r="HJ491" s="51"/>
      <c r="HK491" s="51"/>
      <c r="HL491" s="51"/>
      <c r="HM491" s="51"/>
      <c r="HN491" s="51"/>
      <c r="HO491" s="51"/>
      <c r="HP491" s="51"/>
      <c r="HQ491" s="51"/>
      <c r="HR491" s="51"/>
      <c r="HS491" s="51"/>
      <c r="HT491" s="51"/>
      <c r="HU491" s="51"/>
      <c r="HV491" s="51"/>
      <c r="HW491" s="51"/>
      <c r="HX491" s="51"/>
      <c r="HY491" s="51"/>
      <c r="HZ491" s="51"/>
      <c r="IA491" s="51"/>
      <c r="IB491" s="51"/>
      <c r="IC491" s="51"/>
      <c r="ID491" s="51"/>
      <c r="IE491" s="51"/>
      <c r="IF491" s="51"/>
      <c r="IG491" s="51"/>
      <c r="IH491" s="51"/>
      <c r="II491" s="51"/>
      <c r="IJ491" s="51"/>
      <c r="IK491" s="51"/>
      <c r="IL491" s="51"/>
      <c r="IM491" s="51"/>
      <c r="IN491" s="51"/>
      <c r="IO491" s="51"/>
      <c r="IP491" s="51"/>
      <c r="IQ491" s="51"/>
      <c r="IR491" s="51"/>
      <c r="IS491" s="51"/>
      <c r="IT491" s="51"/>
      <c r="IU491" s="51"/>
      <c r="IV491" s="51"/>
    </row>
    <row r="492" spans="1:256" ht="13.5">
      <c r="A492" s="75"/>
      <c r="B492" s="415"/>
      <c r="C492" s="151"/>
      <c r="D492" s="1077"/>
      <c r="E492" s="1077"/>
      <c r="F492" s="1132"/>
      <c r="G492" s="1132"/>
      <c r="H492" s="1132"/>
      <c r="I492" s="1132"/>
      <c r="J492" s="161"/>
      <c r="K492" s="51"/>
      <c r="L492" s="51"/>
      <c r="M492" s="1077"/>
      <c r="N492" s="1077"/>
      <c r="O492" s="1132"/>
      <c r="P492" s="1132"/>
      <c r="Q492" s="1132"/>
      <c r="R492" s="1132"/>
      <c r="S492" s="161"/>
      <c r="T492" s="1077"/>
      <c r="U492" s="1077"/>
      <c r="V492" s="1132"/>
      <c r="W492" s="1132"/>
      <c r="X492" s="1132"/>
      <c r="Y492" s="1132"/>
      <c r="Z492" s="55"/>
      <c r="AA492" s="51"/>
      <c r="AB492" s="51"/>
      <c r="AC492" s="166"/>
      <c r="AD492" s="51"/>
      <c r="AE492" s="166"/>
      <c r="AF492" s="166"/>
      <c r="AG492" s="51"/>
      <c r="AH492" s="166"/>
      <c r="AI492" s="166"/>
      <c r="AJ492" s="57"/>
      <c r="AK492" s="51"/>
      <c r="AL492" s="51"/>
      <c r="AM492" s="51"/>
      <c r="AN492" s="51"/>
      <c r="AO492" s="51"/>
      <c r="AP492" s="51"/>
      <c r="AQ492" s="51"/>
      <c r="AR492" s="51"/>
      <c r="AS492" s="51"/>
      <c r="AT492" s="51"/>
      <c r="AU492" s="51"/>
      <c r="AV492" s="51"/>
      <c r="AW492" s="51"/>
      <c r="AX492" s="51"/>
      <c r="AY492" s="51"/>
      <c r="AZ492" s="51"/>
      <c r="BA492" s="51"/>
      <c r="BB492" s="51"/>
      <c r="BC492" s="51"/>
      <c r="BD492" s="51"/>
      <c r="BE492" s="51"/>
      <c r="BF492" s="51"/>
      <c r="BG492" s="51"/>
      <c r="BH492" s="51"/>
      <c r="BI492" s="51"/>
      <c r="BJ492" s="51"/>
      <c r="BK492" s="51"/>
      <c r="BL492" s="51"/>
      <c r="BM492" s="51"/>
      <c r="BN492" s="51"/>
      <c r="BO492" s="51"/>
      <c r="BP492" s="51"/>
      <c r="BQ492" s="51"/>
      <c r="BR492" s="51"/>
      <c r="BS492" s="51"/>
      <c r="BT492" s="51"/>
      <c r="BU492" s="51"/>
      <c r="BV492" s="51"/>
      <c r="BW492" s="51"/>
      <c r="BX492" s="51"/>
      <c r="BY492" s="51"/>
      <c r="BZ492" s="51"/>
      <c r="CA492" s="51"/>
      <c r="CB492" s="51"/>
      <c r="CC492" s="51"/>
      <c r="CD492" s="51"/>
      <c r="CE492" s="51"/>
      <c r="CF492" s="51"/>
      <c r="CG492" s="51"/>
      <c r="CH492" s="51"/>
      <c r="CI492" s="51"/>
      <c r="CJ492" s="51"/>
      <c r="CK492" s="51"/>
      <c r="CL492" s="51"/>
      <c r="CM492" s="51"/>
      <c r="CN492" s="51"/>
      <c r="CO492" s="51"/>
      <c r="CP492" s="51"/>
      <c r="CQ492" s="51"/>
      <c r="CR492" s="51"/>
      <c r="CS492" s="51"/>
      <c r="CT492" s="51"/>
      <c r="CU492" s="51"/>
      <c r="CV492" s="51"/>
      <c r="CW492" s="51"/>
      <c r="CX492" s="51"/>
      <c r="CY492" s="51"/>
      <c r="CZ492" s="51"/>
      <c r="DA492" s="51"/>
      <c r="DB492" s="51"/>
      <c r="DC492" s="51"/>
      <c r="DD492" s="51"/>
      <c r="DE492" s="51"/>
      <c r="DF492" s="51"/>
      <c r="DG492" s="51"/>
      <c r="DH492" s="51"/>
      <c r="DI492" s="51"/>
      <c r="DJ492" s="51"/>
      <c r="DK492" s="51"/>
      <c r="DL492" s="51"/>
      <c r="DM492" s="51"/>
      <c r="DN492" s="51"/>
      <c r="DO492" s="51"/>
      <c r="DP492" s="51"/>
      <c r="DQ492" s="51"/>
      <c r="DR492" s="51"/>
      <c r="DS492" s="51"/>
      <c r="DT492" s="51"/>
      <c r="DU492" s="51"/>
      <c r="DV492" s="51"/>
      <c r="DW492" s="51"/>
      <c r="DX492" s="51"/>
      <c r="DY492" s="51"/>
      <c r="DZ492" s="51"/>
      <c r="EA492" s="51"/>
      <c r="EB492" s="51"/>
      <c r="EC492" s="51"/>
      <c r="ED492" s="51"/>
      <c r="EE492" s="51"/>
      <c r="EF492" s="51"/>
      <c r="EG492" s="51"/>
      <c r="EH492" s="51"/>
      <c r="EI492" s="51"/>
      <c r="EJ492" s="51"/>
      <c r="EK492" s="51"/>
      <c r="EL492" s="51"/>
      <c r="EM492" s="51"/>
      <c r="EN492" s="51"/>
      <c r="EO492" s="51"/>
      <c r="EP492" s="51"/>
      <c r="EQ492" s="51"/>
      <c r="ER492" s="51"/>
      <c r="ES492" s="51"/>
      <c r="ET492" s="51"/>
      <c r="EU492" s="51"/>
      <c r="EV492" s="51"/>
      <c r="EW492" s="51"/>
      <c r="EX492" s="51"/>
      <c r="EY492" s="51"/>
      <c r="EZ492" s="51"/>
      <c r="FA492" s="51"/>
      <c r="FB492" s="51"/>
      <c r="FC492" s="51"/>
      <c r="FD492" s="51"/>
      <c r="FE492" s="51"/>
      <c r="FF492" s="51"/>
      <c r="FG492" s="51"/>
      <c r="FH492" s="51"/>
      <c r="FI492" s="51"/>
      <c r="FJ492" s="51"/>
      <c r="FK492" s="51"/>
      <c r="FL492" s="51"/>
      <c r="FM492" s="51"/>
      <c r="FN492" s="51"/>
      <c r="FO492" s="51"/>
      <c r="FP492" s="51"/>
      <c r="FQ492" s="51"/>
      <c r="FR492" s="51"/>
      <c r="FS492" s="51"/>
      <c r="FT492" s="51"/>
      <c r="FU492" s="51"/>
      <c r="FV492" s="51"/>
      <c r="FW492" s="51"/>
      <c r="FX492" s="51"/>
      <c r="FY492" s="51"/>
      <c r="FZ492" s="51"/>
      <c r="GA492" s="51"/>
      <c r="GB492" s="51"/>
      <c r="GC492" s="51"/>
      <c r="GD492" s="51"/>
      <c r="GE492" s="51"/>
      <c r="GF492" s="51"/>
      <c r="GG492" s="51"/>
      <c r="GH492" s="51"/>
      <c r="GI492" s="51"/>
      <c r="GJ492" s="51"/>
      <c r="GK492" s="51"/>
      <c r="GL492" s="51"/>
      <c r="GM492" s="51"/>
      <c r="GN492" s="51"/>
      <c r="GO492" s="51"/>
      <c r="GP492" s="51"/>
      <c r="GQ492" s="51"/>
      <c r="GR492" s="51"/>
      <c r="GS492" s="51"/>
      <c r="GT492" s="51"/>
      <c r="GU492" s="51"/>
      <c r="GV492" s="51"/>
      <c r="GW492" s="51"/>
      <c r="GX492" s="51"/>
      <c r="GY492" s="51"/>
      <c r="GZ492" s="51"/>
      <c r="HA492" s="51"/>
      <c r="HB492" s="51"/>
      <c r="HC492" s="51"/>
      <c r="HD492" s="51"/>
      <c r="HE492" s="51"/>
      <c r="HF492" s="51"/>
      <c r="HG492" s="51"/>
      <c r="HH492" s="51"/>
      <c r="HI492" s="51"/>
      <c r="HJ492" s="51"/>
      <c r="HK492" s="51"/>
      <c r="HL492" s="51"/>
      <c r="HM492" s="51"/>
      <c r="HN492" s="51"/>
      <c r="HO492" s="51"/>
      <c r="HP492" s="51"/>
      <c r="HQ492" s="51"/>
      <c r="HR492" s="51"/>
      <c r="HS492" s="51"/>
      <c r="HT492" s="51"/>
      <c r="HU492" s="51"/>
      <c r="HV492" s="51"/>
      <c r="HW492" s="51"/>
      <c r="HX492" s="51"/>
      <c r="HY492" s="51"/>
      <c r="HZ492" s="51"/>
      <c r="IA492" s="51"/>
      <c r="IB492" s="51"/>
      <c r="IC492" s="51"/>
      <c r="ID492" s="51"/>
      <c r="IE492" s="51"/>
      <c r="IF492" s="51"/>
      <c r="IG492" s="51"/>
      <c r="IH492" s="51"/>
      <c r="II492" s="51"/>
      <c r="IJ492" s="51"/>
      <c r="IK492" s="51"/>
      <c r="IL492" s="51"/>
      <c r="IM492" s="51"/>
      <c r="IN492" s="51"/>
      <c r="IO492" s="51"/>
      <c r="IP492" s="51"/>
      <c r="IQ492" s="51"/>
      <c r="IR492" s="51"/>
      <c r="IS492" s="51"/>
      <c r="IT492" s="51"/>
      <c r="IU492" s="51"/>
      <c r="IV492" s="51"/>
    </row>
    <row r="493" spans="1:256" ht="13.5">
      <c r="A493" s="75"/>
      <c r="B493" s="415"/>
      <c r="C493" s="460"/>
      <c r="D493" s="166"/>
      <c r="E493" s="166"/>
      <c r="F493" s="166"/>
      <c r="G493" s="166"/>
      <c r="H493" s="166"/>
      <c r="I493" s="179"/>
      <c r="J493" s="166"/>
      <c r="K493" s="51"/>
      <c r="L493" s="161"/>
      <c r="M493" s="51"/>
      <c r="N493" s="166"/>
      <c r="O493" s="166"/>
      <c r="P493" s="166"/>
      <c r="Q493" s="166"/>
      <c r="R493" s="166"/>
      <c r="S493" s="166"/>
      <c r="T493" s="166"/>
      <c r="U493" s="161"/>
      <c r="V493" s="166"/>
      <c r="W493" s="166"/>
      <c r="X493" s="77"/>
      <c r="Y493" s="65"/>
      <c r="Z493" s="166"/>
      <c r="AA493" s="51"/>
      <c r="AB493" s="51"/>
      <c r="AC493" s="166"/>
      <c r="AD493" s="162"/>
      <c r="AE493" s="162"/>
      <c r="AF493" s="166"/>
      <c r="AG493" s="166"/>
      <c r="AH493" s="166"/>
      <c r="AI493" s="166"/>
      <c r="AJ493" s="57"/>
      <c r="AK493" s="57"/>
      <c r="AL493" s="57"/>
      <c r="AM493" s="57"/>
      <c r="AN493" s="51"/>
      <c r="AO493" s="51"/>
      <c r="AP493" s="51"/>
      <c r="AQ493" s="51"/>
      <c r="AR493" s="51"/>
      <c r="AS493" s="51"/>
      <c r="AT493" s="51"/>
      <c r="AU493" s="51"/>
      <c r="AV493" s="51"/>
      <c r="AW493" s="51"/>
      <c r="AX493" s="51"/>
      <c r="AY493" s="51"/>
      <c r="AZ493" s="51"/>
      <c r="BA493" s="51"/>
      <c r="BB493" s="51"/>
      <c r="BC493" s="51"/>
      <c r="BD493" s="51"/>
      <c r="BE493" s="51"/>
      <c r="BF493" s="51"/>
      <c r="BG493" s="51"/>
      <c r="BH493" s="51"/>
      <c r="BI493" s="51"/>
      <c r="BJ493" s="51"/>
      <c r="BK493" s="51"/>
      <c r="BL493" s="51"/>
      <c r="BM493" s="51"/>
      <c r="BN493" s="51"/>
      <c r="BO493" s="51"/>
      <c r="BP493" s="51"/>
      <c r="BQ493" s="51"/>
      <c r="BR493" s="51"/>
      <c r="BS493" s="51"/>
      <c r="BT493" s="51"/>
      <c r="BU493" s="51"/>
      <c r="BV493" s="51"/>
      <c r="BW493" s="51"/>
      <c r="BX493" s="51"/>
      <c r="BY493" s="51"/>
      <c r="BZ493" s="51"/>
      <c r="CA493" s="51"/>
      <c r="CB493" s="51"/>
      <c r="CC493" s="51"/>
      <c r="CD493" s="51"/>
      <c r="CE493" s="51"/>
      <c r="CF493" s="51"/>
      <c r="CG493" s="51"/>
      <c r="CH493" s="51"/>
      <c r="CI493" s="51"/>
      <c r="CJ493" s="51"/>
      <c r="CK493" s="51"/>
      <c r="CL493" s="51"/>
      <c r="CM493" s="51"/>
      <c r="CN493" s="51"/>
      <c r="CO493" s="51"/>
      <c r="CP493" s="51"/>
      <c r="CQ493" s="51"/>
      <c r="CR493" s="51"/>
      <c r="CS493" s="51"/>
      <c r="CT493" s="51"/>
      <c r="CU493" s="51"/>
      <c r="CV493" s="51"/>
      <c r="CW493" s="51"/>
      <c r="CX493" s="51"/>
      <c r="CY493" s="51"/>
      <c r="CZ493" s="51"/>
      <c r="DA493" s="51"/>
      <c r="DB493" s="51"/>
      <c r="DC493" s="51"/>
      <c r="DD493" s="51"/>
      <c r="DE493" s="51"/>
      <c r="DF493" s="51"/>
      <c r="DG493" s="51"/>
      <c r="DH493" s="51"/>
      <c r="DI493" s="51"/>
      <c r="DJ493" s="51"/>
      <c r="DK493" s="51"/>
      <c r="DL493" s="51"/>
      <c r="DM493" s="51"/>
      <c r="DN493" s="51"/>
      <c r="DO493" s="51"/>
      <c r="DP493" s="51"/>
      <c r="DQ493" s="51"/>
      <c r="DR493" s="51"/>
      <c r="DS493" s="51"/>
      <c r="DT493" s="51"/>
      <c r="DU493" s="51"/>
      <c r="DV493" s="51"/>
      <c r="DW493" s="51"/>
      <c r="DX493" s="51"/>
      <c r="DY493" s="51"/>
      <c r="DZ493" s="51"/>
      <c r="EA493" s="51"/>
      <c r="EB493" s="51"/>
      <c r="EC493" s="51"/>
      <c r="ED493" s="51"/>
      <c r="EE493" s="51"/>
      <c r="EF493" s="51"/>
      <c r="EG493" s="51"/>
      <c r="EH493" s="51"/>
      <c r="EI493" s="51"/>
      <c r="EJ493" s="51"/>
      <c r="EK493" s="51"/>
      <c r="EL493" s="51"/>
      <c r="EM493" s="51"/>
      <c r="EN493" s="51"/>
      <c r="EO493" s="51"/>
      <c r="EP493" s="51"/>
      <c r="EQ493" s="51"/>
      <c r="ER493" s="51"/>
      <c r="ES493" s="51"/>
      <c r="ET493" s="51"/>
      <c r="EU493" s="51"/>
      <c r="EV493" s="51"/>
      <c r="EW493" s="51"/>
      <c r="EX493" s="51"/>
      <c r="EY493" s="51"/>
      <c r="EZ493" s="51"/>
      <c r="FA493" s="51"/>
      <c r="FB493" s="51"/>
      <c r="FC493" s="51"/>
      <c r="FD493" s="51"/>
      <c r="FE493" s="51"/>
      <c r="FF493" s="51"/>
      <c r="FG493" s="51"/>
      <c r="FH493" s="51"/>
      <c r="FI493" s="51"/>
      <c r="FJ493" s="51"/>
      <c r="FK493" s="51"/>
      <c r="FL493" s="51"/>
      <c r="FM493" s="51"/>
      <c r="FN493" s="51"/>
      <c r="FO493" s="51"/>
      <c r="FP493" s="51"/>
      <c r="FQ493" s="51"/>
      <c r="FR493" s="51"/>
      <c r="FS493" s="51"/>
      <c r="FT493" s="51"/>
      <c r="FU493" s="51"/>
      <c r="FV493" s="51"/>
      <c r="FW493" s="51"/>
      <c r="FX493" s="51"/>
      <c r="FY493" s="51"/>
      <c r="FZ493" s="51"/>
      <c r="GA493" s="51"/>
      <c r="GB493" s="51"/>
      <c r="GC493" s="51"/>
      <c r="GD493" s="51"/>
      <c r="GE493" s="51"/>
      <c r="GF493" s="51"/>
      <c r="GG493" s="51"/>
      <c r="GH493" s="51"/>
      <c r="GI493" s="51"/>
      <c r="GJ493" s="51"/>
      <c r="GK493" s="51"/>
      <c r="GL493" s="51"/>
      <c r="GM493" s="51"/>
      <c r="GN493" s="51"/>
      <c r="GO493" s="51"/>
      <c r="GP493" s="51"/>
      <c r="GQ493" s="51"/>
      <c r="GR493" s="51"/>
      <c r="GS493" s="51"/>
      <c r="GT493" s="51"/>
      <c r="GU493" s="51"/>
      <c r="GV493" s="51"/>
      <c r="GW493" s="51"/>
      <c r="GX493" s="51"/>
      <c r="GY493" s="51"/>
      <c r="GZ493" s="51"/>
      <c r="HA493" s="51"/>
      <c r="HB493" s="51"/>
      <c r="HC493" s="51"/>
      <c r="HD493" s="51"/>
      <c r="HE493" s="51"/>
      <c r="HF493" s="51"/>
      <c r="HG493" s="51"/>
      <c r="HH493" s="51"/>
      <c r="HI493" s="51"/>
      <c r="HJ493" s="51"/>
      <c r="HK493" s="51"/>
      <c r="HL493" s="51"/>
      <c r="HM493" s="51"/>
      <c r="HN493" s="51"/>
      <c r="HO493" s="51"/>
      <c r="HP493" s="51"/>
      <c r="HQ493" s="51"/>
      <c r="HR493" s="51"/>
      <c r="HS493" s="51"/>
      <c r="HT493" s="51"/>
      <c r="HU493" s="51"/>
      <c r="HV493" s="51"/>
      <c r="HW493" s="51"/>
      <c r="HX493" s="51"/>
      <c r="HY493" s="51"/>
      <c r="HZ493" s="51"/>
      <c r="IA493" s="51"/>
      <c r="IB493" s="51"/>
      <c r="IC493" s="51"/>
      <c r="ID493" s="51"/>
      <c r="IE493" s="51"/>
      <c r="IF493" s="51"/>
      <c r="IG493" s="51"/>
      <c r="IH493" s="51"/>
      <c r="II493" s="51"/>
      <c r="IJ493" s="51"/>
      <c r="IK493" s="51"/>
      <c r="IL493" s="51"/>
      <c r="IM493" s="51"/>
      <c r="IN493" s="51"/>
      <c r="IO493" s="51"/>
      <c r="IP493" s="51"/>
      <c r="IQ493" s="51"/>
      <c r="IR493" s="51"/>
      <c r="IS493" s="51"/>
      <c r="IT493" s="51"/>
      <c r="IU493" s="51"/>
      <c r="IV493" s="51"/>
    </row>
    <row r="494" spans="1:256" ht="13.5">
      <c r="A494" s="75"/>
      <c r="B494" s="415"/>
      <c r="C494" s="151"/>
      <c r="D494" s="1077"/>
      <c r="E494" s="1077"/>
      <c r="F494" s="1132"/>
      <c r="G494" s="1132"/>
      <c r="H494" s="1132"/>
      <c r="I494" s="1132"/>
      <c r="J494" s="161"/>
      <c r="K494" s="51"/>
      <c r="L494" s="1123"/>
      <c r="M494" s="1123"/>
      <c r="N494" s="1113"/>
      <c r="O494" s="1113"/>
      <c r="P494" s="1113"/>
      <c r="Q494" s="1154"/>
      <c r="R494" s="1154"/>
      <c r="S494" s="1154"/>
      <c r="T494" s="1154"/>
      <c r="U494" s="169"/>
      <c r="V494" s="55"/>
      <c r="W494" s="51"/>
      <c r="X494" s="1077"/>
      <c r="Y494" s="1077"/>
      <c r="Z494" s="1077"/>
      <c r="AA494" s="1156"/>
      <c r="AB494" s="1156"/>
      <c r="AC494" s="1156"/>
      <c r="AD494" s="1156"/>
      <c r="AE494" s="166"/>
      <c r="AF494" s="166"/>
      <c r="AG494" s="51"/>
      <c r="AH494" s="166"/>
      <c r="AI494" s="166"/>
      <c r="AJ494" s="57"/>
      <c r="AK494" s="57"/>
      <c r="AL494" s="57"/>
      <c r="AM494" s="57"/>
      <c r="AN494" s="51"/>
      <c r="AO494" s="51"/>
      <c r="AP494" s="51"/>
      <c r="AQ494" s="51"/>
      <c r="AR494" s="51"/>
      <c r="AS494" s="51"/>
      <c r="AT494" s="51"/>
      <c r="AU494" s="51"/>
      <c r="AV494" s="51"/>
      <c r="AW494" s="51"/>
      <c r="AX494" s="51"/>
      <c r="AY494" s="51"/>
      <c r="AZ494" s="51"/>
      <c r="BA494" s="51"/>
      <c r="BB494" s="51"/>
      <c r="BC494" s="51"/>
      <c r="BD494" s="51"/>
      <c r="BE494" s="51"/>
      <c r="BF494" s="51"/>
      <c r="BG494" s="51"/>
      <c r="BH494" s="51"/>
      <c r="BI494" s="51"/>
      <c r="BJ494" s="51"/>
      <c r="BK494" s="51"/>
      <c r="BL494" s="51"/>
      <c r="BM494" s="51"/>
      <c r="BN494" s="51"/>
      <c r="BO494" s="51"/>
      <c r="BP494" s="51"/>
      <c r="BQ494" s="51"/>
      <c r="BR494" s="51"/>
      <c r="BS494" s="51"/>
      <c r="BT494" s="51"/>
      <c r="BU494" s="51"/>
      <c r="BV494" s="51"/>
      <c r="BW494" s="51"/>
      <c r="BX494" s="51"/>
      <c r="BY494" s="51"/>
      <c r="BZ494" s="51"/>
      <c r="CA494" s="51"/>
      <c r="CB494" s="51"/>
      <c r="CC494" s="51"/>
      <c r="CD494" s="51"/>
      <c r="CE494" s="51"/>
      <c r="CF494" s="51"/>
      <c r="CG494" s="51"/>
      <c r="CH494" s="51"/>
      <c r="CI494" s="51"/>
      <c r="CJ494" s="51"/>
      <c r="CK494" s="51"/>
      <c r="CL494" s="51"/>
      <c r="CM494" s="51"/>
      <c r="CN494" s="51"/>
      <c r="CO494" s="51"/>
      <c r="CP494" s="51"/>
      <c r="CQ494" s="51"/>
      <c r="CR494" s="51"/>
      <c r="CS494" s="51"/>
      <c r="CT494" s="51"/>
      <c r="CU494" s="51"/>
      <c r="CV494" s="51"/>
      <c r="CW494" s="51"/>
      <c r="CX494" s="51"/>
      <c r="CY494" s="51"/>
      <c r="CZ494" s="51"/>
      <c r="DA494" s="51"/>
      <c r="DB494" s="51"/>
      <c r="DC494" s="51"/>
      <c r="DD494" s="51"/>
      <c r="DE494" s="51"/>
      <c r="DF494" s="51"/>
      <c r="DG494" s="51"/>
      <c r="DH494" s="51"/>
      <c r="DI494" s="51"/>
      <c r="DJ494" s="51"/>
      <c r="DK494" s="51"/>
      <c r="DL494" s="51"/>
      <c r="DM494" s="51"/>
      <c r="DN494" s="51"/>
      <c r="DO494" s="51"/>
      <c r="DP494" s="51"/>
      <c r="DQ494" s="51"/>
      <c r="DR494" s="51"/>
      <c r="DS494" s="51"/>
      <c r="DT494" s="51"/>
      <c r="DU494" s="51"/>
      <c r="DV494" s="51"/>
      <c r="DW494" s="51"/>
      <c r="DX494" s="51"/>
      <c r="DY494" s="51"/>
      <c r="DZ494" s="51"/>
      <c r="EA494" s="51"/>
      <c r="EB494" s="51"/>
      <c r="EC494" s="51"/>
      <c r="ED494" s="51"/>
      <c r="EE494" s="51"/>
      <c r="EF494" s="51"/>
      <c r="EG494" s="51"/>
      <c r="EH494" s="51"/>
      <c r="EI494" s="51"/>
      <c r="EJ494" s="51"/>
      <c r="EK494" s="51"/>
      <c r="EL494" s="51"/>
      <c r="EM494" s="51"/>
      <c r="EN494" s="51"/>
      <c r="EO494" s="51"/>
      <c r="EP494" s="51"/>
      <c r="EQ494" s="51"/>
      <c r="ER494" s="51"/>
      <c r="ES494" s="51"/>
      <c r="ET494" s="51"/>
      <c r="EU494" s="51"/>
      <c r="EV494" s="51"/>
      <c r="EW494" s="51"/>
      <c r="EX494" s="51"/>
      <c r="EY494" s="51"/>
      <c r="EZ494" s="51"/>
      <c r="FA494" s="51"/>
      <c r="FB494" s="51"/>
      <c r="FC494" s="51"/>
      <c r="FD494" s="51"/>
      <c r="FE494" s="51"/>
      <c r="FF494" s="51"/>
      <c r="FG494" s="51"/>
      <c r="FH494" s="51"/>
      <c r="FI494" s="51"/>
      <c r="FJ494" s="51"/>
      <c r="FK494" s="51"/>
      <c r="FL494" s="51"/>
      <c r="FM494" s="51"/>
      <c r="FN494" s="51"/>
      <c r="FO494" s="51"/>
      <c r="FP494" s="51"/>
      <c r="FQ494" s="51"/>
      <c r="FR494" s="51"/>
      <c r="FS494" s="51"/>
      <c r="FT494" s="51"/>
      <c r="FU494" s="51"/>
      <c r="FV494" s="51"/>
      <c r="FW494" s="51"/>
      <c r="FX494" s="51"/>
      <c r="FY494" s="51"/>
      <c r="FZ494" s="51"/>
      <c r="GA494" s="51"/>
      <c r="GB494" s="51"/>
      <c r="GC494" s="51"/>
      <c r="GD494" s="51"/>
      <c r="GE494" s="51"/>
      <c r="GF494" s="51"/>
      <c r="GG494" s="51"/>
      <c r="GH494" s="51"/>
      <c r="GI494" s="51"/>
      <c r="GJ494" s="51"/>
      <c r="GK494" s="51"/>
      <c r="GL494" s="51"/>
      <c r="GM494" s="51"/>
      <c r="GN494" s="51"/>
      <c r="GO494" s="51"/>
      <c r="GP494" s="51"/>
      <c r="GQ494" s="51"/>
      <c r="GR494" s="51"/>
      <c r="GS494" s="51"/>
      <c r="GT494" s="51"/>
      <c r="GU494" s="51"/>
      <c r="GV494" s="51"/>
      <c r="GW494" s="51"/>
      <c r="GX494" s="51"/>
      <c r="GY494" s="51"/>
      <c r="GZ494" s="51"/>
      <c r="HA494" s="51"/>
      <c r="HB494" s="51"/>
      <c r="HC494" s="51"/>
      <c r="HD494" s="51"/>
      <c r="HE494" s="51"/>
      <c r="HF494" s="51"/>
      <c r="HG494" s="51"/>
      <c r="HH494" s="51"/>
      <c r="HI494" s="51"/>
      <c r="HJ494" s="51"/>
      <c r="HK494" s="51"/>
      <c r="HL494" s="51"/>
      <c r="HM494" s="51"/>
      <c r="HN494" s="51"/>
      <c r="HO494" s="51"/>
      <c r="HP494" s="51"/>
      <c r="HQ494" s="51"/>
      <c r="HR494" s="51"/>
      <c r="HS494" s="51"/>
      <c r="HT494" s="51"/>
      <c r="HU494" s="51"/>
      <c r="HV494" s="51"/>
      <c r="HW494" s="51"/>
      <c r="HX494" s="51"/>
      <c r="HY494" s="51"/>
      <c r="HZ494" s="51"/>
      <c r="IA494" s="51"/>
      <c r="IB494" s="51"/>
      <c r="IC494" s="51"/>
      <c r="ID494" s="51"/>
      <c r="IE494" s="51"/>
      <c r="IF494" s="51"/>
      <c r="IG494" s="51"/>
      <c r="IH494" s="51"/>
      <c r="II494" s="51"/>
      <c r="IJ494" s="51"/>
      <c r="IK494" s="51"/>
      <c r="IL494" s="51"/>
      <c r="IM494" s="51"/>
      <c r="IN494" s="51"/>
      <c r="IO494" s="51"/>
      <c r="IP494" s="51"/>
      <c r="IQ494" s="51"/>
      <c r="IR494" s="51"/>
      <c r="IS494" s="51"/>
      <c r="IT494" s="51"/>
      <c r="IU494" s="51"/>
      <c r="IV494" s="51"/>
    </row>
    <row r="495" spans="1:256" ht="13.5">
      <c r="A495" s="75"/>
      <c r="B495" s="415"/>
      <c r="C495" s="151"/>
      <c r="D495" s="166"/>
      <c r="E495" s="166"/>
      <c r="F495" s="166"/>
      <c r="G495" s="166"/>
      <c r="H495" s="166"/>
      <c r="I495" s="179"/>
      <c r="J495" s="166"/>
      <c r="K495" s="51"/>
      <c r="L495" s="166"/>
      <c r="M495" s="166"/>
      <c r="N495" s="166"/>
      <c r="O495" s="166"/>
      <c r="P495" s="166"/>
      <c r="Q495" s="166"/>
      <c r="R495" s="166"/>
      <c r="S495" s="166"/>
      <c r="T495" s="166"/>
      <c r="U495" s="161"/>
      <c r="V495" s="166"/>
      <c r="W495" s="166"/>
      <c r="X495" s="166"/>
      <c r="Y495" s="77"/>
      <c r="Z495" s="77"/>
      <c r="AA495" s="166"/>
      <c r="AB495" s="166"/>
      <c r="AC495" s="166"/>
      <c r="AD495" s="162"/>
      <c r="AE495" s="162"/>
      <c r="AF495" s="166"/>
      <c r="AG495" s="166"/>
      <c r="AH495" s="166"/>
      <c r="AI495" s="166"/>
      <c r="AJ495" s="57"/>
      <c r="AK495" s="57"/>
      <c r="AL495" s="57"/>
      <c r="AM495" s="57"/>
      <c r="AN495" s="51"/>
      <c r="AO495" s="51"/>
      <c r="AP495" s="51"/>
      <c r="AQ495" s="51"/>
      <c r="AR495" s="51"/>
      <c r="AS495" s="51"/>
      <c r="AT495" s="51"/>
      <c r="AU495" s="51"/>
      <c r="AV495" s="51"/>
      <c r="AW495" s="51"/>
      <c r="AX495" s="51"/>
      <c r="AY495" s="51"/>
      <c r="AZ495" s="51"/>
      <c r="BA495" s="51"/>
      <c r="BB495" s="51"/>
      <c r="BC495" s="51"/>
      <c r="BD495" s="51"/>
      <c r="BE495" s="51"/>
      <c r="BF495" s="51"/>
      <c r="BG495" s="51"/>
      <c r="BH495" s="51"/>
      <c r="BI495" s="51"/>
      <c r="BJ495" s="51"/>
      <c r="BK495" s="51"/>
      <c r="BL495" s="51"/>
      <c r="BM495" s="51"/>
      <c r="BN495" s="51"/>
      <c r="BO495" s="51"/>
      <c r="BP495" s="51"/>
      <c r="BQ495" s="51"/>
      <c r="BR495" s="51"/>
      <c r="BS495" s="51"/>
      <c r="BT495" s="51"/>
      <c r="BU495" s="51"/>
      <c r="BV495" s="51"/>
      <c r="BW495" s="51"/>
      <c r="BX495" s="51"/>
      <c r="BY495" s="51"/>
      <c r="BZ495" s="51"/>
      <c r="CA495" s="51"/>
      <c r="CB495" s="51"/>
      <c r="CC495" s="51"/>
      <c r="CD495" s="51"/>
      <c r="CE495" s="51"/>
      <c r="CF495" s="51"/>
      <c r="CG495" s="51"/>
      <c r="CH495" s="51"/>
      <c r="CI495" s="51"/>
      <c r="CJ495" s="51"/>
      <c r="CK495" s="51"/>
      <c r="CL495" s="51"/>
      <c r="CM495" s="51"/>
      <c r="CN495" s="51"/>
      <c r="CO495" s="51"/>
      <c r="CP495" s="51"/>
      <c r="CQ495" s="51"/>
      <c r="CR495" s="51"/>
      <c r="CS495" s="51"/>
      <c r="CT495" s="51"/>
      <c r="CU495" s="51"/>
      <c r="CV495" s="51"/>
      <c r="CW495" s="51"/>
      <c r="CX495" s="51"/>
      <c r="CY495" s="51"/>
      <c r="CZ495" s="51"/>
      <c r="DA495" s="51"/>
      <c r="DB495" s="51"/>
      <c r="DC495" s="51"/>
      <c r="DD495" s="51"/>
      <c r="DE495" s="51"/>
      <c r="DF495" s="51"/>
      <c r="DG495" s="51"/>
      <c r="DH495" s="51"/>
      <c r="DI495" s="51"/>
      <c r="DJ495" s="51"/>
      <c r="DK495" s="51"/>
      <c r="DL495" s="51"/>
      <c r="DM495" s="51"/>
      <c r="DN495" s="51"/>
      <c r="DO495" s="51"/>
      <c r="DP495" s="51"/>
      <c r="DQ495" s="51"/>
      <c r="DR495" s="51"/>
      <c r="DS495" s="51"/>
      <c r="DT495" s="51"/>
      <c r="DU495" s="51"/>
      <c r="DV495" s="51"/>
      <c r="DW495" s="51"/>
      <c r="DX495" s="51"/>
      <c r="DY495" s="51"/>
      <c r="DZ495" s="51"/>
      <c r="EA495" s="51"/>
      <c r="EB495" s="51"/>
      <c r="EC495" s="51"/>
      <c r="ED495" s="51"/>
      <c r="EE495" s="51"/>
      <c r="EF495" s="51"/>
      <c r="EG495" s="51"/>
      <c r="EH495" s="51"/>
      <c r="EI495" s="51"/>
      <c r="EJ495" s="51"/>
      <c r="EK495" s="51"/>
      <c r="EL495" s="51"/>
      <c r="EM495" s="51"/>
      <c r="EN495" s="51"/>
      <c r="EO495" s="51"/>
      <c r="EP495" s="51"/>
      <c r="EQ495" s="51"/>
      <c r="ER495" s="51"/>
      <c r="ES495" s="51"/>
      <c r="ET495" s="51"/>
      <c r="EU495" s="51"/>
      <c r="EV495" s="51"/>
      <c r="EW495" s="51"/>
      <c r="EX495" s="51"/>
      <c r="EY495" s="51"/>
      <c r="EZ495" s="51"/>
      <c r="FA495" s="51"/>
      <c r="FB495" s="51"/>
      <c r="FC495" s="51"/>
      <c r="FD495" s="51"/>
      <c r="FE495" s="51"/>
      <c r="FF495" s="51"/>
      <c r="FG495" s="51"/>
      <c r="FH495" s="51"/>
      <c r="FI495" s="51"/>
      <c r="FJ495" s="51"/>
      <c r="FK495" s="51"/>
      <c r="FL495" s="51"/>
      <c r="FM495" s="51"/>
      <c r="FN495" s="51"/>
      <c r="FO495" s="51"/>
      <c r="FP495" s="51"/>
      <c r="FQ495" s="51"/>
      <c r="FR495" s="51"/>
      <c r="FS495" s="51"/>
      <c r="FT495" s="51"/>
      <c r="FU495" s="51"/>
      <c r="FV495" s="51"/>
      <c r="FW495" s="51"/>
      <c r="FX495" s="51"/>
      <c r="FY495" s="51"/>
      <c r="FZ495" s="51"/>
      <c r="GA495" s="51"/>
      <c r="GB495" s="51"/>
      <c r="GC495" s="51"/>
      <c r="GD495" s="51"/>
      <c r="GE495" s="51"/>
      <c r="GF495" s="51"/>
      <c r="GG495" s="51"/>
      <c r="GH495" s="51"/>
      <c r="GI495" s="51"/>
      <c r="GJ495" s="51"/>
      <c r="GK495" s="51"/>
      <c r="GL495" s="51"/>
      <c r="GM495" s="51"/>
      <c r="GN495" s="51"/>
      <c r="GO495" s="51"/>
      <c r="GP495" s="51"/>
      <c r="GQ495" s="51"/>
      <c r="GR495" s="51"/>
      <c r="GS495" s="51"/>
      <c r="GT495" s="51"/>
      <c r="GU495" s="51"/>
      <c r="GV495" s="51"/>
      <c r="GW495" s="51"/>
      <c r="GX495" s="51"/>
      <c r="GY495" s="51"/>
      <c r="GZ495" s="51"/>
      <c r="HA495" s="51"/>
      <c r="HB495" s="51"/>
      <c r="HC495" s="51"/>
      <c r="HD495" s="51"/>
      <c r="HE495" s="51"/>
      <c r="HF495" s="51"/>
      <c r="HG495" s="51"/>
      <c r="HH495" s="51"/>
      <c r="HI495" s="51"/>
      <c r="HJ495" s="51"/>
      <c r="HK495" s="51"/>
      <c r="HL495" s="51"/>
      <c r="HM495" s="51"/>
      <c r="HN495" s="51"/>
      <c r="HO495" s="51"/>
      <c r="HP495" s="51"/>
      <c r="HQ495" s="51"/>
      <c r="HR495" s="51"/>
      <c r="HS495" s="51"/>
      <c r="HT495" s="51"/>
      <c r="HU495" s="51"/>
      <c r="HV495" s="51"/>
      <c r="HW495" s="51"/>
      <c r="HX495" s="51"/>
      <c r="HY495" s="51"/>
      <c r="HZ495" s="51"/>
      <c r="IA495" s="51"/>
      <c r="IB495" s="51"/>
      <c r="IC495" s="51"/>
      <c r="ID495" s="51"/>
      <c r="IE495" s="51"/>
      <c r="IF495" s="51"/>
      <c r="IG495" s="51"/>
      <c r="IH495" s="51"/>
      <c r="II495" s="51"/>
      <c r="IJ495" s="51"/>
      <c r="IK495" s="51"/>
      <c r="IL495" s="51"/>
      <c r="IM495" s="51"/>
      <c r="IN495" s="51"/>
      <c r="IO495" s="51"/>
      <c r="IP495" s="51"/>
      <c r="IQ495" s="51"/>
      <c r="IR495" s="51"/>
      <c r="IS495" s="51"/>
      <c r="IT495" s="51"/>
      <c r="IU495" s="51"/>
      <c r="IV495" s="51"/>
    </row>
    <row r="496" spans="1:256" ht="13.5">
      <c r="A496" s="75"/>
      <c r="B496" s="415"/>
      <c r="C496" s="151"/>
      <c r="D496" s="1077"/>
      <c r="E496" s="1077"/>
      <c r="F496" s="1132"/>
      <c r="G496" s="1132"/>
      <c r="H496" s="1132"/>
      <c r="I496" s="1132"/>
      <c r="J496" s="161"/>
      <c r="K496" s="51"/>
      <c r="L496" s="1077"/>
      <c r="M496" s="1077"/>
      <c r="N496" s="1077"/>
      <c r="O496" s="1156"/>
      <c r="P496" s="1156"/>
      <c r="Q496" s="1156"/>
      <c r="R496" s="1156"/>
      <c r="S496" s="51"/>
      <c r="T496" s="188"/>
      <c r="U496" s="51"/>
      <c r="V496" s="165"/>
      <c r="W496" s="51"/>
      <c r="X496" s="1077"/>
      <c r="Y496" s="1077"/>
      <c r="Z496" s="1077"/>
      <c r="AA496" s="1150"/>
      <c r="AB496" s="1150"/>
      <c r="AC496" s="1150"/>
      <c r="AD496" s="1150"/>
      <c r="AE496" s="166"/>
      <c r="AF496" s="166"/>
      <c r="AG496" s="166"/>
      <c r="AH496" s="166"/>
      <c r="AI496" s="166"/>
      <c r="AJ496" s="57"/>
      <c r="AK496" s="51"/>
      <c r="AL496" s="51"/>
      <c r="AM496" s="51"/>
      <c r="AN496" s="51"/>
      <c r="AO496" s="51"/>
      <c r="AP496" s="51"/>
      <c r="AQ496" s="51"/>
      <c r="AR496" s="51"/>
      <c r="AS496" s="51"/>
      <c r="AT496" s="51"/>
      <c r="AU496" s="51"/>
      <c r="AV496" s="51"/>
      <c r="AW496" s="51"/>
      <c r="AX496" s="51"/>
      <c r="AY496" s="51"/>
      <c r="AZ496" s="51"/>
      <c r="BA496" s="51"/>
      <c r="BB496" s="51"/>
      <c r="BC496" s="51"/>
      <c r="BD496" s="51"/>
      <c r="BE496" s="51"/>
      <c r="BF496" s="51"/>
      <c r="BG496" s="51"/>
      <c r="BH496" s="51"/>
      <c r="BI496" s="51"/>
      <c r="BJ496" s="51"/>
      <c r="BK496" s="51"/>
      <c r="BL496" s="51"/>
      <c r="BM496" s="51"/>
      <c r="BN496" s="51"/>
      <c r="BO496" s="51"/>
      <c r="BP496" s="51"/>
      <c r="BQ496" s="51"/>
      <c r="BR496" s="51"/>
      <c r="BS496" s="51"/>
      <c r="BT496" s="51"/>
      <c r="BU496" s="51"/>
      <c r="BV496" s="51"/>
      <c r="BW496" s="51"/>
      <c r="BX496" s="51"/>
      <c r="BY496" s="51"/>
      <c r="BZ496" s="51"/>
      <c r="CA496" s="51"/>
      <c r="CB496" s="51"/>
      <c r="CC496" s="51"/>
      <c r="CD496" s="51"/>
      <c r="CE496" s="51"/>
      <c r="CF496" s="51"/>
      <c r="CG496" s="51"/>
      <c r="CH496" s="51"/>
      <c r="CI496" s="51"/>
      <c r="CJ496" s="51"/>
      <c r="CK496" s="51"/>
      <c r="CL496" s="51"/>
      <c r="CM496" s="51"/>
      <c r="CN496" s="51"/>
      <c r="CO496" s="51"/>
      <c r="CP496" s="51"/>
      <c r="CQ496" s="51"/>
      <c r="CR496" s="51"/>
      <c r="CS496" s="51"/>
      <c r="CT496" s="51"/>
      <c r="CU496" s="51"/>
      <c r="CV496" s="51"/>
      <c r="CW496" s="51"/>
      <c r="CX496" s="51"/>
      <c r="CY496" s="51"/>
      <c r="CZ496" s="51"/>
      <c r="DA496" s="51"/>
      <c r="DB496" s="51"/>
      <c r="DC496" s="51"/>
      <c r="DD496" s="51"/>
      <c r="DE496" s="51"/>
      <c r="DF496" s="51"/>
      <c r="DG496" s="51"/>
      <c r="DH496" s="51"/>
      <c r="DI496" s="51"/>
      <c r="DJ496" s="51"/>
      <c r="DK496" s="51"/>
      <c r="DL496" s="51"/>
      <c r="DM496" s="51"/>
      <c r="DN496" s="51"/>
      <c r="DO496" s="51"/>
      <c r="DP496" s="51"/>
      <c r="DQ496" s="51"/>
      <c r="DR496" s="51"/>
      <c r="DS496" s="51"/>
      <c r="DT496" s="51"/>
      <c r="DU496" s="51"/>
      <c r="DV496" s="51"/>
      <c r="DW496" s="51"/>
      <c r="DX496" s="51"/>
      <c r="DY496" s="51"/>
      <c r="DZ496" s="51"/>
      <c r="EA496" s="51"/>
      <c r="EB496" s="51"/>
      <c r="EC496" s="51"/>
      <c r="ED496" s="51"/>
      <c r="EE496" s="51"/>
      <c r="EF496" s="51"/>
      <c r="EG496" s="51"/>
      <c r="EH496" s="51"/>
      <c r="EI496" s="51"/>
      <c r="EJ496" s="51"/>
      <c r="EK496" s="51"/>
      <c r="EL496" s="51"/>
      <c r="EM496" s="51"/>
      <c r="EN496" s="51"/>
      <c r="EO496" s="51"/>
      <c r="EP496" s="51"/>
      <c r="EQ496" s="51"/>
      <c r="ER496" s="51"/>
      <c r="ES496" s="51"/>
      <c r="ET496" s="51"/>
      <c r="EU496" s="51"/>
      <c r="EV496" s="51"/>
      <c r="EW496" s="51"/>
      <c r="EX496" s="51"/>
      <c r="EY496" s="51"/>
      <c r="EZ496" s="51"/>
      <c r="FA496" s="51"/>
      <c r="FB496" s="51"/>
      <c r="FC496" s="51"/>
      <c r="FD496" s="51"/>
      <c r="FE496" s="51"/>
      <c r="FF496" s="51"/>
      <c r="FG496" s="51"/>
      <c r="FH496" s="51"/>
      <c r="FI496" s="51"/>
      <c r="FJ496" s="51"/>
      <c r="FK496" s="51"/>
      <c r="FL496" s="51"/>
      <c r="FM496" s="51"/>
      <c r="FN496" s="51"/>
      <c r="FO496" s="51"/>
      <c r="FP496" s="51"/>
      <c r="FQ496" s="51"/>
      <c r="FR496" s="51"/>
      <c r="FS496" s="51"/>
      <c r="FT496" s="51"/>
      <c r="FU496" s="51"/>
      <c r="FV496" s="51"/>
      <c r="FW496" s="51"/>
      <c r="FX496" s="51"/>
      <c r="FY496" s="51"/>
      <c r="FZ496" s="51"/>
      <c r="GA496" s="51"/>
      <c r="GB496" s="51"/>
      <c r="GC496" s="51"/>
      <c r="GD496" s="51"/>
      <c r="GE496" s="51"/>
      <c r="GF496" s="51"/>
      <c r="GG496" s="51"/>
      <c r="GH496" s="51"/>
      <c r="GI496" s="51"/>
      <c r="GJ496" s="51"/>
      <c r="GK496" s="51"/>
      <c r="GL496" s="51"/>
      <c r="GM496" s="51"/>
      <c r="GN496" s="51"/>
      <c r="GO496" s="51"/>
      <c r="GP496" s="51"/>
      <c r="GQ496" s="51"/>
      <c r="GR496" s="51"/>
      <c r="GS496" s="51"/>
      <c r="GT496" s="51"/>
      <c r="GU496" s="51"/>
      <c r="GV496" s="51"/>
      <c r="GW496" s="51"/>
      <c r="GX496" s="51"/>
      <c r="GY496" s="51"/>
      <c r="GZ496" s="51"/>
      <c r="HA496" s="51"/>
      <c r="HB496" s="51"/>
      <c r="HC496" s="51"/>
      <c r="HD496" s="51"/>
      <c r="HE496" s="51"/>
      <c r="HF496" s="51"/>
      <c r="HG496" s="51"/>
      <c r="HH496" s="51"/>
      <c r="HI496" s="51"/>
      <c r="HJ496" s="51"/>
      <c r="HK496" s="51"/>
      <c r="HL496" s="51"/>
      <c r="HM496" s="51"/>
      <c r="HN496" s="51"/>
      <c r="HO496" s="51"/>
      <c r="HP496" s="51"/>
      <c r="HQ496" s="51"/>
      <c r="HR496" s="51"/>
      <c r="HS496" s="51"/>
      <c r="HT496" s="51"/>
      <c r="HU496" s="51"/>
      <c r="HV496" s="51"/>
      <c r="HW496" s="51"/>
      <c r="HX496" s="51"/>
      <c r="HY496" s="51"/>
      <c r="HZ496" s="51"/>
      <c r="IA496" s="51"/>
      <c r="IB496" s="51"/>
      <c r="IC496" s="51"/>
      <c r="ID496" s="51"/>
      <c r="IE496" s="51"/>
      <c r="IF496" s="51"/>
      <c r="IG496" s="51"/>
      <c r="IH496" s="51"/>
      <c r="II496" s="51"/>
      <c r="IJ496" s="51"/>
      <c r="IK496" s="51"/>
      <c r="IL496" s="51"/>
      <c r="IM496" s="51"/>
      <c r="IN496" s="51"/>
      <c r="IO496" s="51"/>
      <c r="IP496" s="51"/>
      <c r="IQ496" s="51"/>
      <c r="IR496" s="51"/>
      <c r="IS496" s="51"/>
      <c r="IT496" s="51"/>
      <c r="IU496" s="51"/>
      <c r="IV496" s="51"/>
    </row>
    <row r="497" spans="1:256" ht="13.5">
      <c r="A497" s="75"/>
      <c r="B497" s="415"/>
      <c r="C497" s="460"/>
      <c r="D497" s="162"/>
      <c r="E497" s="166"/>
      <c r="F497" s="166"/>
      <c r="G497" s="166"/>
      <c r="H497" s="166"/>
      <c r="I497" s="166"/>
      <c r="J497" s="179"/>
      <c r="K497" s="166"/>
      <c r="L497" s="161"/>
      <c r="M497" s="51"/>
      <c r="N497" s="166"/>
      <c r="O497" s="166"/>
      <c r="P497" s="166"/>
      <c r="Q497" s="166"/>
      <c r="R497" s="166"/>
      <c r="S497" s="166"/>
      <c r="T497" s="166"/>
      <c r="U497" s="161"/>
      <c r="V497" s="166"/>
      <c r="W497" s="166"/>
      <c r="X497" s="77"/>
      <c r="Y497" s="65"/>
      <c r="Z497" s="166"/>
      <c r="AA497" s="51"/>
      <c r="AB497" s="51"/>
      <c r="AC497" s="166"/>
      <c r="AD497" s="162"/>
      <c r="AE497" s="162"/>
      <c r="AF497" s="166"/>
      <c r="AG497" s="166"/>
      <c r="AH497" s="166"/>
      <c r="AI497" s="166"/>
      <c r="AJ497" s="57"/>
      <c r="AK497" s="57"/>
      <c r="AL497" s="57"/>
      <c r="AM497" s="57"/>
      <c r="AN497" s="51"/>
      <c r="AO497" s="51"/>
      <c r="AP497" s="51"/>
      <c r="AQ497" s="51"/>
      <c r="AR497" s="51"/>
      <c r="AS497" s="51"/>
      <c r="AT497" s="51"/>
      <c r="AU497" s="51"/>
      <c r="AV497" s="51"/>
      <c r="AW497" s="51"/>
      <c r="AX497" s="51"/>
      <c r="AY497" s="51"/>
      <c r="AZ497" s="51"/>
      <c r="BA497" s="51"/>
      <c r="BB497" s="51"/>
      <c r="BC497" s="51"/>
      <c r="BD497" s="51"/>
      <c r="BE497" s="51"/>
      <c r="BF497" s="51"/>
      <c r="BG497" s="51"/>
      <c r="BH497" s="51"/>
      <c r="BI497" s="51"/>
      <c r="BJ497" s="51"/>
      <c r="BK497" s="51"/>
      <c r="BL497" s="51"/>
      <c r="BM497" s="51"/>
      <c r="BN497" s="51"/>
      <c r="BO497" s="51"/>
      <c r="BP497" s="51"/>
      <c r="BQ497" s="51"/>
      <c r="BR497" s="51"/>
      <c r="BS497" s="51"/>
      <c r="BT497" s="51"/>
      <c r="BU497" s="51"/>
      <c r="BV497" s="51"/>
      <c r="BW497" s="51"/>
      <c r="BX497" s="51"/>
      <c r="BY497" s="51"/>
      <c r="BZ497" s="51"/>
      <c r="CA497" s="51"/>
      <c r="CB497" s="51"/>
      <c r="CC497" s="51"/>
      <c r="CD497" s="51"/>
      <c r="CE497" s="51"/>
      <c r="CF497" s="51"/>
      <c r="CG497" s="51"/>
      <c r="CH497" s="51"/>
      <c r="CI497" s="51"/>
      <c r="CJ497" s="51"/>
      <c r="CK497" s="51"/>
      <c r="CL497" s="51"/>
      <c r="CM497" s="51"/>
      <c r="CN497" s="51"/>
      <c r="CO497" s="51"/>
      <c r="CP497" s="51"/>
      <c r="CQ497" s="51"/>
      <c r="CR497" s="51"/>
      <c r="CS497" s="51"/>
      <c r="CT497" s="51"/>
      <c r="CU497" s="51"/>
      <c r="CV497" s="51"/>
      <c r="CW497" s="51"/>
      <c r="CX497" s="51"/>
      <c r="CY497" s="51"/>
      <c r="CZ497" s="51"/>
      <c r="DA497" s="51"/>
      <c r="DB497" s="51"/>
      <c r="DC497" s="51"/>
      <c r="DD497" s="51"/>
      <c r="DE497" s="51"/>
      <c r="DF497" s="51"/>
      <c r="DG497" s="51"/>
      <c r="DH497" s="51"/>
      <c r="DI497" s="51"/>
      <c r="DJ497" s="51"/>
      <c r="DK497" s="51"/>
      <c r="DL497" s="51"/>
      <c r="DM497" s="51"/>
      <c r="DN497" s="51"/>
      <c r="DO497" s="51"/>
      <c r="DP497" s="51"/>
      <c r="DQ497" s="51"/>
      <c r="DR497" s="51"/>
      <c r="DS497" s="51"/>
      <c r="DT497" s="51"/>
      <c r="DU497" s="51"/>
      <c r="DV497" s="51"/>
      <c r="DW497" s="51"/>
      <c r="DX497" s="51"/>
      <c r="DY497" s="51"/>
      <c r="DZ497" s="51"/>
      <c r="EA497" s="51"/>
      <c r="EB497" s="51"/>
      <c r="EC497" s="51"/>
      <c r="ED497" s="51"/>
      <c r="EE497" s="51"/>
      <c r="EF497" s="51"/>
      <c r="EG497" s="51"/>
      <c r="EH497" s="51"/>
      <c r="EI497" s="51"/>
      <c r="EJ497" s="51"/>
      <c r="EK497" s="51"/>
      <c r="EL497" s="51"/>
      <c r="EM497" s="51"/>
      <c r="EN497" s="51"/>
      <c r="EO497" s="51"/>
      <c r="EP497" s="51"/>
      <c r="EQ497" s="51"/>
      <c r="ER497" s="51"/>
      <c r="ES497" s="51"/>
      <c r="ET497" s="51"/>
      <c r="EU497" s="51"/>
      <c r="EV497" s="51"/>
      <c r="EW497" s="51"/>
      <c r="EX497" s="51"/>
      <c r="EY497" s="51"/>
      <c r="EZ497" s="51"/>
      <c r="FA497" s="51"/>
      <c r="FB497" s="51"/>
      <c r="FC497" s="51"/>
      <c r="FD497" s="51"/>
      <c r="FE497" s="51"/>
      <c r="FF497" s="51"/>
      <c r="FG497" s="51"/>
      <c r="FH497" s="51"/>
      <c r="FI497" s="51"/>
      <c r="FJ497" s="51"/>
      <c r="FK497" s="51"/>
      <c r="FL497" s="51"/>
      <c r="FM497" s="51"/>
      <c r="FN497" s="51"/>
      <c r="FO497" s="51"/>
      <c r="FP497" s="51"/>
      <c r="FQ497" s="51"/>
      <c r="FR497" s="51"/>
      <c r="FS497" s="51"/>
      <c r="FT497" s="51"/>
      <c r="FU497" s="51"/>
      <c r="FV497" s="51"/>
      <c r="FW497" s="51"/>
      <c r="FX497" s="51"/>
      <c r="FY497" s="51"/>
      <c r="FZ497" s="51"/>
      <c r="GA497" s="51"/>
      <c r="GB497" s="51"/>
      <c r="GC497" s="51"/>
      <c r="GD497" s="51"/>
      <c r="GE497" s="51"/>
      <c r="GF497" s="51"/>
      <c r="GG497" s="51"/>
      <c r="GH497" s="51"/>
      <c r="GI497" s="51"/>
      <c r="GJ497" s="51"/>
      <c r="GK497" s="51"/>
      <c r="GL497" s="51"/>
      <c r="GM497" s="51"/>
      <c r="GN497" s="51"/>
      <c r="GO497" s="51"/>
      <c r="GP497" s="51"/>
      <c r="GQ497" s="51"/>
      <c r="GR497" s="51"/>
      <c r="GS497" s="51"/>
      <c r="GT497" s="51"/>
      <c r="GU497" s="51"/>
      <c r="GV497" s="51"/>
      <c r="GW497" s="51"/>
      <c r="GX497" s="51"/>
      <c r="GY497" s="51"/>
      <c r="GZ497" s="51"/>
      <c r="HA497" s="51"/>
      <c r="HB497" s="51"/>
      <c r="HC497" s="51"/>
      <c r="HD497" s="51"/>
      <c r="HE497" s="51"/>
      <c r="HF497" s="51"/>
      <c r="HG497" s="51"/>
      <c r="HH497" s="51"/>
      <c r="HI497" s="51"/>
      <c r="HJ497" s="51"/>
      <c r="HK497" s="51"/>
      <c r="HL497" s="51"/>
      <c r="HM497" s="51"/>
      <c r="HN497" s="51"/>
      <c r="HO497" s="51"/>
      <c r="HP497" s="51"/>
      <c r="HQ497" s="51"/>
      <c r="HR497" s="51"/>
      <c r="HS497" s="51"/>
      <c r="HT497" s="51"/>
      <c r="HU497" s="51"/>
      <c r="HV497" s="51"/>
      <c r="HW497" s="51"/>
      <c r="HX497" s="51"/>
      <c r="HY497" s="51"/>
      <c r="HZ497" s="51"/>
      <c r="IA497" s="51"/>
      <c r="IB497" s="51"/>
      <c r="IC497" s="51"/>
      <c r="ID497" s="51"/>
      <c r="IE497" s="51"/>
      <c r="IF497" s="51"/>
      <c r="IG497" s="51"/>
      <c r="IH497" s="51"/>
      <c r="II497" s="51"/>
      <c r="IJ497" s="51"/>
      <c r="IK497" s="51"/>
      <c r="IL497" s="51"/>
      <c r="IM497" s="51"/>
      <c r="IN497" s="51"/>
      <c r="IO497" s="51"/>
      <c r="IP497" s="51"/>
      <c r="IQ497" s="51"/>
      <c r="IR497" s="51"/>
      <c r="IS497" s="51"/>
      <c r="IT497" s="51"/>
      <c r="IU497" s="51"/>
      <c r="IV497" s="51"/>
    </row>
    <row r="498" spans="1:256" ht="13.5">
      <c r="A498" s="408"/>
      <c r="B498" s="466"/>
      <c r="C498" s="471"/>
      <c r="D498" s="458"/>
      <c r="E498" s="458"/>
      <c r="F498" s="458"/>
      <c r="G498" s="458"/>
      <c r="H498" s="458"/>
      <c r="I498" s="458"/>
      <c r="J498" s="458"/>
      <c r="K498" s="458"/>
      <c r="L498" s="458"/>
      <c r="M498" s="458"/>
      <c r="N498" s="458"/>
      <c r="O498" s="458"/>
      <c r="P498" s="458"/>
      <c r="Q498" s="458"/>
      <c r="R498" s="466"/>
      <c r="S498" s="458"/>
      <c r="T498" s="458"/>
      <c r="U498" s="466"/>
      <c r="V498" s="458"/>
      <c r="W498" s="458"/>
      <c r="X498" s="458"/>
      <c r="Y498" s="467"/>
      <c r="Z498" s="467"/>
      <c r="AA498" s="467"/>
      <c r="AB498" s="467"/>
      <c r="AC498" s="467"/>
      <c r="AD498" s="468"/>
      <c r="AE498" s="468"/>
      <c r="AF498" s="468"/>
      <c r="AG498" s="468"/>
      <c r="AH498" s="468"/>
      <c r="AI498" s="129"/>
      <c r="AJ498" s="57"/>
      <c r="AK498" s="51"/>
      <c r="AL498" s="51"/>
      <c r="AM498" s="51"/>
      <c r="AN498" s="51"/>
      <c r="AO498" s="51"/>
      <c r="AP498" s="51"/>
      <c r="AQ498" s="51"/>
      <c r="AR498" s="51"/>
      <c r="AS498" s="51"/>
      <c r="AT498" s="51"/>
      <c r="AU498" s="51"/>
      <c r="AV498" s="51"/>
      <c r="AW498" s="51"/>
      <c r="AX498" s="51"/>
      <c r="AY498" s="51"/>
      <c r="AZ498" s="51"/>
      <c r="BA498" s="51"/>
      <c r="BB498" s="51"/>
      <c r="BC498" s="51"/>
      <c r="BD498" s="51"/>
      <c r="BE498" s="51"/>
      <c r="BF498" s="51"/>
      <c r="BG498" s="51"/>
      <c r="BH498" s="51"/>
      <c r="BI498" s="51"/>
      <c r="BJ498" s="51"/>
      <c r="BK498" s="51"/>
      <c r="BL498" s="51"/>
      <c r="BM498" s="51"/>
      <c r="BN498" s="51"/>
      <c r="BO498" s="51"/>
      <c r="BP498" s="51"/>
      <c r="BQ498" s="51"/>
      <c r="BR498" s="51"/>
      <c r="BS498" s="51"/>
      <c r="BT498" s="51"/>
      <c r="BU498" s="51"/>
      <c r="BV498" s="51"/>
      <c r="BW498" s="51"/>
      <c r="BX498" s="51"/>
      <c r="BY498" s="51"/>
      <c r="BZ498" s="51"/>
      <c r="CA498" s="51"/>
      <c r="CB498" s="51"/>
      <c r="CC498" s="51"/>
      <c r="CD498" s="51"/>
      <c r="CE498" s="51"/>
      <c r="CF498" s="51"/>
      <c r="CG498" s="51"/>
      <c r="CH498" s="51"/>
      <c r="CI498" s="51"/>
      <c r="CJ498" s="51"/>
      <c r="CK498" s="51"/>
      <c r="CL498" s="51"/>
      <c r="CM498" s="51"/>
      <c r="CN498" s="51"/>
      <c r="CO498" s="51"/>
      <c r="CP498" s="51"/>
      <c r="CQ498" s="51"/>
      <c r="CR498" s="51"/>
      <c r="CS498" s="51"/>
      <c r="CT498" s="51"/>
      <c r="CU498" s="51"/>
      <c r="CV498" s="51"/>
      <c r="CW498" s="51"/>
      <c r="CX498" s="51"/>
      <c r="CY498" s="51"/>
      <c r="CZ498" s="51"/>
      <c r="DA498" s="51"/>
      <c r="DB498" s="51"/>
      <c r="DC498" s="51"/>
      <c r="DD498" s="51"/>
      <c r="DE498" s="51"/>
      <c r="DF498" s="51"/>
      <c r="DG498" s="51"/>
      <c r="DH498" s="51"/>
      <c r="DI498" s="51"/>
      <c r="DJ498" s="51"/>
      <c r="DK498" s="51"/>
      <c r="DL498" s="51"/>
      <c r="DM498" s="51"/>
      <c r="DN498" s="51"/>
      <c r="DO498" s="51"/>
      <c r="DP498" s="51"/>
      <c r="DQ498" s="51"/>
      <c r="DR498" s="51"/>
      <c r="DS498" s="51"/>
      <c r="DT498" s="51"/>
      <c r="DU498" s="51"/>
      <c r="DV498" s="51"/>
      <c r="DW498" s="51"/>
      <c r="DX498" s="51"/>
      <c r="DY498" s="51"/>
      <c r="DZ498" s="51"/>
      <c r="EA498" s="51"/>
      <c r="EB498" s="51"/>
      <c r="EC498" s="51"/>
      <c r="ED498" s="51"/>
      <c r="EE498" s="51"/>
      <c r="EF498" s="51"/>
      <c r="EG498" s="51"/>
      <c r="EH498" s="51"/>
      <c r="EI498" s="51"/>
      <c r="EJ498" s="51"/>
      <c r="EK498" s="51"/>
      <c r="EL498" s="51"/>
      <c r="EM498" s="51"/>
      <c r="EN498" s="51"/>
      <c r="EO498" s="51"/>
      <c r="EP498" s="51"/>
      <c r="EQ498" s="51"/>
      <c r="ER498" s="51"/>
      <c r="ES498" s="51"/>
      <c r="ET498" s="51"/>
      <c r="EU498" s="51"/>
      <c r="EV498" s="51"/>
      <c r="EW498" s="51"/>
      <c r="EX498" s="51"/>
      <c r="EY498" s="51"/>
      <c r="EZ498" s="51"/>
      <c r="FA498" s="51"/>
      <c r="FB498" s="51"/>
      <c r="FC498" s="51"/>
      <c r="FD498" s="51"/>
      <c r="FE498" s="51"/>
      <c r="FF498" s="51"/>
      <c r="FG498" s="51"/>
      <c r="FH498" s="51"/>
      <c r="FI498" s="51"/>
      <c r="FJ498" s="51"/>
      <c r="FK498" s="51"/>
      <c r="FL498" s="51"/>
      <c r="FM498" s="51"/>
      <c r="FN498" s="51"/>
      <c r="FO498" s="51"/>
      <c r="FP498" s="51"/>
      <c r="FQ498" s="51"/>
      <c r="FR498" s="51"/>
      <c r="FS498" s="51"/>
      <c r="FT498" s="51"/>
      <c r="FU498" s="51"/>
      <c r="FV498" s="51"/>
      <c r="FW498" s="51"/>
      <c r="FX498" s="51"/>
      <c r="FY498" s="51"/>
      <c r="FZ498" s="51"/>
      <c r="GA498" s="51"/>
      <c r="GB498" s="51"/>
      <c r="GC498" s="51"/>
      <c r="GD498" s="51"/>
      <c r="GE498" s="51"/>
      <c r="GF498" s="51"/>
      <c r="GG498" s="51"/>
      <c r="GH498" s="51"/>
      <c r="GI498" s="51"/>
      <c r="GJ498" s="51"/>
      <c r="GK498" s="51"/>
      <c r="GL498" s="51"/>
      <c r="GM498" s="51"/>
      <c r="GN498" s="51"/>
      <c r="GO498" s="51"/>
      <c r="GP498" s="51"/>
      <c r="GQ498" s="51"/>
      <c r="GR498" s="51"/>
      <c r="GS498" s="51"/>
      <c r="GT498" s="51"/>
      <c r="GU498" s="51"/>
      <c r="GV498" s="51"/>
      <c r="GW498" s="51"/>
      <c r="GX498" s="51"/>
      <c r="GY498" s="51"/>
      <c r="GZ498" s="51"/>
      <c r="HA498" s="51"/>
      <c r="HB498" s="51"/>
      <c r="HC498" s="51"/>
      <c r="HD498" s="51"/>
      <c r="HE498" s="51"/>
      <c r="HF498" s="51"/>
      <c r="HG498" s="51"/>
      <c r="HH498" s="51"/>
      <c r="HI498" s="51"/>
      <c r="HJ498" s="51"/>
      <c r="HK498" s="51"/>
      <c r="HL498" s="51"/>
      <c r="HM498" s="51"/>
      <c r="HN498" s="51"/>
      <c r="HO498" s="51"/>
      <c r="HP498" s="51"/>
      <c r="HQ498" s="51"/>
      <c r="HR498" s="51"/>
      <c r="HS498" s="51"/>
      <c r="HT498" s="51"/>
      <c r="HU498" s="51"/>
      <c r="HV498" s="51"/>
      <c r="HW498" s="51"/>
      <c r="HX498" s="51"/>
      <c r="HY498" s="51"/>
      <c r="HZ498" s="51"/>
      <c r="IA498" s="51"/>
      <c r="IB498" s="51"/>
      <c r="IC498" s="51"/>
      <c r="ID498" s="51"/>
      <c r="IE498" s="51"/>
      <c r="IF498" s="51"/>
      <c r="IG498" s="51"/>
      <c r="IH498" s="51"/>
      <c r="II498" s="51"/>
      <c r="IJ498" s="51"/>
      <c r="IK498" s="51"/>
      <c r="IL498" s="51"/>
      <c r="IM498" s="51"/>
      <c r="IN498" s="51"/>
      <c r="IO498" s="51"/>
      <c r="IP498" s="51"/>
      <c r="IQ498" s="51"/>
      <c r="IR498" s="51"/>
      <c r="IS498" s="51"/>
      <c r="IT498" s="51"/>
      <c r="IU498" s="51"/>
      <c r="IV498" s="51"/>
    </row>
    <row r="499" spans="1:256" ht="13.5">
      <c r="A499" s="75"/>
      <c r="B499" s="1132"/>
      <c r="C499" s="51"/>
      <c r="D499" s="166"/>
      <c r="E499" s="166"/>
      <c r="F499" s="166"/>
      <c r="G499" s="166"/>
      <c r="H499" s="166"/>
      <c r="I499" s="166"/>
      <c r="J499" s="179"/>
      <c r="K499" s="166"/>
      <c r="L499" s="166"/>
      <c r="M499" s="166"/>
      <c r="N499" s="166"/>
      <c r="O499" s="166"/>
      <c r="P499" s="166"/>
      <c r="Q499" s="166"/>
      <c r="R499" s="166"/>
      <c r="S499" s="166"/>
      <c r="T499" s="166"/>
      <c r="U499" s="166"/>
      <c r="V499" s="166"/>
      <c r="W499" s="166"/>
      <c r="X499" s="166"/>
      <c r="Y499" s="77"/>
      <c r="Z499" s="77"/>
      <c r="AA499" s="166"/>
      <c r="AB499" s="166"/>
      <c r="AC499" s="166"/>
      <c r="AD499" s="162"/>
      <c r="AE499" s="162"/>
      <c r="AF499" s="166"/>
      <c r="AG499" s="166"/>
      <c r="AH499" s="166"/>
      <c r="AI499" s="166"/>
      <c r="AJ499" s="57"/>
      <c r="AK499" s="57"/>
      <c r="AL499" s="57"/>
      <c r="AM499" s="57"/>
      <c r="AN499" s="51"/>
      <c r="AO499" s="51"/>
      <c r="AP499" s="51"/>
      <c r="AQ499" s="51"/>
      <c r="AR499" s="51"/>
      <c r="AS499" s="51"/>
      <c r="AT499" s="51"/>
      <c r="AU499" s="51"/>
      <c r="AV499" s="51"/>
      <c r="AW499" s="51"/>
      <c r="AX499" s="51"/>
      <c r="AY499" s="51"/>
      <c r="AZ499" s="51"/>
      <c r="BA499" s="51"/>
      <c r="BB499" s="51"/>
      <c r="BC499" s="51"/>
      <c r="BD499" s="51"/>
      <c r="BE499" s="51"/>
      <c r="BF499" s="51"/>
      <c r="BG499" s="51"/>
      <c r="BH499" s="51"/>
      <c r="BI499" s="51"/>
      <c r="BJ499" s="51"/>
      <c r="BK499" s="51"/>
      <c r="BL499" s="51"/>
      <c r="BM499" s="51"/>
      <c r="BN499" s="51"/>
      <c r="BO499" s="51"/>
      <c r="BP499" s="51"/>
      <c r="BQ499" s="51"/>
      <c r="BR499" s="51"/>
      <c r="BS499" s="51"/>
      <c r="BT499" s="51"/>
      <c r="BU499" s="51"/>
      <c r="BV499" s="51"/>
      <c r="BW499" s="51"/>
      <c r="BX499" s="51"/>
      <c r="BY499" s="51"/>
      <c r="BZ499" s="51"/>
      <c r="CA499" s="51"/>
      <c r="CB499" s="51"/>
      <c r="CC499" s="51"/>
      <c r="CD499" s="51"/>
      <c r="CE499" s="51"/>
      <c r="CF499" s="51"/>
      <c r="CG499" s="51"/>
      <c r="CH499" s="51"/>
      <c r="CI499" s="51"/>
      <c r="CJ499" s="51"/>
      <c r="CK499" s="51"/>
      <c r="CL499" s="51"/>
      <c r="CM499" s="51"/>
      <c r="CN499" s="51"/>
      <c r="CO499" s="51"/>
      <c r="CP499" s="51"/>
      <c r="CQ499" s="51"/>
      <c r="CR499" s="51"/>
      <c r="CS499" s="51"/>
      <c r="CT499" s="51"/>
      <c r="CU499" s="51"/>
      <c r="CV499" s="51"/>
      <c r="CW499" s="51"/>
      <c r="CX499" s="51"/>
      <c r="CY499" s="51"/>
      <c r="CZ499" s="51"/>
      <c r="DA499" s="51"/>
      <c r="DB499" s="51"/>
      <c r="DC499" s="51"/>
      <c r="DD499" s="51"/>
      <c r="DE499" s="51"/>
      <c r="DF499" s="51"/>
      <c r="DG499" s="51"/>
      <c r="DH499" s="51"/>
      <c r="DI499" s="51"/>
      <c r="DJ499" s="51"/>
      <c r="DK499" s="51"/>
      <c r="DL499" s="51"/>
      <c r="DM499" s="51"/>
      <c r="DN499" s="51"/>
      <c r="DO499" s="51"/>
      <c r="DP499" s="51"/>
      <c r="DQ499" s="51"/>
      <c r="DR499" s="51"/>
      <c r="DS499" s="51"/>
      <c r="DT499" s="51"/>
      <c r="DU499" s="51"/>
      <c r="DV499" s="51"/>
      <c r="DW499" s="51"/>
      <c r="DX499" s="51"/>
      <c r="DY499" s="51"/>
      <c r="DZ499" s="51"/>
      <c r="EA499" s="51"/>
      <c r="EB499" s="51"/>
      <c r="EC499" s="51"/>
      <c r="ED499" s="51"/>
      <c r="EE499" s="51"/>
      <c r="EF499" s="51"/>
      <c r="EG499" s="51"/>
      <c r="EH499" s="51"/>
      <c r="EI499" s="51"/>
      <c r="EJ499" s="51"/>
      <c r="EK499" s="51"/>
      <c r="EL499" s="51"/>
      <c r="EM499" s="51"/>
      <c r="EN499" s="51"/>
      <c r="EO499" s="51"/>
      <c r="EP499" s="51"/>
      <c r="EQ499" s="51"/>
      <c r="ER499" s="51"/>
      <c r="ES499" s="51"/>
      <c r="ET499" s="51"/>
      <c r="EU499" s="51"/>
      <c r="EV499" s="51"/>
      <c r="EW499" s="51"/>
      <c r="EX499" s="51"/>
      <c r="EY499" s="51"/>
      <c r="EZ499" s="51"/>
      <c r="FA499" s="51"/>
      <c r="FB499" s="51"/>
      <c r="FC499" s="51"/>
      <c r="FD499" s="51"/>
      <c r="FE499" s="51"/>
      <c r="FF499" s="51"/>
      <c r="FG499" s="51"/>
      <c r="FH499" s="51"/>
      <c r="FI499" s="51"/>
      <c r="FJ499" s="51"/>
      <c r="FK499" s="51"/>
      <c r="FL499" s="51"/>
      <c r="FM499" s="51"/>
      <c r="FN499" s="51"/>
      <c r="FO499" s="51"/>
      <c r="FP499" s="51"/>
      <c r="FQ499" s="51"/>
      <c r="FR499" s="51"/>
      <c r="FS499" s="51"/>
      <c r="FT499" s="51"/>
      <c r="FU499" s="51"/>
      <c r="FV499" s="51"/>
      <c r="FW499" s="51"/>
      <c r="FX499" s="51"/>
      <c r="FY499" s="51"/>
      <c r="FZ499" s="51"/>
      <c r="GA499" s="51"/>
      <c r="GB499" s="51"/>
      <c r="GC499" s="51"/>
      <c r="GD499" s="51"/>
      <c r="GE499" s="51"/>
      <c r="GF499" s="51"/>
      <c r="GG499" s="51"/>
      <c r="GH499" s="51"/>
      <c r="GI499" s="51"/>
      <c r="GJ499" s="51"/>
      <c r="GK499" s="51"/>
      <c r="GL499" s="51"/>
      <c r="GM499" s="51"/>
      <c r="GN499" s="51"/>
      <c r="GO499" s="51"/>
      <c r="GP499" s="51"/>
      <c r="GQ499" s="51"/>
      <c r="GR499" s="51"/>
      <c r="GS499" s="51"/>
      <c r="GT499" s="51"/>
      <c r="GU499" s="51"/>
      <c r="GV499" s="51"/>
      <c r="GW499" s="51"/>
      <c r="GX499" s="51"/>
      <c r="GY499" s="51"/>
      <c r="GZ499" s="51"/>
      <c r="HA499" s="51"/>
      <c r="HB499" s="51"/>
      <c r="HC499" s="51"/>
      <c r="HD499" s="51"/>
      <c r="HE499" s="51"/>
      <c r="HF499" s="51"/>
      <c r="HG499" s="51"/>
      <c r="HH499" s="51"/>
      <c r="HI499" s="51"/>
      <c r="HJ499" s="51"/>
      <c r="HK499" s="51"/>
      <c r="HL499" s="51"/>
      <c r="HM499" s="51"/>
      <c r="HN499" s="51"/>
      <c r="HO499" s="51"/>
      <c r="HP499" s="51"/>
      <c r="HQ499" s="51"/>
      <c r="HR499" s="51"/>
      <c r="HS499" s="51"/>
      <c r="HT499" s="51"/>
      <c r="HU499" s="51"/>
      <c r="HV499" s="51"/>
      <c r="HW499" s="51"/>
      <c r="HX499" s="51"/>
      <c r="HY499" s="51"/>
      <c r="HZ499" s="51"/>
      <c r="IA499" s="51"/>
      <c r="IB499" s="51"/>
      <c r="IC499" s="51"/>
      <c r="ID499" s="51"/>
      <c r="IE499" s="51"/>
      <c r="IF499" s="51"/>
      <c r="IG499" s="51"/>
      <c r="IH499" s="51"/>
      <c r="II499" s="51"/>
      <c r="IJ499" s="51"/>
      <c r="IK499" s="51"/>
      <c r="IL499" s="51"/>
      <c r="IM499" s="51"/>
      <c r="IN499" s="51"/>
      <c r="IO499" s="51"/>
      <c r="IP499" s="51"/>
      <c r="IQ499" s="51"/>
      <c r="IR499" s="51"/>
      <c r="IS499" s="51"/>
      <c r="IT499" s="51"/>
      <c r="IU499" s="51"/>
      <c r="IV499" s="51"/>
    </row>
    <row r="500" spans="1:256" ht="13.5">
      <c r="A500" s="75"/>
      <c r="B500" s="1132"/>
      <c r="C500" s="51"/>
      <c r="D500" s="1077"/>
      <c r="E500" s="1077"/>
      <c r="F500" s="1132"/>
      <c r="G500" s="1132"/>
      <c r="H500" s="1132"/>
      <c r="I500" s="1132"/>
      <c r="J500" s="51"/>
      <c r="K500" s="1132"/>
      <c r="L500" s="1132"/>
      <c r="M500" s="1132"/>
      <c r="N500" s="1124"/>
      <c r="O500" s="1124"/>
      <c r="P500" s="1124"/>
      <c r="Q500" s="1132"/>
      <c r="R500" s="1132"/>
      <c r="S500" s="1132"/>
      <c r="T500" s="1132"/>
      <c r="U500" s="161"/>
      <c r="V500" s="55"/>
      <c r="W500" s="51"/>
      <c r="X500" s="51"/>
      <c r="Y500" s="1077"/>
      <c r="Z500" s="1077"/>
      <c r="AA500" s="1156"/>
      <c r="AB500" s="1156"/>
      <c r="AC500" s="1156"/>
      <c r="AD500" s="1156"/>
      <c r="AE500" s="166"/>
      <c r="AF500" s="51"/>
      <c r="AG500" s="189"/>
      <c r="AH500" s="472"/>
      <c r="AI500" s="51"/>
      <c r="AJ500" s="57"/>
      <c r="AK500" s="57"/>
      <c r="AL500" s="51"/>
      <c r="AM500" s="51"/>
      <c r="AN500" s="51"/>
      <c r="AO500" s="51"/>
      <c r="AP500" s="51"/>
      <c r="AQ500" s="51"/>
      <c r="AR500" s="51"/>
      <c r="AS500" s="51"/>
      <c r="AT500" s="51"/>
      <c r="AU500" s="51"/>
      <c r="AV500" s="51"/>
      <c r="AW500" s="51"/>
      <c r="AX500" s="51"/>
      <c r="AY500" s="51"/>
      <c r="AZ500" s="51"/>
      <c r="BA500" s="51"/>
      <c r="BB500" s="51"/>
      <c r="BC500" s="51"/>
      <c r="BD500" s="51"/>
      <c r="BE500" s="51"/>
      <c r="BF500" s="51"/>
      <c r="BG500" s="51"/>
      <c r="BH500" s="51"/>
      <c r="BI500" s="51"/>
      <c r="BJ500" s="51"/>
      <c r="BK500" s="51"/>
      <c r="BL500" s="51"/>
      <c r="BM500" s="51"/>
      <c r="BN500" s="51"/>
      <c r="BO500" s="51"/>
      <c r="BP500" s="51"/>
      <c r="BQ500" s="51"/>
      <c r="BR500" s="51"/>
      <c r="BS500" s="51"/>
      <c r="BT500" s="51"/>
      <c r="BU500" s="51"/>
      <c r="BV500" s="51"/>
      <c r="BW500" s="51"/>
      <c r="BX500" s="51"/>
      <c r="BY500" s="51"/>
      <c r="BZ500" s="51"/>
      <c r="CA500" s="51"/>
      <c r="CB500" s="51"/>
      <c r="CC500" s="51"/>
      <c r="CD500" s="51"/>
      <c r="CE500" s="51"/>
      <c r="CF500" s="51"/>
      <c r="CG500" s="51"/>
      <c r="CH500" s="51"/>
      <c r="CI500" s="51"/>
      <c r="CJ500" s="51"/>
      <c r="CK500" s="51"/>
      <c r="CL500" s="51"/>
      <c r="CM500" s="51"/>
      <c r="CN500" s="51"/>
      <c r="CO500" s="51"/>
      <c r="CP500" s="51"/>
      <c r="CQ500" s="51"/>
      <c r="CR500" s="51"/>
      <c r="CS500" s="51"/>
      <c r="CT500" s="51"/>
      <c r="CU500" s="51"/>
      <c r="CV500" s="51"/>
      <c r="CW500" s="51"/>
      <c r="CX500" s="51"/>
      <c r="CY500" s="51"/>
      <c r="CZ500" s="51"/>
      <c r="DA500" s="51"/>
      <c r="DB500" s="51"/>
      <c r="DC500" s="51"/>
      <c r="DD500" s="51"/>
      <c r="DE500" s="51"/>
      <c r="DF500" s="51"/>
      <c r="DG500" s="51"/>
      <c r="DH500" s="51"/>
      <c r="DI500" s="51"/>
      <c r="DJ500" s="51"/>
      <c r="DK500" s="51"/>
      <c r="DL500" s="51"/>
      <c r="DM500" s="51"/>
      <c r="DN500" s="51"/>
      <c r="DO500" s="51"/>
      <c r="DP500" s="51"/>
      <c r="DQ500" s="51"/>
      <c r="DR500" s="51"/>
      <c r="DS500" s="51"/>
      <c r="DT500" s="51"/>
      <c r="DU500" s="51"/>
      <c r="DV500" s="51"/>
      <c r="DW500" s="51"/>
      <c r="DX500" s="51"/>
      <c r="DY500" s="51"/>
      <c r="DZ500" s="51"/>
      <c r="EA500" s="51"/>
      <c r="EB500" s="51"/>
      <c r="EC500" s="51"/>
      <c r="ED500" s="51"/>
      <c r="EE500" s="51"/>
      <c r="EF500" s="51"/>
      <c r="EG500" s="51"/>
      <c r="EH500" s="51"/>
      <c r="EI500" s="51"/>
      <c r="EJ500" s="51"/>
      <c r="EK500" s="51"/>
      <c r="EL500" s="51"/>
      <c r="EM500" s="51"/>
      <c r="EN500" s="51"/>
      <c r="EO500" s="51"/>
      <c r="EP500" s="51"/>
      <c r="EQ500" s="51"/>
      <c r="ER500" s="51"/>
      <c r="ES500" s="51"/>
      <c r="ET500" s="51"/>
      <c r="EU500" s="51"/>
      <c r="EV500" s="51"/>
      <c r="EW500" s="51"/>
      <c r="EX500" s="51"/>
      <c r="EY500" s="51"/>
      <c r="EZ500" s="51"/>
      <c r="FA500" s="51"/>
      <c r="FB500" s="51"/>
      <c r="FC500" s="51"/>
      <c r="FD500" s="51"/>
      <c r="FE500" s="51"/>
      <c r="FF500" s="51"/>
      <c r="FG500" s="51"/>
      <c r="FH500" s="51"/>
      <c r="FI500" s="51"/>
      <c r="FJ500" s="51"/>
      <c r="FK500" s="51"/>
      <c r="FL500" s="51"/>
      <c r="FM500" s="51"/>
      <c r="FN500" s="51"/>
      <c r="FO500" s="51"/>
      <c r="FP500" s="51"/>
      <c r="FQ500" s="51"/>
      <c r="FR500" s="51"/>
      <c r="FS500" s="51"/>
      <c r="FT500" s="51"/>
      <c r="FU500" s="51"/>
      <c r="FV500" s="51"/>
      <c r="FW500" s="51"/>
      <c r="FX500" s="51"/>
      <c r="FY500" s="51"/>
      <c r="FZ500" s="51"/>
      <c r="GA500" s="51"/>
      <c r="GB500" s="51"/>
      <c r="GC500" s="51"/>
      <c r="GD500" s="51"/>
      <c r="GE500" s="51"/>
      <c r="GF500" s="51"/>
      <c r="GG500" s="51"/>
      <c r="GH500" s="51"/>
      <c r="GI500" s="51"/>
      <c r="GJ500" s="51"/>
      <c r="GK500" s="51"/>
      <c r="GL500" s="51"/>
      <c r="GM500" s="51"/>
      <c r="GN500" s="51"/>
      <c r="GO500" s="51"/>
      <c r="GP500" s="51"/>
      <c r="GQ500" s="51"/>
      <c r="GR500" s="51"/>
      <c r="GS500" s="51"/>
      <c r="GT500" s="51"/>
      <c r="GU500" s="51"/>
      <c r="GV500" s="51"/>
      <c r="GW500" s="51"/>
      <c r="GX500" s="51"/>
      <c r="GY500" s="51"/>
      <c r="GZ500" s="51"/>
      <c r="HA500" s="51"/>
      <c r="HB500" s="51"/>
      <c r="HC500" s="51"/>
      <c r="HD500" s="51"/>
      <c r="HE500" s="51"/>
      <c r="HF500" s="51"/>
      <c r="HG500" s="51"/>
      <c r="HH500" s="51"/>
      <c r="HI500" s="51"/>
      <c r="HJ500" s="51"/>
      <c r="HK500" s="51"/>
      <c r="HL500" s="51"/>
      <c r="HM500" s="51"/>
      <c r="HN500" s="51"/>
      <c r="HO500" s="51"/>
      <c r="HP500" s="51"/>
      <c r="HQ500" s="51"/>
      <c r="HR500" s="51"/>
      <c r="HS500" s="51"/>
      <c r="HT500" s="51"/>
      <c r="HU500" s="51"/>
      <c r="HV500" s="51"/>
      <c r="HW500" s="51"/>
      <c r="HX500" s="51"/>
      <c r="HY500" s="51"/>
      <c r="HZ500" s="51"/>
      <c r="IA500" s="51"/>
      <c r="IB500" s="51"/>
      <c r="IC500" s="51"/>
      <c r="ID500" s="51"/>
      <c r="IE500" s="51"/>
      <c r="IF500" s="51"/>
      <c r="IG500" s="51"/>
      <c r="IH500" s="51"/>
      <c r="II500" s="51"/>
      <c r="IJ500" s="51"/>
      <c r="IK500" s="51"/>
      <c r="IL500" s="51"/>
      <c r="IM500" s="51"/>
      <c r="IN500" s="51"/>
      <c r="IO500" s="51"/>
      <c r="IP500" s="51"/>
      <c r="IQ500" s="51"/>
      <c r="IR500" s="51"/>
      <c r="IS500" s="51"/>
      <c r="IT500" s="51"/>
      <c r="IU500" s="51"/>
      <c r="IV500" s="51"/>
    </row>
    <row r="501" spans="1:256" ht="13.5">
      <c r="A501" s="75"/>
      <c r="B501" s="1132"/>
      <c r="C501" s="51"/>
      <c r="D501" s="166"/>
      <c r="E501" s="166"/>
      <c r="F501" s="166"/>
      <c r="G501" s="166"/>
      <c r="H501" s="166"/>
      <c r="I501" s="166"/>
      <c r="J501" s="179"/>
      <c r="K501" s="166"/>
      <c r="L501" s="166"/>
      <c r="M501" s="166"/>
      <c r="N501" s="166"/>
      <c r="O501" s="166"/>
      <c r="P501" s="166"/>
      <c r="Q501" s="166"/>
      <c r="R501" s="166"/>
      <c r="S501" s="166"/>
      <c r="T501" s="166"/>
      <c r="U501" s="166"/>
      <c r="V501" s="166"/>
      <c r="W501" s="166"/>
      <c r="X501" s="166"/>
      <c r="Y501" s="77"/>
      <c r="Z501" s="77"/>
      <c r="AA501" s="166"/>
      <c r="AB501" s="166"/>
      <c r="AC501" s="166"/>
      <c r="AD501" s="162"/>
      <c r="AE501" s="162"/>
      <c r="AF501" s="166"/>
      <c r="AG501" s="166"/>
      <c r="AH501" s="166"/>
      <c r="AI501" s="166"/>
      <c r="AJ501" s="57"/>
      <c r="AK501" s="57"/>
      <c r="AL501" s="57"/>
      <c r="AM501" s="57"/>
      <c r="AN501" s="51"/>
      <c r="AO501" s="51"/>
      <c r="AP501" s="51"/>
      <c r="AQ501" s="51"/>
      <c r="AR501" s="51"/>
      <c r="AS501" s="51"/>
      <c r="AT501" s="51"/>
      <c r="AU501" s="51"/>
      <c r="AV501" s="51"/>
      <c r="AW501" s="51"/>
      <c r="AX501" s="51"/>
      <c r="AY501" s="51"/>
      <c r="AZ501" s="51"/>
      <c r="BA501" s="51"/>
      <c r="BB501" s="51"/>
      <c r="BC501" s="51"/>
      <c r="BD501" s="51"/>
      <c r="BE501" s="51"/>
      <c r="BF501" s="51"/>
      <c r="BG501" s="51"/>
      <c r="BH501" s="51"/>
      <c r="BI501" s="51"/>
      <c r="BJ501" s="51"/>
      <c r="BK501" s="51"/>
      <c r="BL501" s="51"/>
      <c r="BM501" s="51"/>
      <c r="BN501" s="51"/>
      <c r="BO501" s="51"/>
      <c r="BP501" s="51"/>
      <c r="BQ501" s="51"/>
      <c r="BR501" s="51"/>
      <c r="BS501" s="51"/>
      <c r="BT501" s="51"/>
      <c r="BU501" s="51"/>
      <c r="BV501" s="51"/>
      <c r="BW501" s="51"/>
      <c r="BX501" s="51"/>
      <c r="BY501" s="51"/>
      <c r="BZ501" s="51"/>
      <c r="CA501" s="51"/>
      <c r="CB501" s="51"/>
      <c r="CC501" s="51"/>
      <c r="CD501" s="51"/>
      <c r="CE501" s="51"/>
      <c r="CF501" s="51"/>
      <c r="CG501" s="51"/>
      <c r="CH501" s="51"/>
      <c r="CI501" s="51"/>
      <c r="CJ501" s="51"/>
      <c r="CK501" s="51"/>
      <c r="CL501" s="51"/>
      <c r="CM501" s="51"/>
      <c r="CN501" s="51"/>
      <c r="CO501" s="51"/>
      <c r="CP501" s="51"/>
      <c r="CQ501" s="51"/>
      <c r="CR501" s="51"/>
      <c r="CS501" s="51"/>
      <c r="CT501" s="51"/>
      <c r="CU501" s="51"/>
      <c r="CV501" s="51"/>
      <c r="CW501" s="51"/>
      <c r="CX501" s="51"/>
      <c r="CY501" s="51"/>
      <c r="CZ501" s="51"/>
      <c r="DA501" s="51"/>
      <c r="DB501" s="51"/>
      <c r="DC501" s="51"/>
      <c r="DD501" s="51"/>
      <c r="DE501" s="51"/>
      <c r="DF501" s="51"/>
      <c r="DG501" s="51"/>
      <c r="DH501" s="51"/>
      <c r="DI501" s="51"/>
      <c r="DJ501" s="51"/>
      <c r="DK501" s="51"/>
      <c r="DL501" s="51"/>
      <c r="DM501" s="51"/>
      <c r="DN501" s="51"/>
      <c r="DO501" s="51"/>
      <c r="DP501" s="51"/>
      <c r="DQ501" s="51"/>
      <c r="DR501" s="51"/>
      <c r="DS501" s="51"/>
      <c r="DT501" s="51"/>
      <c r="DU501" s="51"/>
      <c r="DV501" s="51"/>
      <c r="DW501" s="51"/>
      <c r="DX501" s="51"/>
      <c r="DY501" s="51"/>
      <c r="DZ501" s="51"/>
      <c r="EA501" s="51"/>
      <c r="EB501" s="51"/>
      <c r="EC501" s="51"/>
      <c r="ED501" s="51"/>
      <c r="EE501" s="51"/>
      <c r="EF501" s="51"/>
      <c r="EG501" s="51"/>
      <c r="EH501" s="51"/>
      <c r="EI501" s="51"/>
      <c r="EJ501" s="51"/>
      <c r="EK501" s="51"/>
      <c r="EL501" s="51"/>
      <c r="EM501" s="51"/>
      <c r="EN501" s="51"/>
      <c r="EO501" s="51"/>
      <c r="EP501" s="51"/>
      <c r="EQ501" s="51"/>
      <c r="ER501" s="51"/>
      <c r="ES501" s="51"/>
      <c r="ET501" s="51"/>
      <c r="EU501" s="51"/>
      <c r="EV501" s="51"/>
      <c r="EW501" s="51"/>
      <c r="EX501" s="51"/>
      <c r="EY501" s="51"/>
      <c r="EZ501" s="51"/>
      <c r="FA501" s="51"/>
      <c r="FB501" s="51"/>
      <c r="FC501" s="51"/>
      <c r="FD501" s="51"/>
      <c r="FE501" s="51"/>
      <c r="FF501" s="51"/>
      <c r="FG501" s="51"/>
      <c r="FH501" s="51"/>
      <c r="FI501" s="51"/>
      <c r="FJ501" s="51"/>
      <c r="FK501" s="51"/>
      <c r="FL501" s="51"/>
      <c r="FM501" s="51"/>
      <c r="FN501" s="51"/>
      <c r="FO501" s="51"/>
      <c r="FP501" s="51"/>
      <c r="FQ501" s="51"/>
      <c r="FR501" s="51"/>
      <c r="FS501" s="51"/>
      <c r="FT501" s="51"/>
      <c r="FU501" s="51"/>
      <c r="FV501" s="51"/>
      <c r="FW501" s="51"/>
      <c r="FX501" s="51"/>
      <c r="FY501" s="51"/>
      <c r="FZ501" s="51"/>
      <c r="GA501" s="51"/>
      <c r="GB501" s="51"/>
      <c r="GC501" s="51"/>
      <c r="GD501" s="51"/>
      <c r="GE501" s="51"/>
      <c r="GF501" s="51"/>
      <c r="GG501" s="51"/>
      <c r="GH501" s="51"/>
      <c r="GI501" s="51"/>
      <c r="GJ501" s="51"/>
      <c r="GK501" s="51"/>
      <c r="GL501" s="51"/>
      <c r="GM501" s="51"/>
      <c r="GN501" s="51"/>
      <c r="GO501" s="51"/>
      <c r="GP501" s="51"/>
      <c r="GQ501" s="51"/>
      <c r="GR501" s="51"/>
      <c r="GS501" s="51"/>
      <c r="GT501" s="51"/>
      <c r="GU501" s="51"/>
      <c r="GV501" s="51"/>
      <c r="GW501" s="51"/>
      <c r="GX501" s="51"/>
      <c r="GY501" s="51"/>
      <c r="GZ501" s="51"/>
      <c r="HA501" s="51"/>
      <c r="HB501" s="51"/>
      <c r="HC501" s="51"/>
      <c r="HD501" s="51"/>
      <c r="HE501" s="51"/>
      <c r="HF501" s="51"/>
      <c r="HG501" s="51"/>
      <c r="HH501" s="51"/>
      <c r="HI501" s="51"/>
      <c r="HJ501" s="51"/>
      <c r="HK501" s="51"/>
      <c r="HL501" s="51"/>
      <c r="HM501" s="51"/>
      <c r="HN501" s="51"/>
      <c r="HO501" s="51"/>
      <c r="HP501" s="51"/>
      <c r="HQ501" s="51"/>
      <c r="HR501" s="51"/>
      <c r="HS501" s="51"/>
      <c r="HT501" s="51"/>
      <c r="HU501" s="51"/>
      <c r="HV501" s="51"/>
      <c r="HW501" s="51"/>
      <c r="HX501" s="51"/>
      <c r="HY501" s="51"/>
      <c r="HZ501" s="51"/>
      <c r="IA501" s="51"/>
      <c r="IB501" s="51"/>
      <c r="IC501" s="51"/>
      <c r="ID501" s="51"/>
      <c r="IE501" s="51"/>
      <c r="IF501" s="51"/>
      <c r="IG501" s="51"/>
      <c r="IH501" s="51"/>
      <c r="II501" s="51"/>
      <c r="IJ501" s="51"/>
      <c r="IK501" s="51"/>
      <c r="IL501" s="51"/>
      <c r="IM501" s="51"/>
      <c r="IN501" s="51"/>
      <c r="IO501" s="51"/>
      <c r="IP501" s="51"/>
      <c r="IQ501" s="51"/>
      <c r="IR501" s="51"/>
      <c r="IS501" s="51"/>
      <c r="IT501" s="51"/>
      <c r="IU501" s="51"/>
      <c r="IV501" s="51"/>
    </row>
    <row r="502" spans="1:256" ht="13.5">
      <c r="A502" s="75"/>
      <c r="B502" s="1132"/>
      <c r="C502" s="51"/>
      <c r="D502" s="166"/>
      <c r="E502" s="166"/>
      <c r="F502" s="166"/>
      <c r="G502" s="166"/>
      <c r="H502" s="166"/>
      <c r="I502" s="166"/>
      <c r="J502" s="179"/>
      <c r="K502" s="166"/>
      <c r="L502" s="166"/>
      <c r="M502" s="166"/>
      <c r="N502" s="166"/>
      <c r="O502" s="166"/>
      <c r="P502" s="166"/>
      <c r="Q502" s="166"/>
      <c r="R502" s="166"/>
      <c r="S502" s="166"/>
      <c r="T502" s="166"/>
      <c r="U502" s="166"/>
      <c r="V502" s="166"/>
      <c r="W502" s="166"/>
      <c r="X502" s="77"/>
      <c r="Y502" s="77"/>
      <c r="Z502" s="166"/>
      <c r="AA502" s="166"/>
      <c r="AB502" s="166"/>
      <c r="AC502" s="166"/>
      <c r="AD502" s="151"/>
      <c r="AE502" s="151"/>
      <c r="AF502" s="166"/>
      <c r="AG502" s="166"/>
      <c r="AH502" s="166"/>
      <c r="AI502" s="166"/>
      <c r="AJ502" s="57"/>
      <c r="AK502" s="57"/>
      <c r="AL502" s="57"/>
      <c r="AM502" s="57"/>
      <c r="AN502" s="51"/>
      <c r="AO502" s="51"/>
      <c r="AP502" s="51"/>
      <c r="AQ502" s="51"/>
      <c r="AR502" s="51"/>
      <c r="AS502" s="51"/>
      <c r="AT502" s="51"/>
      <c r="AU502" s="51"/>
      <c r="AV502" s="51"/>
      <c r="AW502" s="51"/>
      <c r="AX502" s="51"/>
      <c r="AY502" s="51"/>
      <c r="AZ502" s="51"/>
      <c r="BA502" s="51"/>
      <c r="BB502" s="51"/>
      <c r="BC502" s="51"/>
      <c r="BD502" s="51"/>
      <c r="BE502" s="51"/>
      <c r="BF502" s="51"/>
      <c r="BG502" s="51"/>
      <c r="BH502" s="51"/>
      <c r="BI502" s="51"/>
      <c r="BJ502" s="51"/>
      <c r="BK502" s="51"/>
      <c r="BL502" s="51"/>
      <c r="BM502" s="51"/>
      <c r="BN502" s="51"/>
      <c r="BO502" s="51"/>
      <c r="BP502" s="51"/>
      <c r="BQ502" s="51"/>
      <c r="BR502" s="51"/>
      <c r="BS502" s="51"/>
      <c r="BT502" s="51"/>
      <c r="BU502" s="51"/>
      <c r="BV502" s="51"/>
      <c r="BW502" s="51"/>
      <c r="BX502" s="51"/>
      <c r="BY502" s="51"/>
      <c r="BZ502" s="51"/>
      <c r="CA502" s="51"/>
      <c r="CB502" s="51"/>
      <c r="CC502" s="51"/>
      <c r="CD502" s="51"/>
      <c r="CE502" s="51"/>
      <c r="CF502" s="51"/>
      <c r="CG502" s="51"/>
      <c r="CH502" s="51"/>
      <c r="CI502" s="51"/>
      <c r="CJ502" s="51"/>
      <c r="CK502" s="51"/>
      <c r="CL502" s="51"/>
      <c r="CM502" s="51"/>
      <c r="CN502" s="51"/>
      <c r="CO502" s="51"/>
      <c r="CP502" s="51"/>
      <c r="CQ502" s="51"/>
      <c r="CR502" s="51"/>
      <c r="CS502" s="51"/>
      <c r="CT502" s="51"/>
      <c r="CU502" s="51"/>
      <c r="CV502" s="51"/>
      <c r="CW502" s="51"/>
      <c r="CX502" s="51"/>
      <c r="CY502" s="51"/>
      <c r="CZ502" s="51"/>
      <c r="DA502" s="51"/>
      <c r="DB502" s="51"/>
      <c r="DC502" s="51"/>
      <c r="DD502" s="51"/>
      <c r="DE502" s="51"/>
      <c r="DF502" s="51"/>
      <c r="DG502" s="51"/>
      <c r="DH502" s="51"/>
      <c r="DI502" s="51"/>
      <c r="DJ502" s="51"/>
      <c r="DK502" s="51"/>
      <c r="DL502" s="51"/>
      <c r="DM502" s="51"/>
      <c r="DN502" s="51"/>
      <c r="DO502" s="51"/>
      <c r="DP502" s="51"/>
      <c r="DQ502" s="51"/>
      <c r="DR502" s="51"/>
      <c r="DS502" s="51"/>
      <c r="DT502" s="51"/>
      <c r="DU502" s="51"/>
      <c r="DV502" s="51"/>
      <c r="DW502" s="51"/>
      <c r="DX502" s="51"/>
      <c r="DY502" s="51"/>
      <c r="DZ502" s="51"/>
      <c r="EA502" s="51"/>
      <c r="EB502" s="51"/>
      <c r="EC502" s="51"/>
      <c r="ED502" s="51"/>
      <c r="EE502" s="51"/>
      <c r="EF502" s="51"/>
      <c r="EG502" s="51"/>
      <c r="EH502" s="51"/>
      <c r="EI502" s="51"/>
      <c r="EJ502" s="51"/>
      <c r="EK502" s="51"/>
      <c r="EL502" s="51"/>
      <c r="EM502" s="51"/>
      <c r="EN502" s="51"/>
      <c r="EO502" s="51"/>
      <c r="EP502" s="51"/>
      <c r="EQ502" s="51"/>
      <c r="ER502" s="51"/>
      <c r="ES502" s="51"/>
      <c r="ET502" s="51"/>
      <c r="EU502" s="51"/>
      <c r="EV502" s="51"/>
      <c r="EW502" s="51"/>
      <c r="EX502" s="51"/>
      <c r="EY502" s="51"/>
      <c r="EZ502" s="51"/>
      <c r="FA502" s="51"/>
      <c r="FB502" s="51"/>
      <c r="FC502" s="51"/>
      <c r="FD502" s="51"/>
      <c r="FE502" s="51"/>
      <c r="FF502" s="51"/>
      <c r="FG502" s="51"/>
      <c r="FH502" s="51"/>
      <c r="FI502" s="51"/>
      <c r="FJ502" s="51"/>
      <c r="FK502" s="51"/>
      <c r="FL502" s="51"/>
      <c r="FM502" s="51"/>
      <c r="FN502" s="51"/>
      <c r="FO502" s="51"/>
      <c r="FP502" s="51"/>
      <c r="FQ502" s="51"/>
      <c r="FR502" s="51"/>
      <c r="FS502" s="51"/>
      <c r="FT502" s="51"/>
      <c r="FU502" s="51"/>
      <c r="FV502" s="51"/>
      <c r="FW502" s="51"/>
      <c r="FX502" s="51"/>
      <c r="FY502" s="51"/>
      <c r="FZ502" s="51"/>
      <c r="GA502" s="51"/>
      <c r="GB502" s="51"/>
      <c r="GC502" s="51"/>
      <c r="GD502" s="51"/>
      <c r="GE502" s="51"/>
      <c r="GF502" s="51"/>
      <c r="GG502" s="51"/>
      <c r="GH502" s="51"/>
      <c r="GI502" s="51"/>
      <c r="GJ502" s="51"/>
      <c r="GK502" s="51"/>
      <c r="GL502" s="51"/>
      <c r="GM502" s="51"/>
      <c r="GN502" s="51"/>
      <c r="GO502" s="51"/>
      <c r="GP502" s="51"/>
      <c r="GQ502" s="51"/>
      <c r="GR502" s="51"/>
      <c r="GS502" s="51"/>
      <c r="GT502" s="51"/>
      <c r="GU502" s="51"/>
      <c r="GV502" s="51"/>
      <c r="GW502" s="51"/>
      <c r="GX502" s="51"/>
      <c r="GY502" s="51"/>
      <c r="GZ502" s="51"/>
      <c r="HA502" s="51"/>
      <c r="HB502" s="51"/>
      <c r="HC502" s="51"/>
      <c r="HD502" s="51"/>
      <c r="HE502" s="51"/>
      <c r="HF502" s="51"/>
      <c r="HG502" s="51"/>
      <c r="HH502" s="51"/>
      <c r="HI502" s="51"/>
      <c r="HJ502" s="51"/>
      <c r="HK502" s="51"/>
      <c r="HL502" s="51"/>
      <c r="HM502" s="51"/>
      <c r="HN502" s="51"/>
      <c r="HO502" s="51"/>
      <c r="HP502" s="51"/>
      <c r="HQ502" s="51"/>
      <c r="HR502" s="51"/>
      <c r="HS502" s="51"/>
      <c r="HT502" s="51"/>
      <c r="HU502" s="51"/>
      <c r="HV502" s="51"/>
      <c r="HW502" s="51"/>
      <c r="HX502" s="51"/>
      <c r="HY502" s="51"/>
      <c r="HZ502" s="51"/>
      <c r="IA502" s="51"/>
      <c r="IB502" s="51"/>
      <c r="IC502" s="51"/>
      <c r="ID502" s="51"/>
      <c r="IE502" s="51"/>
      <c r="IF502" s="51"/>
      <c r="IG502" s="51"/>
      <c r="IH502" s="51"/>
      <c r="II502" s="51"/>
      <c r="IJ502" s="51"/>
      <c r="IK502" s="51"/>
      <c r="IL502" s="51"/>
      <c r="IM502" s="51"/>
      <c r="IN502" s="51"/>
      <c r="IO502" s="51"/>
      <c r="IP502" s="51"/>
      <c r="IQ502" s="51"/>
      <c r="IR502" s="51"/>
      <c r="IS502" s="51"/>
      <c r="IT502" s="51"/>
      <c r="IU502" s="51"/>
      <c r="IV502" s="51"/>
    </row>
    <row r="503" spans="1:256" ht="13.5">
      <c r="A503" s="408"/>
      <c r="B503" s="466"/>
      <c r="C503" s="471"/>
      <c r="D503" s="458"/>
      <c r="E503" s="458"/>
      <c r="F503" s="458"/>
      <c r="G503" s="458"/>
      <c r="H503" s="458"/>
      <c r="I503" s="458"/>
      <c r="J503" s="458"/>
      <c r="K503" s="458"/>
      <c r="L503" s="458"/>
      <c r="M503" s="458"/>
      <c r="N503" s="458"/>
      <c r="O503" s="458"/>
      <c r="P503" s="458"/>
      <c r="Q503" s="458"/>
      <c r="R503" s="466"/>
      <c r="S503" s="458"/>
      <c r="T503" s="458"/>
      <c r="U503" s="466"/>
      <c r="V503" s="458"/>
      <c r="W503" s="458"/>
      <c r="X503" s="458"/>
      <c r="Y503" s="467"/>
      <c r="Z503" s="467"/>
      <c r="AA503" s="467"/>
      <c r="AB503" s="467"/>
      <c r="AC503" s="467"/>
      <c r="AD503" s="468"/>
      <c r="AE503" s="468"/>
      <c r="AF503" s="468"/>
      <c r="AG503" s="468"/>
      <c r="AH503" s="468"/>
      <c r="AI503" s="129"/>
      <c r="AJ503" s="57"/>
      <c r="AK503" s="57"/>
      <c r="AL503" s="57"/>
      <c r="AM503" s="57"/>
      <c r="AN503" s="51"/>
      <c r="AO503" s="51"/>
      <c r="AP503" s="51"/>
      <c r="AQ503" s="51"/>
      <c r="AR503" s="51"/>
      <c r="AS503" s="51"/>
      <c r="AT503" s="51"/>
      <c r="AU503" s="51"/>
      <c r="AV503" s="51"/>
      <c r="AW503" s="51"/>
      <c r="AX503" s="51"/>
      <c r="AY503" s="51"/>
      <c r="AZ503" s="51"/>
      <c r="BA503" s="51"/>
      <c r="BB503" s="51"/>
      <c r="BC503" s="51"/>
      <c r="BD503" s="51"/>
      <c r="BE503" s="51"/>
      <c r="BF503" s="51"/>
      <c r="BG503" s="51"/>
      <c r="BH503" s="51"/>
      <c r="BI503" s="51"/>
      <c r="BJ503" s="51"/>
      <c r="BK503" s="51"/>
      <c r="BL503" s="51"/>
      <c r="BM503" s="51"/>
      <c r="BN503" s="51"/>
      <c r="BO503" s="51"/>
      <c r="BP503" s="51"/>
      <c r="BQ503" s="51"/>
      <c r="BR503" s="51"/>
      <c r="BS503" s="51"/>
      <c r="BT503" s="51"/>
      <c r="BU503" s="51"/>
      <c r="BV503" s="51"/>
      <c r="BW503" s="51"/>
      <c r="BX503" s="51"/>
      <c r="BY503" s="51"/>
      <c r="BZ503" s="51"/>
      <c r="CA503" s="51"/>
      <c r="CB503" s="51"/>
      <c r="CC503" s="51"/>
      <c r="CD503" s="51"/>
      <c r="CE503" s="51"/>
      <c r="CF503" s="51"/>
      <c r="CG503" s="51"/>
      <c r="CH503" s="51"/>
      <c r="CI503" s="51"/>
      <c r="CJ503" s="51"/>
      <c r="CK503" s="51"/>
      <c r="CL503" s="51"/>
      <c r="CM503" s="51"/>
      <c r="CN503" s="51"/>
      <c r="CO503" s="51"/>
      <c r="CP503" s="51"/>
      <c r="CQ503" s="51"/>
      <c r="CR503" s="51"/>
      <c r="CS503" s="51"/>
      <c r="CT503" s="51"/>
      <c r="CU503" s="51"/>
      <c r="CV503" s="51"/>
      <c r="CW503" s="51"/>
      <c r="CX503" s="51"/>
      <c r="CY503" s="51"/>
      <c r="CZ503" s="51"/>
      <c r="DA503" s="51"/>
      <c r="DB503" s="51"/>
      <c r="DC503" s="51"/>
      <c r="DD503" s="51"/>
      <c r="DE503" s="51"/>
      <c r="DF503" s="51"/>
      <c r="DG503" s="51"/>
      <c r="DH503" s="51"/>
      <c r="DI503" s="51"/>
      <c r="DJ503" s="51"/>
      <c r="DK503" s="51"/>
      <c r="DL503" s="51"/>
      <c r="DM503" s="51"/>
      <c r="DN503" s="51"/>
      <c r="DO503" s="51"/>
      <c r="DP503" s="51"/>
      <c r="DQ503" s="51"/>
      <c r="DR503" s="51"/>
      <c r="DS503" s="51"/>
      <c r="DT503" s="51"/>
      <c r="DU503" s="51"/>
      <c r="DV503" s="51"/>
      <c r="DW503" s="51"/>
      <c r="DX503" s="51"/>
      <c r="DY503" s="51"/>
      <c r="DZ503" s="51"/>
      <c r="EA503" s="51"/>
      <c r="EB503" s="51"/>
      <c r="EC503" s="51"/>
      <c r="ED503" s="51"/>
      <c r="EE503" s="51"/>
      <c r="EF503" s="51"/>
      <c r="EG503" s="51"/>
      <c r="EH503" s="51"/>
      <c r="EI503" s="51"/>
      <c r="EJ503" s="51"/>
      <c r="EK503" s="51"/>
      <c r="EL503" s="51"/>
      <c r="EM503" s="51"/>
      <c r="EN503" s="51"/>
      <c r="EO503" s="51"/>
      <c r="EP503" s="51"/>
      <c r="EQ503" s="51"/>
      <c r="ER503" s="51"/>
      <c r="ES503" s="51"/>
      <c r="ET503" s="51"/>
      <c r="EU503" s="51"/>
      <c r="EV503" s="51"/>
      <c r="EW503" s="51"/>
      <c r="EX503" s="51"/>
      <c r="EY503" s="51"/>
      <c r="EZ503" s="51"/>
      <c r="FA503" s="51"/>
      <c r="FB503" s="51"/>
      <c r="FC503" s="51"/>
      <c r="FD503" s="51"/>
      <c r="FE503" s="51"/>
      <c r="FF503" s="51"/>
      <c r="FG503" s="51"/>
      <c r="FH503" s="51"/>
      <c r="FI503" s="51"/>
      <c r="FJ503" s="51"/>
      <c r="FK503" s="51"/>
      <c r="FL503" s="51"/>
      <c r="FM503" s="51"/>
      <c r="FN503" s="51"/>
      <c r="FO503" s="51"/>
      <c r="FP503" s="51"/>
      <c r="FQ503" s="51"/>
      <c r="FR503" s="51"/>
      <c r="FS503" s="51"/>
      <c r="FT503" s="51"/>
      <c r="FU503" s="51"/>
      <c r="FV503" s="51"/>
      <c r="FW503" s="51"/>
      <c r="FX503" s="51"/>
      <c r="FY503" s="51"/>
      <c r="FZ503" s="51"/>
      <c r="GA503" s="51"/>
      <c r="GB503" s="51"/>
      <c r="GC503" s="51"/>
      <c r="GD503" s="51"/>
      <c r="GE503" s="51"/>
      <c r="GF503" s="51"/>
      <c r="GG503" s="51"/>
      <c r="GH503" s="51"/>
      <c r="GI503" s="51"/>
      <c r="GJ503" s="51"/>
      <c r="GK503" s="51"/>
      <c r="GL503" s="51"/>
      <c r="GM503" s="51"/>
      <c r="GN503" s="51"/>
      <c r="GO503" s="51"/>
      <c r="GP503" s="51"/>
      <c r="GQ503" s="51"/>
      <c r="GR503" s="51"/>
      <c r="GS503" s="51"/>
      <c r="GT503" s="51"/>
      <c r="GU503" s="51"/>
      <c r="GV503" s="51"/>
      <c r="GW503" s="51"/>
      <c r="GX503" s="51"/>
      <c r="GY503" s="51"/>
      <c r="GZ503" s="51"/>
      <c r="HA503" s="51"/>
      <c r="HB503" s="51"/>
      <c r="HC503" s="51"/>
      <c r="HD503" s="51"/>
      <c r="HE503" s="51"/>
      <c r="HF503" s="51"/>
      <c r="HG503" s="51"/>
      <c r="HH503" s="51"/>
      <c r="HI503" s="51"/>
      <c r="HJ503" s="51"/>
      <c r="HK503" s="51"/>
      <c r="HL503" s="51"/>
      <c r="HM503" s="51"/>
      <c r="HN503" s="51"/>
      <c r="HO503" s="51"/>
      <c r="HP503" s="51"/>
      <c r="HQ503" s="51"/>
      <c r="HR503" s="51"/>
      <c r="HS503" s="51"/>
      <c r="HT503" s="51"/>
      <c r="HU503" s="51"/>
      <c r="HV503" s="51"/>
      <c r="HW503" s="51"/>
      <c r="HX503" s="51"/>
      <c r="HY503" s="51"/>
      <c r="HZ503" s="51"/>
      <c r="IA503" s="51"/>
      <c r="IB503" s="51"/>
      <c r="IC503" s="51"/>
      <c r="ID503" s="51"/>
      <c r="IE503" s="51"/>
      <c r="IF503" s="51"/>
      <c r="IG503" s="51"/>
      <c r="IH503" s="51"/>
      <c r="II503" s="51"/>
      <c r="IJ503" s="51"/>
      <c r="IK503" s="51"/>
      <c r="IL503" s="51"/>
      <c r="IM503" s="51"/>
      <c r="IN503" s="51"/>
      <c r="IO503" s="51"/>
      <c r="IP503" s="51"/>
      <c r="IQ503" s="51"/>
      <c r="IR503" s="51"/>
      <c r="IS503" s="51"/>
      <c r="IT503" s="51"/>
      <c r="IU503" s="51"/>
      <c r="IV503" s="51"/>
    </row>
    <row r="504" spans="1:256" ht="13.5">
      <c r="A504" s="75"/>
      <c r="B504" s="458"/>
      <c r="C504" s="166"/>
      <c r="D504" s="166"/>
      <c r="E504" s="166"/>
      <c r="F504" s="166"/>
      <c r="G504" s="166"/>
      <c r="H504" s="166"/>
      <c r="I504" s="179"/>
      <c r="J504" s="166"/>
      <c r="K504" s="51"/>
      <c r="L504" s="166"/>
      <c r="M504" s="166"/>
      <c r="N504" s="166"/>
      <c r="O504" s="166"/>
      <c r="P504" s="166"/>
      <c r="Q504" s="166"/>
      <c r="R504" s="166"/>
      <c r="S504" s="166"/>
      <c r="T504" s="166"/>
      <c r="U504" s="166"/>
      <c r="V504" s="166"/>
      <c r="W504" s="166"/>
      <c r="X504" s="166"/>
      <c r="Y504" s="77"/>
      <c r="Z504" s="166"/>
      <c r="AA504" s="166"/>
      <c r="AB504" s="166"/>
      <c r="AC504" s="166"/>
      <c r="AD504" s="151"/>
      <c r="AE504" s="151"/>
      <c r="AF504" s="166"/>
      <c r="AG504" s="166"/>
      <c r="AH504" s="166"/>
      <c r="AI504" s="166"/>
      <c r="AJ504" s="57"/>
      <c r="AK504" s="51"/>
      <c r="AL504" s="51"/>
      <c r="AM504" s="129"/>
      <c r="AN504" s="129"/>
      <c r="AO504" s="129"/>
      <c r="AP504" s="129"/>
      <c r="AQ504" s="129"/>
      <c r="AR504" s="129"/>
      <c r="AS504" s="129"/>
      <c r="AT504" s="129"/>
      <c r="AU504" s="129"/>
      <c r="AV504" s="129"/>
      <c r="AW504" s="51"/>
      <c r="AX504" s="51"/>
      <c r="AY504" s="51"/>
      <c r="AZ504" s="51"/>
      <c r="BA504" s="51"/>
      <c r="BB504" s="51"/>
      <c r="BC504" s="51"/>
      <c r="BD504" s="51"/>
      <c r="BE504" s="51"/>
      <c r="BF504" s="51"/>
      <c r="BG504" s="51"/>
      <c r="BH504" s="51"/>
      <c r="BI504" s="51"/>
      <c r="BJ504" s="51"/>
      <c r="BK504" s="51"/>
      <c r="BL504" s="51"/>
      <c r="BM504" s="51"/>
      <c r="BN504" s="51"/>
      <c r="BO504" s="51"/>
      <c r="BP504" s="51"/>
      <c r="BQ504" s="51"/>
      <c r="BR504" s="51"/>
      <c r="BS504" s="51"/>
      <c r="BT504" s="51"/>
      <c r="BU504" s="51"/>
      <c r="BV504" s="51"/>
      <c r="BW504" s="51"/>
      <c r="BX504" s="51"/>
      <c r="BY504" s="51"/>
      <c r="BZ504" s="51"/>
      <c r="CA504" s="51"/>
      <c r="CB504" s="51"/>
      <c r="CC504" s="51"/>
      <c r="CD504" s="51"/>
      <c r="CE504" s="51"/>
      <c r="CF504" s="51"/>
      <c r="CG504" s="51"/>
      <c r="CH504" s="51"/>
      <c r="CI504" s="51"/>
      <c r="CJ504" s="51"/>
      <c r="CK504" s="51"/>
      <c r="CL504" s="51"/>
      <c r="CM504" s="51"/>
      <c r="CN504" s="51"/>
      <c r="CO504" s="51"/>
      <c r="CP504" s="51"/>
      <c r="CQ504" s="51"/>
      <c r="CR504" s="51"/>
      <c r="CS504" s="51"/>
      <c r="CT504" s="51"/>
      <c r="CU504" s="51"/>
      <c r="CV504" s="51"/>
      <c r="CW504" s="51"/>
      <c r="CX504" s="51"/>
      <c r="CY504" s="51"/>
      <c r="CZ504" s="51"/>
      <c r="DA504" s="51"/>
      <c r="DB504" s="51"/>
      <c r="DC504" s="51"/>
      <c r="DD504" s="51"/>
      <c r="DE504" s="51"/>
      <c r="DF504" s="51"/>
      <c r="DG504" s="51"/>
      <c r="DH504" s="51"/>
      <c r="DI504" s="51"/>
      <c r="DJ504" s="51"/>
      <c r="DK504" s="51"/>
      <c r="DL504" s="51"/>
      <c r="DM504" s="51"/>
      <c r="DN504" s="51"/>
      <c r="DO504" s="51"/>
      <c r="DP504" s="51"/>
      <c r="DQ504" s="51"/>
      <c r="DR504" s="51"/>
      <c r="DS504" s="51"/>
      <c r="DT504" s="51"/>
      <c r="DU504" s="51"/>
      <c r="DV504" s="51"/>
      <c r="DW504" s="51"/>
      <c r="DX504" s="51"/>
      <c r="DY504" s="51"/>
      <c r="DZ504" s="51"/>
      <c r="EA504" s="51"/>
      <c r="EB504" s="51"/>
      <c r="EC504" s="51"/>
      <c r="ED504" s="51"/>
      <c r="EE504" s="51"/>
      <c r="EF504" s="51"/>
      <c r="EG504" s="51"/>
      <c r="EH504" s="51"/>
      <c r="EI504" s="51"/>
      <c r="EJ504" s="51"/>
      <c r="EK504" s="51"/>
      <c r="EL504" s="51"/>
      <c r="EM504" s="51"/>
      <c r="EN504" s="51"/>
      <c r="EO504" s="51"/>
      <c r="EP504" s="51"/>
      <c r="EQ504" s="51"/>
      <c r="ER504" s="51"/>
      <c r="ES504" s="51"/>
      <c r="ET504" s="51"/>
      <c r="EU504" s="51"/>
      <c r="EV504" s="51"/>
      <c r="EW504" s="51"/>
      <c r="EX504" s="51"/>
      <c r="EY504" s="51"/>
      <c r="EZ504" s="51"/>
      <c r="FA504" s="51"/>
      <c r="FB504" s="51"/>
      <c r="FC504" s="51"/>
      <c r="FD504" s="51"/>
      <c r="FE504" s="51"/>
      <c r="FF504" s="51"/>
      <c r="FG504" s="51"/>
      <c r="FH504" s="51"/>
      <c r="FI504" s="51"/>
      <c r="FJ504" s="51"/>
      <c r="FK504" s="51"/>
      <c r="FL504" s="51"/>
      <c r="FM504" s="51"/>
      <c r="FN504" s="51"/>
      <c r="FO504" s="51"/>
      <c r="FP504" s="51"/>
      <c r="FQ504" s="51"/>
      <c r="FR504" s="51"/>
      <c r="FS504" s="51"/>
      <c r="FT504" s="51"/>
      <c r="FU504" s="51"/>
      <c r="FV504" s="51"/>
      <c r="FW504" s="51"/>
      <c r="FX504" s="51"/>
      <c r="FY504" s="51"/>
      <c r="FZ504" s="51"/>
      <c r="GA504" s="51"/>
      <c r="GB504" s="51"/>
      <c r="GC504" s="51"/>
      <c r="GD504" s="51"/>
      <c r="GE504" s="51"/>
      <c r="GF504" s="51"/>
      <c r="GG504" s="51"/>
      <c r="GH504" s="51"/>
      <c r="GI504" s="51"/>
      <c r="GJ504" s="51"/>
      <c r="GK504" s="51"/>
      <c r="GL504" s="51"/>
      <c r="GM504" s="51"/>
      <c r="GN504" s="51"/>
      <c r="GO504" s="51"/>
      <c r="GP504" s="51"/>
      <c r="GQ504" s="51"/>
      <c r="GR504" s="51"/>
      <c r="GS504" s="51"/>
      <c r="GT504" s="51"/>
      <c r="GU504" s="51"/>
      <c r="GV504" s="51"/>
      <c r="GW504" s="51"/>
      <c r="GX504" s="51"/>
      <c r="GY504" s="51"/>
      <c r="GZ504" s="51"/>
      <c r="HA504" s="51"/>
      <c r="HB504" s="51"/>
      <c r="HC504" s="51"/>
      <c r="HD504" s="51"/>
      <c r="HE504" s="51"/>
      <c r="HF504" s="51"/>
      <c r="HG504" s="51"/>
      <c r="HH504" s="51"/>
      <c r="HI504" s="51"/>
      <c r="HJ504" s="51"/>
      <c r="HK504" s="51"/>
      <c r="HL504" s="51"/>
      <c r="HM504" s="51"/>
      <c r="HN504" s="51"/>
      <c r="HO504" s="51"/>
      <c r="HP504" s="51"/>
      <c r="HQ504" s="51"/>
      <c r="HR504" s="51"/>
      <c r="HS504" s="51"/>
      <c r="HT504" s="51"/>
      <c r="HU504" s="51"/>
      <c r="HV504" s="51"/>
      <c r="HW504" s="51"/>
      <c r="HX504" s="51"/>
      <c r="HY504" s="51"/>
      <c r="HZ504" s="51"/>
      <c r="IA504" s="51"/>
      <c r="IB504" s="51"/>
      <c r="IC504" s="51"/>
      <c r="ID504" s="51"/>
      <c r="IE504" s="51"/>
      <c r="IF504" s="51"/>
      <c r="IG504" s="51"/>
      <c r="IH504" s="51"/>
      <c r="II504" s="51"/>
      <c r="IJ504" s="51"/>
      <c r="IK504" s="51"/>
      <c r="IL504" s="51"/>
      <c r="IM504" s="51"/>
      <c r="IN504" s="51"/>
      <c r="IO504" s="51"/>
      <c r="IP504" s="51"/>
      <c r="IQ504" s="51"/>
      <c r="IR504" s="51"/>
      <c r="IS504" s="51"/>
      <c r="IT504" s="51"/>
      <c r="IU504" s="51"/>
      <c r="IV504" s="51"/>
    </row>
    <row r="505" spans="1:256" ht="13.5">
      <c r="A505" s="75"/>
      <c r="B505" s="151"/>
      <c r="C505" s="1077"/>
      <c r="D505" s="1077"/>
      <c r="E505" s="1077"/>
      <c r="F505" s="1156"/>
      <c r="G505" s="1156"/>
      <c r="H505" s="1156"/>
      <c r="I505" s="1156"/>
      <c r="J505" s="161"/>
      <c r="K505" s="51"/>
      <c r="L505" s="1077"/>
      <c r="M505" s="1077"/>
      <c r="N505" s="1156"/>
      <c r="O505" s="1156"/>
      <c r="P505" s="1156"/>
      <c r="Q505" s="1156"/>
      <c r="R505" s="51"/>
      <c r="S505" s="51"/>
      <c r="T505" s="183"/>
      <c r="U505" s="51"/>
      <c r="V505" s="55"/>
      <c r="W505" s="51"/>
      <c r="X505" s="1077"/>
      <c r="Y505" s="1077"/>
      <c r="Z505" s="1077"/>
      <c r="AA505" s="1156"/>
      <c r="AB505" s="1156"/>
      <c r="AC505" s="1156"/>
      <c r="AD505" s="1156"/>
      <c r="AE505" s="166"/>
      <c r="AF505" s="162"/>
      <c r="AG505" s="51"/>
      <c r="AH505" s="166"/>
      <c r="AI505" s="57"/>
      <c r="AJ505" s="57"/>
      <c r="AK505" s="57"/>
      <c r="AL505" s="57"/>
      <c r="AM505" s="57"/>
      <c r="AN505" s="51"/>
      <c r="AO505" s="51"/>
      <c r="AP505" s="51"/>
      <c r="AQ505" s="51"/>
      <c r="AR505" s="51"/>
      <c r="AS505" s="51"/>
      <c r="AT505" s="51"/>
      <c r="AU505" s="51"/>
      <c r="AV505" s="51"/>
      <c r="AW505" s="51"/>
      <c r="AX505" s="51"/>
      <c r="AY505" s="51"/>
      <c r="AZ505" s="51"/>
      <c r="BA505" s="51"/>
      <c r="BB505" s="51"/>
      <c r="BC505" s="51"/>
      <c r="BD505" s="51"/>
      <c r="BE505" s="51"/>
      <c r="BF505" s="51"/>
      <c r="BG505" s="51"/>
      <c r="BH505" s="51"/>
      <c r="BI505" s="51"/>
      <c r="BJ505" s="51"/>
      <c r="BK505" s="51"/>
      <c r="BL505" s="51"/>
      <c r="BM505" s="51"/>
      <c r="BN505" s="51"/>
      <c r="BO505" s="51"/>
      <c r="BP505" s="51"/>
      <c r="BQ505" s="51"/>
      <c r="BR505" s="51"/>
      <c r="BS505" s="51"/>
      <c r="BT505" s="51"/>
      <c r="BU505" s="51"/>
      <c r="BV505" s="51"/>
      <c r="BW505" s="51"/>
      <c r="BX505" s="51"/>
      <c r="BY505" s="51"/>
      <c r="BZ505" s="51"/>
      <c r="CA505" s="51"/>
      <c r="CB505" s="51"/>
      <c r="CC505" s="51"/>
      <c r="CD505" s="51"/>
      <c r="CE505" s="51"/>
      <c r="CF505" s="51"/>
      <c r="CG505" s="51"/>
      <c r="CH505" s="51"/>
      <c r="CI505" s="51"/>
      <c r="CJ505" s="51"/>
      <c r="CK505" s="51"/>
      <c r="CL505" s="51"/>
      <c r="CM505" s="51"/>
      <c r="CN505" s="51"/>
      <c r="CO505" s="51"/>
      <c r="CP505" s="51"/>
      <c r="CQ505" s="51"/>
      <c r="CR505" s="51"/>
      <c r="CS505" s="51"/>
      <c r="CT505" s="51"/>
      <c r="CU505" s="51"/>
      <c r="CV505" s="51"/>
      <c r="CW505" s="51"/>
      <c r="CX505" s="51"/>
      <c r="CY505" s="51"/>
      <c r="CZ505" s="51"/>
      <c r="DA505" s="51"/>
      <c r="DB505" s="51"/>
      <c r="DC505" s="51"/>
      <c r="DD505" s="51"/>
      <c r="DE505" s="51"/>
      <c r="DF505" s="51"/>
      <c r="DG505" s="51"/>
      <c r="DH505" s="51"/>
      <c r="DI505" s="51"/>
      <c r="DJ505" s="51"/>
      <c r="DK505" s="51"/>
      <c r="DL505" s="51"/>
      <c r="DM505" s="51"/>
      <c r="DN505" s="51"/>
      <c r="DO505" s="51"/>
      <c r="DP505" s="51"/>
      <c r="DQ505" s="51"/>
      <c r="DR505" s="51"/>
      <c r="DS505" s="51"/>
      <c r="DT505" s="51"/>
      <c r="DU505" s="51"/>
      <c r="DV505" s="51"/>
      <c r="DW505" s="51"/>
      <c r="DX505" s="51"/>
      <c r="DY505" s="51"/>
      <c r="DZ505" s="51"/>
      <c r="EA505" s="51"/>
      <c r="EB505" s="51"/>
      <c r="EC505" s="51"/>
      <c r="ED505" s="51"/>
      <c r="EE505" s="51"/>
      <c r="EF505" s="51"/>
      <c r="EG505" s="51"/>
      <c r="EH505" s="51"/>
      <c r="EI505" s="51"/>
      <c r="EJ505" s="51"/>
      <c r="EK505" s="51"/>
      <c r="EL505" s="51"/>
      <c r="EM505" s="51"/>
      <c r="EN505" s="51"/>
      <c r="EO505" s="51"/>
      <c r="EP505" s="51"/>
      <c r="EQ505" s="51"/>
      <c r="ER505" s="51"/>
      <c r="ES505" s="51"/>
      <c r="ET505" s="51"/>
      <c r="EU505" s="51"/>
      <c r="EV505" s="51"/>
      <c r="EW505" s="51"/>
      <c r="EX505" s="51"/>
      <c r="EY505" s="51"/>
      <c r="EZ505" s="51"/>
      <c r="FA505" s="51"/>
      <c r="FB505" s="51"/>
      <c r="FC505" s="51"/>
      <c r="FD505" s="51"/>
      <c r="FE505" s="51"/>
      <c r="FF505" s="51"/>
      <c r="FG505" s="51"/>
      <c r="FH505" s="51"/>
      <c r="FI505" s="51"/>
      <c r="FJ505" s="51"/>
      <c r="FK505" s="51"/>
      <c r="FL505" s="51"/>
      <c r="FM505" s="51"/>
      <c r="FN505" s="51"/>
      <c r="FO505" s="51"/>
      <c r="FP505" s="51"/>
      <c r="FQ505" s="51"/>
      <c r="FR505" s="51"/>
      <c r="FS505" s="51"/>
      <c r="FT505" s="51"/>
      <c r="FU505" s="51"/>
      <c r="FV505" s="51"/>
      <c r="FW505" s="51"/>
      <c r="FX505" s="51"/>
      <c r="FY505" s="51"/>
      <c r="FZ505" s="51"/>
      <c r="GA505" s="51"/>
      <c r="GB505" s="51"/>
      <c r="GC505" s="51"/>
      <c r="GD505" s="51"/>
      <c r="GE505" s="51"/>
      <c r="GF505" s="51"/>
      <c r="GG505" s="51"/>
      <c r="GH505" s="51"/>
      <c r="GI505" s="51"/>
      <c r="GJ505" s="51"/>
      <c r="GK505" s="51"/>
      <c r="GL505" s="51"/>
      <c r="GM505" s="51"/>
      <c r="GN505" s="51"/>
      <c r="GO505" s="51"/>
      <c r="GP505" s="51"/>
      <c r="GQ505" s="51"/>
      <c r="GR505" s="51"/>
      <c r="GS505" s="51"/>
      <c r="GT505" s="51"/>
      <c r="GU505" s="51"/>
      <c r="GV505" s="51"/>
      <c r="GW505" s="51"/>
      <c r="GX505" s="51"/>
      <c r="GY505" s="51"/>
      <c r="GZ505" s="51"/>
      <c r="HA505" s="51"/>
      <c r="HB505" s="51"/>
      <c r="HC505" s="51"/>
      <c r="HD505" s="51"/>
      <c r="HE505" s="51"/>
      <c r="HF505" s="51"/>
      <c r="HG505" s="51"/>
      <c r="HH505" s="51"/>
      <c r="HI505" s="51"/>
      <c r="HJ505" s="51"/>
      <c r="HK505" s="51"/>
      <c r="HL505" s="51"/>
      <c r="HM505" s="51"/>
      <c r="HN505" s="51"/>
      <c r="HO505" s="51"/>
      <c r="HP505" s="51"/>
      <c r="HQ505" s="51"/>
      <c r="HR505" s="51"/>
      <c r="HS505" s="51"/>
      <c r="HT505" s="51"/>
      <c r="HU505" s="51"/>
      <c r="HV505" s="51"/>
      <c r="HW505" s="51"/>
      <c r="HX505" s="51"/>
      <c r="HY505" s="51"/>
      <c r="HZ505" s="51"/>
      <c r="IA505" s="51"/>
      <c r="IB505" s="51"/>
      <c r="IC505" s="51"/>
      <c r="ID505" s="51"/>
      <c r="IE505" s="51"/>
      <c r="IF505" s="51"/>
      <c r="IG505" s="51"/>
      <c r="IH505" s="51"/>
      <c r="II505" s="51"/>
      <c r="IJ505" s="51"/>
      <c r="IK505" s="51"/>
      <c r="IL505" s="51"/>
      <c r="IM505" s="51"/>
      <c r="IN505" s="51"/>
      <c r="IO505" s="51"/>
      <c r="IP505" s="51"/>
      <c r="IQ505" s="51"/>
      <c r="IR505" s="51"/>
      <c r="IS505" s="51"/>
      <c r="IT505" s="51"/>
      <c r="IU505" s="51"/>
      <c r="IV505" s="51"/>
    </row>
    <row r="506" spans="1:256" ht="13.5">
      <c r="A506" s="75"/>
      <c r="B506" s="458"/>
      <c r="C506" s="166"/>
      <c r="D506" s="166"/>
      <c r="E506" s="166"/>
      <c r="F506" s="166"/>
      <c r="G506" s="166"/>
      <c r="H506" s="166"/>
      <c r="I506" s="179"/>
      <c r="J506" s="166"/>
      <c r="K506" s="51"/>
      <c r="L506" s="166"/>
      <c r="M506" s="166"/>
      <c r="N506" s="166"/>
      <c r="O506" s="166"/>
      <c r="P506" s="166"/>
      <c r="Q506" s="166"/>
      <c r="R506" s="166"/>
      <c r="S506" s="166"/>
      <c r="T506" s="166"/>
      <c r="U506" s="166"/>
      <c r="V506" s="166"/>
      <c r="W506" s="166"/>
      <c r="X506" s="166"/>
      <c r="Y506" s="77"/>
      <c r="Z506" s="166"/>
      <c r="AA506" s="166"/>
      <c r="AB506" s="166"/>
      <c r="AC506" s="166"/>
      <c r="AD506" s="151"/>
      <c r="AE506" s="151"/>
      <c r="AF506" s="166"/>
      <c r="AG506" s="166"/>
      <c r="AH506" s="166"/>
      <c r="AI506" s="166"/>
      <c r="AJ506" s="57"/>
      <c r="AK506" s="51"/>
      <c r="AL506" s="51"/>
      <c r="AM506" s="51"/>
      <c r="AN506" s="171"/>
      <c r="AO506" s="171"/>
      <c r="AP506" s="171"/>
      <c r="AQ506" s="51"/>
      <c r="AR506" s="171"/>
      <c r="AS506" s="51"/>
      <c r="AT506" s="171"/>
      <c r="AU506" s="171"/>
      <c r="AV506" s="171"/>
      <c r="AW506" s="51"/>
      <c r="AX506" s="51"/>
      <c r="AY506" s="51"/>
      <c r="AZ506" s="51"/>
      <c r="BA506" s="51"/>
      <c r="BB506" s="51"/>
      <c r="BC506" s="51"/>
      <c r="BD506" s="51"/>
      <c r="BE506" s="51"/>
      <c r="BF506" s="51"/>
      <c r="BG506" s="51"/>
      <c r="BH506" s="51"/>
      <c r="BI506" s="51"/>
      <c r="BJ506" s="51"/>
      <c r="BK506" s="51"/>
      <c r="BL506" s="51"/>
      <c r="BM506" s="51"/>
      <c r="BN506" s="51"/>
      <c r="BO506" s="51"/>
      <c r="BP506" s="51"/>
      <c r="BQ506" s="51"/>
      <c r="BR506" s="51"/>
      <c r="BS506" s="51"/>
      <c r="BT506" s="51"/>
      <c r="BU506" s="51"/>
      <c r="BV506" s="51"/>
      <c r="BW506" s="51"/>
      <c r="BX506" s="51"/>
      <c r="BY506" s="51"/>
      <c r="BZ506" s="51"/>
      <c r="CA506" s="51"/>
      <c r="CB506" s="51"/>
      <c r="CC506" s="51"/>
      <c r="CD506" s="51"/>
      <c r="CE506" s="51"/>
      <c r="CF506" s="51"/>
      <c r="CG506" s="51"/>
      <c r="CH506" s="51"/>
      <c r="CI506" s="51"/>
      <c r="CJ506" s="51"/>
      <c r="CK506" s="51"/>
      <c r="CL506" s="51"/>
      <c r="CM506" s="51"/>
      <c r="CN506" s="51"/>
      <c r="CO506" s="51"/>
      <c r="CP506" s="51"/>
      <c r="CQ506" s="51"/>
      <c r="CR506" s="51"/>
      <c r="CS506" s="51"/>
      <c r="CT506" s="51"/>
      <c r="CU506" s="51"/>
      <c r="CV506" s="51"/>
      <c r="CW506" s="51"/>
      <c r="CX506" s="51"/>
      <c r="CY506" s="51"/>
      <c r="CZ506" s="51"/>
      <c r="DA506" s="51"/>
      <c r="DB506" s="51"/>
      <c r="DC506" s="51"/>
      <c r="DD506" s="51"/>
      <c r="DE506" s="51"/>
      <c r="DF506" s="51"/>
      <c r="DG506" s="51"/>
      <c r="DH506" s="51"/>
      <c r="DI506" s="51"/>
      <c r="DJ506" s="51"/>
      <c r="DK506" s="51"/>
      <c r="DL506" s="51"/>
      <c r="DM506" s="51"/>
      <c r="DN506" s="51"/>
      <c r="DO506" s="51"/>
      <c r="DP506" s="51"/>
      <c r="DQ506" s="51"/>
      <c r="DR506" s="51"/>
      <c r="DS506" s="51"/>
      <c r="DT506" s="51"/>
      <c r="DU506" s="51"/>
      <c r="DV506" s="51"/>
      <c r="DW506" s="51"/>
      <c r="DX506" s="51"/>
      <c r="DY506" s="51"/>
      <c r="DZ506" s="51"/>
      <c r="EA506" s="51"/>
      <c r="EB506" s="51"/>
      <c r="EC506" s="51"/>
      <c r="ED506" s="51"/>
      <c r="EE506" s="51"/>
      <c r="EF506" s="51"/>
      <c r="EG506" s="51"/>
      <c r="EH506" s="51"/>
      <c r="EI506" s="51"/>
      <c r="EJ506" s="51"/>
      <c r="EK506" s="51"/>
      <c r="EL506" s="51"/>
      <c r="EM506" s="51"/>
      <c r="EN506" s="51"/>
      <c r="EO506" s="51"/>
      <c r="EP506" s="51"/>
      <c r="EQ506" s="51"/>
      <c r="ER506" s="51"/>
      <c r="ES506" s="51"/>
      <c r="ET506" s="51"/>
      <c r="EU506" s="51"/>
      <c r="EV506" s="51"/>
      <c r="EW506" s="51"/>
      <c r="EX506" s="51"/>
      <c r="EY506" s="51"/>
      <c r="EZ506" s="51"/>
      <c r="FA506" s="51"/>
      <c r="FB506" s="51"/>
      <c r="FC506" s="51"/>
      <c r="FD506" s="51"/>
      <c r="FE506" s="51"/>
      <c r="FF506" s="51"/>
      <c r="FG506" s="51"/>
      <c r="FH506" s="51"/>
      <c r="FI506" s="51"/>
      <c r="FJ506" s="51"/>
      <c r="FK506" s="51"/>
      <c r="FL506" s="51"/>
      <c r="FM506" s="51"/>
      <c r="FN506" s="51"/>
      <c r="FO506" s="51"/>
      <c r="FP506" s="51"/>
      <c r="FQ506" s="51"/>
      <c r="FR506" s="51"/>
      <c r="FS506" s="51"/>
      <c r="FT506" s="51"/>
      <c r="FU506" s="51"/>
      <c r="FV506" s="51"/>
      <c r="FW506" s="51"/>
      <c r="FX506" s="51"/>
      <c r="FY506" s="51"/>
      <c r="FZ506" s="51"/>
      <c r="GA506" s="51"/>
      <c r="GB506" s="51"/>
      <c r="GC506" s="51"/>
      <c r="GD506" s="51"/>
      <c r="GE506" s="51"/>
      <c r="GF506" s="51"/>
      <c r="GG506" s="51"/>
      <c r="GH506" s="51"/>
      <c r="GI506" s="51"/>
      <c r="GJ506" s="51"/>
      <c r="GK506" s="51"/>
      <c r="GL506" s="51"/>
      <c r="GM506" s="51"/>
      <c r="GN506" s="51"/>
      <c r="GO506" s="51"/>
      <c r="GP506" s="51"/>
      <c r="GQ506" s="51"/>
      <c r="GR506" s="51"/>
      <c r="GS506" s="51"/>
      <c r="GT506" s="51"/>
      <c r="GU506" s="51"/>
      <c r="GV506" s="51"/>
      <c r="GW506" s="51"/>
      <c r="GX506" s="51"/>
      <c r="GY506" s="51"/>
      <c r="GZ506" s="51"/>
      <c r="HA506" s="51"/>
      <c r="HB506" s="51"/>
      <c r="HC506" s="51"/>
      <c r="HD506" s="51"/>
      <c r="HE506" s="51"/>
      <c r="HF506" s="51"/>
      <c r="HG506" s="51"/>
      <c r="HH506" s="51"/>
      <c r="HI506" s="51"/>
      <c r="HJ506" s="51"/>
      <c r="HK506" s="51"/>
      <c r="HL506" s="51"/>
      <c r="HM506" s="51"/>
      <c r="HN506" s="51"/>
      <c r="HO506" s="51"/>
      <c r="HP506" s="51"/>
      <c r="HQ506" s="51"/>
      <c r="HR506" s="51"/>
      <c r="HS506" s="51"/>
      <c r="HT506" s="51"/>
      <c r="HU506" s="51"/>
      <c r="HV506" s="51"/>
      <c r="HW506" s="51"/>
      <c r="HX506" s="51"/>
      <c r="HY506" s="51"/>
      <c r="HZ506" s="51"/>
      <c r="IA506" s="51"/>
      <c r="IB506" s="51"/>
      <c r="IC506" s="51"/>
      <c r="ID506" s="51"/>
      <c r="IE506" s="51"/>
      <c r="IF506" s="51"/>
      <c r="IG506" s="51"/>
      <c r="IH506" s="51"/>
      <c r="II506" s="51"/>
      <c r="IJ506" s="51"/>
      <c r="IK506" s="51"/>
      <c r="IL506" s="51"/>
      <c r="IM506" s="51"/>
      <c r="IN506" s="51"/>
      <c r="IO506" s="51"/>
      <c r="IP506" s="51"/>
      <c r="IQ506" s="51"/>
      <c r="IR506" s="51"/>
      <c r="IS506" s="51"/>
      <c r="IT506" s="51"/>
      <c r="IU506" s="51"/>
      <c r="IV506" s="51"/>
    </row>
    <row r="507" spans="1:256" ht="13.5">
      <c r="A507" s="75"/>
      <c r="B507" s="151"/>
      <c r="C507" s="1077"/>
      <c r="D507" s="1077"/>
      <c r="E507" s="1077"/>
      <c r="F507" s="1132"/>
      <c r="G507" s="1132"/>
      <c r="H507" s="1132"/>
      <c r="I507" s="1132"/>
      <c r="J507" s="161"/>
      <c r="K507" s="51"/>
      <c r="L507" s="1077"/>
      <c r="M507" s="1077"/>
      <c r="N507" s="1132"/>
      <c r="O507" s="1132"/>
      <c r="P507" s="1132"/>
      <c r="Q507" s="1132"/>
      <c r="R507" s="161"/>
      <c r="S507" s="163"/>
      <c r="T507" s="166"/>
      <c r="U507" s="51"/>
      <c r="V507" s="165"/>
      <c r="W507" s="166"/>
      <c r="X507" s="51"/>
      <c r="Y507" s="1077"/>
      <c r="Z507" s="1153"/>
      <c r="AA507" s="686"/>
      <c r="AB507" s="686"/>
      <c r="AC507" s="686"/>
      <c r="AD507" s="686"/>
      <c r="AE507" s="161"/>
      <c r="AF507" s="166"/>
      <c r="AG507" s="166"/>
      <c r="AH507" s="166"/>
      <c r="AI507" s="57"/>
      <c r="AJ507" s="57"/>
      <c r="AK507" s="57"/>
      <c r="AL507" s="57"/>
      <c r="AM507" s="57"/>
      <c r="AN507" s="51"/>
      <c r="AO507" s="51"/>
      <c r="AP507" s="51"/>
      <c r="AQ507" s="51"/>
      <c r="AR507" s="51"/>
      <c r="AS507" s="51"/>
      <c r="AT507" s="51"/>
      <c r="AU507" s="51"/>
      <c r="AV507" s="51"/>
      <c r="AW507" s="51"/>
      <c r="AX507" s="51"/>
      <c r="AY507" s="51"/>
      <c r="AZ507" s="51"/>
      <c r="BA507" s="51"/>
      <c r="BB507" s="51"/>
      <c r="BC507" s="51"/>
      <c r="BD507" s="51"/>
      <c r="BE507" s="51"/>
      <c r="BF507" s="51"/>
      <c r="BG507" s="51"/>
      <c r="BH507" s="51"/>
      <c r="BI507" s="51"/>
      <c r="BJ507" s="51"/>
      <c r="BK507" s="51"/>
      <c r="BL507" s="51"/>
      <c r="BM507" s="51"/>
      <c r="BN507" s="51"/>
      <c r="BO507" s="51"/>
      <c r="BP507" s="51"/>
      <c r="BQ507" s="51"/>
      <c r="BR507" s="51"/>
      <c r="BS507" s="51"/>
      <c r="BT507" s="51"/>
      <c r="BU507" s="51"/>
      <c r="BV507" s="51"/>
      <c r="BW507" s="51"/>
      <c r="BX507" s="51"/>
      <c r="BY507" s="51"/>
      <c r="BZ507" s="51"/>
      <c r="CA507" s="51"/>
      <c r="CB507" s="51"/>
      <c r="CC507" s="51"/>
      <c r="CD507" s="51"/>
      <c r="CE507" s="51"/>
      <c r="CF507" s="51"/>
      <c r="CG507" s="51"/>
      <c r="CH507" s="51"/>
      <c r="CI507" s="51"/>
      <c r="CJ507" s="51"/>
      <c r="CK507" s="51"/>
      <c r="CL507" s="51"/>
      <c r="CM507" s="51"/>
      <c r="CN507" s="51"/>
      <c r="CO507" s="51"/>
      <c r="CP507" s="51"/>
      <c r="CQ507" s="51"/>
      <c r="CR507" s="51"/>
      <c r="CS507" s="51"/>
      <c r="CT507" s="51"/>
      <c r="CU507" s="51"/>
      <c r="CV507" s="51"/>
      <c r="CW507" s="51"/>
      <c r="CX507" s="51"/>
      <c r="CY507" s="51"/>
      <c r="CZ507" s="51"/>
      <c r="DA507" s="51"/>
      <c r="DB507" s="51"/>
      <c r="DC507" s="51"/>
      <c r="DD507" s="51"/>
      <c r="DE507" s="51"/>
      <c r="DF507" s="51"/>
      <c r="DG507" s="51"/>
      <c r="DH507" s="51"/>
      <c r="DI507" s="51"/>
      <c r="DJ507" s="51"/>
      <c r="DK507" s="51"/>
      <c r="DL507" s="51"/>
      <c r="DM507" s="51"/>
      <c r="DN507" s="51"/>
      <c r="DO507" s="51"/>
      <c r="DP507" s="51"/>
      <c r="DQ507" s="51"/>
      <c r="DR507" s="51"/>
      <c r="DS507" s="51"/>
      <c r="DT507" s="51"/>
      <c r="DU507" s="51"/>
      <c r="DV507" s="51"/>
      <c r="DW507" s="51"/>
      <c r="DX507" s="51"/>
      <c r="DY507" s="51"/>
      <c r="DZ507" s="51"/>
      <c r="EA507" s="51"/>
      <c r="EB507" s="51"/>
      <c r="EC507" s="51"/>
      <c r="ED507" s="51"/>
      <c r="EE507" s="51"/>
      <c r="EF507" s="51"/>
      <c r="EG507" s="51"/>
      <c r="EH507" s="51"/>
      <c r="EI507" s="51"/>
      <c r="EJ507" s="51"/>
      <c r="EK507" s="51"/>
      <c r="EL507" s="51"/>
      <c r="EM507" s="51"/>
      <c r="EN507" s="51"/>
      <c r="EO507" s="51"/>
      <c r="EP507" s="51"/>
      <c r="EQ507" s="51"/>
      <c r="ER507" s="51"/>
      <c r="ES507" s="51"/>
      <c r="ET507" s="51"/>
      <c r="EU507" s="51"/>
      <c r="EV507" s="51"/>
      <c r="EW507" s="51"/>
      <c r="EX507" s="51"/>
      <c r="EY507" s="51"/>
      <c r="EZ507" s="51"/>
      <c r="FA507" s="51"/>
      <c r="FB507" s="51"/>
      <c r="FC507" s="51"/>
      <c r="FD507" s="51"/>
      <c r="FE507" s="51"/>
      <c r="FF507" s="51"/>
      <c r="FG507" s="51"/>
      <c r="FH507" s="51"/>
      <c r="FI507" s="51"/>
      <c r="FJ507" s="51"/>
      <c r="FK507" s="51"/>
      <c r="FL507" s="51"/>
      <c r="FM507" s="51"/>
      <c r="FN507" s="51"/>
      <c r="FO507" s="51"/>
      <c r="FP507" s="51"/>
      <c r="FQ507" s="51"/>
      <c r="FR507" s="51"/>
      <c r="FS507" s="51"/>
      <c r="FT507" s="51"/>
      <c r="FU507" s="51"/>
      <c r="FV507" s="51"/>
      <c r="FW507" s="51"/>
      <c r="FX507" s="51"/>
      <c r="FY507" s="51"/>
      <c r="FZ507" s="51"/>
      <c r="GA507" s="51"/>
      <c r="GB507" s="51"/>
      <c r="GC507" s="51"/>
      <c r="GD507" s="51"/>
      <c r="GE507" s="51"/>
      <c r="GF507" s="51"/>
      <c r="GG507" s="51"/>
      <c r="GH507" s="51"/>
      <c r="GI507" s="51"/>
      <c r="GJ507" s="51"/>
      <c r="GK507" s="51"/>
      <c r="GL507" s="51"/>
      <c r="GM507" s="51"/>
      <c r="GN507" s="51"/>
      <c r="GO507" s="51"/>
      <c r="GP507" s="51"/>
      <c r="GQ507" s="51"/>
      <c r="GR507" s="51"/>
      <c r="GS507" s="51"/>
      <c r="GT507" s="51"/>
      <c r="GU507" s="51"/>
      <c r="GV507" s="51"/>
      <c r="GW507" s="51"/>
      <c r="GX507" s="51"/>
      <c r="GY507" s="51"/>
      <c r="GZ507" s="51"/>
      <c r="HA507" s="51"/>
      <c r="HB507" s="51"/>
      <c r="HC507" s="51"/>
      <c r="HD507" s="51"/>
      <c r="HE507" s="51"/>
      <c r="HF507" s="51"/>
      <c r="HG507" s="51"/>
      <c r="HH507" s="51"/>
      <c r="HI507" s="51"/>
      <c r="HJ507" s="51"/>
      <c r="HK507" s="51"/>
      <c r="HL507" s="51"/>
      <c r="HM507" s="51"/>
      <c r="HN507" s="51"/>
      <c r="HO507" s="51"/>
      <c r="HP507" s="51"/>
      <c r="HQ507" s="51"/>
      <c r="HR507" s="51"/>
      <c r="HS507" s="51"/>
      <c r="HT507" s="51"/>
      <c r="HU507" s="51"/>
      <c r="HV507" s="51"/>
      <c r="HW507" s="51"/>
      <c r="HX507" s="51"/>
      <c r="HY507" s="51"/>
      <c r="HZ507" s="51"/>
      <c r="IA507" s="51"/>
      <c r="IB507" s="51"/>
      <c r="IC507" s="51"/>
      <c r="ID507" s="51"/>
      <c r="IE507" s="51"/>
      <c r="IF507" s="51"/>
      <c r="IG507" s="51"/>
      <c r="IH507" s="51"/>
      <c r="II507" s="51"/>
      <c r="IJ507" s="51"/>
      <c r="IK507" s="51"/>
      <c r="IL507" s="51"/>
      <c r="IM507" s="51"/>
      <c r="IN507" s="51"/>
      <c r="IO507" s="51"/>
      <c r="IP507" s="51"/>
      <c r="IQ507" s="51"/>
      <c r="IR507" s="51"/>
      <c r="IS507" s="51"/>
      <c r="IT507" s="51"/>
      <c r="IU507" s="51"/>
      <c r="IV507" s="51"/>
    </row>
    <row r="508" spans="1:256" ht="13.5">
      <c r="A508" s="75"/>
      <c r="B508" s="458"/>
      <c r="C508" s="166"/>
      <c r="D508" s="166"/>
      <c r="E508" s="166"/>
      <c r="F508" s="166"/>
      <c r="G508" s="166"/>
      <c r="H508" s="166"/>
      <c r="I508" s="179"/>
      <c r="J508" s="166"/>
      <c r="K508" s="51"/>
      <c r="L508" s="166"/>
      <c r="M508" s="166"/>
      <c r="N508" s="166"/>
      <c r="O508" s="166"/>
      <c r="P508" s="166"/>
      <c r="Q508" s="166"/>
      <c r="R508" s="166"/>
      <c r="S508" s="166"/>
      <c r="T508" s="166"/>
      <c r="U508" s="166"/>
      <c r="V508" s="166"/>
      <c r="W508" s="166"/>
      <c r="X508" s="166"/>
      <c r="Y508" s="77"/>
      <c r="Z508" s="166"/>
      <c r="AA508" s="166"/>
      <c r="AB508" s="166"/>
      <c r="AC508" s="166"/>
      <c r="AD508" s="151"/>
      <c r="AE508" s="151"/>
      <c r="AF508" s="166"/>
      <c r="AG508" s="166"/>
      <c r="AH508" s="166"/>
      <c r="AI508" s="166"/>
      <c r="AJ508" s="57"/>
      <c r="AK508" s="57"/>
      <c r="AL508" s="57"/>
      <c r="AM508" s="57"/>
      <c r="AN508" s="51"/>
      <c r="AO508" s="51"/>
      <c r="AP508" s="51"/>
      <c r="AQ508" s="51"/>
      <c r="AR508" s="51"/>
      <c r="AS508" s="51"/>
      <c r="AT508" s="51"/>
      <c r="AU508" s="51"/>
      <c r="AV508" s="51"/>
      <c r="AW508" s="51"/>
      <c r="AX508" s="51"/>
      <c r="AY508" s="51"/>
      <c r="AZ508" s="51"/>
      <c r="BA508" s="51"/>
      <c r="BB508" s="51"/>
      <c r="BC508" s="51"/>
      <c r="BD508" s="51"/>
      <c r="BE508" s="51"/>
      <c r="BF508" s="51"/>
      <c r="BG508" s="51"/>
      <c r="BH508" s="51"/>
      <c r="BI508" s="51"/>
      <c r="BJ508" s="51"/>
      <c r="BK508" s="51"/>
      <c r="BL508" s="51"/>
      <c r="BM508" s="51"/>
      <c r="BN508" s="51"/>
      <c r="BO508" s="51"/>
      <c r="BP508" s="51"/>
      <c r="BQ508" s="51"/>
      <c r="BR508" s="51"/>
      <c r="BS508" s="51"/>
      <c r="BT508" s="51"/>
      <c r="BU508" s="51"/>
      <c r="BV508" s="51"/>
      <c r="BW508" s="51"/>
      <c r="BX508" s="51"/>
      <c r="BY508" s="51"/>
      <c r="BZ508" s="51"/>
      <c r="CA508" s="51"/>
      <c r="CB508" s="51"/>
      <c r="CC508" s="51"/>
      <c r="CD508" s="51"/>
      <c r="CE508" s="51"/>
      <c r="CF508" s="51"/>
      <c r="CG508" s="51"/>
      <c r="CH508" s="51"/>
      <c r="CI508" s="51"/>
      <c r="CJ508" s="51"/>
      <c r="CK508" s="51"/>
      <c r="CL508" s="51"/>
      <c r="CM508" s="51"/>
      <c r="CN508" s="51"/>
      <c r="CO508" s="51"/>
      <c r="CP508" s="51"/>
      <c r="CQ508" s="51"/>
      <c r="CR508" s="51"/>
      <c r="CS508" s="51"/>
      <c r="CT508" s="51"/>
      <c r="CU508" s="51"/>
      <c r="CV508" s="51"/>
      <c r="CW508" s="51"/>
      <c r="CX508" s="51"/>
      <c r="CY508" s="51"/>
      <c r="CZ508" s="51"/>
      <c r="DA508" s="51"/>
      <c r="DB508" s="51"/>
      <c r="DC508" s="51"/>
      <c r="DD508" s="51"/>
      <c r="DE508" s="51"/>
      <c r="DF508" s="51"/>
      <c r="DG508" s="51"/>
      <c r="DH508" s="51"/>
      <c r="DI508" s="51"/>
      <c r="DJ508" s="51"/>
      <c r="DK508" s="51"/>
      <c r="DL508" s="51"/>
      <c r="DM508" s="51"/>
      <c r="DN508" s="51"/>
      <c r="DO508" s="51"/>
      <c r="DP508" s="51"/>
      <c r="DQ508" s="51"/>
      <c r="DR508" s="51"/>
      <c r="DS508" s="51"/>
      <c r="DT508" s="51"/>
      <c r="DU508" s="51"/>
      <c r="DV508" s="51"/>
      <c r="DW508" s="51"/>
      <c r="DX508" s="51"/>
      <c r="DY508" s="51"/>
      <c r="DZ508" s="51"/>
      <c r="EA508" s="51"/>
      <c r="EB508" s="51"/>
      <c r="EC508" s="51"/>
      <c r="ED508" s="51"/>
      <c r="EE508" s="51"/>
      <c r="EF508" s="51"/>
      <c r="EG508" s="51"/>
      <c r="EH508" s="51"/>
      <c r="EI508" s="51"/>
      <c r="EJ508" s="51"/>
      <c r="EK508" s="51"/>
      <c r="EL508" s="51"/>
      <c r="EM508" s="51"/>
      <c r="EN508" s="51"/>
      <c r="EO508" s="51"/>
      <c r="EP508" s="51"/>
      <c r="EQ508" s="51"/>
      <c r="ER508" s="51"/>
      <c r="ES508" s="51"/>
      <c r="ET508" s="51"/>
      <c r="EU508" s="51"/>
      <c r="EV508" s="51"/>
      <c r="EW508" s="51"/>
      <c r="EX508" s="51"/>
      <c r="EY508" s="51"/>
      <c r="EZ508" s="51"/>
      <c r="FA508" s="51"/>
      <c r="FB508" s="51"/>
      <c r="FC508" s="51"/>
      <c r="FD508" s="51"/>
      <c r="FE508" s="51"/>
      <c r="FF508" s="51"/>
      <c r="FG508" s="51"/>
      <c r="FH508" s="51"/>
      <c r="FI508" s="51"/>
      <c r="FJ508" s="51"/>
      <c r="FK508" s="51"/>
      <c r="FL508" s="51"/>
      <c r="FM508" s="51"/>
      <c r="FN508" s="51"/>
      <c r="FO508" s="51"/>
      <c r="FP508" s="51"/>
      <c r="FQ508" s="51"/>
      <c r="FR508" s="51"/>
      <c r="FS508" s="51"/>
      <c r="FT508" s="51"/>
      <c r="FU508" s="51"/>
      <c r="FV508" s="51"/>
      <c r="FW508" s="51"/>
      <c r="FX508" s="51"/>
      <c r="FY508" s="51"/>
      <c r="FZ508" s="51"/>
      <c r="GA508" s="51"/>
      <c r="GB508" s="51"/>
      <c r="GC508" s="51"/>
      <c r="GD508" s="51"/>
      <c r="GE508" s="51"/>
      <c r="GF508" s="51"/>
      <c r="GG508" s="51"/>
      <c r="GH508" s="51"/>
      <c r="GI508" s="51"/>
      <c r="GJ508" s="51"/>
      <c r="GK508" s="51"/>
      <c r="GL508" s="51"/>
      <c r="GM508" s="51"/>
      <c r="GN508" s="51"/>
      <c r="GO508" s="51"/>
      <c r="GP508" s="51"/>
      <c r="GQ508" s="51"/>
      <c r="GR508" s="51"/>
      <c r="GS508" s="51"/>
      <c r="GT508" s="51"/>
      <c r="GU508" s="51"/>
      <c r="GV508" s="51"/>
      <c r="GW508" s="51"/>
      <c r="GX508" s="51"/>
      <c r="GY508" s="51"/>
      <c r="GZ508" s="51"/>
      <c r="HA508" s="51"/>
      <c r="HB508" s="51"/>
      <c r="HC508" s="51"/>
      <c r="HD508" s="51"/>
      <c r="HE508" s="51"/>
      <c r="HF508" s="51"/>
      <c r="HG508" s="51"/>
      <c r="HH508" s="51"/>
      <c r="HI508" s="51"/>
      <c r="HJ508" s="51"/>
      <c r="HK508" s="51"/>
      <c r="HL508" s="51"/>
      <c r="HM508" s="51"/>
      <c r="HN508" s="51"/>
      <c r="HO508" s="51"/>
      <c r="HP508" s="51"/>
      <c r="HQ508" s="51"/>
      <c r="HR508" s="51"/>
      <c r="HS508" s="51"/>
      <c r="HT508" s="51"/>
      <c r="HU508" s="51"/>
      <c r="HV508" s="51"/>
      <c r="HW508" s="51"/>
      <c r="HX508" s="51"/>
      <c r="HY508" s="51"/>
      <c r="HZ508" s="51"/>
      <c r="IA508" s="51"/>
      <c r="IB508" s="51"/>
      <c r="IC508" s="51"/>
      <c r="ID508" s="51"/>
      <c r="IE508" s="51"/>
      <c r="IF508" s="51"/>
      <c r="IG508" s="51"/>
      <c r="IH508" s="51"/>
      <c r="II508" s="51"/>
      <c r="IJ508" s="51"/>
      <c r="IK508" s="51"/>
      <c r="IL508" s="51"/>
      <c r="IM508" s="51"/>
      <c r="IN508" s="51"/>
      <c r="IO508" s="51"/>
      <c r="IP508" s="51"/>
      <c r="IQ508" s="51"/>
      <c r="IR508" s="51"/>
      <c r="IS508" s="51"/>
      <c r="IT508" s="51"/>
      <c r="IU508" s="51"/>
      <c r="IV508" s="51"/>
    </row>
    <row r="509" spans="1:256" ht="13.5">
      <c r="A509" s="75"/>
      <c r="B509" s="151"/>
      <c r="C509" s="1077"/>
      <c r="D509" s="1077"/>
      <c r="E509" s="1077"/>
      <c r="F509" s="686"/>
      <c r="G509" s="686"/>
      <c r="H509" s="686"/>
      <c r="I509" s="686"/>
      <c r="J509" s="161"/>
      <c r="K509" s="51"/>
      <c r="L509" s="1077"/>
      <c r="M509" s="1077"/>
      <c r="N509" s="1132"/>
      <c r="O509" s="1132"/>
      <c r="P509" s="1132"/>
      <c r="Q509" s="1132"/>
      <c r="R509" s="161"/>
      <c r="S509" s="163"/>
      <c r="T509" s="51"/>
      <c r="U509" s="51"/>
      <c r="V509" s="165"/>
      <c r="W509" s="51"/>
      <c r="X509" s="1077"/>
      <c r="Y509" s="1077"/>
      <c r="Z509" s="1077"/>
      <c r="AA509" s="686"/>
      <c r="AB509" s="686"/>
      <c r="AC509" s="686"/>
      <c r="AD509" s="686"/>
      <c r="AE509" s="161"/>
      <c r="AF509" s="51"/>
      <c r="AG509" s="166"/>
      <c r="AH509" s="166"/>
      <c r="AI509" s="166"/>
      <c r="AJ509" s="57"/>
      <c r="AK509" s="57"/>
      <c r="AL509" s="57"/>
      <c r="AM509" s="57"/>
      <c r="AN509" s="51"/>
      <c r="AO509" s="51"/>
      <c r="AP509" s="51"/>
      <c r="AQ509" s="51"/>
      <c r="AR509" s="51"/>
      <c r="AS509" s="51"/>
      <c r="AT509" s="51"/>
      <c r="AU509" s="51"/>
      <c r="AV509" s="51"/>
      <c r="AW509" s="51"/>
      <c r="AX509" s="51"/>
      <c r="AY509" s="51"/>
      <c r="AZ509" s="51"/>
      <c r="BA509" s="51"/>
      <c r="BB509" s="51"/>
      <c r="BC509" s="51"/>
      <c r="BD509" s="51"/>
      <c r="BE509" s="51"/>
      <c r="BF509" s="51"/>
      <c r="BG509" s="51"/>
      <c r="BH509" s="51"/>
      <c r="BI509" s="51"/>
      <c r="BJ509" s="51"/>
      <c r="BK509" s="51"/>
      <c r="BL509" s="51"/>
      <c r="BM509" s="51"/>
      <c r="BN509" s="51"/>
      <c r="BO509" s="51"/>
      <c r="BP509" s="51"/>
      <c r="BQ509" s="51"/>
      <c r="BR509" s="51"/>
      <c r="BS509" s="51"/>
      <c r="BT509" s="51"/>
      <c r="BU509" s="51"/>
      <c r="BV509" s="51"/>
      <c r="BW509" s="51"/>
      <c r="BX509" s="51"/>
      <c r="BY509" s="51"/>
      <c r="BZ509" s="51"/>
      <c r="CA509" s="51"/>
      <c r="CB509" s="51"/>
      <c r="CC509" s="51"/>
      <c r="CD509" s="51"/>
      <c r="CE509" s="51"/>
      <c r="CF509" s="51"/>
      <c r="CG509" s="51"/>
      <c r="CH509" s="51"/>
      <c r="CI509" s="51"/>
      <c r="CJ509" s="51"/>
      <c r="CK509" s="51"/>
      <c r="CL509" s="51"/>
      <c r="CM509" s="51"/>
      <c r="CN509" s="51"/>
      <c r="CO509" s="51"/>
      <c r="CP509" s="51"/>
      <c r="CQ509" s="51"/>
      <c r="CR509" s="51"/>
      <c r="CS509" s="51"/>
      <c r="CT509" s="51"/>
      <c r="CU509" s="51"/>
      <c r="CV509" s="51"/>
      <c r="CW509" s="51"/>
      <c r="CX509" s="51"/>
      <c r="CY509" s="51"/>
      <c r="CZ509" s="51"/>
      <c r="DA509" s="51"/>
      <c r="DB509" s="51"/>
      <c r="DC509" s="51"/>
      <c r="DD509" s="51"/>
      <c r="DE509" s="51"/>
      <c r="DF509" s="51"/>
      <c r="DG509" s="51"/>
      <c r="DH509" s="51"/>
      <c r="DI509" s="51"/>
      <c r="DJ509" s="51"/>
      <c r="DK509" s="51"/>
      <c r="DL509" s="51"/>
      <c r="DM509" s="51"/>
      <c r="DN509" s="51"/>
      <c r="DO509" s="51"/>
      <c r="DP509" s="51"/>
      <c r="DQ509" s="51"/>
      <c r="DR509" s="51"/>
      <c r="DS509" s="51"/>
      <c r="DT509" s="51"/>
      <c r="DU509" s="51"/>
      <c r="DV509" s="51"/>
      <c r="DW509" s="51"/>
      <c r="DX509" s="51"/>
      <c r="DY509" s="51"/>
      <c r="DZ509" s="51"/>
      <c r="EA509" s="51"/>
      <c r="EB509" s="51"/>
      <c r="EC509" s="51"/>
      <c r="ED509" s="51"/>
      <c r="EE509" s="51"/>
      <c r="EF509" s="51"/>
      <c r="EG509" s="51"/>
      <c r="EH509" s="51"/>
      <c r="EI509" s="51"/>
      <c r="EJ509" s="51"/>
      <c r="EK509" s="51"/>
      <c r="EL509" s="51"/>
      <c r="EM509" s="51"/>
      <c r="EN509" s="51"/>
      <c r="EO509" s="51"/>
      <c r="EP509" s="51"/>
      <c r="EQ509" s="51"/>
      <c r="ER509" s="51"/>
      <c r="ES509" s="51"/>
      <c r="ET509" s="51"/>
      <c r="EU509" s="51"/>
      <c r="EV509" s="51"/>
      <c r="EW509" s="51"/>
      <c r="EX509" s="51"/>
      <c r="EY509" s="51"/>
      <c r="EZ509" s="51"/>
      <c r="FA509" s="51"/>
      <c r="FB509" s="51"/>
      <c r="FC509" s="51"/>
      <c r="FD509" s="51"/>
      <c r="FE509" s="51"/>
      <c r="FF509" s="51"/>
      <c r="FG509" s="51"/>
      <c r="FH509" s="51"/>
      <c r="FI509" s="51"/>
      <c r="FJ509" s="51"/>
      <c r="FK509" s="51"/>
      <c r="FL509" s="51"/>
      <c r="FM509" s="51"/>
      <c r="FN509" s="51"/>
      <c r="FO509" s="51"/>
      <c r="FP509" s="51"/>
      <c r="FQ509" s="51"/>
      <c r="FR509" s="51"/>
      <c r="FS509" s="51"/>
      <c r="FT509" s="51"/>
      <c r="FU509" s="51"/>
      <c r="FV509" s="51"/>
      <c r="FW509" s="51"/>
      <c r="FX509" s="51"/>
      <c r="FY509" s="51"/>
      <c r="FZ509" s="51"/>
      <c r="GA509" s="51"/>
      <c r="GB509" s="51"/>
      <c r="GC509" s="51"/>
      <c r="GD509" s="51"/>
      <c r="GE509" s="51"/>
      <c r="GF509" s="51"/>
      <c r="GG509" s="51"/>
      <c r="GH509" s="51"/>
      <c r="GI509" s="51"/>
      <c r="GJ509" s="51"/>
      <c r="GK509" s="51"/>
      <c r="GL509" s="51"/>
      <c r="GM509" s="51"/>
      <c r="GN509" s="51"/>
      <c r="GO509" s="51"/>
      <c r="GP509" s="51"/>
      <c r="GQ509" s="51"/>
      <c r="GR509" s="51"/>
      <c r="GS509" s="51"/>
      <c r="GT509" s="51"/>
      <c r="GU509" s="51"/>
      <c r="GV509" s="51"/>
      <c r="GW509" s="51"/>
      <c r="GX509" s="51"/>
      <c r="GY509" s="51"/>
      <c r="GZ509" s="51"/>
      <c r="HA509" s="51"/>
      <c r="HB509" s="51"/>
      <c r="HC509" s="51"/>
      <c r="HD509" s="51"/>
      <c r="HE509" s="51"/>
      <c r="HF509" s="51"/>
      <c r="HG509" s="51"/>
      <c r="HH509" s="51"/>
      <c r="HI509" s="51"/>
      <c r="HJ509" s="51"/>
      <c r="HK509" s="51"/>
      <c r="HL509" s="51"/>
      <c r="HM509" s="51"/>
      <c r="HN509" s="51"/>
      <c r="HO509" s="51"/>
      <c r="HP509" s="51"/>
      <c r="HQ509" s="51"/>
      <c r="HR509" s="51"/>
      <c r="HS509" s="51"/>
      <c r="HT509" s="51"/>
      <c r="HU509" s="51"/>
      <c r="HV509" s="51"/>
      <c r="HW509" s="51"/>
      <c r="HX509" s="51"/>
      <c r="HY509" s="51"/>
      <c r="HZ509" s="51"/>
      <c r="IA509" s="51"/>
      <c r="IB509" s="51"/>
      <c r="IC509" s="51"/>
      <c r="ID509" s="51"/>
      <c r="IE509" s="51"/>
      <c r="IF509" s="51"/>
      <c r="IG509" s="51"/>
      <c r="IH509" s="51"/>
      <c r="II509" s="51"/>
      <c r="IJ509" s="51"/>
      <c r="IK509" s="51"/>
      <c r="IL509" s="51"/>
      <c r="IM509" s="51"/>
      <c r="IN509" s="51"/>
      <c r="IO509" s="51"/>
      <c r="IP509" s="51"/>
      <c r="IQ509" s="51"/>
      <c r="IR509" s="51"/>
      <c r="IS509" s="51"/>
      <c r="IT509" s="51"/>
      <c r="IU509" s="51"/>
      <c r="IV509" s="51"/>
    </row>
    <row r="510" spans="1:256" ht="13.5">
      <c r="A510" s="75"/>
      <c r="B510" s="151"/>
      <c r="C510" s="166"/>
      <c r="D510" s="166"/>
      <c r="E510" s="166"/>
      <c r="F510" s="166"/>
      <c r="G510" s="166"/>
      <c r="H510" s="166"/>
      <c r="I510" s="166"/>
      <c r="J510" s="166"/>
      <c r="K510" s="51"/>
      <c r="L510" s="166"/>
      <c r="M510" s="166"/>
      <c r="N510" s="166"/>
      <c r="O510" s="166"/>
      <c r="P510" s="166"/>
      <c r="Q510" s="166"/>
      <c r="R510" s="166"/>
      <c r="S510" s="166"/>
      <c r="T510" s="166"/>
      <c r="U510" s="166"/>
      <c r="V510" s="166"/>
      <c r="W510" s="166"/>
      <c r="X510" s="166"/>
      <c r="Y510" s="77"/>
      <c r="Z510" s="166"/>
      <c r="AA510" s="166"/>
      <c r="AB510" s="166"/>
      <c r="AC510" s="166"/>
      <c r="AD510" s="151"/>
      <c r="AE510" s="151"/>
      <c r="AF510" s="166"/>
      <c r="AG510" s="166"/>
      <c r="AH510" s="166"/>
      <c r="AI510" s="166"/>
      <c r="AJ510" s="57"/>
      <c r="AK510" s="51"/>
      <c r="AL510" s="51"/>
      <c r="AM510" s="51"/>
      <c r="AN510" s="51"/>
      <c r="AO510" s="51"/>
      <c r="AP510" s="51"/>
      <c r="AQ510" s="51"/>
      <c r="AR510" s="51"/>
      <c r="AS510" s="51"/>
      <c r="AT510" s="51"/>
      <c r="AU510" s="51"/>
      <c r="AV510" s="51"/>
      <c r="AW510" s="51"/>
      <c r="AX510" s="51"/>
      <c r="AY510" s="51"/>
      <c r="AZ510" s="51"/>
      <c r="BA510" s="51"/>
      <c r="BB510" s="51"/>
      <c r="BC510" s="51"/>
      <c r="BD510" s="51"/>
      <c r="BE510" s="51"/>
      <c r="BF510" s="51"/>
      <c r="BG510" s="51"/>
      <c r="BH510" s="51"/>
      <c r="BI510" s="51"/>
      <c r="BJ510" s="51"/>
      <c r="BK510" s="51"/>
      <c r="BL510" s="51"/>
      <c r="BM510" s="51"/>
      <c r="BN510" s="51"/>
      <c r="BO510" s="51"/>
      <c r="BP510" s="51"/>
      <c r="BQ510" s="51"/>
      <c r="BR510" s="51"/>
      <c r="BS510" s="51"/>
      <c r="BT510" s="51"/>
      <c r="BU510" s="51"/>
      <c r="BV510" s="51"/>
      <c r="BW510" s="51"/>
      <c r="BX510" s="51"/>
      <c r="BY510" s="51"/>
      <c r="BZ510" s="51"/>
      <c r="CA510" s="51"/>
      <c r="CB510" s="51"/>
      <c r="CC510" s="51"/>
      <c r="CD510" s="51"/>
      <c r="CE510" s="51"/>
      <c r="CF510" s="51"/>
      <c r="CG510" s="51"/>
      <c r="CH510" s="51"/>
      <c r="CI510" s="51"/>
      <c r="CJ510" s="51"/>
      <c r="CK510" s="51"/>
      <c r="CL510" s="51"/>
      <c r="CM510" s="51"/>
      <c r="CN510" s="51"/>
      <c r="CO510" s="51"/>
      <c r="CP510" s="51"/>
      <c r="CQ510" s="51"/>
      <c r="CR510" s="51"/>
      <c r="CS510" s="51"/>
      <c r="CT510" s="51"/>
      <c r="CU510" s="51"/>
      <c r="CV510" s="51"/>
      <c r="CW510" s="51"/>
      <c r="CX510" s="51"/>
      <c r="CY510" s="51"/>
      <c r="CZ510" s="51"/>
      <c r="DA510" s="51"/>
      <c r="DB510" s="51"/>
      <c r="DC510" s="51"/>
      <c r="DD510" s="51"/>
      <c r="DE510" s="51"/>
      <c r="DF510" s="51"/>
      <c r="DG510" s="51"/>
      <c r="DH510" s="51"/>
      <c r="DI510" s="51"/>
      <c r="DJ510" s="51"/>
      <c r="DK510" s="51"/>
      <c r="DL510" s="51"/>
      <c r="DM510" s="51"/>
      <c r="DN510" s="51"/>
      <c r="DO510" s="51"/>
      <c r="DP510" s="51"/>
      <c r="DQ510" s="51"/>
      <c r="DR510" s="51"/>
      <c r="DS510" s="51"/>
      <c r="DT510" s="51"/>
      <c r="DU510" s="51"/>
      <c r="DV510" s="51"/>
      <c r="DW510" s="51"/>
      <c r="DX510" s="51"/>
      <c r="DY510" s="51"/>
      <c r="DZ510" s="51"/>
      <c r="EA510" s="51"/>
      <c r="EB510" s="51"/>
      <c r="EC510" s="51"/>
      <c r="ED510" s="51"/>
      <c r="EE510" s="51"/>
      <c r="EF510" s="51"/>
      <c r="EG510" s="51"/>
      <c r="EH510" s="51"/>
      <c r="EI510" s="51"/>
      <c r="EJ510" s="51"/>
      <c r="EK510" s="51"/>
      <c r="EL510" s="51"/>
      <c r="EM510" s="51"/>
      <c r="EN510" s="51"/>
      <c r="EO510" s="51"/>
      <c r="EP510" s="51"/>
      <c r="EQ510" s="51"/>
      <c r="ER510" s="51"/>
      <c r="ES510" s="51"/>
      <c r="ET510" s="51"/>
      <c r="EU510" s="51"/>
      <c r="EV510" s="51"/>
      <c r="EW510" s="51"/>
      <c r="EX510" s="51"/>
      <c r="EY510" s="51"/>
      <c r="EZ510" s="51"/>
      <c r="FA510" s="51"/>
      <c r="FB510" s="51"/>
      <c r="FC510" s="51"/>
      <c r="FD510" s="51"/>
      <c r="FE510" s="51"/>
      <c r="FF510" s="51"/>
      <c r="FG510" s="51"/>
      <c r="FH510" s="51"/>
      <c r="FI510" s="51"/>
      <c r="FJ510" s="51"/>
      <c r="FK510" s="51"/>
      <c r="FL510" s="51"/>
      <c r="FM510" s="51"/>
      <c r="FN510" s="51"/>
      <c r="FO510" s="51"/>
      <c r="FP510" s="51"/>
      <c r="FQ510" s="51"/>
      <c r="FR510" s="51"/>
      <c r="FS510" s="51"/>
      <c r="FT510" s="51"/>
      <c r="FU510" s="51"/>
      <c r="FV510" s="51"/>
      <c r="FW510" s="51"/>
      <c r="FX510" s="51"/>
      <c r="FY510" s="51"/>
      <c r="FZ510" s="51"/>
      <c r="GA510" s="51"/>
      <c r="GB510" s="51"/>
      <c r="GC510" s="51"/>
      <c r="GD510" s="51"/>
      <c r="GE510" s="51"/>
      <c r="GF510" s="51"/>
      <c r="GG510" s="51"/>
      <c r="GH510" s="51"/>
      <c r="GI510" s="51"/>
      <c r="GJ510" s="51"/>
      <c r="GK510" s="51"/>
      <c r="GL510" s="51"/>
      <c r="GM510" s="51"/>
      <c r="GN510" s="51"/>
      <c r="GO510" s="51"/>
      <c r="GP510" s="51"/>
      <c r="GQ510" s="51"/>
      <c r="GR510" s="51"/>
      <c r="GS510" s="51"/>
      <c r="GT510" s="51"/>
      <c r="GU510" s="51"/>
      <c r="GV510" s="51"/>
      <c r="GW510" s="51"/>
      <c r="GX510" s="51"/>
      <c r="GY510" s="51"/>
      <c r="GZ510" s="51"/>
      <c r="HA510" s="51"/>
      <c r="HB510" s="51"/>
      <c r="HC510" s="51"/>
      <c r="HD510" s="51"/>
      <c r="HE510" s="51"/>
      <c r="HF510" s="51"/>
      <c r="HG510" s="51"/>
      <c r="HH510" s="51"/>
      <c r="HI510" s="51"/>
      <c r="HJ510" s="51"/>
      <c r="HK510" s="51"/>
      <c r="HL510" s="51"/>
      <c r="HM510" s="51"/>
      <c r="HN510" s="51"/>
      <c r="HO510" s="51"/>
      <c r="HP510" s="51"/>
      <c r="HQ510" s="51"/>
      <c r="HR510" s="51"/>
      <c r="HS510" s="51"/>
      <c r="HT510" s="51"/>
      <c r="HU510" s="51"/>
      <c r="HV510" s="51"/>
      <c r="HW510" s="51"/>
      <c r="HX510" s="51"/>
      <c r="HY510" s="51"/>
      <c r="HZ510" s="51"/>
      <c r="IA510" s="51"/>
      <c r="IB510" s="51"/>
      <c r="IC510" s="51"/>
      <c r="ID510" s="51"/>
      <c r="IE510" s="51"/>
      <c r="IF510" s="51"/>
      <c r="IG510" s="51"/>
      <c r="IH510" s="51"/>
      <c r="II510" s="51"/>
      <c r="IJ510" s="51"/>
      <c r="IK510" s="51"/>
      <c r="IL510" s="51"/>
      <c r="IM510" s="51"/>
      <c r="IN510" s="51"/>
      <c r="IO510" s="51"/>
      <c r="IP510" s="51"/>
      <c r="IQ510" s="51"/>
      <c r="IR510" s="51"/>
      <c r="IS510" s="51"/>
      <c r="IT510" s="51"/>
      <c r="IU510" s="51"/>
      <c r="IV510" s="51"/>
    </row>
    <row r="511" spans="1:256" ht="13.5">
      <c r="A511" s="75"/>
      <c r="B511" s="1113"/>
      <c r="C511" s="1113"/>
      <c r="D511" s="1113"/>
      <c r="E511" s="1113"/>
      <c r="F511" s="1157"/>
      <c r="G511" s="1157"/>
      <c r="H511" s="1157"/>
      <c r="I511" s="1157"/>
      <c r="J511" s="161"/>
      <c r="K511" s="1077"/>
      <c r="L511" s="1077"/>
      <c r="M511" s="1077"/>
      <c r="N511" s="709"/>
      <c r="O511" s="709"/>
      <c r="P511" s="709"/>
      <c r="Q511" s="709"/>
      <c r="R511" s="161"/>
      <c r="S511" s="163"/>
      <c r="T511" s="51"/>
      <c r="U511" s="51"/>
      <c r="V511" s="168"/>
      <c r="W511" s="57"/>
      <c r="X511" s="1113"/>
      <c r="Y511" s="1113"/>
      <c r="Z511" s="1113"/>
      <c r="AA511" s="1158"/>
      <c r="AB511" s="1158"/>
      <c r="AC511" s="1158"/>
      <c r="AD511" s="1158"/>
      <c r="AE511" s="75"/>
      <c r="AF511" s="51"/>
      <c r="AG511" s="51"/>
      <c r="AH511" s="166"/>
      <c r="AI511" s="57"/>
      <c r="AJ511" s="57"/>
      <c r="AK511" s="57"/>
      <c r="AL511" s="57"/>
      <c r="AM511" s="57"/>
      <c r="AN511" s="51"/>
      <c r="AO511" s="51"/>
      <c r="AP511" s="51"/>
      <c r="AQ511" s="51"/>
      <c r="AR511" s="51"/>
      <c r="AS511" s="51"/>
      <c r="AT511" s="51"/>
      <c r="AU511" s="51"/>
      <c r="AV511" s="51"/>
      <c r="AW511" s="51"/>
      <c r="AX511" s="51"/>
      <c r="AY511" s="51"/>
      <c r="AZ511" s="51"/>
      <c r="BA511" s="51"/>
      <c r="BB511" s="51"/>
      <c r="BC511" s="51"/>
      <c r="BD511" s="51"/>
      <c r="BE511" s="51"/>
      <c r="BF511" s="51"/>
      <c r="BG511" s="51"/>
      <c r="BH511" s="51"/>
      <c r="BI511" s="51"/>
      <c r="BJ511" s="51"/>
      <c r="BK511" s="51"/>
      <c r="BL511" s="51"/>
      <c r="BM511" s="51"/>
      <c r="BN511" s="51"/>
      <c r="BO511" s="51"/>
      <c r="BP511" s="51"/>
      <c r="BQ511" s="51"/>
      <c r="BR511" s="51"/>
      <c r="BS511" s="51"/>
      <c r="BT511" s="51"/>
      <c r="BU511" s="51"/>
      <c r="BV511" s="51"/>
      <c r="BW511" s="51"/>
      <c r="BX511" s="51"/>
      <c r="BY511" s="51"/>
      <c r="BZ511" s="51"/>
      <c r="CA511" s="51"/>
      <c r="CB511" s="51"/>
      <c r="CC511" s="51"/>
      <c r="CD511" s="51"/>
      <c r="CE511" s="51"/>
      <c r="CF511" s="51"/>
      <c r="CG511" s="51"/>
      <c r="CH511" s="51"/>
      <c r="CI511" s="51"/>
      <c r="CJ511" s="51"/>
      <c r="CK511" s="51"/>
      <c r="CL511" s="51"/>
      <c r="CM511" s="51"/>
      <c r="CN511" s="51"/>
      <c r="CO511" s="51"/>
      <c r="CP511" s="51"/>
      <c r="CQ511" s="51"/>
      <c r="CR511" s="51"/>
      <c r="CS511" s="51"/>
      <c r="CT511" s="51"/>
      <c r="CU511" s="51"/>
      <c r="CV511" s="51"/>
      <c r="CW511" s="51"/>
      <c r="CX511" s="51"/>
      <c r="CY511" s="51"/>
      <c r="CZ511" s="51"/>
      <c r="DA511" s="51"/>
      <c r="DB511" s="51"/>
      <c r="DC511" s="51"/>
      <c r="DD511" s="51"/>
      <c r="DE511" s="51"/>
      <c r="DF511" s="51"/>
      <c r="DG511" s="51"/>
      <c r="DH511" s="51"/>
      <c r="DI511" s="51"/>
      <c r="DJ511" s="51"/>
      <c r="DK511" s="51"/>
      <c r="DL511" s="51"/>
      <c r="DM511" s="51"/>
      <c r="DN511" s="51"/>
      <c r="DO511" s="51"/>
      <c r="DP511" s="51"/>
      <c r="DQ511" s="51"/>
      <c r="DR511" s="51"/>
      <c r="DS511" s="51"/>
      <c r="DT511" s="51"/>
      <c r="DU511" s="51"/>
      <c r="DV511" s="51"/>
      <c r="DW511" s="51"/>
      <c r="DX511" s="51"/>
      <c r="DY511" s="51"/>
      <c r="DZ511" s="51"/>
      <c r="EA511" s="51"/>
      <c r="EB511" s="51"/>
      <c r="EC511" s="51"/>
      <c r="ED511" s="51"/>
      <c r="EE511" s="51"/>
      <c r="EF511" s="51"/>
      <c r="EG511" s="51"/>
      <c r="EH511" s="51"/>
      <c r="EI511" s="51"/>
      <c r="EJ511" s="51"/>
      <c r="EK511" s="51"/>
      <c r="EL511" s="51"/>
      <c r="EM511" s="51"/>
      <c r="EN511" s="51"/>
      <c r="EO511" s="51"/>
      <c r="EP511" s="51"/>
      <c r="EQ511" s="51"/>
      <c r="ER511" s="51"/>
      <c r="ES511" s="51"/>
      <c r="ET511" s="51"/>
      <c r="EU511" s="51"/>
      <c r="EV511" s="51"/>
      <c r="EW511" s="51"/>
      <c r="EX511" s="51"/>
      <c r="EY511" s="51"/>
      <c r="EZ511" s="51"/>
      <c r="FA511" s="51"/>
      <c r="FB511" s="51"/>
      <c r="FC511" s="51"/>
      <c r="FD511" s="51"/>
      <c r="FE511" s="51"/>
      <c r="FF511" s="51"/>
      <c r="FG511" s="51"/>
      <c r="FH511" s="51"/>
      <c r="FI511" s="51"/>
      <c r="FJ511" s="51"/>
      <c r="FK511" s="51"/>
      <c r="FL511" s="51"/>
      <c r="FM511" s="51"/>
      <c r="FN511" s="51"/>
      <c r="FO511" s="51"/>
      <c r="FP511" s="51"/>
      <c r="FQ511" s="51"/>
      <c r="FR511" s="51"/>
      <c r="FS511" s="51"/>
      <c r="FT511" s="51"/>
      <c r="FU511" s="51"/>
      <c r="FV511" s="51"/>
      <c r="FW511" s="51"/>
      <c r="FX511" s="51"/>
      <c r="FY511" s="51"/>
      <c r="FZ511" s="51"/>
      <c r="GA511" s="51"/>
      <c r="GB511" s="51"/>
      <c r="GC511" s="51"/>
      <c r="GD511" s="51"/>
      <c r="GE511" s="51"/>
      <c r="GF511" s="51"/>
      <c r="GG511" s="51"/>
      <c r="GH511" s="51"/>
      <c r="GI511" s="51"/>
      <c r="GJ511" s="51"/>
      <c r="GK511" s="51"/>
      <c r="GL511" s="51"/>
      <c r="GM511" s="51"/>
      <c r="GN511" s="51"/>
      <c r="GO511" s="51"/>
      <c r="GP511" s="51"/>
      <c r="GQ511" s="51"/>
      <c r="GR511" s="51"/>
      <c r="GS511" s="51"/>
      <c r="GT511" s="51"/>
      <c r="GU511" s="51"/>
      <c r="GV511" s="51"/>
      <c r="GW511" s="51"/>
      <c r="GX511" s="51"/>
      <c r="GY511" s="51"/>
      <c r="GZ511" s="51"/>
      <c r="HA511" s="51"/>
      <c r="HB511" s="51"/>
      <c r="HC511" s="51"/>
      <c r="HD511" s="51"/>
      <c r="HE511" s="51"/>
      <c r="HF511" s="51"/>
      <c r="HG511" s="51"/>
      <c r="HH511" s="51"/>
      <c r="HI511" s="51"/>
      <c r="HJ511" s="51"/>
      <c r="HK511" s="51"/>
      <c r="HL511" s="51"/>
      <c r="HM511" s="51"/>
      <c r="HN511" s="51"/>
      <c r="HO511" s="51"/>
      <c r="HP511" s="51"/>
      <c r="HQ511" s="51"/>
      <c r="HR511" s="51"/>
      <c r="HS511" s="51"/>
      <c r="HT511" s="51"/>
      <c r="HU511" s="51"/>
      <c r="HV511" s="51"/>
      <c r="HW511" s="51"/>
      <c r="HX511" s="51"/>
      <c r="HY511" s="51"/>
      <c r="HZ511" s="51"/>
      <c r="IA511" s="51"/>
      <c r="IB511" s="51"/>
      <c r="IC511" s="51"/>
      <c r="ID511" s="51"/>
      <c r="IE511" s="51"/>
      <c r="IF511" s="51"/>
      <c r="IG511" s="51"/>
      <c r="IH511" s="51"/>
      <c r="II511" s="51"/>
      <c r="IJ511" s="51"/>
      <c r="IK511" s="51"/>
      <c r="IL511" s="51"/>
      <c r="IM511" s="51"/>
      <c r="IN511" s="51"/>
      <c r="IO511" s="51"/>
      <c r="IP511" s="51"/>
      <c r="IQ511" s="51"/>
      <c r="IR511" s="51"/>
      <c r="IS511" s="51"/>
      <c r="IT511" s="51"/>
      <c r="IU511" s="51"/>
      <c r="IV511" s="51"/>
    </row>
    <row r="512" spans="1:256" ht="13.5">
      <c r="A512" s="75"/>
      <c r="B512" s="166"/>
      <c r="C512" s="166"/>
      <c r="D512" s="166"/>
      <c r="E512" s="473"/>
      <c r="F512" s="166"/>
      <c r="G512" s="166"/>
      <c r="H512" s="166"/>
      <c r="I512" s="166"/>
      <c r="J512" s="166"/>
      <c r="K512" s="166"/>
      <c r="L512" s="166"/>
      <c r="M512" s="166"/>
      <c r="N512" s="166"/>
      <c r="O512" s="166"/>
      <c r="P512" s="166"/>
      <c r="Q512" s="166"/>
      <c r="R512" s="166"/>
      <c r="S512" s="166"/>
      <c r="T512" s="166"/>
      <c r="U512" s="166"/>
      <c r="V512" s="166"/>
      <c r="W512" s="166"/>
      <c r="X512" s="77"/>
      <c r="Y512" s="77"/>
      <c r="Z512" s="166"/>
      <c r="AA512" s="166"/>
      <c r="AB512" s="166"/>
      <c r="AC512" s="166"/>
      <c r="AD512" s="151"/>
      <c r="AE512" s="151"/>
      <c r="AF512" s="166"/>
      <c r="AG512" s="166"/>
      <c r="AH512" s="166"/>
      <c r="AI512" s="166"/>
      <c r="AJ512" s="57"/>
      <c r="AK512" s="57"/>
      <c r="AL512" s="51"/>
      <c r="AM512" s="51"/>
      <c r="AN512" s="51"/>
      <c r="AO512" s="51"/>
      <c r="AP512" s="51"/>
      <c r="AQ512" s="51"/>
      <c r="AR512" s="51"/>
      <c r="AS512" s="51"/>
      <c r="AT512" s="51"/>
      <c r="AU512" s="51"/>
      <c r="AV512" s="51"/>
      <c r="AW512" s="51"/>
      <c r="AX512" s="51"/>
      <c r="AY512" s="51"/>
      <c r="AZ512" s="51"/>
      <c r="BA512" s="51"/>
      <c r="BB512" s="51"/>
      <c r="BC512" s="51"/>
      <c r="BD512" s="51"/>
      <c r="BE512" s="51"/>
      <c r="BF512" s="51"/>
      <c r="BG512" s="51"/>
      <c r="BH512" s="51"/>
      <c r="BI512" s="51"/>
      <c r="BJ512" s="51"/>
      <c r="BK512" s="51"/>
      <c r="BL512" s="51"/>
      <c r="BM512" s="51"/>
      <c r="BN512" s="51"/>
      <c r="BO512" s="51"/>
      <c r="BP512" s="51"/>
      <c r="BQ512" s="51"/>
      <c r="BR512" s="51"/>
      <c r="BS512" s="51"/>
      <c r="BT512" s="51"/>
      <c r="BU512" s="51"/>
      <c r="BV512" s="51"/>
      <c r="BW512" s="51"/>
      <c r="BX512" s="51"/>
      <c r="BY512" s="51"/>
      <c r="BZ512" s="51"/>
      <c r="CA512" s="51"/>
      <c r="CB512" s="51"/>
      <c r="CC512" s="51"/>
      <c r="CD512" s="51"/>
      <c r="CE512" s="51"/>
      <c r="CF512" s="51"/>
      <c r="CG512" s="51"/>
      <c r="CH512" s="51"/>
      <c r="CI512" s="51"/>
      <c r="CJ512" s="51"/>
      <c r="CK512" s="51"/>
      <c r="CL512" s="51"/>
      <c r="CM512" s="51"/>
      <c r="CN512" s="51"/>
      <c r="CO512" s="51"/>
      <c r="CP512" s="51"/>
      <c r="CQ512" s="51"/>
      <c r="CR512" s="51"/>
      <c r="CS512" s="51"/>
      <c r="CT512" s="51"/>
      <c r="CU512" s="51"/>
      <c r="CV512" s="51"/>
      <c r="CW512" s="51"/>
      <c r="CX512" s="51"/>
      <c r="CY512" s="51"/>
      <c r="CZ512" s="51"/>
      <c r="DA512" s="51"/>
      <c r="DB512" s="51"/>
      <c r="DC512" s="51"/>
      <c r="DD512" s="51"/>
      <c r="DE512" s="51"/>
      <c r="DF512" s="51"/>
      <c r="DG512" s="51"/>
      <c r="DH512" s="51"/>
      <c r="DI512" s="51"/>
      <c r="DJ512" s="51"/>
      <c r="DK512" s="51"/>
      <c r="DL512" s="51"/>
      <c r="DM512" s="51"/>
      <c r="DN512" s="51"/>
      <c r="DO512" s="51"/>
      <c r="DP512" s="51"/>
      <c r="DQ512" s="51"/>
      <c r="DR512" s="51"/>
      <c r="DS512" s="51"/>
      <c r="DT512" s="51"/>
      <c r="DU512" s="51"/>
      <c r="DV512" s="51"/>
      <c r="DW512" s="51"/>
      <c r="DX512" s="51"/>
      <c r="DY512" s="51"/>
      <c r="DZ512" s="51"/>
      <c r="EA512" s="51"/>
      <c r="EB512" s="51"/>
      <c r="EC512" s="51"/>
      <c r="ED512" s="51"/>
      <c r="EE512" s="51"/>
      <c r="EF512" s="51"/>
      <c r="EG512" s="51"/>
      <c r="EH512" s="51"/>
      <c r="EI512" s="51"/>
      <c r="EJ512" s="51"/>
      <c r="EK512" s="51"/>
      <c r="EL512" s="51"/>
      <c r="EM512" s="51"/>
      <c r="EN512" s="51"/>
      <c r="EO512" s="51"/>
      <c r="EP512" s="51"/>
      <c r="EQ512" s="51"/>
      <c r="ER512" s="51"/>
      <c r="ES512" s="51"/>
      <c r="ET512" s="51"/>
      <c r="EU512" s="51"/>
      <c r="EV512" s="51"/>
      <c r="EW512" s="51"/>
      <c r="EX512" s="51"/>
      <c r="EY512" s="51"/>
      <c r="EZ512" s="51"/>
      <c r="FA512" s="51"/>
      <c r="FB512" s="51"/>
      <c r="FC512" s="51"/>
      <c r="FD512" s="51"/>
      <c r="FE512" s="51"/>
      <c r="FF512" s="51"/>
      <c r="FG512" s="51"/>
      <c r="FH512" s="51"/>
      <c r="FI512" s="51"/>
      <c r="FJ512" s="51"/>
      <c r="FK512" s="51"/>
      <c r="FL512" s="51"/>
      <c r="FM512" s="51"/>
      <c r="FN512" s="51"/>
      <c r="FO512" s="51"/>
      <c r="FP512" s="51"/>
      <c r="FQ512" s="51"/>
      <c r="FR512" s="51"/>
      <c r="FS512" s="51"/>
      <c r="FT512" s="51"/>
      <c r="FU512" s="51"/>
      <c r="FV512" s="51"/>
      <c r="FW512" s="51"/>
      <c r="FX512" s="51"/>
      <c r="FY512" s="51"/>
      <c r="FZ512" s="51"/>
      <c r="GA512" s="51"/>
      <c r="GB512" s="51"/>
      <c r="GC512" s="51"/>
      <c r="GD512" s="51"/>
      <c r="GE512" s="51"/>
      <c r="GF512" s="51"/>
      <c r="GG512" s="51"/>
      <c r="GH512" s="51"/>
      <c r="GI512" s="51"/>
      <c r="GJ512" s="51"/>
      <c r="GK512" s="51"/>
      <c r="GL512" s="51"/>
      <c r="GM512" s="51"/>
      <c r="GN512" s="51"/>
      <c r="GO512" s="51"/>
      <c r="GP512" s="51"/>
      <c r="GQ512" s="51"/>
      <c r="GR512" s="51"/>
      <c r="GS512" s="51"/>
      <c r="GT512" s="51"/>
      <c r="GU512" s="51"/>
      <c r="GV512" s="51"/>
      <c r="GW512" s="51"/>
      <c r="GX512" s="51"/>
      <c r="GY512" s="51"/>
      <c r="GZ512" s="51"/>
      <c r="HA512" s="51"/>
      <c r="HB512" s="51"/>
      <c r="HC512" s="51"/>
      <c r="HD512" s="51"/>
      <c r="HE512" s="51"/>
      <c r="HF512" s="51"/>
      <c r="HG512" s="51"/>
      <c r="HH512" s="51"/>
      <c r="HI512" s="51"/>
      <c r="HJ512" s="51"/>
      <c r="HK512" s="51"/>
      <c r="HL512" s="51"/>
      <c r="HM512" s="51"/>
      <c r="HN512" s="51"/>
      <c r="HO512" s="51"/>
      <c r="HP512" s="51"/>
      <c r="HQ512" s="51"/>
      <c r="HR512" s="51"/>
      <c r="HS512" s="51"/>
      <c r="HT512" s="51"/>
      <c r="HU512" s="51"/>
      <c r="HV512" s="51"/>
      <c r="HW512" s="51"/>
      <c r="HX512" s="51"/>
      <c r="HY512" s="51"/>
      <c r="HZ512" s="51"/>
      <c r="IA512" s="51"/>
      <c r="IB512" s="51"/>
      <c r="IC512" s="51"/>
      <c r="ID512" s="51"/>
      <c r="IE512" s="51"/>
      <c r="IF512" s="51"/>
      <c r="IG512" s="51"/>
      <c r="IH512" s="51"/>
      <c r="II512" s="51"/>
      <c r="IJ512" s="51"/>
      <c r="IK512" s="51"/>
      <c r="IL512" s="51"/>
      <c r="IM512" s="51"/>
      <c r="IN512" s="51"/>
      <c r="IO512" s="51"/>
      <c r="IP512" s="51"/>
      <c r="IQ512" s="51"/>
      <c r="IR512" s="51"/>
      <c r="IS512" s="51"/>
      <c r="IT512" s="51"/>
      <c r="IU512" s="51"/>
      <c r="IV512" s="51"/>
    </row>
    <row r="513" spans="1:256" ht="14.25">
      <c r="A513" s="75"/>
      <c r="B513" s="57"/>
      <c r="C513" s="57"/>
      <c r="D513" s="57"/>
      <c r="E513" s="57"/>
      <c r="F513" s="57"/>
      <c r="G513" s="57"/>
      <c r="H513" s="57"/>
      <c r="I513" s="57"/>
      <c r="J513" s="57"/>
      <c r="K513" s="57"/>
      <c r="L513" s="57"/>
      <c r="M513" s="57"/>
      <c r="N513" s="57"/>
      <c r="O513" s="57"/>
      <c r="P513" s="57"/>
      <c r="Q513" s="57"/>
      <c r="R513" s="57"/>
      <c r="S513" s="57"/>
      <c r="T513" s="57"/>
      <c r="U513" s="57"/>
      <c r="V513" s="57"/>
      <c r="W513" s="57"/>
      <c r="X513" s="129"/>
      <c r="Y513" s="129"/>
      <c r="Z513" s="129"/>
      <c r="AA513" s="129"/>
      <c r="AB513" s="129"/>
      <c r="AC513" s="129"/>
      <c r="AD513" s="129"/>
      <c r="AE513" s="129"/>
      <c r="AF513" s="129"/>
      <c r="AG513" s="129"/>
      <c r="AH513" s="424"/>
      <c r="AI513" s="57"/>
      <c r="AJ513" s="57"/>
      <c r="AK513" s="57"/>
      <c r="AL513" s="57"/>
      <c r="AM513" s="57"/>
      <c r="AN513" s="51"/>
      <c r="AO513" s="51"/>
      <c r="AP513" s="51"/>
      <c r="AQ513" s="51"/>
      <c r="AR513" s="51"/>
      <c r="AS513" s="51"/>
      <c r="AT513" s="51"/>
      <c r="AU513" s="51"/>
      <c r="AV513" s="51"/>
      <c r="AW513" s="51"/>
      <c r="AX513" s="51"/>
      <c r="AY513" s="51"/>
      <c r="AZ513" s="51"/>
      <c r="BA513" s="51"/>
      <c r="BB513" s="51"/>
      <c r="BC513" s="51"/>
      <c r="BD513" s="51"/>
      <c r="BE513" s="51"/>
      <c r="BF513" s="51"/>
      <c r="BG513" s="51"/>
      <c r="BH513" s="51"/>
      <c r="BI513" s="51"/>
      <c r="BJ513" s="51"/>
      <c r="BK513" s="51"/>
      <c r="BL513" s="51"/>
      <c r="BM513" s="51"/>
      <c r="BN513" s="51"/>
      <c r="BO513" s="51"/>
      <c r="BP513" s="51"/>
      <c r="BQ513" s="51"/>
      <c r="BR513" s="51"/>
      <c r="BS513" s="51"/>
      <c r="BT513" s="51"/>
      <c r="BU513" s="51"/>
      <c r="BV513" s="51"/>
      <c r="BW513" s="51"/>
      <c r="BX513" s="51"/>
      <c r="BY513" s="51"/>
      <c r="BZ513" s="51"/>
      <c r="CA513" s="51"/>
      <c r="CB513" s="51"/>
      <c r="CC513" s="51"/>
      <c r="CD513" s="51"/>
      <c r="CE513" s="51"/>
      <c r="CF513" s="51"/>
      <c r="CG513" s="51"/>
      <c r="CH513" s="51"/>
      <c r="CI513" s="51"/>
      <c r="CJ513" s="51"/>
      <c r="CK513" s="51"/>
      <c r="CL513" s="51"/>
      <c r="CM513" s="51"/>
      <c r="CN513" s="51"/>
      <c r="CO513" s="51"/>
      <c r="CP513" s="51"/>
      <c r="CQ513" s="51"/>
      <c r="CR513" s="51"/>
      <c r="CS513" s="51"/>
      <c r="CT513" s="51"/>
      <c r="CU513" s="51"/>
      <c r="CV513" s="51"/>
      <c r="CW513" s="51"/>
      <c r="CX513" s="51"/>
      <c r="CY513" s="51"/>
      <c r="CZ513" s="51"/>
      <c r="DA513" s="51"/>
      <c r="DB513" s="51"/>
      <c r="DC513" s="51"/>
      <c r="DD513" s="51"/>
      <c r="DE513" s="51"/>
      <c r="DF513" s="51"/>
      <c r="DG513" s="51"/>
      <c r="DH513" s="51"/>
      <c r="DI513" s="51"/>
      <c r="DJ513" s="51"/>
      <c r="DK513" s="51"/>
      <c r="DL513" s="51"/>
      <c r="DM513" s="51"/>
      <c r="DN513" s="51"/>
      <c r="DO513" s="51"/>
      <c r="DP513" s="51"/>
      <c r="DQ513" s="51"/>
      <c r="DR513" s="51"/>
      <c r="DS513" s="51"/>
      <c r="DT513" s="51"/>
      <c r="DU513" s="51"/>
      <c r="DV513" s="51"/>
      <c r="DW513" s="51"/>
      <c r="DX513" s="51"/>
      <c r="DY513" s="51"/>
      <c r="DZ513" s="51"/>
      <c r="EA513" s="51"/>
      <c r="EB513" s="51"/>
      <c r="EC513" s="51"/>
      <c r="ED513" s="51"/>
      <c r="EE513" s="51"/>
      <c r="EF513" s="51"/>
      <c r="EG513" s="51"/>
      <c r="EH513" s="51"/>
      <c r="EI513" s="51"/>
      <c r="EJ513" s="51"/>
      <c r="EK513" s="51"/>
      <c r="EL513" s="51"/>
      <c r="EM513" s="51"/>
      <c r="EN513" s="51"/>
      <c r="EO513" s="51"/>
      <c r="EP513" s="51"/>
      <c r="EQ513" s="51"/>
      <c r="ER513" s="51"/>
      <c r="ES513" s="51"/>
      <c r="ET513" s="51"/>
      <c r="EU513" s="51"/>
      <c r="EV513" s="51"/>
      <c r="EW513" s="51"/>
      <c r="EX513" s="51"/>
      <c r="EY513" s="51"/>
      <c r="EZ513" s="51"/>
      <c r="FA513" s="51"/>
      <c r="FB513" s="51"/>
      <c r="FC513" s="51"/>
      <c r="FD513" s="51"/>
      <c r="FE513" s="51"/>
      <c r="FF513" s="51"/>
      <c r="FG513" s="51"/>
      <c r="FH513" s="51"/>
      <c r="FI513" s="51"/>
      <c r="FJ513" s="51"/>
      <c r="FK513" s="51"/>
      <c r="FL513" s="51"/>
      <c r="FM513" s="51"/>
      <c r="FN513" s="51"/>
      <c r="FO513" s="51"/>
      <c r="FP513" s="51"/>
      <c r="FQ513" s="51"/>
      <c r="FR513" s="51"/>
      <c r="FS513" s="51"/>
      <c r="FT513" s="51"/>
      <c r="FU513" s="51"/>
      <c r="FV513" s="51"/>
      <c r="FW513" s="51"/>
      <c r="FX513" s="51"/>
      <c r="FY513" s="51"/>
      <c r="FZ513" s="51"/>
      <c r="GA513" s="51"/>
      <c r="GB513" s="51"/>
      <c r="GC513" s="51"/>
      <c r="GD513" s="51"/>
      <c r="GE513" s="51"/>
      <c r="GF513" s="51"/>
      <c r="GG513" s="51"/>
      <c r="GH513" s="51"/>
      <c r="GI513" s="51"/>
      <c r="GJ513" s="51"/>
      <c r="GK513" s="51"/>
      <c r="GL513" s="51"/>
      <c r="GM513" s="51"/>
      <c r="GN513" s="51"/>
      <c r="GO513" s="51"/>
      <c r="GP513" s="51"/>
      <c r="GQ513" s="51"/>
      <c r="GR513" s="51"/>
      <c r="GS513" s="51"/>
      <c r="GT513" s="51"/>
      <c r="GU513" s="51"/>
      <c r="GV513" s="51"/>
      <c r="GW513" s="51"/>
      <c r="GX513" s="51"/>
      <c r="GY513" s="51"/>
      <c r="GZ513" s="51"/>
      <c r="HA513" s="51"/>
      <c r="HB513" s="51"/>
      <c r="HC513" s="51"/>
      <c r="HD513" s="51"/>
      <c r="HE513" s="51"/>
      <c r="HF513" s="51"/>
      <c r="HG513" s="51"/>
      <c r="HH513" s="51"/>
      <c r="HI513" s="51"/>
      <c r="HJ513" s="51"/>
      <c r="HK513" s="51"/>
      <c r="HL513" s="51"/>
      <c r="HM513" s="51"/>
      <c r="HN513" s="51"/>
      <c r="HO513" s="51"/>
      <c r="HP513" s="51"/>
      <c r="HQ513" s="51"/>
      <c r="HR513" s="51"/>
      <c r="HS513" s="51"/>
      <c r="HT513" s="51"/>
      <c r="HU513" s="51"/>
      <c r="HV513" s="51"/>
      <c r="HW513" s="51"/>
      <c r="HX513" s="51"/>
      <c r="HY513" s="51"/>
      <c r="HZ513" s="51"/>
      <c r="IA513" s="51"/>
      <c r="IB513" s="51"/>
      <c r="IC513" s="51"/>
      <c r="ID513" s="51"/>
      <c r="IE513" s="51"/>
      <c r="IF513" s="51"/>
      <c r="IG513" s="51"/>
      <c r="IH513" s="51"/>
      <c r="II513" s="51"/>
      <c r="IJ513" s="51"/>
      <c r="IK513" s="51"/>
      <c r="IL513" s="51"/>
      <c r="IM513" s="51"/>
      <c r="IN513" s="51"/>
      <c r="IO513" s="51"/>
      <c r="IP513" s="51"/>
      <c r="IQ513" s="51"/>
      <c r="IR513" s="51"/>
      <c r="IS513" s="51"/>
      <c r="IT513" s="51"/>
      <c r="IU513" s="51"/>
      <c r="IV513" s="51"/>
    </row>
    <row r="514" spans="1:256" ht="13.5">
      <c r="A514" s="166"/>
      <c r="B514" s="166"/>
      <c r="C514" s="166"/>
      <c r="D514" s="166"/>
      <c r="E514" s="166"/>
      <c r="F514" s="166"/>
      <c r="G514" s="166"/>
      <c r="H514" s="166"/>
      <c r="I514" s="166"/>
      <c r="J514" s="166"/>
      <c r="K514" s="166"/>
      <c r="L514" s="166"/>
      <c r="M514" s="166"/>
      <c r="N514" s="166"/>
      <c r="O514" s="166"/>
      <c r="P514" s="166"/>
      <c r="Q514" s="166"/>
      <c r="R514" s="166"/>
      <c r="S514" s="166"/>
      <c r="T514" s="166"/>
      <c r="U514" s="166"/>
      <c r="V514" s="166"/>
      <c r="W514" s="166"/>
      <c r="X514" s="166"/>
      <c r="Y514" s="166"/>
      <c r="Z514" s="166"/>
      <c r="AA514" s="166"/>
      <c r="AB514" s="166"/>
      <c r="AC514" s="166"/>
      <c r="AD514" s="166"/>
      <c r="AE514" s="166"/>
      <c r="AF514" s="166"/>
      <c r="AG514" s="166"/>
      <c r="AH514" s="166"/>
      <c r="AI514" s="166"/>
      <c r="AJ514" s="57"/>
      <c r="AK514" s="57"/>
      <c r="AL514" s="57"/>
      <c r="AM514" s="57"/>
      <c r="AN514" s="51"/>
      <c r="AO514" s="51"/>
      <c r="AP514" s="51"/>
      <c r="AQ514" s="51"/>
      <c r="AR514" s="51"/>
      <c r="AS514" s="51"/>
      <c r="AT514" s="51"/>
      <c r="AU514" s="51"/>
      <c r="AV514" s="51"/>
      <c r="AW514" s="51"/>
      <c r="AX514" s="51"/>
      <c r="AY514" s="51"/>
      <c r="AZ514" s="51"/>
      <c r="BA514" s="51"/>
      <c r="BB514" s="51"/>
      <c r="BC514" s="51"/>
      <c r="BD514" s="51"/>
      <c r="BE514" s="51"/>
      <c r="BF514" s="51"/>
      <c r="BG514" s="51"/>
      <c r="BH514" s="51"/>
      <c r="BI514" s="51"/>
      <c r="BJ514" s="51"/>
      <c r="BK514" s="51"/>
      <c r="BL514" s="51"/>
      <c r="BM514" s="51"/>
      <c r="BN514" s="51"/>
      <c r="BO514" s="51"/>
      <c r="BP514" s="51"/>
      <c r="BQ514" s="51"/>
      <c r="BR514" s="51"/>
      <c r="BS514" s="51"/>
      <c r="BT514" s="51"/>
      <c r="BU514" s="51"/>
      <c r="BV514" s="51"/>
      <c r="BW514" s="51"/>
      <c r="BX514" s="51"/>
      <c r="BY514" s="51"/>
      <c r="BZ514" s="51"/>
      <c r="CA514" s="51"/>
      <c r="CB514" s="51"/>
      <c r="CC514" s="51"/>
      <c r="CD514" s="51"/>
      <c r="CE514" s="51"/>
      <c r="CF514" s="51"/>
      <c r="CG514" s="51"/>
      <c r="CH514" s="51"/>
      <c r="CI514" s="51"/>
      <c r="CJ514" s="51"/>
      <c r="CK514" s="51"/>
      <c r="CL514" s="51"/>
      <c r="CM514" s="51"/>
      <c r="CN514" s="51"/>
      <c r="CO514" s="51"/>
      <c r="CP514" s="51"/>
      <c r="CQ514" s="51"/>
      <c r="CR514" s="51"/>
      <c r="CS514" s="51"/>
      <c r="CT514" s="51"/>
      <c r="CU514" s="51"/>
      <c r="CV514" s="51"/>
      <c r="CW514" s="51"/>
      <c r="CX514" s="51"/>
      <c r="CY514" s="51"/>
      <c r="CZ514" s="51"/>
      <c r="DA514" s="51"/>
      <c r="DB514" s="51"/>
      <c r="DC514" s="51"/>
      <c r="DD514" s="51"/>
      <c r="DE514" s="51"/>
      <c r="DF514" s="51"/>
      <c r="DG514" s="51"/>
      <c r="DH514" s="51"/>
      <c r="DI514" s="51"/>
      <c r="DJ514" s="51"/>
      <c r="DK514" s="51"/>
      <c r="DL514" s="51"/>
      <c r="DM514" s="51"/>
      <c r="DN514" s="51"/>
      <c r="DO514" s="51"/>
      <c r="DP514" s="51"/>
      <c r="DQ514" s="51"/>
      <c r="DR514" s="51"/>
      <c r="DS514" s="51"/>
      <c r="DT514" s="51"/>
      <c r="DU514" s="51"/>
      <c r="DV514" s="51"/>
      <c r="DW514" s="51"/>
      <c r="DX514" s="51"/>
      <c r="DY514" s="51"/>
      <c r="DZ514" s="51"/>
      <c r="EA514" s="51"/>
      <c r="EB514" s="51"/>
      <c r="EC514" s="51"/>
      <c r="ED514" s="51"/>
      <c r="EE514" s="51"/>
      <c r="EF514" s="51"/>
      <c r="EG514" s="51"/>
      <c r="EH514" s="51"/>
      <c r="EI514" s="51"/>
      <c r="EJ514" s="51"/>
      <c r="EK514" s="51"/>
      <c r="EL514" s="51"/>
      <c r="EM514" s="51"/>
      <c r="EN514" s="51"/>
      <c r="EO514" s="51"/>
      <c r="EP514" s="51"/>
      <c r="EQ514" s="51"/>
      <c r="ER514" s="51"/>
      <c r="ES514" s="51"/>
      <c r="ET514" s="51"/>
      <c r="EU514" s="51"/>
      <c r="EV514" s="51"/>
      <c r="EW514" s="51"/>
      <c r="EX514" s="51"/>
      <c r="EY514" s="51"/>
      <c r="EZ514" s="51"/>
      <c r="FA514" s="51"/>
      <c r="FB514" s="51"/>
      <c r="FC514" s="51"/>
      <c r="FD514" s="51"/>
      <c r="FE514" s="51"/>
      <c r="FF514" s="51"/>
      <c r="FG514" s="51"/>
      <c r="FH514" s="51"/>
      <c r="FI514" s="51"/>
      <c r="FJ514" s="51"/>
      <c r="FK514" s="51"/>
      <c r="FL514" s="51"/>
      <c r="FM514" s="51"/>
      <c r="FN514" s="51"/>
      <c r="FO514" s="51"/>
      <c r="FP514" s="51"/>
      <c r="FQ514" s="51"/>
      <c r="FR514" s="51"/>
      <c r="FS514" s="51"/>
      <c r="FT514" s="51"/>
      <c r="FU514" s="51"/>
      <c r="FV514" s="51"/>
      <c r="FW514" s="51"/>
      <c r="FX514" s="51"/>
      <c r="FY514" s="51"/>
      <c r="FZ514" s="51"/>
      <c r="GA514" s="51"/>
      <c r="GB514" s="51"/>
      <c r="GC514" s="51"/>
      <c r="GD514" s="51"/>
      <c r="GE514" s="51"/>
      <c r="GF514" s="51"/>
      <c r="GG514" s="51"/>
      <c r="GH514" s="51"/>
      <c r="GI514" s="51"/>
      <c r="GJ514" s="51"/>
      <c r="GK514" s="51"/>
      <c r="GL514" s="51"/>
      <c r="GM514" s="51"/>
      <c r="GN514" s="51"/>
      <c r="GO514" s="51"/>
      <c r="GP514" s="51"/>
      <c r="GQ514" s="51"/>
      <c r="GR514" s="51"/>
      <c r="GS514" s="51"/>
      <c r="GT514" s="51"/>
      <c r="GU514" s="51"/>
      <c r="GV514" s="51"/>
      <c r="GW514" s="51"/>
      <c r="GX514" s="51"/>
      <c r="GY514" s="51"/>
      <c r="GZ514" s="51"/>
      <c r="HA514" s="51"/>
      <c r="HB514" s="51"/>
      <c r="HC514" s="51"/>
      <c r="HD514" s="51"/>
      <c r="HE514" s="51"/>
      <c r="HF514" s="51"/>
      <c r="HG514" s="51"/>
      <c r="HH514" s="51"/>
      <c r="HI514" s="51"/>
      <c r="HJ514" s="51"/>
      <c r="HK514" s="51"/>
      <c r="HL514" s="51"/>
      <c r="HM514" s="51"/>
      <c r="HN514" s="51"/>
      <c r="HO514" s="51"/>
      <c r="HP514" s="51"/>
      <c r="HQ514" s="51"/>
      <c r="HR514" s="51"/>
      <c r="HS514" s="51"/>
      <c r="HT514" s="51"/>
      <c r="HU514" s="51"/>
      <c r="HV514" s="51"/>
      <c r="HW514" s="51"/>
      <c r="HX514" s="51"/>
      <c r="HY514" s="51"/>
      <c r="HZ514" s="51"/>
      <c r="IA514" s="51"/>
      <c r="IB514" s="51"/>
      <c r="IC514" s="51"/>
      <c r="ID514" s="51"/>
      <c r="IE514" s="51"/>
      <c r="IF514" s="51"/>
      <c r="IG514" s="51"/>
      <c r="IH514" s="51"/>
      <c r="II514" s="51"/>
      <c r="IJ514" s="51"/>
      <c r="IK514" s="51"/>
      <c r="IL514" s="51"/>
      <c r="IM514" s="51"/>
      <c r="IN514" s="51"/>
      <c r="IO514" s="51"/>
      <c r="IP514" s="51"/>
      <c r="IQ514" s="51"/>
      <c r="IR514" s="51"/>
      <c r="IS514" s="51"/>
      <c r="IT514" s="51"/>
      <c r="IU514" s="51"/>
      <c r="IV514" s="51"/>
    </row>
    <row r="515" spans="1:256" ht="13.5">
      <c r="A515" s="166"/>
      <c r="B515" s="166"/>
      <c r="C515" s="166"/>
      <c r="D515" s="166"/>
      <c r="E515" s="166"/>
      <c r="F515" s="166"/>
      <c r="G515" s="166"/>
      <c r="H515" s="166"/>
      <c r="I515" s="166"/>
      <c r="J515" s="166"/>
      <c r="K515" s="166"/>
      <c r="L515" s="166"/>
      <c r="M515" s="166"/>
      <c r="N515" s="166"/>
      <c r="O515" s="166"/>
      <c r="P515" s="166"/>
      <c r="Q515" s="166"/>
      <c r="R515" s="166"/>
      <c r="S515" s="166"/>
      <c r="T515" s="166"/>
      <c r="U515" s="166"/>
      <c r="V515" s="166"/>
      <c r="W515" s="166"/>
      <c r="X515" s="166"/>
      <c r="Y515" s="166"/>
      <c r="Z515" s="166"/>
      <c r="AA515" s="166"/>
      <c r="AB515" s="166"/>
      <c r="AC515" s="166"/>
      <c r="AD515" s="166"/>
      <c r="AE515" s="166"/>
      <c r="AF515" s="166"/>
      <c r="AG515" s="166"/>
      <c r="AH515" s="166"/>
      <c r="AI515" s="166"/>
      <c r="AJ515" s="57"/>
      <c r="AK515" s="51"/>
      <c r="AL515" s="51"/>
      <c r="AM515" s="51"/>
      <c r="AN515" s="51"/>
      <c r="AO515" s="51"/>
      <c r="AP515" s="51"/>
      <c r="AQ515" s="51"/>
      <c r="AR515" s="51"/>
      <c r="AS515" s="51"/>
      <c r="AT515" s="51"/>
      <c r="AU515" s="51"/>
      <c r="AV515" s="51"/>
      <c r="AW515" s="51"/>
      <c r="AX515" s="51"/>
      <c r="AY515" s="51"/>
      <c r="AZ515" s="51"/>
      <c r="BA515" s="51"/>
      <c r="BB515" s="51"/>
      <c r="BC515" s="51"/>
      <c r="BD515" s="51"/>
      <c r="BE515" s="51"/>
      <c r="BF515" s="51"/>
      <c r="BG515" s="51"/>
      <c r="BH515" s="51"/>
      <c r="BI515" s="51"/>
      <c r="BJ515" s="51"/>
      <c r="BK515" s="51"/>
      <c r="BL515" s="51"/>
      <c r="BM515" s="51"/>
      <c r="BN515" s="51"/>
      <c r="BO515" s="51"/>
      <c r="BP515" s="51"/>
      <c r="BQ515" s="51"/>
      <c r="BR515" s="51"/>
      <c r="BS515" s="51"/>
      <c r="BT515" s="51"/>
      <c r="BU515" s="51"/>
      <c r="BV515" s="51"/>
      <c r="BW515" s="51"/>
      <c r="BX515" s="51"/>
      <c r="BY515" s="51"/>
      <c r="BZ515" s="51"/>
      <c r="CA515" s="51"/>
      <c r="CB515" s="51"/>
      <c r="CC515" s="51"/>
      <c r="CD515" s="51"/>
      <c r="CE515" s="51"/>
      <c r="CF515" s="51"/>
      <c r="CG515" s="51"/>
      <c r="CH515" s="51"/>
      <c r="CI515" s="51"/>
      <c r="CJ515" s="51"/>
      <c r="CK515" s="51"/>
      <c r="CL515" s="51"/>
      <c r="CM515" s="51"/>
      <c r="CN515" s="51"/>
      <c r="CO515" s="51"/>
      <c r="CP515" s="51"/>
      <c r="CQ515" s="51"/>
      <c r="CR515" s="51"/>
      <c r="CS515" s="51"/>
      <c r="CT515" s="51"/>
      <c r="CU515" s="51"/>
      <c r="CV515" s="51"/>
      <c r="CW515" s="51"/>
      <c r="CX515" s="51"/>
      <c r="CY515" s="51"/>
      <c r="CZ515" s="51"/>
      <c r="DA515" s="51"/>
      <c r="DB515" s="51"/>
      <c r="DC515" s="51"/>
      <c r="DD515" s="51"/>
      <c r="DE515" s="51"/>
      <c r="DF515" s="51"/>
      <c r="DG515" s="51"/>
      <c r="DH515" s="51"/>
      <c r="DI515" s="51"/>
      <c r="DJ515" s="51"/>
      <c r="DK515" s="51"/>
      <c r="DL515" s="51"/>
      <c r="DM515" s="51"/>
      <c r="DN515" s="51"/>
      <c r="DO515" s="51"/>
      <c r="DP515" s="51"/>
      <c r="DQ515" s="51"/>
      <c r="DR515" s="51"/>
      <c r="DS515" s="51"/>
      <c r="DT515" s="51"/>
      <c r="DU515" s="51"/>
      <c r="DV515" s="51"/>
      <c r="DW515" s="51"/>
      <c r="DX515" s="51"/>
      <c r="DY515" s="51"/>
      <c r="DZ515" s="51"/>
      <c r="EA515" s="51"/>
      <c r="EB515" s="51"/>
      <c r="EC515" s="51"/>
      <c r="ED515" s="51"/>
      <c r="EE515" s="51"/>
      <c r="EF515" s="51"/>
      <c r="EG515" s="51"/>
      <c r="EH515" s="51"/>
      <c r="EI515" s="51"/>
      <c r="EJ515" s="51"/>
      <c r="EK515" s="51"/>
      <c r="EL515" s="51"/>
      <c r="EM515" s="51"/>
      <c r="EN515" s="51"/>
      <c r="EO515" s="51"/>
      <c r="EP515" s="51"/>
      <c r="EQ515" s="51"/>
      <c r="ER515" s="51"/>
      <c r="ES515" s="51"/>
      <c r="ET515" s="51"/>
      <c r="EU515" s="51"/>
      <c r="EV515" s="51"/>
      <c r="EW515" s="51"/>
      <c r="EX515" s="51"/>
      <c r="EY515" s="51"/>
      <c r="EZ515" s="51"/>
      <c r="FA515" s="51"/>
      <c r="FB515" s="51"/>
      <c r="FC515" s="51"/>
      <c r="FD515" s="51"/>
      <c r="FE515" s="51"/>
      <c r="FF515" s="51"/>
      <c r="FG515" s="51"/>
      <c r="FH515" s="51"/>
      <c r="FI515" s="51"/>
      <c r="FJ515" s="51"/>
      <c r="FK515" s="51"/>
      <c r="FL515" s="51"/>
      <c r="FM515" s="51"/>
      <c r="FN515" s="51"/>
      <c r="FO515" s="51"/>
      <c r="FP515" s="51"/>
      <c r="FQ515" s="51"/>
      <c r="FR515" s="51"/>
      <c r="FS515" s="51"/>
      <c r="FT515" s="51"/>
      <c r="FU515" s="51"/>
      <c r="FV515" s="51"/>
      <c r="FW515" s="51"/>
      <c r="FX515" s="51"/>
      <c r="FY515" s="51"/>
      <c r="FZ515" s="51"/>
      <c r="GA515" s="51"/>
      <c r="GB515" s="51"/>
      <c r="GC515" s="51"/>
      <c r="GD515" s="51"/>
      <c r="GE515" s="51"/>
      <c r="GF515" s="51"/>
      <c r="GG515" s="51"/>
      <c r="GH515" s="51"/>
      <c r="GI515" s="51"/>
      <c r="GJ515" s="51"/>
      <c r="GK515" s="51"/>
      <c r="GL515" s="51"/>
      <c r="GM515" s="51"/>
      <c r="GN515" s="51"/>
      <c r="GO515" s="51"/>
      <c r="GP515" s="51"/>
      <c r="GQ515" s="51"/>
      <c r="GR515" s="51"/>
      <c r="GS515" s="51"/>
      <c r="GT515" s="51"/>
      <c r="GU515" s="51"/>
      <c r="GV515" s="51"/>
      <c r="GW515" s="51"/>
      <c r="GX515" s="51"/>
      <c r="GY515" s="51"/>
      <c r="GZ515" s="51"/>
      <c r="HA515" s="51"/>
      <c r="HB515" s="51"/>
      <c r="HC515" s="51"/>
      <c r="HD515" s="51"/>
      <c r="HE515" s="51"/>
      <c r="HF515" s="51"/>
      <c r="HG515" s="51"/>
      <c r="HH515" s="51"/>
      <c r="HI515" s="51"/>
      <c r="HJ515" s="51"/>
      <c r="HK515" s="51"/>
      <c r="HL515" s="51"/>
      <c r="HM515" s="51"/>
      <c r="HN515" s="51"/>
      <c r="HO515" s="51"/>
      <c r="HP515" s="51"/>
      <c r="HQ515" s="51"/>
      <c r="HR515" s="51"/>
      <c r="HS515" s="51"/>
      <c r="HT515" s="51"/>
      <c r="HU515" s="51"/>
      <c r="HV515" s="51"/>
      <c r="HW515" s="51"/>
      <c r="HX515" s="51"/>
      <c r="HY515" s="51"/>
      <c r="HZ515" s="51"/>
      <c r="IA515" s="51"/>
      <c r="IB515" s="51"/>
      <c r="IC515" s="51"/>
      <c r="ID515" s="51"/>
      <c r="IE515" s="51"/>
      <c r="IF515" s="51"/>
      <c r="IG515" s="51"/>
      <c r="IH515" s="51"/>
      <c r="II515" s="51"/>
      <c r="IJ515" s="51"/>
      <c r="IK515" s="51"/>
      <c r="IL515" s="51"/>
      <c r="IM515" s="51"/>
      <c r="IN515" s="51"/>
      <c r="IO515" s="51"/>
      <c r="IP515" s="51"/>
      <c r="IQ515" s="51"/>
      <c r="IR515" s="51"/>
      <c r="IS515" s="51"/>
      <c r="IT515" s="51"/>
      <c r="IU515" s="51"/>
      <c r="IV515" s="51"/>
    </row>
    <row r="516" spans="1:256" ht="13.5">
      <c r="A516" s="166"/>
      <c r="B516" s="166"/>
      <c r="C516" s="166"/>
      <c r="D516" s="166"/>
      <c r="E516" s="166"/>
      <c r="F516" s="166"/>
      <c r="G516" s="166"/>
      <c r="H516" s="166"/>
      <c r="I516" s="166"/>
      <c r="J516" s="166"/>
      <c r="K516" s="166"/>
      <c r="L516" s="166"/>
      <c r="M516" s="166"/>
      <c r="N516" s="166"/>
      <c r="O516" s="166"/>
      <c r="P516" s="166"/>
      <c r="Q516" s="166"/>
      <c r="R516" s="166"/>
      <c r="S516" s="166"/>
      <c r="T516" s="166"/>
      <c r="U516" s="166"/>
      <c r="V516" s="166"/>
      <c r="W516" s="166"/>
      <c r="X516" s="166"/>
      <c r="Y516" s="166"/>
      <c r="Z516" s="166"/>
      <c r="AA516" s="166"/>
      <c r="AB516" s="166"/>
      <c r="AC516" s="166"/>
      <c r="AD516" s="166"/>
      <c r="AE516" s="166"/>
      <c r="AF516" s="166"/>
      <c r="AG516" s="166"/>
      <c r="AH516" s="166"/>
      <c r="AI516" s="166"/>
      <c r="AJ516" s="57"/>
      <c r="AK516" s="57"/>
      <c r="AL516" s="57"/>
      <c r="AM516" s="57"/>
      <c r="AN516" s="51"/>
      <c r="AO516" s="51"/>
      <c r="AP516" s="51"/>
      <c r="AQ516" s="51"/>
      <c r="AR516" s="51"/>
      <c r="AS516" s="51"/>
      <c r="AT516" s="51"/>
      <c r="AU516" s="51"/>
      <c r="AV516" s="51"/>
      <c r="AW516" s="51"/>
      <c r="AX516" s="51"/>
      <c r="AY516" s="51"/>
      <c r="AZ516" s="51"/>
      <c r="BA516" s="51"/>
      <c r="BB516" s="51"/>
      <c r="BC516" s="51"/>
      <c r="BD516" s="51"/>
      <c r="BE516" s="51"/>
      <c r="BF516" s="51"/>
      <c r="BG516" s="51"/>
      <c r="BH516" s="51"/>
      <c r="BI516" s="51"/>
      <c r="BJ516" s="51"/>
      <c r="BK516" s="51"/>
      <c r="BL516" s="51"/>
      <c r="BM516" s="51"/>
      <c r="BN516" s="51"/>
      <c r="BO516" s="51"/>
      <c r="BP516" s="51"/>
      <c r="BQ516" s="51"/>
      <c r="BR516" s="51"/>
      <c r="BS516" s="51"/>
      <c r="BT516" s="51"/>
      <c r="BU516" s="51"/>
      <c r="BV516" s="51"/>
      <c r="BW516" s="51"/>
      <c r="BX516" s="51"/>
      <c r="BY516" s="51"/>
      <c r="BZ516" s="51"/>
      <c r="CA516" s="51"/>
      <c r="CB516" s="51"/>
      <c r="CC516" s="51"/>
      <c r="CD516" s="51"/>
      <c r="CE516" s="51"/>
      <c r="CF516" s="51"/>
      <c r="CG516" s="51"/>
      <c r="CH516" s="51"/>
      <c r="CI516" s="51"/>
      <c r="CJ516" s="51"/>
      <c r="CK516" s="51"/>
      <c r="CL516" s="51"/>
      <c r="CM516" s="51"/>
      <c r="CN516" s="51"/>
      <c r="CO516" s="51"/>
      <c r="CP516" s="51"/>
      <c r="CQ516" s="51"/>
      <c r="CR516" s="51"/>
      <c r="CS516" s="51"/>
      <c r="CT516" s="51"/>
      <c r="CU516" s="51"/>
      <c r="CV516" s="51"/>
      <c r="CW516" s="51"/>
      <c r="CX516" s="51"/>
      <c r="CY516" s="51"/>
      <c r="CZ516" s="51"/>
      <c r="DA516" s="51"/>
      <c r="DB516" s="51"/>
      <c r="DC516" s="51"/>
      <c r="DD516" s="51"/>
      <c r="DE516" s="51"/>
      <c r="DF516" s="51"/>
      <c r="DG516" s="51"/>
      <c r="DH516" s="51"/>
      <c r="DI516" s="51"/>
      <c r="DJ516" s="51"/>
      <c r="DK516" s="51"/>
      <c r="DL516" s="51"/>
      <c r="DM516" s="51"/>
      <c r="DN516" s="51"/>
      <c r="DO516" s="51"/>
      <c r="DP516" s="51"/>
      <c r="DQ516" s="51"/>
      <c r="DR516" s="51"/>
      <c r="DS516" s="51"/>
      <c r="DT516" s="51"/>
      <c r="DU516" s="51"/>
      <c r="DV516" s="51"/>
      <c r="DW516" s="51"/>
      <c r="DX516" s="51"/>
      <c r="DY516" s="51"/>
      <c r="DZ516" s="51"/>
      <c r="EA516" s="51"/>
      <c r="EB516" s="51"/>
      <c r="EC516" s="51"/>
      <c r="ED516" s="51"/>
      <c r="EE516" s="51"/>
      <c r="EF516" s="51"/>
      <c r="EG516" s="51"/>
      <c r="EH516" s="51"/>
      <c r="EI516" s="51"/>
      <c r="EJ516" s="51"/>
      <c r="EK516" s="51"/>
      <c r="EL516" s="51"/>
      <c r="EM516" s="51"/>
      <c r="EN516" s="51"/>
      <c r="EO516" s="51"/>
      <c r="EP516" s="51"/>
      <c r="EQ516" s="51"/>
      <c r="ER516" s="51"/>
      <c r="ES516" s="51"/>
      <c r="ET516" s="51"/>
      <c r="EU516" s="51"/>
      <c r="EV516" s="51"/>
      <c r="EW516" s="51"/>
      <c r="EX516" s="51"/>
      <c r="EY516" s="51"/>
      <c r="EZ516" s="51"/>
      <c r="FA516" s="51"/>
      <c r="FB516" s="51"/>
      <c r="FC516" s="51"/>
      <c r="FD516" s="51"/>
      <c r="FE516" s="51"/>
      <c r="FF516" s="51"/>
      <c r="FG516" s="51"/>
      <c r="FH516" s="51"/>
      <c r="FI516" s="51"/>
      <c r="FJ516" s="51"/>
      <c r="FK516" s="51"/>
      <c r="FL516" s="51"/>
      <c r="FM516" s="51"/>
      <c r="FN516" s="51"/>
      <c r="FO516" s="51"/>
      <c r="FP516" s="51"/>
      <c r="FQ516" s="51"/>
      <c r="FR516" s="51"/>
      <c r="FS516" s="51"/>
      <c r="FT516" s="51"/>
      <c r="FU516" s="51"/>
      <c r="FV516" s="51"/>
      <c r="FW516" s="51"/>
      <c r="FX516" s="51"/>
      <c r="FY516" s="51"/>
      <c r="FZ516" s="51"/>
      <c r="GA516" s="51"/>
      <c r="GB516" s="51"/>
      <c r="GC516" s="51"/>
      <c r="GD516" s="51"/>
      <c r="GE516" s="51"/>
      <c r="GF516" s="51"/>
      <c r="GG516" s="51"/>
      <c r="GH516" s="51"/>
      <c r="GI516" s="51"/>
      <c r="GJ516" s="51"/>
      <c r="GK516" s="51"/>
      <c r="GL516" s="51"/>
      <c r="GM516" s="51"/>
      <c r="GN516" s="51"/>
      <c r="GO516" s="51"/>
      <c r="GP516" s="51"/>
      <c r="GQ516" s="51"/>
      <c r="GR516" s="51"/>
      <c r="GS516" s="51"/>
      <c r="GT516" s="51"/>
      <c r="GU516" s="51"/>
      <c r="GV516" s="51"/>
      <c r="GW516" s="51"/>
      <c r="GX516" s="51"/>
      <c r="GY516" s="51"/>
      <c r="GZ516" s="51"/>
      <c r="HA516" s="51"/>
      <c r="HB516" s="51"/>
      <c r="HC516" s="51"/>
      <c r="HD516" s="51"/>
      <c r="HE516" s="51"/>
      <c r="HF516" s="51"/>
      <c r="HG516" s="51"/>
      <c r="HH516" s="51"/>
      <c r="HI516" s="51"/>
      <c r="HJ516" s="51"/>
      <c r="HK516" s="51"/>
      <c r="HL516" s="51"/>
      <c r="HM516" s="51"/>
      <c r="HN516" s="51"/>
      <c r="HO516" s="51"/>
      <c r="HP516" s="51"/>
      <c r="HQ516" s="51"/>
      <c r="HR516" s="51"/>
      <c r="HS516" s="51"/>
      <c r="HT516" s="51"/>
      <c r="HU516" s="51"/>
      <c r="HV516" s="51"/>
      <c r="HW516" s="51"/>
      <c r="HX516" s="51"/>
      <c r="HY516" s="51"/>
      <c r="HZ516" s="51"/>
      <c r="IA516" s="51"/>
      <c r="IB516" s="51"/>
      <c r="IC516" s="51"/>
      <c r="ID516" s="51"/>
      <c r="IE516" s="51"/>
      <c r="IF516" s="51"/>
      <c r="IG516" s="51"/>
      <c r="IH516" s="51"/>
      <c r="II516" s="51"/>
      <c r="IJ516" s="51"/>
      <c r="IK516" s="51"/>
      <c r="IL516" s="51"/>
      <c r="IM516" s="51"/>
      <c r="IN516" s="51"/>
      <c r="IO516" s="51"/>
      <c r="IP516" s="51"/>
      <c r="IQ516" s="51"/>
      <c r="IR516" s="51"/>
      <c r="IS516" s="51"/>
      <c r="IT516" s="51"/>
      <c r="IU516" s="51"/>
      <c r="IV516" s="51"/>
    </row>
    <row r="517" spans="1:256" ht="13.5">
      <c r="A517" s="166"/>
      <c r="B517" s="166"/>
      <c r="C517" s="166"/>
      <c r="D517" s="166"/>
      <c r="E517" s="166"/>
      <c r="F517" s="166"/>
      <c r="G517" s="166"/>
      <c r="H517" s="166"/>
      <c r="I517" s="166"/>
      <c r="J517" s="166"/>
      <c r="K517" s="166"/>
      <c r="L517" s="166"/>
      <c r="M517" s="166"/>
      <c r="N517" s="166"/>
      <c r="O517" s="166"/>
      <c r="P517" s="166"/>
      <c r="Q517" s="166"/>
      <c r="R517" s="166"/>
      <c r="S517" s="166"/>
      <c r="T517" s="166"/>
      <c r="U517" s="166"/>
      <c r="V517" s="166"/>
      <c r="W517" s="166"/>
      <c r="X517" s="166"/>
      <c r="Y517" s="166"/>
      <c r="Z517" s="166"/>
      <c r="AA517" s="166"/>
      <c r="AB517" s="166"/>
      <c r="AC517" s="166"/>
      <c r="AD517" s="166"/>
      <c r="AE517" s="166"/>
      <c r="AF517" s="166"/>
      <c r="AG517" s="166"/>
      <c r="AH517" s="166"/>
      <c r="AI517" s="166"/>
      <c r="AJ517" s="57"/>
      <c r="AK517" s="57"/>
      <c r="AL517" s="57"/>
      <c r="AM517" s="57"/>
      <c r="AN517" s="51"/>
      <c r="AO517" s="51"/>
      <c r="AP517" s="51"/>
      <c r="AQ517" s="51"/>
      <c r="AR517" s="51"/>
      <c r="AS517" s="51"/>
      <c r="AT517" s="51"/>
      <c r="AU517" s="51"/>
      <c r="AV517" s="51"/>
      <c r="AW517" s="51"/>
      <c r="AX517" s="51"/>
      <c r="AY517" s="51"/>
      <c r="AZ517" s="51"/>
      <c r="BA517" s="51"/>
      <c r="BB517" s="51"/>
      <c r="BC517" s="51"/>
      <c r="BD517" s="51"/>
      <c r="BE517" s="51"/>
      <c r="BF517" s="51"/>
      <c r="BG517" s="51"/>
      <c r="BH517" s="51"/>
      <c r="BI517" s="51"/>
      <c r="BJ517" s="51"/>
      <c r="BK517" s="51"/>
      <c r="BL517" s="51"/>
      <c r="BM517" s="51"/>
      <c r="BN517" s="51"/>
      <c r="BO517" s="51"/>
      <c r="BP517" s="51"/>
      <c r="BQ517" s="51"/>
      <c r="BR517" s="51"/>
      <c r="BS517" s="51"/>
      <c r="BT517" s="51"/>
      <c r="BU517" s="51"/>
      <c r="BV517" s="51"/>
      <c r="BW517" s="51"/>
      <c r="BX517" s="51"/>
      <c r="BY517" s="51"/>
      <c r="BZ517" s="51"/>
      <c r="CA517" s="51"/>
      <c r="CB517" s="51"/>
      <c r="CC517" s="51"/>
      <c r="CD517" s="51"/>
      <c r="CE517" s="51"/>
      <c r="CF517" s="51"/>
      <c r="CG517" s="51"/>
      <c r="CH517" s="51"/>
      <c r="CI517" s="51"/>
      <c r="CJ517" s="51"/>
      <c r="CK517" s="51"/>
      <c r="CL517" s="51"/>
      <c r="CM517" s="51"/>
      <c r="CN517" s="51"/>
      <c r="CO517" s="51"/>
      <c r="CP517" s="51"/>
      <c r="CQ517" s="51"/>
      <c r="CR517" s="51"/>
      <c r="CS517" s="51"/>
      <c r="CT517" s="51"/>
      <c r="CU517" s="51"/>
      <c r="CV517" s="51"/>
      <c r="CW517" s="51"/>
      <c r="CX517" s="51"/>
      <c r="CY517" s="51"/>
      <c r="CZ517" s="51"/>
      <c r="DA517" s="51"/>
      <c r="DB517" s="51"/>
      <c r="DC517" s="51"/>
      <c r="DD517" s="51"/>
      <c r="DE517" s="51"/>
      <c r="DF517" s="51"/>
      <c r="DG517" s="51"/>
      <c r="DH517" s="51"/>
      <c r="DI517" s="51"/>
      <c r="DJ517" s="51"/>
      <c r="DK517" s="51"/>
      <c r="DL517" s="51"/>
      <c r="DM517" s="51"/>
      <c r="DN517" s="51"/>
      <c r="DO517" s="51"/>
      <c r="DP517" s="51"/>
      <c r="DQ517" s="51"/>
      <c r="DR517" s="51"/>
      <c r="DS517" s="51"/>
      <c r="DT517" s="51"/>
      <c r="DU517" s="51"/>
      <c r="DV517" s="51"/>
      <c r="DW517" s="51"/>
      <c r="DX517" s="51"/>
      <c r="DY517" s="51"/>
      <c r="DZ517" s="51"/>
      <c r="EA517" s="51"/>
      <c r="EB517" s="51"/>
      <c r="EC517" s="51"/>
      <c r="ED517" s="51"/>
      <c r="EE517" s="51"/>
      <c r="EF517" s="51"/>
      <c r="EG517" s="51"/>
      <c r="EH517" s="51"/>
      <c r="EI517" s="51"/>
      <c r="EJ517" s="51"/>
      <c r="EK517" s="51"/>
      <c r="EL517" s="51"/>
      <c r="EM517" s="51"/>
      <c r="EN517" s="51"/>
      <c r="EO517" s="51"/>
      <c r="EP517" s="51"/>
      <c r="EQ517" s="51"/>
      <c r="ER517" s="51"/>
      <c r="ES517" s="51"/>
      <c r="ET517" s="51"/>
      <c r="EU517" s="51"/>
      <c r="EV517" s="51"/>
      <c r="EW517" s="51"/>
      <c r="EX517" s="51"/>
      <c r="EY517" s="51"/>
      <c r="EZ517" s="51"/>
      <c r="FA517" s="51"/>
      <c r="FB517" s="51"/>
      <c r="FC517" s="51"/>
      <c r="FD517" s="51"/>
      <c r="FE517" s="51"/>
      <c r="FF517" s="51"/>
      <c r="FG517" s="51"/>
      <c r="FH517" s="51"/>
      <c r="FI517" s="51"/>
      <c r="FJ517" s="51"/>
      <c r="FK517" s="51"/>
      <c r="FL517" s="51"/>
      <c r="FM517" s="51"/>
      <c r="FN517" s="51"/>
      <c r="FO517" s="51"/>
      <c r="FP517" s="51"/>
      <c r="FQ517" s="51"/>
      <c r="FR517" s="51"/>
      <c r="FS517" s="51"/>
      <c r="FT517" s="51"/>
      <c r="FU517" s="51"/>
      <c r="FV517" s="51"/>
      <c r="FW517" s="51"/>
      <c r="FX517" s="51"/>
      <c r="FY517" s="51"/>
      <c r="FZ517" s="51"/>
      <c r="GA517" s="51"/>
      <c r="GB517" s="51"/>
      <c r="GC517" s="51"/>
      <c r="GD517" s="51"/>
      <c r="GE517" s="51"/>
      <c r="GF517" s="51"/>
      <c r="GG517" s="51"/>
      <c r="GH517" s="51"/>
      <c r="GI517" s="51"/>
      <c r="GJ517" s="51"/>
      <c r="GK517" s="51"/>
      <c r="GL517" s="51"/>
      <c r="GM517" s="51"/>
      <c r="GN517" s="51"/>
      <c r="GO517" s="51"/>
      <c r="GP517" s="51"/>
      <c r="GQ517" s="51"/>
      <c r="GR517" s="51"/>
      <c r="GS517" s="51"/>
      <c r="GT517" s="51"/>
      <c r="GU517" s="51"/>
      <c r="GV517" s="51"/>
      <c r="GW517" s="51"/>
      <c r="GX517" s="51"/>
      <c r="GY517" s="51"/>
      <c r="GZ517" s="51"/>
      <c r="HA517" s="51"/>
      <c r="HB517" s="51"/>
      <c r="HC517" s="51"/>
      <c r="HD517" s="51"/>
      <c r="HE517" s="51"/>
      <c r="HF517" s="51"/>
      <c r="HG517" s="51"/>
      <c r="HH517" s="51"/>
      <c r="HI517" s="51"/>
      <c r="HJ517" s="51"/>
      <c r="HK517" s="51"/>
      <c r="HL517" s="51"/>
      <c r="HM517" s="51"/>
      <c r="HN517" s="51"/>
      <c r="HO517" s="51"/>
      <c r="HP517" s="51"/>
      <c r="HQ517" s="51"/>
      <c r="HR517" s="51"/>
      <c r="HS517" s="51"/>
      <c r="HT517" s="51"/>
      <c r="HU517" s="51"/>
      <c r="HV517" s="51"/>
      <c r="HW517" s="51"/>
      <c r="HX517" s="51"/>
      <c r="HY517" s="51"/>
      <c r="HZ517" s="51"/>
      <c r="IA517" s="51"/>
      <c r="IB517" s="51"/>
      <c r="IC517" s="51"/>
      <c r="ID517" s="51"/>
      <c r="IE517" s="51"/>
      <c r="IF517" s="51"/>
      <c r="IG517" s="51"/>
      <c r="IH517" s="51"/>
      <c r="II517" s="51"/>
      <c r="IJ517" s="51"/>
      <c r="IK517" s="51"/>
      <c r="IL517" s="51"/>
      <c r="IM517" s="51"/>
      <c r="IN517" s="51"/>
      <c r="IO517" s="51"/>
      <c r="IP517" s="51"/>
      <c r="IQ517" s="51"/>
      <c r="IR517" s="51"/>
      <c r="IS517" s="51"/>
      <c r="IT517" s="51"/>
      <c r="IU517" s="51"/>
      <c r="IV517" s="51"/>
    </row>
    <row r="518" spans="1:256" ht="13.5">
      <c r="A518" s="166"/>
      <c r="B518" s="166"/>
      <c r="C518" s="166"/>
      <c r="D518" s="166"/>
      <c r="E518" s="166"/>
      <c r="F518" s="166"/>
      <c r="G518" s="166"/>
      <c r="H518" s="166"/>
      <c r="I518" s="166"/>
      <c r="J518" s="166"/>
      <c r="K518" s="166"/>
      <c r="L518" s="166"/>
      <c r="M518" s="166"/>
      <c r="N518" s="166"/>
      <c r="O518" s="166"/>
      <c r="P518" s="166"/>
      <c r="Q518" s="166"/>
      <c r="R518" s="166"/>
      <c r="S518" s="166"/>
      <c r="T518" s="166"/>
      <c r="U518" s="166"/>
      <c r="V518" s="166"/>
      <c r="W518" s="166"/>
      <c r="X518" s="166"/>
      <c r="Y518" s="166"/>
      <c r="Z518" s="166"/>
      <c r="AA518" s="166"/>
      <c r="AB518" s="166"/>
      <c r="AC518" s="166"/>
      <c r="AD518" s="166"/>
      <c r="AE518" s="166"/>
      <c r="AF518" s="166"/>
      <c r="AG518" s="166"/>
      <c r="AH518" s="166"/>
      <c r="AI518" s="166"/>
      <c r="AJ518" s="57"/>
      <c r="AK518" s="57"/>
      <c r="AL518" s="57"/>
      <c r="AM518" s="57"/>
      <c r="AN518" s="51"/>
      <c r="AO518" s="51"/>
      <c r="AP518" s="51"/>
      <c r="AQ518" s="51"/>
      <c r="AR518" s="51"/>
      <c r="AS518" s="51"/>
      <c r="AT518" s="51"/>
      <c r="AU518" s="51"/>
      <c r="AV518" s="51"/>
      <c r="AW518" s="51"/>
      <c r="AX518" s="51"/>
      <c r="AY518" s="51"/>
      <c r="AZ518" s="51"/>
      <c r="BA518" s="51"/>
      <c r="BB518" s="51"/>
      <c r="BC518" s="51"/>
      <c r="BD518" s="51"/>
      <c r="BE518" s="51"/>
      <c r="BF518" s="51"/>
      <c r="BG518" s="51"/>
      <c r="BH518" s="51"/>
      <c r="BI518" s="51"/>
      <c r="BJ518" s="51"/>
      <c r="BK518" s="51"/>
      <c r="BL518" s="51"/>
      <c r="BM518" s="51"/>
      <c r="BN518" s="51"/>
      <c r="BO518" s="51"/>
      <c r="BP518" s="51"/>
      <c r="BQ518" s="51"/>
      <c r="BR518" s="51"/>
      <c r="BS518" s="51"/>
      <c r="BT518" s="51"/>
      <c r="BU518" s="51"/>
      <c r="BV518" s="51"/>
      <c r="BW518" s="51"/>
      <c r="BX518" s="51"/>
      <c r="BY518" s="51"/>
      <c r="BZ518" s="51"/>
      <c r="CA518" s="51"/>
      <c r="CB518" s="51"/>
      <c r="CC518" s="51"/>
      <c r="CD518" s="51"/>
      <c r="CE518" s="51"/>
      <c r="CF518" s="51"/>
      <c r="CG518" s="51"/>
      <c r="CH518" s="51"/>
      <c r="CI518" s="51"/>
      <c r="CJ518" s="51"/>
      <c r="CK518" s="51"/>
      <c r="CL518" s="51"/>
      <c r="CM518" s="51"/>
      <c r="CN518" s="51"/>
      <c r="CO518" s="51"/>
      <c r="CP518" s="51"/>
      <c r="CQ518" s="51"/>
      <c r="CR518" s="51"/>
      <c r="CS518" s="51"/>
      <c r="CT518" s="51"/>
      <c r="CU518" s="51"/>
      <c r="CV518" s="51"/>
      <c r="CW518" s="51"/>
      <c r="CX518" s="51"/>
      <c r="CY518" s="51"/>
      <c r="CZ518" s="51"/>
      <c r="DA518" s="51"/>
      <c r="DB518" s="51"/>
      <c r="DC518" s="51"/>
      <c r="DD518" s="51"/>
      <c r="DE518" s="51"/>
      <c r="DF518" s="51"/>
      <c r="DG518" s="51"/>
      <c r="DH518" s="51"/>
      <c r="DI518" s="51"/>
      <c r="DJ518" s="51"/>
      <c r="DK518" s="51"/>
      <c r="DL518" s="51"/>
      <c r="DM518" s="51"/>
      <c r="DN518" s="51"/>
      <c r="DO518" s="51"/>
      <c r="DP518" s="51"/>
      <c r="DQ518" s="51"/>
      <c r="DR518" s="51"/>
      <c r="DS518" s="51"/>
      <c r="DT518" s="51"/>
      <c r="DU518" s="51"/>
      <c r="DV518" s="51"/>
      <c r="DW518" s="51"/>
      <c r="DX518" s="51"/>
      <c r="DY518" s="51"/>
      <c r="DZ518" s="51"/>
      <c r="EA518" s="51"/>
      <c r="EB518" s="51"/>
      <c r="EC518" s="51"/>
      <c r="ED518" s="51"/>
      <c r="EE518" s="51"/>
      <c r="EF518" s="51"/>
      <c r="EG518" s="51"/>
      <c r="EH518" s="51"/>
      <c r="EI518" s="51"/>
      <c r="EJ518" s="51"/>
      <c r="EK518" s="51"/>
      <c r="EL518" s="51"/>
      <c r="EM518" s="51"/>
      <c r="EN518" s="51"/>
      <c r="EO518" s="51"/>
      <c r="EP518" s="51"/>
      <c r="EQ518" s="51"/>
      <c r="ER518" s="51"/>
      <c r="ES518" s="51"/>
      <c r="ET518" s="51"/>
      <c r="EU518" s="51"/>
      <c r="EV518" s="51"/>
      <c r="EW518" s="51"/>
      <c r="EX518" s="51"/>
      <c r="EY518" s="51"/>
      <c r="EZ518" s="51"/>
      <c r="FA518" s="51"/>
      <c r="FB518" s="51"/>
      <c r="FC518" s="51"/>
      <c r="FD518" s="51"/>
      <c r="FE518" s="51"/>
      <c r="FF518" s="51"/>
      <c r="FG518" s="51"/>
      <c r="FH518" s="51"/>
      <c r="FI518" s="51"/>
      <c r="FJ518" s="51"/>
      <c r="FK518" s="51"/>
      <c r="FL518" s="51"/>
      <c r="FM518" s="51"/>
      <c r="FN518" s="51"/>
      <c r="FO518" s="51"/>
      <c r="FP518" s="51"/>
      <c r="FQ518" s="51"/>
      <c r="FR518" s="51"/>
      <c r="FS518" s="51"/>
      <c r="FT518" s="51"/>
      <c r="FU518" s="51"/>
      <c r="FV518" s="51"/>
      <c r="FW518" s="51"/>
      <c r="FX518" s="51"/>
      <c r="FY518" s="51"/>
      <c r="FZ518" s="51"/>
      <c r="GA518" s="51"/>
      <c r="GB518" s="51"/>
      <c r="GC518" s="51"/>
      <c r="GD518" s="51"/>
      <c r="GE518" s="51"/>
      <c r="GF518" s="51"/>
      <c r="GG518" s="51"/>
      <c r="GH518" s="51"/>
      <c r="GI518" s="51"/>
      <c r="GJ518" s="51"/>
      <c r="GK518" s="51"/>
      <c r="GL518" s="51"/>
      <c r="GM518" s="51"/>
      <c r="GN518" s="51"/>
      <c r="GO518" s="51"/>
      <c r="GP518" s="51"/>
      <c r="GQ518" s="51"/>
      <c r="GR518" s="51"/>
      <c r="GS518" s="51"/>
      <c r="GT518" s="51"/>
      <c r="GU518" s="51"/>
      <c r="GV518" s="51"/>
      <c r="GW518" s="51"/>
      <c r="GX518" s="51"/>
      <c r="GY518" s="51"/>
      <c r="GZ518" s="51"/>
      <c r="HA518" s="51"/>
      <c r="HB518" s="51"/>
      <c r="HC518" s="51"/>
      <c r="HD518" s="51"/>
      <c r="HE518" s="51"/>
      <c r="HF518" s="51"/>
      <c r="HG518" s="51"/>
      <c r="HH518" s="51"/>
      <c r="HI518" s="51"/>
      <c r="HJ518" s="51"/>
      <c r="HK518" s="51"/>
      <c r="HL518" s="51"/>
      <c r="HM518" s="51"/>
      <c r="HN518" s="51"/>
      <c r="HO518" s="51"/>
      <c r="HP518" s="51"/>
      <c r="HQ518" s="51"/>
      <c r="HR518" s="51"/>
      <c r="HS518" s="51"/>
      <c r="HT518" s="51"/>
      <c r="HU518" s="51"/>
      <c r="HV518" s="51"/>
      <c r="HW518" s="51"/>
      <c r="HX518" s="51"/>
      <c r="HY518" s="51"/>
      <c r="HZ518" s="51"/>
      <c r="IA518" s="51"/>
      <c r="IB518" s="51"/>
      <c r="IC518" s="51"/>
      <c r="ID518" s="51"/>
      <c r="IE518" s="51"/>
      <c r="IF518" s="51"/>
      <c r="IG518" s="51"/>
      <c r="IH518" s="51"/>
      <c r="II518" s="51"/>
      <c r="IJ518" s="51"/>
      <c r="IK518" s="51"/>
      <c r="IL518" s="51"/>
      <c r="IM518" s="51"/>
      <c r="IN518" s="51"/>
      <c r="IO518" s="51"/>
      <c r="IP518" s="51"/>
      <c r="IQ518" s="51"/>
      <c r="IR518" s="51"/>
      <c r="IS518" s="51"/>
      <c r="IT518" s="51"/>
      <c r="IU518" s="51"/>
      <c r="IV518" s="51"/>
    </row>
    <row r="519" spans="1:256" ht="13.5">
      <c r="A519" s="166"/>
      <c r="B519" s="166"/>
      <c r="C519" s="166"/>
      <c r="D519" s="166"/>
      <c r="E519" s="166"/>
      <c r="F519" s="166"/>
      <c r="G519" s="166"/>
      <c r="H519" s="166"/>
      <c r="I519" s="166"/>
      <c r="J519" s="166"/>
      <c r="K519" s="166"/>
      <c r="L519" s="166"/>
      <c r="M519" s="166"/>
      <c r="N519" s="166"/>
      <c r="O519" s="166"/>
      <c r="P519" s="166"/>
      <c r="Q519" s="166"/>
      <c r="R519" s="166"/>
      <c r="S519" s="166"/>
      <c r="T519" s="166"/>
      <c r="U519" s="166"/>
      <c r="V519" s="166"/>
      <c r="W519" s="166"/>
      <c r="X519" s="166"/>
      <c r="Y519" s="166"/>
      <c r="Z519" s="166"/>
      <c r="AA519" s="166"/>
      <c r="AB519" s="166"/>
      <c r="AC519" s="166"/>
      <c r="AD519" s="166"/>
      <c r="AE519" s="166"/>
      <c r="AF519" s="166"/>
      <c r="AG519" s="166"/>
      <c r="AH519" s="166"/>
      <c r="AI519" s="166"/>
      <c r="AJ519" s="57"/>
      <c r="AK519" s="57"/>
      <c r="AL519" s="57"/>
      <c r="AM519" s="57"/>
      <c r="AN519" s="51"/>
      <c r="AO519" s="51"/>
      <c r="AP519" s="51"/>
      <c r="AQ519" s="51"/>
      <c r="AR519" s="51"/>
      <c r="AS519" s="51"/>
      <c r="AT519" s="51"/>
      <c r="AU519" s="51"/>
      <c r="AV519" s="51"/>
      <c r="AW519" s="51"/>
      <c r="AX519" s="51"/>
      <c r="AY519" s="51"/>
      <c r="AZ519" s="51"/>
      <c r="BA519" s="51"/>
      <c r="BB519" s="51"/>
      <c r="BC519" s="51"/>
      <c r="BD519" s="51"/>
      <c r="BE519" s="51"/>
      <c r="BF519" s="51"/>
      <c r="BG519" s="51"/>
      <c r="BH519" s="51"/>
      <c r="BI519" s="51"/>
      <c r="BJ519" s="51"/>
      <c r="BK519" s="51"/>
      <c r="BL519" s="51"/>
      <c r="BM519" s="51"/>
      <c r="BN519" s="51"/>
      <c r="BO519" s="51"/>
      <c r="BP519" s="51"/>
      <c r="BQ519" s="51"/>
      <c r="BR519" s="51"/>
      <c r="BS519" s="51"/>
      <c r="BT519" s="51"/>
      <c r="BU519" s="51"/>
      <c r="BV519" s="51"/>
      <c r="BW519" s="51"/>
      <c r="BX519" s="51"/>
      <c r="BY519" s="51"/>
      <c r="BZ519" s="51"/>
      <c r="CA519" s="51"/>
      <c r="CB519" s="51"/>
      <c r="CC519" s="51"/>
      <c r="CD519" s="51"/>
      <c r="CE519" s="51"/>
      <c r="CF519" s="51"/>
      <c r="CG519" s="51"/>
      <c r="CH519" s="51"/>
      <c r="CI519" s="51"/>
      <c r="CJ519" s="51"/>
      <c r="CK519" s="51"/>
      <c r="CL519" s="51"/>
      <c r="CM519" s="51"/>
      <c r="CN519" s="51"/>
      <c r="CO519" s="51"/>
      <c r="CP519" s="51"/>
      <c r="CQ519" s="51"/>
      <c r="CR519" s="51"/>
      <c r="CS519" s="51"/>
      <c r="CT519" s="51"/>
      <c r="CU519" s="51"/>
      <c r="CV519" s="51"/>
      <c r="CW519" s="51"/>
      <c r="CX519" s="51"/>
      <c r="CY519" s="51"/>
      <c r="CZ519" s="51"/>
      <c r="DA519" s="51"/>
      <c r="DB519" s="51"/>
      <c r="DC519" s="51"/>
      <c r="DD519" s="51"/>
      <c r="DE519" s="51"/>
      <c r="DF519" s="51"/>
      <c r="DG519" s="51"/>
      <c r="DH519" s="51"/>
      <c r="DI519" s="51"/>
      <c r="DJ519" s="51"/>
      <c r="DK519" s="51"/>
      <c r="DL519" s="51"/>
      <c r="DM519" s="51"/>
      <c r="DN519" s="51"/>
      <c r="DO519" s="51"/>
      <c r="DP519" s="51"/>
      <c r="DQ519" s="51"/>
      <c r="DR519" s="51"/>
      <c r="DS519" s="51"/>
      <c r="DT519" s="51"/>
      <c r="DU519" s="51"/>
      <c r="DV519" s="51"/>
      <c r="DW519" s="51"/>
      <c r="DX519" s="51"/>
      <c r="DY519" s="51"/>
      <c r="DZ519" s="51"/>
      <c r="EA519" s="51"/>
      <c r="EB519" s="51"/>
      <c r="EC519" s="51"/>
      <c r="ED519" s="51"/>
      <c r="EE519" s="51"/>
      <c r="EF519" s="51"/>
      <c r="EG519" s="51"/>
      <c r="EH519" s="51"/>
      <c r="EI519" s="51"/>
      <c r="EJ519" s="51"/>
      <c r="EK519" s="51"/>
      <c r="EL519" s="51"/>
      <c r="EM519" s="51"/>
      <c r="EN519" s="51"/>
      <c r="EO519" s="51"/>
      <c r="EP519" s="51"/>
      <c r="EQ519" s="51"/>
      <c r="ER519" s="51"/>
      <c r="ES519" s="51"/>
      <c r="ET519" s="51"/>
      <c r="EU519" s="51"/>
      <c r="EV519" s="51"/>
      <c r="EW519" s="51"/>
      <c r="EX519" s="51"/>
      <c r="EY519" s="51"/>
      <c r="EZ519" s="51"/>
      <c r="FA519" s="51"/>
      <c r="FB519" s="51"/>
      <c r="FC519" s="51"/>
      <c r="FD519" s="51"/>
      <c r="FE519" s="51"/>
      <c r="FF519" s="51"/>
      <c r="FG519" s="51"/>
      <c r="FH519" s="51"/>
      <c r="FI519" s="51"/>
      <c r="FJ519" s="51"/>
      <c r="FK519" s="51"/>
      <c r="FL519" s="51"/>
      <c r="FM519" s="51"/>
      <c r="FN519" s="51"/>
      <c r="FO519" s="51"/>
      <c r="FP519" s="51"/>
      <c r="FQ519" s="51"/>
      <c r="FR519" s="51"/>
      <c r="FS519" s="51"/>
      <c r="FT519" s="51"/>
      <c r="FU519" s="51"/>
      <c r="FV519" s="51"/>
      <c r="FW519" s="51"/>
      <c r="FX519" s="51"/>
      <c r="FY519" s="51"/>
      <c r="FZ519" s="51"/>
      <c r="GA519" s="51"/>
      <c r="GB519" s="51"/>
      <c r="GC519" s="51"/>
      <c r="GD519" s="51"/>
      <c r="GE519" s="51"/>
      <c r="GF519" s="51"/>
      <c r="GG519" s="51"/>
      <c r="GH519" s="51"/>
      <c r="GI519" s="51"/>
      <c r="GJ519" s="51"/>
      <c r="GK519" s="51"/>
      <c r="GL519" s="51"/>
      <c r="GM519" s="51"/>
      <c r="GN519" s="51"/>
      <c r="GO519" s="51"/>
      <c r="GP519" s="51"/>
      <c r="GQ519" s="51"/>
      <c r="GR519" s="51"/>
      <c r="GS519" s="51"/>
      <c r="GT519" s="51"/>
      <c r="GU519" s="51"/>
      <c r="GV519" s="51"/>
      <c r="GW519" s="51"/>
      <c r="GX519" s="51"/>
      <c r="GY519" s="51"/>
      <c r="GZ519" s="51"/>
      <c r="HA519" s="51"/>
      <c r="HB519" s="51"/>
      <c r="HC519" s="51"/>
      <c r="HD519" s="51"/>
      <c r="HE519" s="51"/>
      <c r="HF519" s="51"/>
      <c r="HG519" s="51"/>
      <c r="HH519" s="51"/>
      <c r="HI519" s="51"/>
      <c r="HJ519" s="51"/>
      <c r="HK519" s="51"/>
      <c r="HL519" s="51"/>
      <c r="HM519" s="51"/>
      <c r="HN519" s="51"/>
      <c r="HO519" s="51"/>
      <c r="HP519" s="51"/>
      <c r="HQ519" s="51"/>
      <c r="HR519" s="51"/>
      <c r="HS519" s="51"/>
      <c r="HT519" s="51"/>
      <c r="HU519" s="51"/>
      <c r="HV519" s="51"/>
      <c r="HW519" s="51"/>
      <c r="HX519" s="51"/>
      <c r="HY519" s="51"/>
      <c r="HZ519" s="51"/>
      <c r="IA519" s="51"/>
      <c r="IB519" s="51"/>
      <c r="IC519" s="51"/>
      <c r="ID519" s="51"/>
      <c r="IE519" s="51"/>
      <c r="IF519" s="51"/>
      <c r="IG519" s="51"/>
      <c r="IH519" s="51"/>
      <c r="II519" s="51"/>
      <c r="IJ519" s="51"/>
      <c r="IK519" s="51"/>
      <c r="IL519" s="51"/>
      <c r="IM519" s="51"/>
      <c r="IN519" s="51"/>
      <c r="IO519" s="51"/>
      <c r="IP519" s="51"/>
      <c r="IQ519" s="51"/>
      <c r="IR519" s="51"/>
      <c r="IS519" s="51"/>
      <c r="IT519" s="51"/>
      <c r="IU519" s="51"/>
      <c r="IV519" s="51"/>
    </row>
    <row r="520" spans="1:256" ht="13.5">
      <c r="A520" s="166"/>
      <c r="B520" s="166"/>
      <c r="C520" s="166"/>
      <c r="D520" s="166"/>
      <c r="E520" s="166"/>
      <c r="F520" s="166"/>
      <c r="G520" s="166"/>
      <c r="H520" s="166"/>
      <c r="I520" s="166"/>
      <c r="J520" s="166"/>
      <c r="K520" s="166"/>
      <c r="L520" s="166"/>
      <c r="M520" s="166"/>
      <c r="N520" s="166"/>
      <c r="O520" s="166"/>
      <c r="P520" s="166"/>
      <c r="Q520" s="166"/>
      <c r="R520" s="166"/>
      <c r="S520" s="166"/>
      <c r="T520" s="166"/>
      <c r="U520" s="166"/>
      <c r="V520" s="166"/>
      <c r="W520" s="166"/>
      <c r="X520" s="166"/>
      <c r="Y520" s="166"/>
      <c r="Z520" s="166"/>
      <c r="AA520" s="166"/>
      <c r="AB520" s="166"/>
      <c r="AC520" s="166"/>
      <c r="AD520" s="166"/>
      <c r="AE520" s="166"/>
      <c r="AF520" s="166"/>
      <c r="AG520" s="166"/>
      <c r="AH520" s="166"/>
      <c r="AI520" s="166"/>
      <c r="AJ520" s="57"/>
      <c r="AK520" s="57"/>
      <c r="AL520" s="57"/>
      <c r="AM520" s="57"/>
      <c r="AN520" s="51"/>
      <c r="AO520" s="51"/>
      <c r="AP520" s="51"/>
      <c r="AQ520" s="51"/>
      <c r="AR520" s="51"/>
      <c r="AS520" s="51"/>
      <c r="AT520" s="51"/>
      <c r="AU520" s="51"/>
      <c r="AV520" s="51"/>
      <c r="AW520" s="51"/>
      <c r="AX520" s="51"/>
      <c r="AY520" s="51"/>
      <c r="AZ520" s="51"/>
      <c r="BA520" s="51"/>
      <c r="BB520" s="51"/>
      <c r="BC520" s="51"/>
      <c r="BD520" s="51"/>
      <c r="BE520" s="51"/>
      <c r="BF520" s="51"/>
      <c r="BG520" s="51"/>
      <c r="BH520" s="51"/>
      <c r="BI520" s="51"/>
      <c r="BJ520" s="51"/>
      <c r="BK520" s="51"/>
      <c r="BL520" s="51"/>
      <c r="BM520" s="51"/>
      <c r="BN520" s="51"/>
      <c r="BO520" s="51"/>
      <c r="BP520" s="51"/>
      <c r="BQ520" s="51"/>
      <c r="BR520" s="51"/>
      <c r="BS520" s="51"/>
      <c r="BT520" s="51"/>
      <c r="BU520" s="51"/>
      <c r="BV520" s="51"/>
      <c r="BW520" s="51"/>
      <c r="BX520" s="51"/>
      <c r="BY520" s="51"/>
      <c r="BZ520" s="51"/>
      <c r="CA520" s="51"/>
      <c r="CB520" s="51"/>
      <c r="CC520" s="51"/>
      <c r="CD520" s="51"/>
      <c r="CE520" s="51"/>
      <c r="CF520" s="51"/>
      <c r="CG520" s="51"/>
      <c r="CH520" s="51"/>
      <c r="CI520" s="51"/>
      <c r="CJ520" s="51"/>
      <c r="CK520" s="51"/>
      <c r="CL520" s="51"/>
      <c r="CM520" s="51"/>
      <c r="CN520" s="51"/>
      <c r="CO520" s="51"/>
      <c r="CP520" s="51"/>
      <c r="CQ520" s="51"/>
      <c r="CR520" s="51"/>
      <c r="CS520" s="51"/>
      <c r="CT520" s="51"/>
      <c r="CU520" s="51"/>
      <c r="CV520" s="51"/>
      <c r="CW520" s="51"/>
      <c r="CX520" s="51"/>
      <c r="CY520" s="51"/>
      <c r="CZ520" s="51"/>
      <c r="DA520" s="51"/>
      <c r="DB520" s="51"/>
      <c r="DC520" s="51"/>
      <c r="DD520" s="51"/>
      <c r="DE520" s="51"/>
      <c r="DF520" s="51"/>
      <c r="DG520" s="51"/>
      <c r="DH520" s="51"/>
      <c r="DI520" s="51"/>
      <c r="DJ520" s="51"/>
      <c r="DK520" s="51"/>
      <c r="DL520" s="51"/>
      <c r="DM520" s="51"/>
      <c r="DN520" s="51"/>
      <c r="DO520" s="51"/>
      <c r="DP520" s="51"/>
      <c r="DQ520" s="51"/>
      <c r="DR520" s="51"/>
      <c r="DS520" s="51"/>
      <c r="DT520" s="51"/>
      <c r="DU520" s="51"/>
      <c r="DV520" s="51"/>
      <c r="DW520" s="51"/>
      <c r="DX520" s="51"/>
      <c r="DY520" s="51"/>
      <c r="DZ520" s="51"/>
      <c r="EA520" s="51"/>
      <c r="EB520" s="51"/>
      <c r="EC520" s="51"/>
      <c r="ED520" s="51"/>
      <c r="EE520" s="51"/>
      <c r="EF520" s="51"/>
      <c r="EG520" s="51"/>
      <c r="EH520" s="51"/>
      <c r="EI520" s="51"/>
      <c r="EJ520" s="51"/>
      <c r="EK520" s="51"/>
      <c r="EL520" s="51"/>
      <c r="EM520" s="51"/>
      <c r="EN520" s="51"/>
      <c r="EO520" s="51"/>
      <c r="EP520" s="51"/>
      <c r="EQ520" s="51"/>
      <c r="ER520" s="51"/>
      <c r="ES520" s="51"/>
      <c r="ET520" s="51"/>
      <c r="EU520" s="51"/>
      <c r="EV520" s="51"/>
      <c r="EW520" s="51"/>
      <c r="EX520" s="51"/>
      <c r="EY520" s="51"/>
      <c r="EZ520" s="51"/>
      <c r="FA520" s="51"/>
      <c r="FB520" s="51"/>
      <c r="FC520" s="51"/>
      <c r="FD520" s="51"/>
      <c r="FE520" s="51"/>
      <c r="FF520" s="51"/>
      <c r="FG520" s="51"/>
      <c r="FH520" s="51"/>
      <c r="FI520" s="51"/>
      <c r="FJ520" s="51"/>
      <c r="FK520" s="51"/>
      <c r="FL520" s="51"/>
      <c r="FM520" s="51"/>
      <c r="FN520" s="51"/>
      <c r="FO520" s="51"/>
      <c r="FP520" s="51"/>
      <c r="FQ520" s="51"/>
      <c r="FR520" s="51"/>
      <c r="FS520" s="51"/>
      <c r="FT520" s="51"/>
      <c r="FU520" s="51"/>
      <c r="FV520" s="51"/>
      <c r="FW520" s="51"/>
      <c r="FX520" s="51"/>
      <c r="FY520" s="51"/>
      <c r="FZ520" s="51"/>
      <c r="GA520" s="51"/>
      <c r="GB520" s="51"/>
      <c r="GC520" s="51"/>
      <c r="GD520" s="51"/>
      <c r="GE520" s="51"/>
      <c r="GF520" s="51"/>
      <c r="GG520" s="51"/>
      <c r="GH520" s="51"/>
      <c r="GI520" s="51"/>
      <c r="GJ520" s="51"/>
      <c r="GK520" s="51"/>
      <c r="GL520" s="51"/>
      <c r="GM520" s="51"/>
      <c r="GN520" s="51"/>
      <c r="GO520" s="51"/>
      <c r="GP520" s="51"/>
      <c r="GQ520" s="51"/>
      <c r="GR520" s="51"/>
      <c r="GS520" s="51"/>
      <c r="GT520" s="51"/>
      <c r="GU520" s="51"/>
      <c r="GV520" s="51"/>
      <c r="GW520" s="51"/>
      <c r="GX520" s="51"/>
      <c r="GY520" s="51"/>
      <c r="GZ520" s="51"/>
      <c r="HA520" s="51"/>
      <c r="HB520" s="51"/>
      <c r="HC520" s="51"/>
      <c r="HD520" s="51"/>
      <c r="HE520" s="51"/>
      <c r="HF520" s="51"/>
      <c r="HG520" s="51"/>
      <c r="HH520" s="51"/>
      <c r="HI520" s="51"/>
      <c r="HJ520" s="51"/>
      <c r="HK520" s="51"/>
      <c r="HL520" s="51"/>
      <c r="HM520" s="51"/>
      <c r="HN520" s="51"/>
      <c r="HO520" s="51"/>
      <c r="HP520" s="51"/>
      <c r="HQ520" s="51"/>
      <c r="HR520" s="51"/>
      <c r="HS520" s="51"/>
      <c r="HT520" s="51"/>
      <c r="HU520" s="51"/>
      <c r="HV520" s="51"/>
      <c r="HW520" s="51"/>
      <c r="HX520" s="51"/>
      <c r="HY520" s="51"/>
      <c r="HZ520" s="51"/>
      <c r="IA520" s="51"/>
      <c r="IB520" s="51"/>
      <c r="IC520" s="51"/>
      <c r="ID520" s="51"/>
      <c r="IE520" s="51"/>
      <c r="IF520" s="51"/>
      <c r="IG520" s="51"/>
      <c r="IH520" s="51"/>
      <c r="II520" s="51"/>
      <c r="IJ520" s="51"/>
      <c r="IK520" s="51"/>
      <c r="IL520" s="51"/>
      <c r="IM520" s="51"/>
      <c r="IN520" s="51"/>
      <c r="IO520" s="51"/>
      <c r="IP520" s="51"/>
      <c r="IQ520" s="51"/>
      <c r="IR520" s="51"/>
      <c r="IS520" s="51"/>
      <c r="IT520" s="51"/>
      <c r="IU520" s="51"/>
      <c r="IV520" s="51"/>
    </row>
    <row r="521" spans="1:256" ht="13.5">
      <c r="A521" s="166"/>
      <c r="B521" s="166"/>
      <c r="C521" s="166"/>
      <c r="D521" s="166"/>
      <c r="E521" s="166"/>
      <c r="F521" s="166"/>
      <c r="G521" s="166"/>
      <c r="H521" s="166"/>
      <c r="I521" s="166"/>
      <c r="J521" s="166"/>
      <c r="K521" s="166"/>
      <c r="L521" s="166"/>
      <c r="M521" s="166"/>
      <c r="N521" s="166"/>
      <c r="O521" s="166"/>
      <c r="P521" s="166"/>
      <c r="Q521" s="166"/>
      <c r="R521" s="166"/>
      <c r="S521" s="166"/>
      <c r="T521" s="166"/>
      <c r="U521" s="166"/>
      <c r="V521" s="166"/>
      <c r="W521" s="166"/>
      <c r="X521" s="166"/>
      <c r="Y521" s="166"/>
      <c r="Z521" s="166"/>
      <c r="AA521" s="166"/>
      <c r="AB521" s="166"/>
      <c r="AC521" s="166"/>
      <c r="AD521" s="166"/>
      <c r="AE521" s="166"/>
      <c r="AF521" s="166"/>
      <c r="AG521" s="166"/>
      <c r="AH521" s="166"/>
      <c r="AI521" s="166"/>
      <c r="AJ521" s="57"/>
      <c r="AK521" s="57"/>
      <c r="AL521" s="57"/>
      <c r="AM521" s="57"/>
      <c r="AN521" s="51"/>
      <c r="AO521" s="51"/>
      <c r="AP521" s="51"/>
      <c r="AQ521" s="51"/>
      <c r="AR521" s="51"/>
      <c r="AS521" s="51"/>
      <c r="AT521" s="51"/>
      <c r="AU521" s="51"/>
      <c r="AV521" s="51"/>
      <c r="AW521" s="51"/>
      <c r="AX521" s="51"/>
      <c r="AY521" s="51"/>
      <c r="AZ521" s="51"/>
      <c r="BA521" s="51"/>
      <c r="BB521" s="51"/>
      <c r="BC521" s="51"/>
      <c r="BD521" s="51"/>
      <c r="BE521" s="51"/>
      <c r="BF521" s="51"/>
      <c r="BG521" s="51"/>
      <c r="BH521" s="51"/>
      <c r="BI521" s="51"/>
      <c r="BJ521" s="51"/>
      <c r="BK521" s="51"/>
      <c r="BL521" s="51"/>
      <c r="BM521" s="51"/>
      <c r="BN521" s="51"/>
      <c r="BO521" s="51"/>
      <c r="BP521" s="51"/>
      <c r="BQ521" s="51"/>
      <c r="BR521" s="51"/>
      <c r="BS521" s="51"/>
      <c r="BT521" s="51"/>
      <c r="BU521" s="51"/>
      <c r="BV521" s="51"/>
      <c r="BW521" s="51"/>
      <c r="BX521" s="51"/>
      <c r="BY521" s="51"/>
      <c r="BZ521" s="51"/>
      <c r="CA521" s="51"/>
      <c r="CB521" s="51"/>
      <c r="CC521" s="51"/>
      <c r="CD521" s="51"/>
      <c r="CE521" s="51"/>
      <c r="CF521" s="51"/>
      <c r="CG521" s="51"/>
      <c r="CH521" s="51"/>
      <c r="CI521" s="51"/>
      <c r="CJ521" s="51"/>
      <c r="CK521" s="51"/>
      <c r="CL521" s="51"/>
      <c r="CM521" s="51"/>
      <c r="CN521" s="51"/>
      <c r="CO521" s="51"/>
      <c r="CP521" s="51"/>
      <c r="CQ521" s="51"/>
      <c r="CR521" s="51"/>
      <c r="CS521" s="51"/>
      <c r="CT521" s="51"/>
      <c r="CU521" s="51"/>
      <c r="CV521" s="51"/>
      <c r="CW521" s="51"/>
      <c r="CX521" s="51"/>
      <c r="CY521" s="51"/>
      <c r="CZ521" s="51"/>
      <c r="DA521" s="51"/>
      <c r="DB521" s="51"/>
      <c r="DC521" s="51"/>
      <c r="DD521" s="51"/>
      <c r="DE521" s="51"/>
      <c r="DF521" s="51"/>
      <c r="DG521" s="51"/>
      <c r="DH521" s="51"/>
      <c r="DI521" s="51"/>
      <c r="DJ521" s="51"/>
      <c r="DK521" s="51"/>
      <c r="DL521" s="51"/>
      <c r="DM521" s="51"/>
      <c r="DN521" s="51"/>
      <c r="DO521" s="51"/>
      <c r="DP521" s="51"/>
      <c r="DQ521" s="51"/>
      <c r="DR521" s="51"/>
      <c r="DS521" s="51"/>
      <c r="DT521" s="51"/>
      <c r="DU521" s="51"/>
      <c r="DV521" s="51"/>
      <c r="DW521" s="51"/>
      <c r="DX521" s="51"/>
      <c r="DY521" s="51"/>
      <c r="DZ521" s="51"/>
      <c r="EA521" s="51"/>
      <c r="EB521" s="51"/>
      <c r="EC521" s="51"/>
      <c r="ED521" s="51"/>
      <c r="EE521" s="51"/>
      <c r="EF521" s="51"/>
      <c r="EG521" s="51"/>
      <c r="EH521" s="51"/>
      <c r="EI521" s="51"/>
      <c r="EJ521" s="51"/>
      <c r="EK521" s="51"/>
      <c r="EL521" s="51"/>
      <c r="EM521" s="51"/>
      <c r="EN521" s="51"/>
      <c r="EO521" s="51"/>
      <c r="EP521" s="51"/>
      <c r="EQ521" s="51"/>
      <c r="ER521" s="51"/>
      <c r="ES521" s="51"/>
      <c r="ET521" s="51"/>
      <c r="EU521" s="51"/>
      <c r="EV521" s="51"/>
      <c r="EW521" s="51"/>
      <c r="EX521" s="51"/>
      <c r="EY521" s="51"/>
      <c r="EZ521" s="51"/>
      <c r="FA521" s="51"/>
      <c r="FB521" s="51"/>
      <c r="FC521" s="51"/>
      <c r="FD521" s="51"/>
      <c r="FE521" s="51"/>
      <c r="FF521" s="51"/>
      <c r="FG521" s="51"/>
      <c r="FH521" s="51"/>
      <c r="FI521" s="51"/>
      <c r="FJ521" s="51"/>
      <c r="FK521" s="51"/>
      <c r="FL521" s="51"/>
      <c r="FM521" s="51"/>
      <c r="FN521" s="51"/>
      <c r="FO521" s="51"/>
      <c r="FP521" s="51"/>
      <c r="FQ521" s="51"/>
      <c r="FR521" s="51"/>
      <c r="FS521" s="51"/>
      <c r="FT521" s="51"/>
      <c r="FU521" s="51"/>
      <c r="FV521" s="51"/>
      <c r="FW521" s="51"/>
      <c r="FX521" s="51"/>
      <c r="FY521" s="51"/>
      <c r="FZ521" s="51"/>
      <c r="GA521" s="51"/>
      <c r="GB521" s="51"/>
      <c r="GC521" s="51"/>
      <c r="GD521" s="51"/>
      <c r="GE521" s="51"/>
      <c r="GF521" s="51"/>
      <c r="GG521" s="51"/>
      <c r="GH521" s="51"/>
      <c r="GI521" s="51"/>
      <c r="GJ521" s="51"/>
      <c r="GK521" s="51"/>
      <c r="GL521" s="51"/>
      <c r="GM521" s="51"/>
      <c r="GN521" s="51"/>
      <c r="GO521" s="51"/>
      <c r="GP521" s="51"/>
      <c r="GQ521" s="51"/>
      <c r="GR521" s="51"/>
      <c r="GS521" s="51"/>
      <c r="GT521" s="51"/>
      <c r="GU521" s="51"/>
      <c r="GV521" s="51"/>
      <c r="GW521" s="51"/>
      <c r="GX521" s="51"/>
      <c r="GY521" s="51"/>
      <c r="GZ521" s="51"/>
      <c r="HA521" s="51"/>
      <c r="HB521" s="51"/>
      <c r="HC521" s="51"/>
      <c r="HD521" s="51"/>
      <c r="HE521" s="51"/>
      <c r="HF521" s="51"/>
      <c r="HG521" s="51"/>
      <c r="HH521" s="51"/>
      <c r="HI521" s="51"/>
      <c r="HJ521" s="51"/>
      <c r="HK521" s="51"/>
      <c r="HL521" s="51"/>
      <c r="HM521" s="51"/>
      <c r="HN521" s="51"/>
      <c r="HO521" s="51"/>
      <c r="HP521" s="51"/>
      <c r="HQ521" s="51"/>
      <c r="HR521" s="51"/>
      <c r="HS521" s="51"/>
      <c r="HT521" s="51"/>
      <c r="HU521" s="51"/>
      <c r="HV521" s="51"/>
      <c r="HW521" s="51"/>
      <c r="HX521" s="51"/>
      <c r="HY521" s="51"/>
      <c r="HZ521" s="51"/>
      <c r="IA521" s="51"/>
      <c r="IB521" s="51"/>
      <c r="IC521" s="51"/>
      <c r="ID521" s="51"/>
      <c r="IE521" s="51"/>
      <c r="IF521" s="51"/>
      <c r="IG521" s="51"/>
      <c r="IH521" s="51"/>
      <c r="II521" s="51"/>
      <c r="IJ521" s="51"/>
      <c r="IK521" s="51"/>
      <c r="IL521" s="51"/>
      <c r="IM521" s="51"/>
      <c r="IN521" s="51"/>
      <c r="IO521" s="51"/>
      <c r="IP521" s="51"/>
      <c r="IQ521" s="51"/>
      <c r="IR521" s="51"/>
      <c r="IS521" s="51"/>
      <c r="IT521" s="51"/>
      <c r="IU521" s="51"/>
      <c r="IV521" s="51"/>
    </row>
    <row r="522" spans="1:256" ht="13.5">
      <c r="A522" s="166"/>
      <c r="B522" s="166"/>
      <c r="C522" s="166"/>
      <c r="D522" s="166"/>
      <c r="E522" s="166"/>
      <c r="F522" s="166"/>
      <c r="G522" s="166"/>
      <c r="H522" s="166"/>
      <c r="I522" s="166"/>
      <c r="J522" s="166"/>
      <c r="K522" s="166"/>
      <c r="L522" s="166"/>
      <c r="M522" s="166"/>
      <c r="N522" s="166"/>
      <c r="O522" s="166"/>
      <c r="P522" s="166"/>
      <c r="Q522" s="166"/>
      <c r="R522" s="166"/>
      <c r="S522" s="166"/>
      <c r="T522" s="166"/>
      <c r="U522" s="166"/>
      <c r="V522" s="166"/>
      <c r="W522" s="166"/>
      <c r="X522" s="166"/>
      <c r="Y522" s="166"/>
      <c r="Z522" s="166"/>
      <c r="AA522" s="166"/>
      <c r="AB522" s="166"/>
      <c r="AC522" s="166"/>
      <c r="AD522" s="166"/>
      <c r="AE522" s="166"/>
      <c r="AF522" s="166"/>
      <c r="AG522" s="166"/>
      <c r="AH522" s="166"/>
      <c r="AI522" s="166"/>
      <c r="AJ522" s="57"/>
      <c r="AK522" s="57"/>
      <c r="AL522" s="57"/>
      <c r="AM522" s="57"/>
      <c r="AN522" s="51"/>
      <c r="AO522" s="51"/>
      <c r="AP522" s="51"/>
      <c r="AQ522" s="51"/>
      <c r="AR522" s="51"/>
      <c r="AS522" s="51"/>
      <c r="AT522" s="51"/>
      <c r="AU522" s="51"/>
      <c r="AV522" s="51"/>
      <c r="AW522" s="51"/>
      <c r="AX522" s="51"/>
      <c r="AY522" s="51"/>
      <c r="AZ522" s="51"/>
      <c r="BA522" s="51"/>
      <c r="BB522" s="51"/>
      <c r="BC522" s="51"/>
      <c r="BD522" s="51"/>
      <c r="BE522" s="51"/>
      <c r="BF522" s="51"/>
      <c r="BG522" s="51"/>
      <c r="BH522" s="51"/>
      <c r="BI522" s="51"/>
      <c r="BJ522" s="51"/>
      <c r="BK522" s="51"/>
      <c r="BL522" s="51"/>
      <c r="BM522" s="51"/>
      <c r="BN522" s="51"/>
      <c r="BO522" s="51"/>
      <c r="BP522" s="51"/>
      <c r="BQ522" s="51"/>
      <c r="BR522" s="51"/>
      <c r="BS522" s="51"/>
      <c r="BT522" s="51"/>
      <c r="BU522" s="51"/>
      <c r="BV522" s="51"/>
      <c r="BW522" s="51"/>
      <c r="BX522" s="51"/>
      <c r="BY522" s="51"/>
      <c r="BZ522" s="51"/>
      <c r="CA522" s="51"/>
      <c r="CB522" s="51"/>
      <c r="CC522" s="51"/>
      <c r="CD522" s="51"/>
      <c r="CE522" s="51"/>
      <c r="CF522" s="51"/>
      <c r="CG522" s="51"/>
      <c r="CH522" s="51"/>
      <c r="CI522" s="51"/>
      <c r="CJ522" s="51"/>
      <c r="CK522" s="51"/>
      <c r="CL522" s="51"/>
      <c r="CM522" s="51"/>
      <c r="CN522" s="51"/>
      <c r="CO522" s="51"/>
      <c r="CP522" s="51"/>
      <c r="CQ522" s="51"/>
      <c r="CR522" s="51"/>
      <c r="CS522" s="51"/>
      <c r="CT522" s="51"/>
      <c r="CU522" s="51"/>
      <c r="CV522" s="51"/>
      <c r="CW522" s="51"/>
      <c r="CX522" s="51"/>
      <c r="CY522" s="51"/>
      <c r="CZ522" s="51"/>
      <c r="DA522" s="51"/>
      <c r="DB522" s="51"/>
      <c r="DC522" s="51"/>
      <c r="DD522" s="51"/>
      <c r="DE522" s="51"/>
      <c r="DF522" s="51"/>
      <c r="DG522" s="51"/>
      <c r="DH522" s="51"/>
      <c r="DI522" s="51"/>
      <c r="DJ522" s="51"/>
      <c r="DK522" s="51"/>
      <c r="DL522" s="51"/>
      <c r="DM522" s="51"/>
      <c r="DN522" s="51"/>
      <c r="DO522" s="51"/>
      <c r="DP522" s="51"/>
      <c r="DQ522" s="51"/>
      <c r="DR522" s="51"/>
      <c r="DS522" s="51"/>
      <c r="DT522" s="51"/>
      <c r="DU522" s="51"/>
      <c r="DV522" s="51"/>
      <c r="DW522" s="51"/>
      <c r="DX522" s="51"/>
      <c r="DY522" s="51"/>
      <c r="DZ522" s="51"/>
      <c r="EA522" s="51"/>
      <c r="EB522" s="51"/>
      <c r="EC522" s="51"/>
      <c r="ED522" s="51"/>
      <c r="EE522" s="51"/>
      <c r="EF522" s="51"/>
      <c r="EG522" s="51"/>
      <c r="EH522" s="51"/>
      <c r="EI522" s="51"/>
      <c r="EJ522" s="51"/>
      <c r="EK522" s="51"/>
      <c r="EL522" s="51"/>
      <c r="EM522" s="51"/>
      <c r="EN522" s="51"/>
      <c r="EO522" s="51"/>
      <c r="EP522" s="51"/>
      <c r="EQ522" s="51"/>
      <c r="ER522" s="51"/>
      <c r="ES522" s="51"/>
      <c r="ET522" s="51"/>
      <c r="EU522" s="51"/>
      <c r="EV522" s="51"/>
      <c r="EW522" s="51"/>
      <c r="EX522" s="51"/>
      <c r="EY522" s="51"/>
      <c r="EZ522" s="51"/>
      <c r="FA522" s="51"/>
      <c r="FB522" s="51"/>
      <c r="FC522" s="51"/>
      <c r="FD522" s="51"/>
      <c r="FE522" s="51"/>
      <c r="FF522" s="51"/>
      <c r="FG522" s="51"/>
      <c r="FH522" s="51"/>
      <c r="FI522" s="51"/>
      <c r="FJ522" s="51"/>
      <c r="FK522" s="51"/>
      <c r="FL522" s="51"/>
      <c r="FM522" s="51"/>
      <c r="FN522" s="51"/>
      <c r="FO522" s="51"/>
      <c r="FP522" s="51"/>
      <c r="FQ522" s="51"/>
      <c r="FR522" s="51"/>
      <c r="FS522" s="51"/>
      <c r="FT522" s="51"/>
      <c r="FU522" s="51"/>
      <c r="FV522" s="51"/>
      <c r="FW522" s="51"/>
      <c r="FX522" s="51"/>
      <c r="FY522" s="51"/>
      <c r="FZ522" s="51"/>
      <c r="GA522" s="51"/>
      <c r="GB522" s="51"/>
      <c r="GC522" s="51"/>
      <c r="GD522" s="51"/>
      <c r="GE522" s="51"/>
      <c r="GF522" s="51"/>
      <c r="GG522" s="51"/>
      <c r="GH522" s="51"/>
      <c r="GI522" s="51"/>
      <c r="GJ522" s="51"/>
      <c r="GK522" s="51"/>
      <c r="GL522" s="51"/>
      <c r="GM522" s="51"/>
      <c r="GN522" s="51"/>
      <c r="GO522" s="51"/>
      <c r="GP522" s="51"/>
      <c r="GQ522" s="51"/>
      <c r="GR522" s="51"/>
      <c r="GS522" s="51"/>
      <c r="GT522" s="51"/>
      <c r="GU522" s="51"/>
      <c r="GV522" s="51"/>
      <c r="GW522" s="51"/>
      <c r="GX522" s="51"/>
      <c r="GY522" s="51"/>
      <c r="GZ522" s="51"/>
      <c r="HA522" s="51"/>
      <c r="HB522" s="51"/>
      <c r="HC522" s="51"/>
      <c r="HD522" s="51"/>
      <c r="HE522" s="51"/>
      <c r="HF522" s="51"/>
      <c r="HG522" s="51"/>
      <c r="HH522" s="51"/>
      <c r="HI522" s="51"/>
      <c r="HJ522" s="51"/>
      <c r="HK522" s="51"/>
      <c r="HL522" s="51"/>
      <c r="HM522" s="51"/>
      <c r="HN522" s="51"/>
      <c r="HO522" s="51"/>
      <c r="HP522" s="51"/>
      <c r="HQ522" s="51"/>
      <c r="HR522" s="51"/>
      <c r="HS522" s="51"/>
      <c r="HT522" s="51"/>
      <c r="HU522" s="51"/>
      <c r="HV522" s="51"/>
      <c r="HW522" s="51"/>
      <c r="HX522" s="51"/>
      <c r="HY522" s="51"/>
      <c r="HZ522" s="51"/>
      <c r="IA522" s="51"/>
      <c r="IB522" s="51"/>
      <c r="IC522" s="51"/>
      <c r="ID522" s="51"/>
      <c r="IE522" s="51"/>
      <c r="IF522" s="51"/>
      <c r="IG522" s="51"/>
      <c r="IH522" s="51"/>
      <c r="II522" s="51"/>
      <c r="IJ522" s="51"/>
      <c r="IK522" s="51"/>
      <c r="IL522" s="51"/>
      <c r="IM522" s="51"/>
      <c r="IN522" s="51"/>
      <c r="IO522" s="51"/>
      <c r="IP522" s="51"/>
      <c r="IQ522" s="51"/>
      <c r="IR522" s="51"/>
      <c r="IS522" s="51"/>
      <c r="IT522" s="51"/>
      <c r="IU522" s="51"/>
      <c r="IV522" s="51"/>
    </row>
    <row r="523" spans="1:256" ht="13.5">
      <c r="A523" s="166"/>
      <c r="B523" s="166"/>
      <c r="C523" s="166"/>
      <c r="D523" s="166"/>
      <c r="E523" s="166"/>
      <c r="F523" s="166"/>
      <c r="G523" s="166"/>
      <c r="H523" s="166"/>
      <c r="I523" s="166"/>
      <c r="J523" s="166"/>
      <c r="K523" s="166"/>
      <c r="L523" s="166"/>
      <c r="M523" s="166"/>
      <c r="N523" s="166"/>
      <c r="O523" s="166"/>
      <c r="P523" s="166"/>
      <c r="Q523" s="166"/>
      <c r="R523" s="166"/>
      <c r="S523" s="166"/>
      <c r="T523" s="166"/>
      <c r="U523" s="166"/>
      <c r="V523" s="166"/>
      <c r="W523" s="166"/>
      <c r="X523" s="166"/>
      <c r="Y523" s="166"/>
      <c r="Z523" s="166"/>
      <c r="AA523" s="166"/>
      <c r="AB523" s="166"/>
      <c r="AC523" s="166"/>
      <c r="AD523" s="166"/>
      <c r="AE523" s="166"/>
      <c r="AF523" s="166"/>
      <c r="AG523" s="166"/>
      <c r="AH523" s="166"/>
      <c r="AI523" s="166"/>
      <c r="AJ523" s="57"/>
      <c r="AK523" s="51"/>
      <c r="AL523" s="51"/>
      <c r="AM523" s="51"/>
      <c r="AN523" s="51"/>
      <c r="AO523" s="51"/>
      <c r="AP523" s="51"/>
      <c r="AQ523" s="51"/>
      <c r="AR523" s="51"/>
      <c r="AS523" s="51"/>
      <c r="AT523" s="51"/>
      <c r="AU523" s="51"/>
      <c r="AV523" s="51"/>
      <c r="AW523" s="51"/>
      <c r="AX523" s="51"/>
      <c r="AY523" s="51"/>
      <c r="AZ523" s="51"/>
      <c r="BA523" s="51"/>
      <c r="BB523" s="51"/>
      <c r="BC523" s="51"/>
      <c r="BD523" s="51"/>
      <c r="BE523" s="51"/>
      <c r="BF523" s="51"/>
      <c r="BG523" s="51"/>
      <c r="BH523" s="51"/>
      <c r="BI523" s="51"/>
      <c r="BJ523" s="51"/>
      <c r="BK523" s="51"/>
      <c r="BL523" s="51"/>
      <c r="BM523" s="51"/>
      <c r="BN523" s="51"/>
      <c r="BO523" s="51"/>
      <c r="BP523" s="51"/>
      <c r="BQ523" s="51"/>
      <c r="BR523" s="51"/>
      <c r="BS523" s="51"/>
      <c r="BT523" s="51"/>
      <c r="BU523" s="51"/>
      <c r="BV523" s="51"/>
      <c r="BW523" s="51"/>
      <c r="BX523" s="51"/>
      <c r="BY523" s="51"/>
      <c r="BZ523" s="51"/>
      <c r="CA523" s="51"/>
      <c r="CB523" s="51"/>
      <c r="CC523" s="51"/>
      <c r="CD523" s="51"/>
      <c r="CE523" s="51"/>
      <c r="CF523" s="51"/>
      <c r="CG523" s="51"/>
      <c r="CH523" s="51"/>
      <c r="CI523" s="51"/>
      <c r="CJ523" s="51"/>
      <c r="CK523" s="51"/>
      <c r="CL523" s="51"/>
      <c r="CM523" s="51"/>
      <c r="CN523" s="51"/>
      <c r="CO523" s="51"/>
      <c r="CP523" s="51"/>
      <c r="CQ523" s="51"/>
      <c r="CR523" s="51"/>
      <c r="CS523" s="51"/>
      <c r="CT523" s="51"/>
      <c r="CU523" s="51"/>
      <c r="CV523" s="51"/>
      <c r="CW523" s="51"/>
      <c r="CX523" s="51"/>
      <c r="CY523" s="51"/>
      <c r="CZ523" s="51"/>
      <c r="DA523" s="51"/>
      <c r="DB523" s="51"/>
      <c r="DC523" s="51"/>
      <c r="DD523" s="51"/>
      <c r="DE523" s="51"/>
      <c r="DF523" s="51"/>
      <c r="DG523" s="51"/>
      <c r="DH523" s="51"/>
      <c r="DI523" s="51"/>
      <c r="DJ523" s="51"/>
      <c r="DK523" s="51"/>
      <c r="DL523" s="51"/>
      <c r="DM523" s="51"/>
      <c r="DN523" s="51"/>
      <c r="DO523" s="51"/>
      <c r="DP523" s="51"/>
      <c r="DQ523" s="51"/>
      <c r="DR523" s="51"/>
      <c r="DS523" s="51"/>
      <c r="DT523" s="51"/>
      <c r="DU523" s="51"/>
      <c r="DV523" s="51"/>
      <c r="DW523" s="51"/>
      <c r="DX523" s="51"/>
      <c r="DY523" s="51"/>
      <c r="DZ523" s="51"/>
      <c r="EA523" s="51"/>
      <c r="EB523" s="51"/>
      <c r="EC523" s="51"/>
      <c r="ED523" s="51"/>
      <c r="EE523" s="51"/>
      <c r="EF523" s="51"/>
      <c r="EG523" s="51"/>
      <c r="EH523" s="51"/>
      <c r="EI523" s="51"/>
      <c r="EJ523" s="51"/>
      <c r="EK523" s="51"/>
      <c r="EL523" s="51"/>
      <c r="EM523" s="51"/>
      <c r="EN523" s="51"/>
      <c r="EO523" s="51"/>
      <c r="EP523" s="51"/>
      <c r="EQ523" s="51"/>
      <c r="ER523" s="51"/>
      <c r="ES523" s="51"/>
      <c r="ET523" s="51"/>
      <c r="EU523" s="51"/>
      <c r="EV523" s="51"/>
      <c r="EW523" s="51"/>
      <c r="EX523" s="51"/>
      <c r="EY523" s="51"/>
      <c r="EZ523" s="51"/>
      <c r="FA523" s="51"/>
      <c r="FB523" s="51"/>
      <c r="FC523" s="51"/>
      <c r="FD523" s="51"/>
      <c r="FE523" s="51"/>
      <c r="FF523" s="51"/>
      <c r="FG523" s="51"/>
      <c r="FH523" s="51"/>
      <c r="FI523" s="51"/>
      <c r="FJ523" s="51"/>
      <c r="FK523" s="51"/>
      <c r="FL523" s="51"/>
      <c r="FM523" s="51"/>
      <c r="FN523" s="51"/>
      <c r="FO523" s="51"/>
      <c r="FP523" s="51"/>
      <c r="FQ523" s="51"/>
      <c r="FR523" s="51"/>
      <c r="FS523" s="51"/>
      <c r="FT523" s="51"/>
      <c r="FU523" s="51"/>
      <c r="FV523" s="51"/>
      <c r="FW523" s="51"/>
      <c r="FX523" s="51"/>
      <c r="FY523" s="51"/>
      <c r="FZ523" s="51"/>
      <c r="GA523" s="51"/>
      <c r="GB523" s="51"/>
      <c r="GC523" s="51"/>
      <c r="GD523" s="51"/>
      <c r="GE523" s="51"/>
      <c r="GF523" s="51"/>
      <c r="GG523" s="51"/>
      <c r="GH523" s="51"/>
      <c r="GI523" s="51"/>
      <c r="GJ523" s="51"/>
      <c r="GK523" s="51"/>
      <c r="GL523" s="51"/>
      <c r="GM523" s="51"/>
      <c r="GN523" s="51"/>
      <c r="GO523" s="51"/>
      <c r="GP523" s="51"/>
      <c r="GQ523" s="51"/>
      <c r="GR523" s="51"/>
      <c r="GS523" s="51"/>
      <c r="GT523" s="51"/>
      <c r="GU523" s="51"/>
      <c r="GV523" s="51"/>
      <c r="GW523" s="51"/>
      <c r="GX523" s="51"/>
      <c r="GY523" s="51"/>
      <c r="GZ523" s="51"/>
      <c r="HA523" s="51"/>
      <c r="HB523" s="51"/>
      <c r="HC523" s="51"/>
      <c r="HD523" s="51"/>
      <c r="HE523" s="51"/>
      <c r="HF523" s="51"/>
      <c r="HG523" s="51"/>
      <c r="HH523" s="51"/>
      <c r="HI523" s="51"/>
      <c r="HJ523" s="51"/>
      <c r="HK523" s="51"/>
      <c r="HL523" s="51"/>
      <c r="HM523" s="51"/>
      <c r="HN523" s="51"/>
      <c r="HO523" s="51"/>
      <c r="HP523" s="51"/>
      <c r="HQ523" s="51"/>
      <c r="HR523" s="51"/>
      <c r="HS523" s="51"/>
      <c r="HT523" s="51"/>
      <c r="HU523" s="51"/>
      <c r="HV523" s="51"/>
      <c r="HW523" s="51"/>
      <c r="HX523" s="51"/>
      <c r="HY523" s="51"/>
      <c r="HZ523" s="51"/>
      <c r="IA523" s="51"/>
      <c r="IB523" s="51"/>
      <c r="IC523" s="51"/>
      <c r="ID523" s="51"/>
      <c r="IE523" s="51"/>
      <c r="IF523" s="51"/>
      <c r="IG523" s="51"/>
      <c r="IH523" s="51"/>
      <c r="II523" s="51"/>
      <c r="IJ523" s="51"/>
      <c r="IK523" s="51"/>
      <c r="IL523" s="51"/>
      <c r="IM523" s="51"/>
      <c r="IN523" s="51"/>
      <c r="IO523" s="51"/>
      <c r="IP523" s="51"/>
      <c r="IQ523" s="51"/>
      <c r="IR523" s="51"/>
      <c r="IS523" s="51"/>
      <c r="IT523" s="51"/>
      <c r="IU523" s="51"/>
      <c r="IV523" s="51"/>
    </row>
    <row r="524" spans="1:256" ht="13.5">
      <c r="A524" s="166"/>
      <c r="B524" s="166"/>
      <c r="C524" s="166"/>
      <c r="D524" s="166"/>
      <c r="E524" s="166"/>
      <c r="F524" s="166"/>
      <c r="G524" s="166"/>
      <c r="H524" s="166"/>
      <c r="I524" s="166"/>
      <c r="J524" s="166"/>
      <c r="K524" s="166"/>
      <c r="L524" s="166"/>
      <c r="M524" s="166"/>
      <c r="N524" s="166"/>
      <c r="O524" s="166"/>
      <c r="P524" s="166"/>
      <c r="Q524" s="166"/>
      <c r="R524" s="166"/>
      <c r="S524" s="166"/>
      <c r="T524" s="166"/>
      <c r="U524" s="166"/>
      <c r="V524" s="166"/>
      <c r="W524" s="166"/>
      <c r="X524" s="166"/>
      <c r="Y524" s="166"/>
      <c r="Z524" s="166"/>
      <c r="AA524" s="166"/>
      <c r="AB524" s="166"/>
      <c r="AC524" s="166"/>
      <c r="AD524" s="166"/>
      <c r="AE524" s="166"/>
      <c r="AF524" s="166"/>
      <c r="AG524" s="166"/>
      <c r="AH524" s="166"/>
      <c r="AI524" s="166"/>
      <c r="AJ524" s="57"/>
      <c r="AK524" s="57"/>
      <c r="AL524" s="57"/>
      <c r="AM524" s="57"/>
      <c r="AN524" s="51"/>
      <c r="AO524" s="51"/>
      <c r="AP524" s="51"/>
      <c r="AQ524" s="51"/>
      <c r="AR524" s="51"/>
      <c r="AS524" s="51"/>
      <c r="AT524" s="51"/>
      <c r="AU524" s="51"/>
      <c r="AV524" s="51"/>
      <c r="AW524" s="51"/>
      <c r="AX524" s="51"/>
      <c r="AY524" s="51"/>
      <c r="AZ524" s="51"/>
      <c r="BA524" s="51"/>
      <c r="BB524" s="51"/>
      <c r="BC524" s="51"/>
      <c r="BD524" s="51"/>
      <c r="BE524" s="51"/>
      <c r="BF524" s="51"/>
      <c r="BG524" s="51"/>
      <c r="BH524" s="51"/>
      <c r="BI524" s="51"/>
      <c r="BJ524" s="51"/>
      <c r="BK524" s="51"/>
      <c r="BL524" s="51"/>
      <c r="BM524" s="51"/>
      <c r="BN524" s="51"/>
      <c r="BO524" s="51"/>
      <c r="BP524" s="51"/>
      <c r="BQ524" s="51"/>
      <c r="BR524" s="51"/>
      <c r="BS524" s="51"/>
      <c r="BT524" s="51"/>
      <c r="BU524" s="51"/>
      <c r="BV524" s="51"/>
      <c r="BW524" s="51"/>
      <c r="BX524" s="51"/>
      <c r="BY524" s="51"/>
      <c r="BZ524" s="51"/>
      <c r="CA524" s="51"/>
      <c r="CB524" s="51"/>
      <c r="CC524" s="51"/>
      <c r="CD524" s="51"/>
      <c r="CE524" s="51"/>
      <c r="CF524" s="51"/>
      <c r="CG524" s="51"/>
      <c r="CH524" s="51"/>
      <c r="CI524" s="51"/>
      <c r="CJ524" s="51"/>
      <c r="CK524" s="51"/>
      <c r="CL524" s="51"/>
      <c r="CM524" s="51"/>
      <c r="CN524" s="51"/>
      <c r="CO524" s="51"/>
      <c r="CP524" s="51"/>
      <c r="CQ524" s="51"/>
      <c r="CR524" s="51"/>
      <c r="CS524" s="51"/>
      <c r="CT524" s="51"/>
      <c r="CU524" s="51"/>
      <c r="CV524" s="51"/>
      <c r="CW524" s="51"/>
      <c r="CX524" s="51"/>
      <c r="CY524" s="51"/>
      <c r="CZ524" s="51"/>
      <c r="DA524" s="51"/>
      <c r="DB524" s="51"/>
      <c r="DC524" s="51"/>
      <c r="DD524" s="51"/>
      <c r="DE524" s="51"/>
      <c r="DF524" s="51"/>
      <c r="DG524" s="51"/>
      <c r="DH524" s="51"/>
      <c r="DI524" s="51"/>
      <c r="DJ524" s="51"/>
      <c r="DK524" s="51"/>
      <c r="DL524" s="51"/>
      <c r="DM524" s="51"/>
      <c r="DN524" s="51"/>
      <c r="DO524" s="51"/>
      <c r="DP524" s="51"/>
      <c r="DQ524" s="51"/>
      <c r="DR524" s="51"/>
      <c r="DS524" s="51"/>
      <c r="DT524" s="51"/>
      <c r="DU524" s="51"/>
      <c r="DV524" s="51"/>
      <c r="DW524" s="51"/>
      <c r="DX524" s="51"/>
      <c r="DY524" s="51"/>
      <c r="DZ524" s="51"/>
      <c r="EA524" s="51"/>
      <c r="EB524" s="51"/>
      <c r="EC524" s="51"/>
      <c r="ED524" s="51"/>
      <c r="EE524" s="51"/>
      <c r="EF524" s="51"/>
      <c r="EG524" s="51"/>
      <c r="EH524" s="51"/>
      <c r="EI524" s="51"/>
      <c r="EJ524" s="51"/>
      <c r="EK524" s="51"/>
      <c r="EL524" s="51"/>
      <c r="EM524" s="51"/>
      <c r="EN524" s="51"/>
      <c r="EO524" s="51"/>
      <c r="EP524" s="51"/>
      <c r="EQ524" s="51"/>
      <c r="ER524" s="51"/>
      <c r="ES524" s="51"/>
      <c r="ET524" s="51"/>
      <c r="EU524" s="51"/>
      <c r="EV524" s="51"/>
      <c r="EW524" s="51"/>
      <c r="EX524" s="51"/>
      <c r="EY524" s="51"/>
      <c r="EZ524" s="51"/>
      <c r="FA524" s="51"/>
      <c r="FB524" s="51"/>
      <c r="FC524" s="51"/>
      <c r="FD524" s="51"/>
      <c r="FE524" s="51"/>
      <c r="FF524" s="51"/>
      <c r="FG524" s="51"/>
      <c r="FH524" s="51"/>
      <c r="FI524" s="51"/>
      <c r="FJ524" s="51"/>
      <c r="FK524" s="51"/>
      <c r="FL524" s="51"/>
      <c r="FM524" s="51"/>
      <c r="FN524" s="51"/>
      <c r="FO524" s="51"/>
      <c r="FP524" s="51"/>
      <c r="FQ524" s="51"/>
      <c r="FR524" s="51"/>
      <c r="FS524" s="51"/>
      <c r="FT524" s="51"/>
      <c r="FU524" s="51"/>
      <c r="FV524" s="51"/>
      <c r="FW524" s="51"/>
      <c r="FX524" s="51"/>
      <c r="FY524" s="51"/>
      <c r="FZ524" s="51"/>
      <c r="GA524" s="51"/>
      <c r="GB524" s="51"/>
      <c r="GC524" s="51"/>
      <c r="GD524" s="51"/>
      <c r="GE524" s="51"/>
      <c r="GF524" s="51"/>
      <c r="GG524" s="51"/>
      <c r="GH524" s="51"/>
      <c r="GI524" s="51"/>
      <c r="GJ524" s="51"/>
      <c r="GK524" s="51"/>
      <c r="GL524" s="51"/>
      <c r="GM524" s="51"/>
      <c r="GN524" s="51"/>
      <c r="GO524" s="51"/>
      <c r="GP524" s="51"/>
      <c r="GQ524" s="51"/>
      <c r="GR524" s="51"/>
      <c r="GS524" s="51"/>
      <c r="GT524" s="51"/>
      <c r="GU524" s="51"/>
      <c r="GV524" s="51"/>
      <c r="GW524" s="51"/>
      <c r="GX524" s="51"/>
      <c r="GY524" s="51"/>
      <c r="GZ524" s="51"/>
      <c r="HA524" s="51"/>
      <c r="HB524" s="51"/>
      <c r="HC524" s="51"/>
      <c r="HD524" s="51"/>
      <c r="HE524" s="51"/>
      <c r="HF524" s="51"/>
      <c r="HG524" s="51"/>
      <c r="HH524" s="51"/>
      <c r="HI524" s="51"/>
      <c r="HJ524" s="51"/>
      <c r="HK524" s="51"/>
      <c r="HL524" s="51"/>
      <c r="HM524" s="51"/>
      <c r="HN524" s="51"/>
      <c r="HO524" s="51"/>
      <c r="HP524" s="51"/>
      <c r="HQ524" s="51"/>
      <c r="HR524" s="51"/>
      <c r="HS524" s="51"/>
      <c r="HT524" s="51"/>
      <c r="HU524" s="51"/>
      <c r="HV524" s="51"/>
      <c r="HW524" s="51"/>
      <c r="HX524" s="51"/>
      <c r="HY524" s="51"/>
      <c r="HZ524" s="51"/>
      <c r="IA524" s="51"/>
      <c r="IB524" s="51"/>
      <c r="IC524" s="51"/>
      <c r="ID524" s="51"/>
      <c r="IE524" s="51"/>
      <c r="IF524" s="51"/>
      <c r="IG524" s="51"/>
      <c r="IH524" s="51"/>
      <c r="II524" s="51"/>
      <c r="IJ524" s="51"/>
      <c r="IK524" s="51"/>
      <c r="IL524" s="51"/>
      <c r="IM524" s="51"/>
      <c r="IN524" s="51"/>
      <c r="IO524" s="51"/>
      <c r="IP524" s="51"/>
      <c r="IQ524" s="51"/>
      <c r="IR524" s="51"/>
      <c r="IS524" s="51"/>
      <c r="IT524" s="51"/>
      <c r="IU524" s="51"/>
      <c r="IV524" s="51"/>
    </row>
    <row r="525" spans="1:256" ht="13.5">
      <c r="A525" s="166"/>
      <c r="B525" s="166"/>
      <c r="C525" s="166"/>
      <c r="D525" s="166"/>
      <c r="E525" s="166"/>
      <c r="F525" s="166"/>
      <c r="G525" s="166"/>
      <c r="H525" s="166"/>
      <c r="I525" s="166"/>
      <c r="J525" s="166"/>
      <c r="K525" s="166"/>
      <c r="L525" s="166"/>
      <c r="M525" s="166"/>
      <c r="N525" s="166"/>
      <c r="O525" s="166"/>
      <c r="P525" s="166"/>
      <c r="Q525" s="166"/>
      <c r="R525" s="166"/>
      <c r="S525" s="166"/>
      <c r="T525" s="166"/>
      <c r="U525" s="166"/>
      <c r="V525" s="166"/>
      <c r="W525" s="166"/>
      <c r="X525" s="166"/>
      <c r="Y525" s="166"/>
      <c r="Z525" s="166"/>
      <c r="AA525" s="166"/>
      <c r="AB525" s="166"/>
      <c r="AC525" s="166"/>
      <c r="AD525" s="166"/>
      <c r="AE525" s="166"/>
      <c r="AF525" s="166"/>
      <c r="AG525" s="166"/>
      <c r="AH525" s="166"/>
      <c r="AI525" s="166"/>
      <c r="AJ525" s="57"/>
      <c r="AK525" s="57"/>
      <c r="AL525" s="57"/>
      <c r="AM525" s="57"/>
      <c r="AN525" s="51"/>
      <c r="AO525" s="51"/>
      <c r="AP525" s="51"/>
      <c r="AQ525" s="51"/>
      <c r="AR525" s="51"/>
      <c r="AS525" s="51"/>
      <c r="AT525" s="51"/>
      <c r="AU525" s="51"/>
      <c r="AV525" s="51"/>
      <c r="AW525" s="51"/>
      <c r="AX525" s="51"/>
      <c r="AY525" s="51"/>
      <c r="AZ525" s="51"/>
      <c r="BA525" s="51"/>
      <c r="BB525" s="51"/>
      <c r="BC525" s="51"/>
      <c r="BD525" s="51"/>
      <c r="BE525" s="51"/>
      <c r="BF525" s="51"/>
      <c r="BG525" s="51"/>
      <c r="BH525" s="51"/>
      <c r="BI525" s="51"/>
      <c r="BJ525" s="51"/>
      <c r="BK525" s="51"/>
      <c r="BL525" s="51"/>
      <c r="BM525" s="51"/>
      <c r="BN525" s="51"/>
      <c r="BO525" s="51"/>
      <c r="BP525" s="51"/>
      <c r="BQ525" s="51"/>
      <c r="BR525" s="51"/>
      <c r="BS525" s="51"/>
      <c r="BT525" s="51"/>
      <c r="BU525" s="51"/>
      <c r="BV525" s="51"/>
      <c r="BW525" s="51"/>
      <c r="BX525" s="51"/>
      <c r="BY525" s="51"/>
      <c r="BZ525" s="51"/>
      <c r="CA525" s="51"/>
      <c r="CB525" s="51"/>
      <c r="CC525" s="51"/>
      <c r="CD525" s="51"/>
      <c r="CE525" s="51"/>
      <c r="CF525" s="51"/>
      <c r="CG525" s="51"/>
      <c r="CH525" s="51"/>
      <c r="CI525" s="51"/>
      <c r="CJ525" s="51"/>
      <c r="CK525" s="51"/>
      <c r="CL525" s="51"/>
      <c r="CM525" s="51"/>
      <c r="CN525" s="51"/>
      <c r="CO525" s="51"/>
      <c r="CP525" s="51"/>
      <c r="CQ525" s="51"/>
      <c r="CR525" s="51"/>
      <c r="CS525" s="51"/>
      <c r="CT525" s="51"/>
      <c r="CU525" s="51"/>
      <c r="CV525" s="51"/>
      <c r="CW525" s="51"/>
      <c r="CX525" s="51"/>
      <c r="CY525" s="51"/>
      <c r="CZ525" s="51"/>
      <c r="DA525" s="51"/>
      <c r="DB525" s="51"/>
      <c r="DC525" s="51"/>
      <c r="DD525" s="51"/>
      <c r="DE525" s="51"/>
      <c r="DF525" s="51"/>
      <c r="DG525" s="51"/>
      <c r="DH525" s="51"/>
      <c r="DI525" s="51"/>
      <c r="DJ525" s="51"/>
      <c r="DK525" s="51"/>
      <c r="DL525" s="51"/>
      <c r="DM525" s="51"/>
      <c r="DN525" s="51"/>
      <c r="DO525" s="51"/>
      <c r="DP525" s="51"/>
      <c r="DQ525" s="51"/>
      <c r="DR525" s="51"/>
      <c r="DS525" s="51"/>
      <c r="DT525" s="51"/>
      <c r="DU525" s="51"/>
      <c r="DV525" s="51"/>
      <c r="DW525" s="51"/>
      <c r="DX525" s="51"/>
      <c r="DY525" s="51"/>
      <c r="DZ525" s="51"/>
      <c r="EA525" s="51"/>
      <c r="EB525" s="51"/>
      <c r="EC525" s="51"/>
      <c r="ED525" s="51"/>
      <c r="EE525" s="51"/>
      <c r="EF525" s="51"/>
      <c r="EG525" s="51"/>
      <c r="EH525" s="51"/>
      <c r="EI525" s="51"/>
      <c r="EJ525" s="51"/>
      <c r="EK525" s="51"/>
      <c r="EL525" s="51"/>
      <c r="EM525" s="51"/>
      <c r="EN525" s="51"/>
      <c r="EO525" s="51"/>
      <c r="EP525" s="51"/>
      <c r="EQ525" s="51"/>
      <c r="ER525" s="51"/>
      <c r="ES525" s="51"/>
      <c r="ET525" s="51"/>
      <c r="EU525" s="51"/>
      <c r="EV525" s="51"/>
      <c r="EW525" s="51"/>
      <c r="EX525" s="51"/>
      <c r="EY525" s="51"/>
      <c r="EZ525" s="51"/>
      <c r="FA525" s="51"/>
      <c r="FB525" s="51"/>
      <c r="FC525" s="51"/>
      <c r="FD525" s="51"/>
      <c r="FE525" s="51"/>
      <c r="FF525" s="51"/>
      <c r="FG525" s="51"/>
      <c r="FH525" s="51"/>
      <c r="FI525" s="51"/>
      <c r="FJ525" s="51"/>
      <c r="FK525" s="51"/>
      <c r="FL525" s="51"/>
      <c r="FM525" s="51"/>
      <c r="FN525" s="51"/>
      <c r="FO525" s="51"/>
      <c r="FP525" s="51"/>
      <c r="FQ525" s="51"/>
      <c r="FR525" s="51"/>
      <c r="FS525" s="51"/>
      <c r="FT525" s="51"/>
      <c r="FU525" s="51"/>
      <c r="FV525" s="51"/>
      <c r="FW525" s="51"/>
      <c r="FX525" s="51"/>
      <c r="FY525" s="51"/>
      <c r="FZ525" s="51"/>
      <c r="GA525" s="51"/>
      <c r="GB525" s="51"/>
      <c r="GC525" s="51"/>
      <c r="GD525" s="51"/>
      <c r="GE525" s="51"/>
      <c r="GF525" s="51"/>
      <c r="GG525" s="51"/>
      <c r="GH525" s="51"/>
      <c r="GI525" s="51"/>
      <c r="GJ525" s="51"/>
      <c r="GK525" s="51"/>
      <c r="GL525" s="51"/>
      <c r="GM525" s="51"/>
      <c r="GN525" s="51"/>
      <c r="GO525" s="51"/>
      <c r="GP525" s="51"/>
      <c r="GQ525" s="51"/>
      <c r="GR525" s="51"/>
      <c r="GS525" s="51"/>
      <c r="GT525" s="51"/>
      <c r="GU525" s="51"/>
      <c r="GV525" s="51"/>
      <c r="GW525" s="51"/>
      <c r="GX525" s="51"/>
      <c r="GY525" s="51"/>
      <c r="GZ525" s="51"/>
      <c r="HA525" s="51"/>
      <c r="HB525" s="51"/>
      <c r="HC525" s="51"/>
      <c r="HD525" s="51"/>
      <c r="HE525" s="51"/>
      <c r="HF525" s="51"/>
      <c r="HG525" s="51"/>
      <c r="HH525" s="51"/>
      <c r="HI525" s="51"/>
      <c r="HJ525" s="51"/>
      <c r="HK525" s="51"/>
      <c r="HL525" s="51"/>
      <c r="HM525" s="51"/>
      <c r="HN525" s="51"/>
      <c r="HO525" s="51"/>
      <c r="HP525" s="51"/>
      <c r="HQ525" s="51"/>
      <c r="HR525" s="51"/>
      <c r="HS525" s="51"/>
      <c r="HT525" s="51"/>
      <c r="HU525" s="51"/>
      <c r="HV525" s="51"/>
      <c r="HW525" s="51"/>
      <c r="HX525" s="51"/>
      <c r="HY525" s="51"/>
      <c r="HZ525" s="51"/>
      <c r="IA525" s="51"/>
      <c r="IB525" s="51"/>
      <c r="IC525" s="51"/>
      <c r="ID525" s="51"/>
      <c r="IE525" s="51"/>
      <c r="IF525" s="51"/>
      <c r="IG525" s="51"/>
      <c r="IH525" s="51"/>
      <c r="II525" s="51"/>
      <c r="IJ525" s="51"/>
      <c r="IK525" s="51"/>
      <c r="IL525" s="51"/>
      <c r="IM525" s="51"/>
      <c r="IN525" s="51"/>
      <c r="IO525" s="51"/>
      <c r="IP525" s="51"/>
      <c r="IQ525" s="51"/>
      <c r="IR525" s="51"/>
      <c r="IS525" s="51"/>
      <c r="IT525" s="51"/>
      <c r="IU525" s="51"/>
      <c r="IV525" s="51"/>
    </row>
    <row r="526" spans="1:256" ht="13.5">
      <c r="A526" s="166"/>
      <c r="B526" s="166"/>
      <c r="C526" s="166"/>
      <c r="D526" s="166"/>
      <c r="E526" s="166"/>
      <c r="F526" s="166"/>
      <c r="G526" s="166"/>
      <c r="H526" s="166"/>
      <c r="I526" s="166"/>
      <c r="J526" s="166"/>
      <c r="K526" s="166"/>
      <c r="L526" s="166"/>
      <c r="M526" s="166"/>
      <c r="N526" s="166"/>
      <c r="O526" s="166"/>
      <c r="P526" s="166"/>
      <c r="Q526" s="166"/>
      <c r="R526" s="166"/>
      <c r="S526" s="166"/>
      <c r="T526" s="166"/>
      <c r="U526" s="166"/>
      <c r="V526" s="166"/>
      <c r="W526" s="166"/>
      <c r="X526" s="166"/>
      <c r="Y526" s="166"/>
      <c r="Z526" s="166"/>
      <c r="AA526" s="166"/>
      <c r="AB526" s="166"/>
      <c r="AC526" s="166"/>
      <c r="AD526" s="166"/>
      <c r="AE526" s="166"/>
      <c r="AF526" s="166"/>
      <c r="AG526" s="166"/>
      <c r="AH526" s="166"/>
      <c r="AI526" s="166"/>
      <c r="AJ526" s="57"/>
      <c r="AK526" s="57"/>
      <c r="AL526" s="57"/>
      <c r="AM526" s="57"/>
      <c r="AN526" s="51"/>
      <c r="AO526" s="51"/>
      <c r="AP526" s="51"/>
      <c r="AQ526" s="51"/>
      <c r="AR526" s="51"/>
      <c r="AS526" s="51"/>
      <c r="AT526" s="51"/>
      <c r="AU526" s="51"/>
      <c r="AV526" s="51"/>
      <c r="AW526" s="51"/>
      <c r="AX526" s="51"/>
      <c r="AY526" s="51"/>
      <c r="AZ526" s="51"/>
      <c r="BA526" s="51"/>
      <c r="BB526" s="51"/>
      <c r="BC526" s="51"/>
      <c r="BD526" s="51"/>
      <c r="BE526" s="51"/>
      <c r="BF526" s="51"/>
      <c r="BG526" s="51"/>
      <c r="BH526" s="51"/>
      <c r="BI526" s="51"/>
      <c r="BJ526" s="51"/>
      <c r="BK526" s="51"/>
      <c r="BL526" s="51"/>
      <c r="BM526" s="51"/>
      <c r="BN526" s="51"/>
      <c r="BO526" s="51"/>
      <c r="BP526" s="51"/>
      <c r="BQ526" s="51"/>
      <c r="BR526" s="51"/>
      <c r="BS526" s="51"/>
      <c r="BT526" s="51"/>
      <c r="BU526" s="51"/>
      <c r="BV526" s="51"/>
      <c r="BW526" s="51"/>
      <c r="BX526" s="51"/>
      <c r="BY526" s="51"/>
      <c r="BZ526" s="51"/>
      <c r="CA526" s="51"/>
      <c r="CB526" s="51"/>
      <c r="CC526" s="51"/>
      <c r="CD526" s="51"/>
      <c r="CE526" s="51"/>
      <c r="CF526" s="51"/>
      <c r="CG526" s="51"/>
      <c r="CH526" s="51"/>
      <c r="CI526" s="51"/>
      <c r="CJ526" s="51"/>
      <c r="CK526" s="51"/>
      <c r="CL526" s="51"/>
      <c r="CM526" s="51"/>
      <c r="CN526" s="51"/>
      <c r="CO526" s="51"/>
      <c r="CP526" s="51"/>
      <c r="CQ526" s="51"/>
      <c r="CR526" s="51"/>
      <c r="CS526" s="51"/>
      <c r="CT526" s="51"/>
      <c r="CU526" s="51"/>
      <c r="CV526" s="51"/>
      <c r="CW526" s="51"/>
      <c r="CX526" s="51"/>
      <c r="CY526" s="51"/>
      <c r="CZ526" s="51"/>
      <c r="DA526" s="51"/>
      <c r="DB526" s="51"/>
      <c r="DC526" s="51"/>
      <c r="DD526" s="51"/>
      <c r="DE526" s="51"/>
      <c r="DF526" s="51"/>
      <c r="DG526" s="51"/>
      <c r="DH526" s="51"/>
      <c r="DI526" s="51"/>
      <c r="DJ526" s="51"/>
      <c r="DK526" s="51"/>
      <c r="DL526" s="51"/>
      <c r="DM526" s="51"/>
      <c r="DN526" s="51"/>
      <c r="DO526" s="51"/>
      <c r="DP526" s="51"/>
      <c r="DQ526" s="51"/>
      <c r="DR526" s="51"/>
      <c r="DS526" s="51"/>
      <c r="DT526" s="51"/>
      <c r="DU526" s="51"/>
      <c r="DV526" s="51"/>
      <c r="DW526" s="51"/>
      <c r="DX526" s="51"/>
      <c r="DY526" s="51"/>
      <c r="DZ526" s="51"/>
      <c r="EA526" s="51"/>
      <c r="EB526" s="51"/>
      <c r="EC526" s="51"/>
      <c r="ED526" s="51"/>
      <c r="EE526" s="51"/>
      <c r="EF526" s="51"/>
      <c r="EG526" s="51"/>
      <c r="EH526" s="51"/>
      <c r="EI526" s="51"/>
      <c r="EJ526" s="51"/>
      <c r="EK526" s="51"/>
      <c r="EL526" s="51"/>
      <c r="EM526" s="51"/>
      <c r="EN526" s="51"/>
      <c r="EO526" s="51"/>
      <c r="EP526" s="51"/>
      <c r="EQ526" s="51"/>
      <c r="ER526" s="51"/>
      <c r="ES526" s="51"/>
      <c r="ET526" s="51"/>
      <c r="EU526" s="51"/>
      <c r="EV526" s="51"/>
      <c r="EW526" s="51"/>
      <c r="EX526" s="51"/>
      <c r="EY526" s="51"/>
      <c r="EZ526" s="51"/>
      <c r="FA526" s="51"/>
      <c r="FB526" s="51"/>
      <c r="FC526" s="51"/>
      <c r="FD526" s="51"/>
      <c r="FE526" s="51"/>
      <c r="FF526" s="51"/>
      <c r="FG526" s="51"/>
      <c r="FH526" s="51"/>
      <c r="FI526" s="51"/>
      <c r="FJ526" s="51"/>
      <c r="FK526" s="51"/>
      <c r="FL526" s="51"/>
      <c r="FM526" s="51"/>
      <c r="FN526" s="51"/>
      <c r="FO526" s="51"/>
      <c r="FP526" s="51"/>
      <c r="FQ526" s="51"/>
      <c r="FR526" s="51"/>
      <c r="FS526" s="51"/>
      <c r="FT526" s="51"/>
      <c r="FU526" s="51"/>
      <c r="FV526" s="51"/>
      <c r="FW526" s="51"/>
      <c r="FX526" s="51"/>
      <c r="FY526" s="51"/>
      <c r="FZ526" s="51"/>
      <c r="GA526" s="51"/>
      <c r="GB526" s="51"/>
      <c r="GC526" s="51"/>
      <c r="GD526" s="51"/>
      <c r="GE526" s="51"/>
      <c r="GF526" s="51"/>
      <c r="GG526" s="51"/>
      <c r="GH526" s="51"/>
      <c r="GI526" s="51"/>
      <c r="GJ526" s="51"/>
      <c r="GK526" s="51"/>
      <c r="GL526" s="51"/>
      <c r="GM526" s="51"/>
      <c r="GN526" s="51"/>
      <c r="GO526" s="51"/>
      <c r="GP526" s="51"/>
      <c r="GQ526" s="51"/>
      <c r="GR526" s="51"/>
      <c r="GS526" s="51"/>
      <c r="GT526" s="51"/>
      <c r="GU526" s="51"/>
      <c r="GV526" s="51"/>
      <c r="GW526" s="51"/>
      <c r="GX526" s="51"/>
      <c r="GY526" s="51"/>
      <c r="GZ526" s="51"/>
      <c r="HA526" s="51"/>
      <c r="HB526" s="51"/>
      <c r="HC526" s="51"/>
      <c r="HD526" s="51"/>
      <c r="HE526" s="51"/>
      <c r="HF526" s="51"/>
      <c r="HG526" s="51"/>
      <c r="HH526" s="51"/>
      <c r="HI526" s="51"/>
      <c r="HJ526" s="51"/>
      <c r="HK526" s="51"/>
      <c r="HL526" s="51"/>
      <c r="HM526" s="51"/>
      <c r="HN526" s="51"/>
      <c r="HO526" s="51"/>
      <c r="HP526" s="51"/>
      <c r="HQ526" s="51"/>
      <c r="HR526" s="51"/>
      <c r="HS526" s="51"/>
      <c r="HT526" s="51"/>
      <c r="HU526" s="51"/>
      <c r="HV526" s="51"/>
      <c r="HW526" s="51"/>
      <c r="HX526" s="51"/>
      <c r="HY526" s="51"/>
      <c r="HZ526" s="51"/>
      <c r="IA526" s="51"/>
      <c r="IB526" s="51"/>
      <c r="IC526" s="51"/>
      <c r="ID526" s="51"/>
      <c r="IE526" s="51"/>
      <c r="IF526" s="51"/>
      <c r="IG526" s="51"/>
      <c r="IH526" s="51"/>
      <c r="II526" s="51"/>
      <c r="IJ526" s="51"/>
      <c r="IK526" s="51"/>
      <c r="IL526" s="51"/>
      <c r="IM526" s="51"/>
      <c r="IN526" s="51"/>
      <c r="IO526" s="51"/>
      <c r="IP526" s="51"/>
      <c r="IQ526" s="51"/>
      <c r="IR526" s="51"/>
      <c r="IS526" s="51"/>
      <c r="IT526" s="51"/>
      <c r="IU526" s="51"/>
      <c r="IV526" s="51"/>
    </row>
    <row r="527" spans="1:256" ht="13.5">
      <c r="A527" s="166"/>
      <c r="B527" s="166"/>
      <c r="C527" s="166"/>
      <c r="D527" s="166"/>
      <c r="E527" s="166"/>
      <c r="F527" s="166"/>
      <c r="G527" s="166"/>
      <c r="H527" s="166"/>
      <c r="I527" s="166"/>
      <c r="J527" s="166"/>
      <c r="K527" s="166"/>
      <c r="L527" s="166"/>
      <c r="M527" s="166"/>
      <c r="N527" s="166"/>
      <c r="O527" s="166"/>
      <c r="P527" s="166"/>
      <c r="Q527" s="166"/>
      <c r="R527" s="166"/>
      <c r="S527" s="166"/>
      <c r="T527" s="166"/>
      <c r="U527" s="166"/>
      <c r="V527" s="166"/>
      <c r="W527" s="166"/>
      <c r="X527" s="166"/>
      <c r="Y527" s="166"/>
      <c r="Z527" s="166"/>
      <c r="AA527" s="166"/>
      <c r="AB527" s="166"/>
      <c r="AC527" s="166"/>
      <c r="AD527" s="166"/>
      <c r="AE527" s="166"/>
      <c r="AF527" s="166"/>
      <c r="AG527" s="166"/>
      <c r="AH527" s="166"/>
      <c r="AI527" s="166"/>
      <c r="AJ527" s="57"/>
      <c r="AK527" s="57"/>
      <c r="AL527" s="57"/>
      <c r="AM527" s="57"/>
      <c r="AN527" s="51"/>
      <c r="AO527" s="51"/>
      <c r="AP527" s="51"/>
      <c r="AQ527" s="51"/>
      <c r="AR527" s="51"/>
      <c r="AS527" s="51"/>
      <c r="AT527" s="51"/>
      <c r="AU527" s="51"/>
      <c r="AV527" s="51"/>
      <c r="AW527" s="51"/>
      <c r="AX527" s="51"/>
      <c r="AY527" s="51"/>
      <c r="AZ527" s="51"/>
      <c r="BA527" s="51"/>
      <c r="BB527" s="51"/>
      <c r="BC527" s="51"/>
      <c r="BD527" s="51"/>
      <c r="BE527" s="51"/>
      <c r="BF527" s="51"/>
      <c r="BG527" s="51"/>
      <c r="BH527" s="51"/>
      <c r="BI527" s="51"/>
      <c r="BJ527" s="51"/>
      <c r="BK527" s="51"/>
      <c r="BL527" s="51"/>
      <c r="BM527" s="51"/>
      <c r="BN527" s="51"/>
      <c r="BO527" s="51"/>
      <c r="BP527" s="51"/>
      <c r="BQ527" s="51"/>
      <c r="BR527" s="51"/>
      <c r="BS527" s="51"/>
      <c r="BT527" s="51"/>
      <c r="BU527" s="51"/>
      <c r="BV527" s="51"/>
      <c r="BW527" s="51"/>
      <c r="BX527" s="51"/>
      <c r="BY527" s="51"/>
      <c r="BZ527" s="51"/>
      <c r="CA527" s="51"/>
      <c r="CB527" s="51"/>
      <c r="CC527" s="51"/>
      <c r="CD527" s="51"/>
      <c r="CE527" s="51"/>
      <c r="CF527" s="51"/>
      <c r="CG527" s="51"/>
      <c r="CH527" s="51"/>
      <c r="CI527" s="51"/>
      <c r="CJ527" s="51"/>
      <c r="CK527" s="51"/>
      <c r="CL527" s="51"/>
      <c r="CM527" s="51"/>
      <c r="CN527" s="51"/>
      <c r="CO527" s="51"/>
      <c r="CP527" s="51"/>
      <c r="CQ527" s="51"/>
      <c r="CR527" s="51"/>
      <c r="CS527" s="51"/>
      <c r="CT527" s="51"/>
      <c r="CU527" s="51"/>
      <c r="CV527" s="51"/>
      <c r="CW527" s="51"/>
      <c r="CX527" s="51"/>
      <c r="CY527" s="51"/>
      <c r="CZ527" s="51"/>
      <c r="DA527" s="51"/>
      <c r="DB527" s="51"/>
      <c r="DC527" s="51"/>
      <c r="DD527" s="51"/>
      <c r="DE527" s="51"/>
      <c r="DF527" s="51"/>
      <c r="DG527" s="51"/>
      <c r="DH527" s="51"/>
      <c r="DI527" s="51"/>
      <c r="DJ527" s="51"/>
      <c r="DK527" s="51"/>
      <c r="DL527" s="51"/>
      <c r="DM527" s="51"/>
      <c r="DN527" s="51"/>
      <c r="DO527" s="51"/>
      <c r="DP527" s="51"/>
      <c r="DQ527" s="51"/>
      <c r="DR527" s="51"/>
      <c r="DS527" s="51"/>
      <c r="DT527" s="51"/>
      <c r="DU527" s="51"/>
      <c r="DV527" s="51"/>
      <c r="DW527" s="51"/>
      <c r="DX527" s="51"/>
      <c r="DY527" s="51"/>
      <c r="DZ527" s="51"/>
      <c r="EA527" s="51"/>
      <c r="EB527" s="51"/>
      <c r="EC527" s="51"/>
      <c r="ED527" s="51"/>
      <c r="EE527" s="51"/>
      <c r="EF527" s="51"/>
      <c r="EG527" s="51"/>
      <c r="EH527" s="51"/>
      <c r="EI527" s="51"/>
      <c r="EJ527" s="51"/>
      <c r="EK527" s="51"/>
      <c r="EL527" s="51"/>
      <c r="EM527" s="51"/>
      <c r="EN527" s="51"/>
      <c r="EO527" s="51"/>
      <c r="EP527" s="51"/>
      <c r="EQ527" s="51"/>
      <c r="ER527" s="51"/>
      <c r="ES527" s="51"/>
      <c r="ET527" s="51"/>
      <c r="EU527" s="51"/>
      <c r="EV527" s="51"/>
      <c r="EW527" s="51"/>
      <c r="EX527" s="51"/>
      <c r="EY527" s="51"/>
      <c r="EZ527" s="51"/>
      <c r="FA527" s="51"/>
      <c r="FB527" s="51"/>
      <c r="FC527" s="51"/>
      <c r="FD527" s="51"/>
      <c r="FE527" s="51"/>
      <c r="FF527" s="51"/>
      <c r="FG527" s="51"/>
      <c r="FH527" s="51"/>
      <c r="FI527" s="51"/>
      <c r="FJ527" s="51"/>
      <c r="FK527" s="51"/>
      <c r="FL527" s="51"/>
      <c r="FM527" s="51"/>
      <c r="FN527" s="51"/>
      <c r="FO527" s="51"/>
      <c r="FP527" s="51"/>
      <c r="FQ527" s="51"/>
      <c r="FR527" s="51"/>
      <c r="FS527" s="51"/>
      <c r="FT527" s="51"/>
      <c r="FU527" s="51"/>
      <c r="FV527" s="51"/>
      <c r="FW527" s="51"/>
      <c r="FX527" s="51"/>
      <c r="FY527" s="51"/>
      <c r="FZ527" s="51"/>
      <c r="GA527" s="51"/>
      <c r="GB527" s="51"/>
      <c r="GC527" s="51"/>
      <c r="GD527" s="51"/>
      <c r="GE527" s="51"/>
      <c r="GF527" s="51"/>
      <c r="GG527" s="51"/>
      <c r="GH527" s="51"/>
      <c r="GI527" s="51"/>
      <c r="GJ527" s="51"/>
      <c r="GK527" s="51"/>
      <c r="GL527" s="51"/>
      <c r="GM527" s="51"/>
      <c r="GN527" s="51"/>
      <c r="GO527" s="51"/>
      <c r="GP527" s="51"/>
      <c r="GQ527" s="51"/>
      <c r="GR527" s="51"/>
      <c r="GS527" s="51"/>
      <c r="GT527" s="51"/>
      <c r="GU527" s="51"/>
      <c r="GV527" s="51"/>
      <c r="GW527" s="51"/>
      <c r="GX527" s="51"/>
      <c r="GY527" s="51"/>
      <c r="GZ527" s="51"/>
      <c r="HA527" s="51"/>
      <c r="HB527" s="51"/>
      <c r="HC527" s="51"/>
      <c r="HD527" s="51"/>
      <c r="HE527" s="51"/>
      <c r="HF527" s="51"/>
      <c r="HG527" s="51"/>
      <c r="HH527" s="51"/>
      <c r="HI527" s="51"/>
      <c r="HJ527" s="51"/>
      <c r="HK527" s="51"/>
      <c r="HL527" s="51"/>
      <c r="HM527" s="51"/>
      <c r="HN527" s="51"/>
      <c r="HO527" s="51"/>
      <c r="HP527" s="51"/>
      <c r="HQ527" s="51"/>
      <c r="HR527" s="51"/>
      <c r="HS527" s="51"/>
      <c r="HT527" s="51"/>
      <c r="HU527" s="51"/>
      <c r="HV527" s="51"/>
      <c r="HW527" s="51"/>
      <c r="HX527" s="51"/>
      <c r="HY527" s="51"/>
      <c r="HZ527" s="51"/>
      <c r="IA527" s="51"/>
      <c r="IB527" s="51"/>
      <c r="IC527" s="51"/>
      <c r="ID527" s="51"/>
      <c r="IE527" s="51"/>
      <c r="IF527" s="51"/>
      <c r="IG527" s="51"/>
      <c r="IH527" s="51"/>
      <c r="II527" s="51"/>
      <c r="IJ527" s="51"/>
      <c r="IK527" s="51"/>
      <c r="IL527" s="51"/>
      <c r="IM527" s="51"/>
      <c r="IN527" s="51"/>
      <c r="IO527" s="51"/>
      <c r="IP527" s="51"/>
      <c r="IQ527" s="51"/>
      <c r="IR527" s="51"/>
      <c r="IS527" s="51"/>
      <c r="IT527" s="51"/>
      <c r="IU527" s="51"/>
      <c r="IV527" s="51"/>
    </row>
    <row r="528" spans="1:256" ht="13.5">
      <c r="A528" s="166"/>
      <c r="B528" s="166"/>
      <c r="C528" s="166"/>
      <c r="D528" s="166"/>
      <c r="E528" s="166"/>
      <c r="F528" s="166"/>
      <c r="G528" s="166"/>
      <c r="H528" s="166"/>
      <c r="I528" s="166"/>
      <c r="J528" s="166"/>
      <c r="K528" s="166"/>
      <c r="L528" s="166"/>
      <c r="M528" s="166"/>
      <c r="N528" s="166"/>
      <c r="O528" s="166"/>
      <c r="P528" s="166"/>
      <c r="Q528" s="166"/>
      <c r="R528" s="166"/>
      <c r="S528" s="166"/>
      <c r="T528" s="166"/>
      <c r="U528" s="166"/>
      <c r="V528" s="166"/>
      <c r="W528" s="166"/>
      <c r="X528" s="166"/>
      <c r="Y528" s="166"/>
      <c r="Z528" s="166"/>
      <c r="AA528" s="166"/>
      <c r="AB528" s="166"/>
      <c r="AC528" s="166"/>
      <c r="AD528" s="166"/>
      <c r="AE528" s="166"/>
      <c r="AF528" s="166"/>
      <c r="AG528" s="166"/>
      <c r="AH528" s="166"/>
      <c r="AI528" s="166"/>
      <c r="AJ528" s="57"/>
      <c r="AK528" s="57"/>
      <c r="AL528" s="57"/>
      <c r="AM528" s="57"/>
      <c r="AN528" s="51"/>
      <c r="AO528" s="51"/>
      <c r="AP528" s="51"/>
      <c r="AQ528" s="51"/>
      <c r="AR528" s="51"/>
      <c r="AS528" s="51"/>
      <c r="AT528" s="51"/>
      <c r="AU528" s="51"/>
      <c r="AV528" s="51"/>
      <c r="AW528" s="51"/>
      <c r="AX528" s="51"/>
      <c r="AY528" s="51"/>
      <c r="AZ528" s="51"/>
      <c r="BA528" s="51"/>
      <c r="BB528" s="51"/>
      <c r="BC528" s="51"/>
      <c r="BD528" s="51"/>
      <c r="BE528" s="51"/>
      <c r="BF528" s="51"/>
      <c r="BG528" s="51"/>
      <c r="BH528" s="51"/>
      <c r="BI528" s="51"/>
      <c r="BJ528" s="51"/>
      <c r="BK528" s="51"/>
      <c r="BL528" s="51"/>
      <c r="BM528" s="51"/>
      <c r="BN528" s="51"/>
      <c r="BO528" s="51"/>
      <c r="BP528" s="51"/>
      <c r="BQ528" s="51"/>
      <c r="BR528" s="51"/>
      <c r="BS528" s="51"/>
      <c r="BT528" s="51"/>
      <c r="BU528" s="51"/>
      <c r="BV528" s="51"/>
      <c r="BW528" s="51"/>
      <c r="BX528" s="51"/>
      <c r="BY528" s="51"/>
      <c r="BZ528" s="51"/>
      <c r="CA528" s="51"/>
      <c r="CB528" s="51"/>
      <c r="CC528" s="51"/>
      <c r="CD528" s="51"/>
      <c r="CE528" s="51"/>
      <c r="CF528" s="51"/>
      <c r="CG528" s="51"/>
      <c r="CH528" s="51"/>
      <c r="CI528" s="51"/>
      <c r="CJ528" s="51"/>
      <c r="CK528" s="51"/>
      <c r="CL528" s="51"/>
      <c r="CM528" s="51"/>
      <c r="CN528" s="51"/>
      <c r="CO528" s="51"/>
      <c r="CP528" s="51"/>
      <c r="CQ528" s="51"/>
      <c r="CR528" s="51"/>
      <c r="CS528" s="51"/>
      <c r="CT528" s="51"/>
      <c r="CU528" s="51"/>
      <c r="CV528" s="51"/>
      <c r="CW528" s="51"/>
      <c r="CX528" s="51"/>
      <c r="CY528" s="51"/>
      <c r="CZ528" s="51"/>
      <c r="DA528" s="51"/>
      <c r="DB528" s="51"/>
      <c r="DC528" s="51"/>
      <c r="DD528" s="51"/>
      <c r="DE528" s="51"/>
      <c r="DF528" s="51"/>
      <c r="DG528" s="51"/>
      <c r="DH528" s="51"/>
      <c r="DI528" s="51"/>
      <c r="DJ528" s="51"/>
      <c r="DK528" s="51"/>
      <c r="DL528" s="51"/>
      <c r="DM528" s="51"/>
      <c r="DN528" s="51"/>
      <c r="DO528" s="51"/>
      <c r="DP528" s="51"/>
      <c r="DQ528" s="51"/>
      <c r="DR528" s="51"/>
      <c r="DS528" s="51"/>
      <c r="DT528" s="51"/>
      <c r="DU528" s="51"/>
      <c r="DV528" s="51"/>
      <c r="DW528" s="51"/>
      <c r="DX528" s="51"/>
      <c r="DY528" s="51"/>
      <c r="DZ528" s="51"/>
      <c r="EA528" s="51"/>
      <c r="EB528" s="51"/>
      <c r="EC528" s="51"/>
      <c r="ED528" s="51"/>
      <c r="EE528" s="51"/>
      <c r="EF528" s="51"/>
      <c r="EG528" s="51"/>
      <c r="EH528" s="51"/>
      <c r="EI528" s="51"/>
      <c r="EJ528" s="51"/>
      <c r="EK528" s="51"/>
      <c r="EL528" s="51"/>
      <c r="EM528" s="51"/>
      <c r="EN528" s="51"/>
      <c r="EO528" s="51"/>
      <c r="EP528" s="51"/>
      <c r="EQ528" s="51"/>
      <c r="ER528" s="51"/>
      <c r="ES528" s="51"/>
      <c r="ET528" s="51"/>
      <c r="EU528" s="51"/>
      <c r="EV528" s="51"/>
      <c r="EW528" s="51"/>
      <c r="EX528" s="51"/>
      <c r="EY528" s="51"/>
      <c r="EZ528" s="51"/>
      <c r="FA528" s="51"/>
      <c r="FB528" s="51"/>
      <c r="FC528" s="51"/>
      <c r="FD528" s="51"/>
      <c r="FE528" s="51"/>
      <c r="FF528" s="51"/>
      <c r="FG528" s="51"/>
      <c r="FH528" s="51"/>
      <c r="FI528" s="51"/>
      <c r="FJ528" s="51"/>
      <c r="FK528" s="51"/>
      <c r="FL528" s="51"/>
      <c r="FM528" s="51"/>
      <c r="FN528" s="51"/>
      <c r="FO528" s="51"/>
      <c r="FP528" s="51"/>
      <c r="FQ528" s="51"/>
      <c r="FR528" s="51"/>
      <c r="FS528" s="51"/>
      <c r="FT528" s="51"/>
      <c r="FU528" s="51"/>
      <c r="FV528" s="51"/>
      <c r="FW528" s="51"/>
      <c r="FX528" s="51"/>
      <c r="FY528" s="51"/>
      <c r="FZ528" s="51"/>
      <c r="GA528" s="51"/>
      <c r="GB528" s="51"/>
      <c r="GC528" s="51"/>
      <c r="GD528" s="51"/>
      <c r="GE528" s="51"/>
      <c r="GF528" s="51"/>
      <c r="GG528" s="51"/>
      <c r="GH528" s="51"/>
      <c r="GI528" s="51"/>
      <c r="GJ528" s="51"/>
      <c r="GK528" s="51"/>
      <c r="GL528" s="51"/>
      <c r="GM528" s="51"/>
      <c r="GN528" s="51"/>
      <c r="GO528" s="51"/>
      <c r="GP528" s="51"/>
      <c r="GQ528" s="51"/>
      <c r="GR528" s="51"/>
      <c r="GS528" s="51"/>
      <c r="GT528" s="51"/>
      <c r="GU528" s="51"/>
      <c r="GV528" s="51"/>
      <c r="GW528" s="51"/>
      <c r="GX528" s="51"/>
      <c r="GY528" s="51"/>
      <c r="GZ528" s="51"/>
      <c r="HA528" s="51"/>
      <c r="HB528" s="51"/>
      <c r="HC528" s="51"/>
      <c r="HD528" s="51"/>
      <c r="HE528" s="51"/>
      <c r="HF528" s="51"/>
      <c r="HG528" s="51"/>
      <c r="HH528" s="51"/>
      <c r="HI528" s="51"/>
      <c r="HJ528" s="51"/>
      <c r="HK528" s="51"/>
      <c r="HL528" s="51"/>
      <c r="HM528" s="51"/>
      <c r="HN528" s="51"/>
      <c r="HO528" s="51"/>
      <c r="HP528" s="51"/>
      <c r="HQ528" s="51"/>
      <c r="HR528" s="51"/>
      <c r="HS528" s="51"/>
      <c r="HT528" s="51"/>
      <c r="HU528" s="51"/>
      <c r="HV528" s="51"/>
      <c r="HW528" s="51"/>
      <c r="HX528" s="51"/>
      <c r="HY528" s="51"/>
      <c r="HZ528" s="51"/>
      <c r="IA528" s="51"/>
      <c r="IB528" s="51"/>
      <c r="IC528" s="51"/>
      <c r="ID528" s="51"/>
      <c r="IE528" s="51"/>
      <c r="IF528" s="51"/>
      <c r="IG528" s="51"/>
      <c r="IH528" s="51"/>
      <c r="II528" s="51"/>
      <c r="IJ528" s="51"/>
      <c r="IK528" s="51"/>
      <c r="IL528" s="51"/>
      <c r="IM528" s="51"/>
      <c r="IN528" s="51"/>
      <c r="IO528" s="51"/>
      <c r="IP528" s="51"/>
      <c r="IQ528" s="51"/>
      <c r="IR528" s="51"/>
      <c r="IS528" s="51"/>
      <c r="IT528" s="51"/>
      <c r="IU528" s="51"/>
      <c r="IV528" s="51"/>
    </row>
    <row r="529" spans="1:256" ht="13.5">
      <c r="A529" s="166"/>
      <c r="B529" s="166"/>
      <c r="C529" s="166"/>
      <c r="D529" s="166"/>
      <c r="E529" s="166"/>
      <c r="F529" s="166"/>
      <c r="G529" s="166"/>
      <c r="H529" s="166"/>
      <c r="I529" s="166"/>
      <c r="J529" s="166"/>
      <c r="K529" s="166"/>
      <c r="L529" s="166"/>
      <c r="M529" s="166"/>
      <c r="N529" s="166"/>
      <c r="O529" s="166"/>
      <c r="P529" s="166"/>
      <c r="Q529" s="166"/>
      <c r="R529" s="166"/>
      <c r="S529" s="166"/>
      <c r="T529" s="166"/>
      <c r="U529" s="166"/>
      <c r="V529" s="166"/>
      <c r="W529" s="166"/>
      <c r="X529" s="166"/>
      <c r="Y529" s="166"/>
      <c r="Z529" s="166"/>
      <c r="AA529" s="166"/>
      <c r="AB529" s="166"/>
      <c r="AC529" s="166"/>
      <c r="AD529" s="166"/>
      <c r="AE529" s="166"/>
      <c r="AF529" s="166"/>
      <c r="AG529" s="166"/>
      <c r="AH529" s="166"/>
      <c r="AI529" s="166"/>
      <c r="AJ529" s="57"/>
      <c r="AK529" s="57"/>
      <c r="AL529" s="51"/>
      <c r="AM529" s="51"/>
      <c r="AN529" s="51"/>
      <c r="AO529" s="51"/>
      <c r="AP529" s="51"/>
      <c r="AQ529" s="51"/>
      <c r="AR529" s="51"/>
      <c r="AS529" s="51"/>
      <c r="AT529" s="51"/>
      <c r="AU529" s="51"/>
      <c r="AV529" s="51"/>
      <c r="AW529" s="51"/>
      <c r="AX529" s="51"/>
      <c r="AY529" s="51"/>
      <c r="AZ529" s="51"/>
      <c r="BA529" s="51"/>
      <c r="BB529" s="51"/>
      <c r="BC529" s="51"/>
      <c r="BD529" s="51"/>
      <c r="BE529" s="51"/>
      <c r="BF529" s="51"/>
      <c r="BG529" s="51"/>
      <c r="BH529" s="51"/>
      <c r="BI529" s="51"/>
      <c r="BJ529" s="51"/>
      <c r="BK529" s="51"/>
      <c r="BL529" s="51"/>
      <c r="BM529" s="51"/>
      <c r="BN529" s="51"/>
      <c r="BO529" s="51"/>
      <c r="BP529" s="51"/>
      <c r="BQ529" s="51"/>
      <c r="BR529" s="51"/>
      <c r="BS529" s="51"/>
      <c r="BT529" s="51"/>
      <c r="BU529" s="51"/>
      <c r="BV529" s="51"/>
      <c r="BW529" s="51"/>
      <c r="BX529" s="51"/>
      <c r="BY529" s="51"/>
      <c r="BZ529" s="51"/>
      <c r="CA529" s="51"/>
      <c r="CB529" s="51"/>
      <c r="CC529" s="51"/>
      <c r="CD529" s="51"/>
      <c r="CE529" s="51"/>
      <c r="CF529" s="51"/>
      <c r="CG529" s="51"/>
      <c r="CH529" s="51"/>
      <c r="CI529" s="51"/>
      <c r="CJ529" s="51"/>
      <c r="CK529" s="51"/>
      <c r="CL529" s="51"/>
      <c r="CM529" s="51"/>
      <c r="CN529" s="51"/>
      <c r="CO529" s="51"/>
      <c r="CP529" s="51"/>
      <c r="CQ529" s="51"/>
      <c r="CR529" s="51"/>
      <c r="CS529" s="51"/>
      <c r="CT529" s="51"/>
      <c r="CU529" s="51"/>
      <c r="CV529" s="51"/>
      <c r="CW529" s="51"/>
      <c r="CX529" s="51"/>
      <c r="CY529" s="51"/>
      <c r="CZ529" s="51"/>
      <c r="DA529" s="51"/>
      <c r="DB529" s="51"/>
      <c r="DC529" s="51"/>
      <c r="DD529" s="51"/>
      <c r="DE529" s="51"/>
      <c r="DF529" s="51"/>
      <c r="DG529" s="51"/>
      <c r="DH529" s="51"/>
      <c r="DI529" s="51"/>
      <c r="DJ529" s="51"/>
      <c r="DK529" s="51"/>
      <c r="DL529" s="51"/>
      <c r="DM529" s="51"/>
      <c r="DN529" s="51"/>
      <c r="DO529" s="51"/>
      <c r="DP529" s="51"/>
      <c r="DQ529" s="51"/>
      <c r="DR529" s="51"/>
      <c r="DS529" s="51"/>
      <c r="DT529" s="51"/>
      <c r="DU529" s="51"/>
      <c r="DV529" s="51"/>
      <c r="DW529" s="51"/>
      <c r="DX529" s="51"/>
      <c r="DY529" s="51"/>
      <c r="DZ529" s="51"/>
      <c r="EA529" s="51"/>
      <c r="EB529" s="51"/>
      <c r="EC529" s="51"/>
      <c r="ED529" s="51"/>
      <c r="EE529" s="51"/>
      <c r="EF529" s="51"/>
      <c r="EG529" s="51"/>
      <c r="EH529" s="51"/>
      <c r="EI529" s="51"/>
      <c r="EJ529" s="51"/>
      <c r="EK529" s="51"/>
      <c r="EL529" s="51"/>
      <c r="EM529" s="51"/>
      <c r="EN529" s="51"/>
      <c r="EO529" s="51"/>
      <c r="EP529" s="51"/>
      <c r="EQ529" s="51"/>
      <c r="ER529" s="51"/>
      <c r="ES529" s="51"/>
      <c r="ET529" s="51"/>
      <c r="EU529" s="51"/>
      <c r="EV529" s="51"/>
      <c r="EW529" s="51"/>
      <c r="EX529" s="51"/>
      <c r="EY529" s="51"/>
      <c r="EZ529" s="51"/>
      <c r="FA529" s="51"/>
      <c r="FB529" s="51"/>
      <c r="FC529" s="51"/>
      <c r="FD529" s="51"/>
      <c r="FE529" s="51"/>
      <c r="FF529" s="51"/>
      <c r="FG529" s="51"/>
      <c r="FH529" s="51"/>
      <c r="FI529" s="51"/>
      <c r="FJ529" s="51"/>
      <c r="FK529" s="51"/>
      <c r="FL529" s="51"/>
      <c r="FM529" s="51"/>
      <c r="FN529" s="51"/>
      <c r="FO529" s="51"/>
      <c r="FP529" s="51"/>
      <c r="FQ529" s="51"/>
      <c r="FR529" s="51"/>
      <c r="FS529" s="51"/>
      <c r="FT529" s="51"/>
      <c r="FU529" s="51"/>
      <c r="FV529" s="51"/>
      <c r="FW529" s="51"/>
      <c r="FX529" s="51"/>
      <c r="FY529" s="51"/>
      <c r="FZ529" s="51"/>
      <c r="GA529" s="51"/>
      <c r="GB529" s="51"/>
      <c r="GC529" s="51"/>
      <c r="GD529" s="51"/>
      <c r="GE529" s="51"/>
      <c r="GF529" s="51"/>
      <c r="GG529" s="51"/>
      <c r="GH529" s="51"/>
      <c r="GI529" s="51"/>
      <c r="GJ529" s="51"/>
      <c r="GK529" s="51"/>
      <c r="GL529" s="51"/>
      <c r="GM529" s="51"/>
      <c r="GN529" s="51"/>
      <c r="GO529" s="51"/>
      <c r="GP529" s="51"/>
      <c r="GQ529" s="51"/>
      <c r="GR529" s="51"/>
      <c r="GS529" s="51"/>
      <c r="GT529" s="51"/>
      <c r="GU529" s="51"/>
      <c r="GV529" s="51"/>
      <c r="GW529" s="51"/>
      <c r="GX529" s="51"/>
      <c r="GY529" s="51"/>
      <c r="GZ529" s="51"/>
      <c r="HA529" s="51"/>
      <c r="HB529" s="51"/>
      <c r="HC529" s="51"/>
      <c r="HD529" s="51"/>
      <c r="HE529" s="51"/>
      <c r="HF529" s="51"/>
      <c r="HG529" s="51"/>
      <c r="HH529" s="51"/>
      <c r="HI529" s="51"/>
      <c r="HJ529" s="51"/>
      <c r="HK529" s="51"/>
      <c r="HL529" s="51"/>
      <c r="HM529" s="51"/>
      <c r="HN529" s="51"/>
      <c r="HO529" s="51"/>
      <c r="HP529" s="51"/>
      <c r="HQ529" s="51"/>
      <c r="HR529" s="51"/>
      <c r="HS529" s="51"/>
      <c r="HT529" s="51"/>
      <c r="HU529" s="51"/>
      <c r="HV529" s="51"/>
      <c r="HW529" s="51"/>
      <c r="HX529" s="51"/>
      <c r="HY529" s="51"/>
      <c r="HZ529" s="51"/>
      <c r="IA529" s="51"/>
      <c r="IB529" s="51"/>
      <c r="IC529" s="51"/>
      <c r="ID529" s="51"/>
      <c r="IE529" s="51"/>
      <c r="IF529" s="51"/>
      <c r="IG529" s="51"/>
      <c r="IH529" s="51"/>
      <c r="II529" s="51"/>
      <c r="IJ529" s="51"/>
      <c r="IK529" s="51"/>
      <c r="IL529" s="51"/>
      <c r="IM529" s="51"/>
      <c r="IN529" s="51"/>
      <c r="IO529" s="51"/>
      <c r="IP529" s="51"/>
      <c r="IQ529" s="51"/>
      <c r="IR529" s="51"/>
      <c r="IS529" s="51"/>
      <c r="IT529" s="51"/>
      <c r="IU529" s="51"/>
      <c r="IV529" s="51"/>
    </row>
    <row r="530" spans="1:256" ht="13.5">
      <c r="A530" s="166"/>
      <c r="B530" s="166"/>
      <c r="C530" s="166"/>
      <c r="D530" s="166"/>
      <c r="E530" s="166"/>
      <c r="F530" s="166"/>
      <c r="G530" s="166"/>
      <c r="H530" s="166"/>
      <c r="I530" s="166"/>
      <c r="J530" s="166"/>
      <c r="K530" s="166"/>
      <c r="L530" s="166"/>
      <c r="M530" s="166"/>
      <c r="N530" s="166"/>
      <c r="O530" s="166"/>
      <c r="P530" s="166"/>
      <c r="Q530" s="166"/>
      <c r="R530" s="166"/>
      <c r="S530" s="166"/>
      <c r="T530" s="166"/>
      <c r="U530" s="166"/>
      <c r="V530" s="166"/>
      <c r="W530" s="166"/>
      <c r="X530" s="166"/>
      <c r="Y530" s="166"/>
      <c r="Z530" s="166"/>
      <c r="AA530" s="166"/>
      <c r="AB530" s="166"/>
      <c r="AC530" s="166"/>
      <c r="AD530" s="166"/>
      <c r="AE530" s="166"/>
      <c r="AF530" s="166"/>
      <c r="AG530" s="166"/>
      <c r="AH530" s="166"/>
      <c r="AI530" s="166"/>
      <c r="AJ530" s="57"/>
      <c r="AK530" s="57"/>
      <c r="AL530" s="57"/>
      <c r="AM530" s="57"/>
      <c r="AN530" s="51"/>
      <c r="AO530" s="51"/>
      <c r="AP530" s="51"/>
      <c r="AQ530" s="51"/>
      <c r="AR530" s="51"/>
      <c r="AS530" s="51"/>
      <c r="AT530" s="51"/>
      <c r="AU530" s="51"/>
      <c r="AV530" s="51"/>
      <c r="AW530" s="51"/>
      <c r="AX530" s="51"/>
      <c r="AY530" s="51"/>
      <c r="AZ530" s="51"/>
      <c r="BA530" s="51"/>
      <c r="BB530" s="51"/>
      <c r="BC530" s="51"/>
      <c r="BD530" s="51"/>
      <c r="BE530" s="51"/>
      <c r="BF530" s="51"/>
      <c r="BG530" s="51"/>
      <c r="BH530" s="51"/>
      <c r="BI530" s="51"/>
      <c r="BJ530" s="51"/>
      <c r="BK530" s="51"/>
      <c r="BL530" s="51"/>
      <c r="BM530" s="51"/>
      <c r="BN530" s="51"/>
      <c r="BO530" s="51"/>
      <c r="BP530" s="51"/>
      <c r="BQ530" s="51"/>
      <c r="BR530" s="51"/>
      <c r="BS530" s="51"/>
      <c r="BT530" s="51"/>
      <c r="BU530" s="51"/>
      <c r="BV530" s="51"/>
      <c r="BW530" s="51"/>
      <c r="BX530" s="51"/>
      <c r="BY530" s="51"/>
      <c r="BZ530" s="51"/>
      <c r="CA530" s="51"/>
      <c r="CB530" s="51"/>
      <c r="CC530" s="51"/>
      <c r="CD530" s="51"/>
      <c r="CE530" s="51"/>
      <c r="CF530" s="51"/>
      <c r="CG530" s="51"/>
      <c r="CH530" s="51"/>
      <c r="CI530" s="51"/>
      <c r="CJ530" s="51"/>
      <c r="CK530" s="51"/>
      <c r="CL530" s="51"/>
      <c r="CM530" s="51"/>
      <c r="CN530" s="51"/>
      <c r="CO530" s="51"/>
      <c r="CP530" s="51"/>
      <c r="CQ530" s="51"/>
      <c r="CR530" s="51"/>
      <c r="CS530" s="51"/>
      <c r="CT530" s="51"/>
      <c r="CU530" s="51"/>
      <c r="CV530" s="51"/>
      <c r="CW530" s="51"/>
      <c r="CX530" s="51"/>
      <c r="CY530" s="51"/>
      <c r="CZ530" s="51"/>
      <c r="DA530" s="51"/>
      <c r="DB530" s="51"/>
      <c r="DC530" s="51"/>
      <c r="DD530" s="51"/>
      <c r="DE530" s="51"/>
      <c r="DF530" s="51"/>
      <c r="DG530" s="51"/>
      <c r="DH530" s="51"/>
      <c r="DI530" s="51"/>
      <c r="DJ530" s="51"/>
      <c r="DK530" s="51"/>
      <c r="DL530" s="51"/>
      <c r="DM530" s="51"/>
      <c r="DN530" s="51"/>
      <c r="DO530" s="51"/>
      <c r="DP530" s="51"/>
      <c r="DQ530" s="51"/>
      <c r="DR530" s="51"/>
      <c r="DS530" s="51"/>
      <c r="DT530" s="51"/>
      <c r="DU530" s="51"/>
      <c r="DV530" s="51"/>
      <c r="DW530" s="51"/>
      <c r="DX530" s="51"/>
      <c r="DY530" s="51"/>
      <c r="DZ530" s="51"/>
      <c r="EA530" s="51"/>
      <c r="EB530" s="51"/>
      <c r="EC530" s="51"/>
      <c r="ED530" s="51"/>
      <c r="EE530" s="51"/>
      <c r="EF530" s="51"/>
      <c r="EG530" s="51"/>
      <c r="EH530" s="51"/>
      <c r="EI530" s="51"/>
      <c r="EJ530" s="51"/>
      <c r="EK530" s="51"/>
      <c r="EL530" s="51"/>
      <c r="EM530" s="51"/>
      <c r="EN530" s="51"/>
      <c r="EO530" s="51"/>
      <c r="EP530" s="51"/>
      <c r="EQ530" s="51"/>
      <c r="ER530" s="51"/>
      <c r="ES530" s="51"/>
      <c r="ET530" s="51"/>
      <c r="EU530" s="51"/>
      <c r="EV530" s="51"/>
      <c r="EW530" s="51"/>
      <c r="EX530" s="51"/>
      <c r="EY530" s="51"/>
      <c r="EZ530" s="51"/>
      <c r="FA530" s="51"/>
      <c r="FB530" s="51"/>
      <c r="FC530" s="51"/>
      <c r="FD530" s="51"/>
      <c r="FE530" s="51"/>
      <c r="FF530" s="51"/>
      <c r="FG530" s="51"/>
      <c r="FH530" s="51"/>
      <c r="FI530" s="51"/>
      <c r="FJ530" s="51"/>
      <c r="FK530" s="51"/>
      <c r="FL530" s="51"/>
      <c r="FM530" s="51"/>
      <c r="FN530" s="51"/>
      <c r="FO530" s="51"/>
      <c r="FP530" s="51"/>
      <c r="FQ530" s="51"/>
      <c r="FR530" s="51"/>
      <c r="FS530" s="51"/>
      <c r="FT530" s="51"/>
      <c r="FU530" s="51"/>
      <c r="FV530" s="51"/>
      <c r="FW530" s="51"/>
      <c r="FX530" s="51"/>
      <c r="FY530" s="51"/>
      <c r="FZ530" s="51"/>
      <c r="GA530" s="51"/>
      <c r="GB530" s="51"/>
      <c r="GC530" s="51"/>
      <c r="GD530" s="51"/>
      <c r="GE530" s="51"/>
      <c r="GF530" s="51"/>
      <c r="GG530" s="51"/>
      <c r="GH530" s="51"/>
      <c r="GI530" s="51"/>
      <c r="GJ530" s="51"/>
      <c r="GK530" s="51"/>
      <c r="GL530" s="51"/>
      <c r="GM530" s="51"/>
      <c r="GN530" s="51"/>
      <c r="GO530" s="51"/>
      <c r="GP530" s="51"/>
      <c r="GQ530" s="51"/>
      <c r="GR530" s="51"/>
      <c r="GS530" s="51"/>
      <c r="GT530" s="51"/>
      <c r="GU530" s="51"/>
      <c r="GV530" s="51"/>
      <c r="GW530" s="51"/>
      <c r="GX530" s="51"/>
      <c r="GY530" s="51"/>
      <c r="GZ530" s="51"/>
      <c r="HA530" s="51"/>
      <c r="HB530" s="51"/>
      <c r="HC530" s="51"/>
      <c r="HD530" s="51"/>
      <c r="HE530" s="51"/>
      <c r="HF530" s="51"/>
      <c r="HG530" s="51"/>
      <c r="HH530" s="51"/>
      <c r="HI530" s="51"/>
      <c r="HJ530" s="51"/>
      <c r="HK530" s="51"/>
      <c r="HL530" s="51"/>
      <c r="HM530" s="51"/>
      <c r="HN530" s="51"/>
      <c r="HO530" s="51"/>
      <c r="HP530" s="51"/>
      <c r="HQ530" s="51"/>
      <c r="HR530" s="51"/>
      <c r="HS530" s="51"/>
      <c r="HT530" s="51"/>
      <c r="HU530" s="51"/>
      <c r="HV530" s="51"/>
      <c r="HW530" s="51"/>
      <c r="HX530" s="51"/>
      <c r="HY530" s="51"/>
      <c r="HZ530" s="51"/>
      <c r="IA530" s="51"/>
      <c r="IB530" s="51"/>
      <c r="IC530" s="51"/>
      <c r="ID530" s="51"/>
      <c r="IE530" s="51"/>
      <c r="IF530" s="51"/>
      <c r="IG530" s="51"/>
      <c r="IH530" s="51"/>
      <c r="II530" s="51"/>
      <c r="IJ530" s="51"/>
      <c r="IK530" s="51"/>
      <c r="IL530" s="51"/>
      <c r="IM530" s="51"/>
      <c r="IN530" s="51"/>
      <c r="IO530" s="51"/>
      <c r="IP530" s="51"/>
      <c r="IQ530" s="51"/>
      <c r="IR530" s="51"/>
      <c r="IS530" s="51"/>
      <c r="IT530" s="51"/>
      <c r="IU530" s="51"/>
      <c r="IV530" s="51"/>
    </row>
    <row r="531" spans="1:256" ht="13.5">
      <c r="A531" s="166"/>
      <c r="B531" s="166"/>
      <c r="C531" s="166"/>
      <c r="D531" s="166"/>
      <c r="E531" s="166"/>
      <c r="F531" s="166"/>
      <c r="G531" s="166"/>
      <c r="H531" s="166"/>
      <c r="I531" s="166"/>
      <c r="J531" s="166"/>
      <c r="K531" s="166"/>
      <c r="L531" s="166"/>
      <c r="M531" s="166"/>
      <c r="N531" s="166"/>
      <c r="O531" s="166"/>
      <c r="P531" s="166"/>
      <c r="Q531" s="166"/>
      <c r="R531" s="166"/>
      <c r="S531" s="166"/>
      <c r="T531" s="166"/>
      <c r="U531" s="166"/>
      <c r="V531" s="166"/>
      <c r="W531" s="166"/>
      <c r="X531" s="166"/>
      <c r="Y531" s="166"/>
      <c r="Z531" s="166"/>
      <c r="AA531" s="166"/>
      <c r="AB531" s="166"/>
      <c r="AC531" s="166"/>
      <c r="AD531" s="166"/>
      <c r="AE531" s="166"/>
      <c r="AF531" s="166"/>
      <c r="AG531" s="166"/>
      <c r="AH531" s="166"/>
      <c r="AI531" s="166"/>
      <c r="AJ531" s="57"/>
      <c r="AK531" s="51"/>
      <c r="AL531" s="51"/>
      <c r="AM531" s="51"/>
      <c r="AN531" s="51"/>
      <c r="AO531" s="51"/>
      <c r="AP531" s="51"/>
      <c r="AQ531" s="51"/>
      <c r="AR531" s="51"/>
      <c r="AS531" s="51"/>
      <c r="AT531" s="51"/>
      <c r="AU531" s="51"/>
      <c r="AV531" s="51"/>
      <c r="AW531" s="51"/>
      <c r="AX531" s="51"/>
      <c r="AY531" s="51"/>
      <c r="AZ531" s="51"/>
      <c r="BA531" s="51"/>
      <c r="BB531" s="51"/>
      <c r="BC531" s="51"/>
      <c r="BD531" s="51"/>
      <c r="BE531" s="51"/>
      <c r="BF531" s="51"/>
      <c r="BG531" s="51"/>
      <c r="BH531" s="51"/>
      <c r="BI531" s="51"/>
      <c r="BJ531" s="51"/>
      <c r="BK531" s="51"/>
      <c r="BL531" s="51"/>
      <c r="BM531" s="51"/>
      <c r="BN531" s="51"/>
      <c r="BO531" s="51"/>
      <c r="BP531" s="51"/>
      <c r="BQ531" s="51"/>
      <c r="BR531" s="51"/>
      <c r="BS531" s="51"/>
      <c r="BT531" s="51"/>
      <c r="BU531" s="51"/>
      <c r="BV531" s="51"/>
      <c r="BW531" s="51"/>
      <c r="BX531" s="51"/>
      <c r="BY531" s="51"/>
      <c r="BZ531" s="51"/>
      <c r="CA531" s="51"/>
      <c r="CB531" s="51"/>
      <c r="CC531" s="51"/>
      <c r="CD531" s="51"/>
      <c r="CE531" s="51"/>
      <c r="CF531" s="51"/>
      <c r="CG531" s="51"/>
      <c r="CH531" s="51"/>
      <c r="CI531" s="51"/>
      <c r="CJ531" s="51"/>
      <c r="CK531" s="51"/>
      <c r="CL531" s="51"/>
      <c r="CM531" s="51"/>
      <c r="CN531" s="51"/>
      <c r="CO531" s="51"/>
      <c r="CP531" s="51"/>
      <c r="CQ531" s="51"/>
      <c r="CR531" s="51"/>
      <c r="CS531" s="51"/>
      <c r="CT531" s="51"/>
      <c r="CU531" s="51"/>
      <c r="CV531" s="51"/>
      <c r="CW531" s="51"/>
      <c r="CX531" s="51"/>
      <c r="CY531" s="51"/>
      <c r="CZ531" s="51"/>
      <c r="DA531" s="51"/>
      <c r="DB531" s="51"/>
      <c r="DC531" s="51"/>
      <c r="DD531" s="51"/>
      <c r="DE531" s="51"/>
      <c r="DF531" s="51"/>
      <c r="DG531" s="51"/>
      <c r="DH531" s="51"/>
      <c r="DI531" s="51"/>
      <c r="DJ531" s="51"/>
      <c r="DK531" s="51"/>
      <c r="DL531" s="51"/>
      <c r="DM531" s="51"/>
      <c r="DN531" s="51"/>
      <c r="DO531" s="51"/>
      <c r="DP531" s="51"/>
      <c r="DQ531" s="51"/>
      <c r="DR531" s="51"/>
      <c r="DS531" s="51"/>
      <c r="DT531" s="51"/>
      <c r="DU531" s="51"/>
      <c r="DV531" s="51"/>
      <c r="DW531" s="51"/>
      <c r="DX531" s="51"/>
      <c r="DY531" s="51"/>
      <c r="DZ531" s="51"/>
      <c r="EA531" s="51"/>
      <c r="EB531" s="51"/>
      <c r="EC531" s="51"/>
      <c r="ED531" s="51"/>
      <c r="EE531" s="51"/>
      <c r="EF531" s="51"/>
      <c r="EG531" s="51"/>
      <c r="EH531" s="51"/>
      <c r="EI531" s="51"/>
      <c r="EJ531" s="51"/>
      <c r="EK531" s="51"/>
      <c r="EL531" s="51"/>
      <c r="EM531" s="51"/>
      <c r="EN531" s="51"/>
      <c r="EO531" s="51"/>
      <c r="EP531" s="51"/>
      <c r="EQ531" s="51"/>
      <c r="ER531" s="51"/>
      <c r="ES531" s="51"/>
      <c r="ET531" s="51"/>
      <c r="EU531" s="51"/>
      <c r="EV531" s="51"/>
      <c r="EW531" s="51"/>
      <c r="EX531" s="51"/>
      <c r="EY531" s="51"/>
      <c r="EZ531" s="51"/>
      <c r="FA531" s="51"/>
      <c r="FB531" s="51"/>
      <c r="FC531" s="51"/>
      <c r="FD531" s="51"/>
      <c r="FE531" s="51"/>
      <c r="FF531" s="51"/>
      <c r="FG531" s="51"/>
      <c r="FH531" s="51"/>
      <c r="FI531" s="51"/>
      <c r="FJ531" s="51"/>
      <c r="FK531" s="51"/>
      <c r="FL531" s="51"/>
      <c r="FM531" s="51"/>
      <c r="FN531" s="51"/>
      <c r="FO531" s="51"/>
      <c r="FP531" s="51"/>
      <c r="FQ531" s="51"/>
      <c r="FR531" s="51"/>
      <c r="FS531" s="51"/>
      <c r="FT531" s="51"/>
      <c r="FU531" s="51"/>
      <c r="FV531" s="51"/>
      <c r="FW531" s="51"/>
      <c r="FX531" s="51"/>
      <c r="FY531" s="51"/>
      <c r="FZ531" s="51"/>
      <c r="GA531" s="51"/>
      <c r="GB531" s="51"/>
      <c r="GC531" s="51"/>
      <c r="GD531" s="51"/>
      <c r="GE531" s="51"/>
      <c r="GF531" s="51"/>
      <c r="GG531" s="51"/>
      <c r="GH531" s="51"/>
      <c r="GI531" s="51"/>
      <c r="GJ531" s="51"/>
      <c r="GK531" s="51"/>
      <c r="GL531" s="51"/>
      <c r="GM531" s="51"/>
      <c r="GN531" s="51"/>
      <c r="GO531" s="51"/>
      <c r="GP531" s="51"/>
      <c r="GQ531" s="51"/>
      <c r="GR531" s="51"/>
      <c r="GS531" s="51"/>
      <c r="GT531" s="51"/>
      <c r="GU531" s="51"/>
      <c r="GV531" s="51"/>
      <c r="GW531" s="51"/>
      <c r="GX531" s="51"/>
      <c r="GY531" s="51"/>
      <c r="GZ531" s="51"/>
      <c r="HA531" s="51"/>
      <c r="HB531" s="51"/>
      <c r="HC531" s="51"/>
      <c r="HD531" s="51"/>
      <c r="HE531" s="51"/>
      <c r="HF531" s="51"/>
      <c r="HG531" s="51"/>
      <c r="HH531" s="51"/>
      <c r="HI531" s="51"/>
      <c r="HJ531" s="51"/>
      <c r="HK531" s="51"/>
      <c r="HL531" s="51"/>
      <c r="HM531" s="51"/>
      <c r="HN531" s="51"/>
      <c r="HO531" s="51"/>
      <c r="HP531" s="51"/>
      <c r="HQ531" s="51"/>
      <c r="HR531" s="51"/>
      <c r="HS531" s="51"/>
      <c r="HT531" s="51"/>
      <c r="HU531" s="51"/>
      <c r="HV531" s="51"/>
      <c r="HW531" s="51"/>
      <c r="HX531" s="51"/>
      <c r="HY531" s="51"/>
      <c r="HZ531" s="51"/>
      <c r="IA531" s="51"/>
      <c r="IB531" s="51"/>
      <c r="IC531" s="51"/>
      <c r="ID531" s="51"/>
      <c r="IE531" s="51"/>
      <c r="IF531" s="51"/>
      <c r="IG531" s="51"/>
      <c r="IH531" s="51"/>
      <c r="II531" s="51"/>
      <c r="IJ531" s="51"/>
      <c r="IK531" s="51"/>
      <c r="IL531" s="51"/>
      <c r="IM531" s="51"/>
      <c r="IN531" s="51"/>
      <c r="IO531" s="51"/>
      <c r="IP531" s="51"/>
      <c r="IQ531" s="51"/>
      <c r="IR531" s="51"/>
      <c r="IS531" s="51"/>
      <c r="IT531" s="51"/>
      <c r="IU531" s="51"/>
      <c r="IV531" s="51"/>
    </row>
    <row r="532" spans="1:256" ht="13.5">
      <c r="A532" s="166"/>
      <c r="B532" s="166"/>
      <c r="C532" s="166"/>
      <c r="D532" s="166"/>
      <c r="E532" s="166"/>
      <c r="F532" s="166"/>
      <c r="G532" s="166"/>
      <c r="H532" s="166"/>
      <c r="I532" s="166"/>
      <c r="J532" s="166"/>
      <c r="K532" s="166"/>
      <c r="L532" s="166"/>
      <c r="M532" s="166"/>
      <c r="N532" s="166"/>
      <c r="O532" s="166"/>
      <c r="P532" s="166"/>
      <c r="Q532" s="166"/>
      <c r="R532" s="166"/>
      <c r="S532" s="166"/>
      <c r="T532" s="166"/>
      <c r="U532" s="166"/>
      <c r="V532" s="166"/>
      <c r="W532" s="166"/>
      <c r="X532" s="166"/>
      <c r="Y532" s="166"/>
      <c r="Z532" s="166"/>
      <c r="AA532" s="166"/>
      <c r="AB532" s="166"/>
      <c r="AC532" s="166"/>
      <c r="AD532" s="166"/>
      <c r="AE532" s="166"/>
      <c r="AF532" s="166"/>
      <c r="AG532" s="166"/>
      <c r="AH532" s="166"/>
      <c r="AI532" s="166"/>
      <c r="AJ532" s="57"/>
      <c r="AK532" s="57"/>
      <c r="AL532" s="51"/>
      <c r="AM532" s="51"/>
      <c r="AN532" s="51"/>
      <c r="AO532" s="51"/>
      <c r="AP532" s="51"/>
      <c r="AQ532" s="51"/>
      <c r="AR532" s="51"/>
      <c r="AS532" s="51"/>
      <c r="AT532" s="51"/>
      <c r="AU532" s="51"/>
      <c r="AV532" s="51"/>
      <c r="AW532" s="51"/>
      <c r="AX532" s="51"/>
      <c r="AY532" s="51"/>
      <c r="AZ532" s="51"/>
      <c r="BA532" s="51"/>
      <c r="BB532" s="51"/>
      <c r="BC532" s="51"/>
      <c r="BD532" s="51"/>
      <c r="BE532" s="51"/>
      <c r="BF532" s="51"/>
      <c r="BG532" s="51"/>
      <c r="BH532" s="51"/>
      <c r="BI532" s="51"/>
      <c r="BJ532" s="51"/>
      <c r="BK532" s="51"/>
      <c r="BL532" s="51"/>
      <c r="BM532" s="51"/>
      <c r="BN532" s="51"/>
      <c r="BO532" s="51"/>
      <c r="BP532" s="51"/>
      <c r="BQ532" s="51"/>
      <c r="BR532" s="51"/>
      <c r="BS532" s="51"/>
      <c r="BT532" s="51"/>
      <c r="BU532" s="51"/>
      <c r="BV532" s="51"/>
      <c r="BW532" s="51"/>
      <c r="BX532" s="51"/>
      <c r="BY532" s="51"/>
      <c r="BZ532" s="51"/>
      <c r="CA532" s="51"/>
      <c r="CB532" s="51"/>
      <c r="CC532" s="51"/>
      <c r="CD532" s="51"/>
      <c r="CE532" s="51"/>
      <c r="CF532" s="51"/>
      <c r="CG532" s="51"/>
      <c r="CH532" s="51"/>
      <c r="CI532" s="51"/>
      <c r="CJ532" s="51"/>
      <c r="CK532" s="51"/>
      <c r="CL532" s="51"/>
      <c r="CM532" s="51"/>
      <c r="CN532" s="51"/>
      <c r="CO532" s="51"/>
      <c r="CP532" s="51"/>
      <c r="CQ532" s="51"/>
      <c r="CR532" s="51"/>
      <c r="CS532" s="51"/>
      <c r="CT532" s="51"/>
      <c r="CU532" s="51"/>
      <c r="CV532" s="51"/>
      <c r="CW532" s="51"/>
      <c r="CX532" s="51"/>
      <c r="CY532" s="51"/>
      <c r="CZ532" s="51"/>
      <c r="DA532" s="51"/>
      <c r="DB532" s="51"/>
      <c r="DC532" s="51"/>
      <c r="DD532" s="51"/>
      <c r="DE532" s="51"/>
      <c r="DF532" s="51"/>
      <c r="DG532" s="51"/>
      <c r="DH532" s="51"/>
      <c r="DI532" s="51"/>
      <c r="DJ532" s="51"/>
      <c r="DK532" s="51"/>
      <c r="DL532" s="51"/>
      <c r="DM532" s="51"/>
      <c r="DN532" s="51"/>
      <c r="DO532" s="51"/>
      <c r="DP532" s="51"/>
      <c r="DQ532" s="51"/>
      <c r="DR532" s="51"/>
      <c r="DS532" s="51"/>
      <c r="DT532" s="51"/>
      <c r="DU532" s="51"/>
      <c r="DV532" s="51"/>
      <c r="DW532" s="51"/>
      <c r="DX532" s="51"/>
      <c r="DY532" s="51"/>
      <c r="DZ532" s="51"/>
      <c r="EA532" s="51"/>
      <c r="EB532" s="51"/>
      <c r="EC532" s="51"/>
      <c r="ED532" s="51"/>
      <c r="EE532" s="51"/>
      <c r="EF532" s="51"/>
      <c r="EG532" s="51"/>
      <c r="EH532" s="51"/>
      <c r="EI532" s="51"/>
      <c r="EJ532" s="51"/>
      <c r="EK532" s="51"/>
      <c r="EL532" s="51"/>
      <c r="EM532" s="51"/>
      <c r="EN532" s="51"/>
      <c r="EO532" s="51"/>
      <c r="EP532" s="51"/>
      <c r="EQ532" s="51"/>
      <c r="ER532" s="51"/>
      <c r="ES532" s="51"/>
      <c r="ET532" s="51"/>
      <c r="EU532" s="51"/>
      <c r="EV532" s="51"/>
      <c r="EW532" s="51"/>
      <c r="EX532" s="51"/>
      <c r="EY532" s="51"/>
      <c r="EZ532" s="51"/>
      <c r="FA532" s="51"/>
      <c r="FB532" s="51"/>
      <c r="FC532" s="51"/>
      <c r="FD532" s="51"/>
      <c r="FE532" s="51"/>
      <c r="FF532" s="51"/>
      <c r="FG532" s="51"/>
      <c r="FH532" s="51"/>
      <c r="FI532" s="51"/>
      <c r="FJ532" s="51"/>
      <c r="FK532" s="51"/>
      <c r="FL532" s="51"/>
      <c r="FM532" s="51"/>
      <c r="FN532" s="51"/>
      <c r="FO532" s="51"/>
      <c r="FP532" s="51"/>
      <c r="FQ532" s="51"/>
      <c r="FR532" s="51"/>
      <c r="FS532" s="51"/>
      <c r="FT532" s="51"/>
      <c r="FU532" s="51"/>
      <c r="FV532" s="51"/>
      <c r="FW532" s="51"/>
      <c r="FX532" s="51"/>
      <c r="FY532" s="51"/>
      <c r="FZ532" s="51"/>
      <c r="GA532" s="51"/>
      <c r="GB532" s="51"/>
      <c r="GC532" s="51"/>
      <c r="GD532" s="51"/>
      <c r="GE532" s="51"/>
      <c r="GF532" s="51"/>
      <c r="GG532" s="51"/>
      <c r="GH532" s="51"/>
      <c r="GI532" s="51"/>
      <c r="GJ532" s="51"/>
      <c r="GK532" s="51"/>
      <c r="GL532" s="51"/>
      <c r="GM532" s="51"/>
      <c r="GN532" s="51"/>
      <c r="GO532" s="51"/>
      <c r="GP532" s="51"/>
      <c r="GQ532" s="51"/>
      <c r="GR532" s="51"/>
      <c r="GS532" s="51"/>
      <c r="GT532" s="51"/>
      <c r="GU532" s="51"/>
      <c r="GV532" s="51"/>
      <c r="GW532" s="51"/>
      <c r="GX532" s="51"/>
      <c r="GY532" s="51"/>
      <c r="GZ532" s="51"/>
      <c r="HA532" s="51"/>
      <c r="HB532" s="51"/>
      <c r="HC532" s="51"/>
      <c r="HD532" s="51"/>
      <c r="HE532" s="51"/>
      <c r="HF532" s="51"/>
      <c r="HG532" s="51"/>
      <c r="HH532" s="51"/>
      <c r="HI532" s="51"/>
      <c r="HJ532" s="51"/>
      <c r="HK532" s="51"/>
      <c r="HL532" s="51"/>
      <c r="HM532" s="51"/>
      <c r="HN532" s="51"/>
      <c r="HO532" s="51"/>
      <c r="HP532" s="51"/>
      <c r="HQ532" s="51"/>
      <c r="HR532" s="51"/>
      <c r="HS532" s="51"/>
      <c r="HT532" s="51"/>
      <c r="HU532" s="51"/>
      <c r="HV532" s="51"/>
      <c r="HW532" s="51"/>
      <c r="HX532" s="51"/>
      <c r="HY532" s="51"/>
      <c r="HZ532" s="51"/>
      <c r="IA532" s="51"/>
      <c r="IB532" s="51"/>
      <c r="IC532" s="51"/>
      <c r="ID532" s="51"/>
      <c r="IE532" s="51"/>
      <c r="IF532" s="51"/>
      <c r="IG532" s="51"/>
      <c r="IH532" s="51"/>
      <c r="II532" s="51"/>
      <c r="IJ532" s="51"/>
      <c r="IK532" s="51"/>
      <c r="IL532" s="51"/>
      <c r="IM532" s="51"/>
      <c r="IN532" s="51"/>
      <c r="IO532" s="51"/>
      <c r="IP532" s="51"/>
      <c r="IQ532" s="51"/>
      <c r="IR532" s="51"/>
      <c r="IS532" s="51"/>
      <c r="IT532" s="51"/>
      <c r="IU532" s="51"/>
      <c r="IV532" s="51"/>
    </row>
    <row r="533" spans="1:256" ht="13.5">
      <c r="A533" s="166"/>
      <c r="B533" s="166"/>
      <c r="C533" s="166"/>
      <c r="D533" s="166"/>
      <c r="E533" s="166"/>
      <c r="F533" s="166"/>
      <c r="G533" s="166"/>
      <c r="H533" s="166"/>
      <c r="I533" s="166"/>
      <c r="J533" s="166"/>
      <c r="K533" s="166"/>
      <c r="L533" s="166"/>
      <c r="M533" s="166"/>
      <c r="N533" s="166"/>
      <c r="O533" s="166"/>
      <c r="P533" s="166"/>
      <c r="Q533" s="166"/>
      <c r="R533" s="166"/>
      <c r="S533" s="166"/>
      <c r="T533" s="166"/>
      <c r="U533" s="166"/>
      <c r="V533" s="166"/>
      <c r="W533" s="166"/>
      <c r="X533" s="166"/>
      <c r="Y533" s="166"/>
      <c r="Z533" s="166"/>
      <c r="AA533" s="166"/>
      <c r="AB533" s="166"/>
      <c r="AC533" s="166"/>
      <c r="AD533" s="166"/>
      <c r="AE533" s="166"/>
      <c r="AF533" s="166"/>
      <c r="AG533" s="166"/>
      <c r="AH533" s="166"/>
      <c r="AI533" s="166"/>
      <c r="AJ533" s="57"/>
      <c r="AK533" s="57"/>
      <c r="AL533" s="57"/>
      <c r="AM533" s="57"/>
      <c r="AN533" s="51"/>
      <c r="AO533" s="51"/>
      <c r="AP533" s="51"/>
      <c r="AQ533" s="51"/>
      <c r="AR533" s="51"/>
      <c r="AS533" s="51"/>
      <c r="AT533" s="51"/>
      <c r="AU533" s="51"/>
      <c r="AV533" s="51"/>
      <c r="AW533" s="51"/>
      <c r="AX533" s="51"/>
      <c r="AY533" s="51"/>
      <c r="AZ533" s="51"/>
      <c r="BA533" s="51"/>
      <c r="BB533" s="51"/>
      <c r="BC533" s="51"/>
      <c r="BD533" s="51"/>
      <c r="BE533" s="51"/>
      <c r="BF533" s="51"/>
      <c r="BG533" s="51"/>
      <c r="BH533" s="51"/>
      <c r="BI533" s="51"/>
      <c r="BJ533" s="51"/>
      <c r="BK533" s="51"/>
      <c r="BL533" s="51"/>
      <c r="BM533" s="51"/>
      <c r="BN533" s="51"/>
      <c r="BO533" s="51"/>
      <c r="BP533" s="51"/>
      <c r="BQ533" s="51"/>
      <c r="BR533" s="51"/>
      <c r="BS533" s="51"/>
      <c r="BT533" s="51"/>
      <c r="BU533" s="51"/>
      <c r="BV533" s="51"/>
      <c r="BW533" s="51"/>
      <c r="BX533" s="51"/>
      <c r="BY533" s="51"/>
      <c r="BZ533" s="51"/>
      <c r="CA533" s="51"/>
      <c r="CB533" s="51"/>
      <c r="CC533" s="51"/>
      <c r="CD533" s="51"/>
      <c r="CE533" s="51"/>
      <c r="CF533" s="51"/>
      <c r="CG533" s="51"/>
      <c r="CH533" s="51"/>
      <c r="CI533" s="51"/>
      <c r="CJ533" s="51"/>
      <c r="CK533" s="51"/>
      <c r="CL533" s="51"/>
      <c r="CM533" s="51"/>
      <c r="CN533" s="51"/>
      <c r="CO533" s="51"/>
      <c r="CP533" s="51"/>
      <c r="CQ533" s="51"/>
      <c r="CR533" s="51"/>
      <c r="CS533" s="51"/>
      <c r="CT533" s="51"/>
      <c r="CU533" s="51"/>
      <c r="CV533" s="51"/>
      <c r="CW533" s="51"/>
      <c r="CX533" s="51"/>
      <c r="CY533" s="51"/>
      <c r="CZ533" s="51"/>
      <c r="DA533" s="51"/>
      <c r="DB533" s="51"/>
      <c r="DC533" s="51"/>
      <c r="DD533" s="51"/>
      <c r="DE533" s="51"/>
      <c r="DF533" s="51"/>
      <c r="DG533" s="51"/>
      <c r="DH533" s="51"/>
      <c r="DI533" s="51"/>
      <c r="DJ533" s="51"/>
      <c r="DK533" s="51"/>
      <c r="DL533" s="51"/>
      <c r="DM533" s="51"/>
      <c r="DN533" s="51"/>
      <c r="DO533" s="51"/>
      <c r="DP533" s="51"/>
      <c r="DQ533" s="51"/>
      <c r="DR533" s="51"/>
      <c r="DS533" s="51"/>
      <c r="DT533" s="51"/>
      <c r="DU533" s="51"/>
      <c r="DV533" s="51"/>
      <c r="DW533" s="51"/>
      <c r="DX533" s="51"/>
      <c r="DY533" s="51"/>
      <c r="DZ533" s="51"/>
      <c r="EA533" s="51"/>
      <c r="EB533" s="51"/>
      <c r="EC533" s="51"/>
      <c r="ED533" s="51"/>
      <c r="EE533" s="51"/>
      <c r="EF533" s="51"/>
      <c r="EG533" s="51"/>
      <c r="EH533" s="51"/>
      <c r="EI533" s="51"/>
      <c r="EJ533" s="51"/>
      <c r="EK533" s="51"/>
      <c r="EL533" s="51"/>
      <c r="EM533" s="51"/>
      <c r="EN533" s="51"/>
      <c r="EO533" s="51"/>
      <c r="EP533" s="51"/>
      <c r="EQ533" s="51"/>
      <c r="ER533" s="51"/>
      <c r="ES533" s="51"/>
      <c r="ET533" s="51"/>
      <c r="EU533" s="51"/>
      <c r="EV533" s="51"/>
      <c r="EW533" s="51"/>
      <c r="EX533" s="51"/>
      <c r="EY533" s="51"/>
      <c r="EZ533" s="51"/>
      <c r="FA533" s="51"/>
      <c r="FB533" s="51"/>
      <c r="FC533" s="51"/>
      <c r="FD533" s="51"/>
      <c r="FE533" s="51"/>
      <c r="FF533" s="51"/>
      <c r="FG533" s="51"/>
      <c r="FH533" s="51"/>
      <c r="FI533" s="51"/>
      <c r="FJ533" s="51"/>
      <c r="FK533" s="51"/>
      <c r="FL533" s="51"/>
      <c r="FM533" s="51"/>
      <c r="FN533" s="51"/>
      <c r="FO533" s="51"/>
      <c r="FP533" s="51"/>
      <c r="FQ533" s="51"/>
      <c r="FR533" s="51"/>
      <c r="FS533" s="51"/>
      <c r="FT533" s="51"/>
      <c r="FU533" s="51"/>
      <c r="FV533" s="51"/>
      <c r="FW533" s="51"/>
      <c r="FX533" s="51"/>
      <c r="FY533" s="51"/>
      <c r="FZ533" s="51"/>
      <c r="GA533" s="51"/>
      <c r="GB533" s="51"/>
      <c r="GC533" s="51"/>
      <c r="GD533" s="51"/>
      <c r="GE533" s="51"/>
      <c r="GF533" s="51"/>
      <c r="GG533" s="51"/>
      <c r="GH533" s="51"/>
      <c r="GI533" s="51"/>
      <c r="GJ533" s="51"/>
      <c r="GK533" s="51"/>
      <c r="GL533" s="51"/>
      <c r="GM533" s="51"/>
      <c r="GN533" s="51"/>
      <c r="GO533" s="51"/>
      <c r="GP533" s="51"/>
      <c r="GQ533" s="51"/>
      <c r="GR533" s="51"/>
      <c r="GS533" s="51"/>
      <c r="GT533" s="51"/>
      <c r="GU533" s="51"/>
      <c r="GV533" s="51"/>
      <c r="GW533" s="51"/>
      <c r="GX533" s="51"/>
      <c r="GY533" s="51"/>
      <c r="GZ533" s="51"/>
      <c r="HA533" s="51"/>
      <c r="HB533" s="51"/>
      <c r="HC533" s="51"/>
      <c r="HD533" s="51"/>
      <c r="HE533" s="51"/>
      <c r="HF533" s="51"/>
      <c r="HG533" s="51"/>
      <c r="HH533" s="51"/>
      <c r="HI533" s="51"/>
      <c r="HJ533" s="51"/>
      <c r="HK533" s="51"/>
      <c r="HL533" s="51"/>
      <c r="HM533" s="51"/>
      <c r="HN533" s="51"/>
      <c r="HO533" s="51"/>
      <c r="HP533" s="51"/>
      <c r="HQ533" s="51"/>
      <c r="HR533" s="51"/>
      <c r="HS533" s="51"/>
      <c r="HT533" s="51"/>
      <c r="HU533" s="51"/>
      <c r="HV533" s="51"/>
      <c r="HW533" s="51"/>
      <c r="HX533" s="51"/>
      <c r="HY533" s="51"/>
      <c r="HZ533" s="51"/>
      <c r="IA533" s="51"/>
      <c r="IB533" s="51"/>
      <c r="IC533" s="51"/>
      <c r="ID533" s="51"/>
      <c r="IE533" s="51"/>
      <c r="IF533" s="51"/>
      <c r="IG533" s="51"/>
      <c r="IH533" s="51"/>
      <c r="II533" s="51"/>
      <c r="IJ533" s="51"/>
      <c r="IK533" s="51"/>
      <c r="IL533" s="51"/>
      <c r="IM533" s="51"/>
      <c r="IN533" s="51"/>
      <c r="IO533" s="51"/>
      <c r="IP533" s="51"/>
      <c r="IQ533" s="51"/>
      <c r="IR533" s="51"/>
      <c r="IS533" s="51"/>
      <c r="IT533" s="51"/>
      <c r="IU533" s="51"/>
      <c r="IV533" s="51"/>
    </row>
    <row r="534" spans="1:256" ht="13.5">
      <c r="A534" s="166"/>
      <c r="B534" s="166"/>
      <c r="C534" s="166"/>
      <c r="D534" s="166"/>
      <c r="E534" s="166"/>
      <c r="F534" s="166"/>
      <c r="G534" s="166"/>
      <c r="H534" s="166"/>
      <c r="I534" s="166"/>
      <c r="J534" s="166"/>
      <c r="K534" s="166"/>
      <c r="L534" s="166"/>
      <c r="M534" s="166"/>
      <c r="N534" s="166"/>
      <c r="O534" s="166"/>
      <c r="P534" s="166"/>
      <c r="Q534" s="166"/>
      <c r="R534" s="166"/>
      <c r="S534" s="166"/>
      <c r="T534" s="166"/>
      <c r="U534" s="166"/>
      <c r="V534" s="166"/>
      <c r="W534" s="166"/>
      <c r="X534" s="166"/>
      <c r="Y534" s="166"/>
      <c r="Z534" s="166"/>
      <c r="AA534" s="166"/>
      <c r="AB534" s="166"/>
      <c r="AC534" s="166"/>
      <c r="AD534" s="166"/>
      <c r="AE534" s="166"/>
      <c r="AF534" s="166"/>
      <c r="AG534" s="166"/>
      <c r="AH534" s="166"/>
      <c r="AI534" s="166"/>
      <c r="AJ534" s="57"/>
      <c r="AK534" s="57"/>
      <c r="AL534" s="57"/>
      <c r="AM534" s="57"/>
      <c r="AN534" s="51"/>
      <c r="AO534" s="51"/>
      <c r="AP534" s="51"/>
      <c r="AQ534" s="51"/>
      <c r="AR534" s="51"/>
      <c r="AS534" s="51"/>
      <c r="AT534" s="51"/>
      <c r="AU534" s="51"/>
      <c r="AV534" s="51"/>
      <c r="AW534" s="51"/>
      <c r="AX534" s="51"/>
      <c r="AY534" s="51"/>
      <c r="AZ534" s="51"/>
      <c r="BA534" s="51"/>
      <c r="BB534" s="51"/>
      <c r="BC534" s="51"/>
      <c r="BD534" s="51"/>
      <c r="BE534" s="51"/>
      <c r="BF534" s="51"/>
      <c r="BG534" s="51"/>
      <c r="BH534" s="51"/>
      <c r="BI534" s="51"/>
      <c r="BJ534" s="51"/>
      <c r="BK534" s="51"/>
      <c r="BL534" s="51"/>
      <c r="BM534" s="51"/>
      <c r="BN534" s="51"/>
      <c r="BO534" s="51"/>
      <c r="BP534" s="51"/>
      <c r="BQ534" s="51"/>
      <c r="BR534" s="51"/>
      <c r="BS534" s="51"/>
      <c r="BT534" s="51"/>
      <c r="BU534" s="51"/>
      <c r="BV534" s="51"/>
      <c r="BW534" s="51"/>
      <c r="BX534" s="51"/>
      <c r="BY534" s="51"/>
      <c r="BZ534" s="51"/>
      <c r="CA534" s="51"/>
      <c r="CB534" s="51"/>
      <c r="CC534" s="51"/>
      <c r="CD534" s="51"/>
      <c r="CE534" s="51"/>
      <c r="CF534" s="51"/>
      <c r="CG534" s="51"/>
      <c r="CH534" s="51"/>
      <c r="CI534" s="51"/>
      <c r="CJ534" s="51"/>
      <c r="CK534" s="51"/>
      <c r="CL534" s="51"/>
      <c r="CM534" s="51"/>
      <c r="CN534" s="51"/>
      <c r="CO534" s="51"/>
      <c r="CP534" s="51"/>
      <c r="CQ534" s="51"/>
      <c r="CR534" s="51"/>
      <c r="CS534" s="51"/>
      <c r="CT534" s="51"/>
      <c r="CU534" s="51"/>
      <c r="CV534" s="51"/>
      <c r="CW534" s="51"/>
      <c r="CX534" s="51"/>
      <c r="CY534" s="51"/>
      <c r="CZ534" s="51"/>
      <c r="DA534" s="51"/>
      <c r="DB534" s="51"/>
      <c r="DC534" s="51"/>
      <c r="DD534" s="51"/>
      <c r="DE534" s="51"/>
      <c r="DF534" s="51"/>
      <c r="DG534" s="51"/>
      <c r="DH534" s="51"/>
      <c r="DI534" s="51"/>
      <c r="DJ534" s="51"/>
      <c r="DK534" s="51"/>
      <c r="DL534" s="51"/>
      <c r="DM534" s="51"/>
      <c r="DN534" s="51"/>
      <c r="DO534" s="51"/>
      <c r="DP534" s="51"/>
      <c r="DQ534" s="51"/>
      <c r="DR534" s="51"/>
      <c r="DS534" s="51"/>
      <c r="DT534" s="51"/>
      <c r="DU534" s="51"/>
      <c r="DV534" s="51"/>
      <c r="DW534" s="51"/>
      <c r="DX534" s="51"/>
      <c r="DY534" s="51"/>
      <c r="DZ534" s="51"/>
      <c r="EA534" s="51"/>
      <c r="EB534" s="51"/>
      <c r="EC534" s="51"/>
      <c r="ED534" s="51"/>
      <c r="EE534" s="51"/>
      <c r="EF534" s="51"/>
      <c r="EG534" s="51"/>
      <c r="EH534" s="51"/>
      <c r="EI534" s="51"/>
      <c r="EJ534" s="51"/>
      <c r="EK534" s="51"/>
      <c r="EL534" s="51"/>
      <c r="EM534" s="51"/>
      <c r="EN534" s="51"/>
      <c r="EO534" s="51"/>
      <c r="EP534" s="51"/>
      <c r="EQ534" s="51"/>
      <c r="ER534" s="51"/>
      <c r="ES534" s="51"/>
      <c r="ET534" s="51"/>
      <c r="EU534" s="51"/>
      <c r="EV534" s="51"/>
      <c r="EW534" s="51"/>
      <c r="EX534" s="51"/>
      <c r="EY534" s="51"/>
      <c r="EZ534" s="51"/>
      <c r="FA534" s="51"/>
      <c r="FB534" s="51"/>
      <c r="FC534" s="51"/>
      <c r="FD534" s="51"/>
      <c r="FE534" s="51"/>
      <c r="FF534" s="51"/>
      <c r="FG534" s="51"/>
      <c r="FH534" s="51"/>
      <c r="FI534" s="51"/>
      <c r="FJ534" s="51"/>
      <c r="FK534" s="51"/>
      <c r="FL534" s="51"/>
      <c r="FM534" s="51"/>
      <c r="FN534" s="51"/>
      <c r="FO534" s="51"/>
      <c r="FP534" s="51"/>
      <c r="FQ534" s="51"/>
      <c r="FR534" s="51"/>
      <c r="FS534" s="51"/>
      <c r="FT534" s="51"/>
      <c r="FU534" s="51"/>
      <c r="FV534" s="51"/>
      <c r="FW534" s="51"/>
      <c r="FX534" s="51"/>
      <c r="FY534" s="51"/>
      <c r="FZ534" s="51"/>
      <c r="GA534" s="51"/>
      <c r="GB534" s="51"/>
      <c r="GC534" s="51"/>
      <c r="GD534" s="51"/>
      <c r="GE534" s="51"/>
      <c r="GF534" s="51"/>
      <c r="GG534" s="51"/>
      <c r="GH534" s="51"/>
      <c r="GI534" s="51"/>
      <c r="GJ534" s="51"/>
      <c r="GK534" s="51"/>
      <c r="GL534" s="51"/>
      <c r="GM534" s="51"/>
      <c r="GN534" s="51"/>
      <c r="GO534" s="51"/>
      <c r="GP534" s="51"/>
      <c r="GQ534" s="51"/>
      <c r="GR534" s="51"/>
      <c r="GS534" s="51"/>
      <c r="GT534" s="51"/>
      <c r="GU534" s="51"/>
      <c r="GV534" s="51"/>
      <c r="GW534" s="51"/>
      <c r="GX534" s="51"/>
      <c r="GY534" s="51"/>
      <c r="GZ534" s="51"/>
      <c r="HA534" s="51"/>
      <c r="HB534" s="51"/>
      <c r="HC534" s="51"/>
      <c r="HD534" s="51"/>
      <c r="HE534" s="51"/>
      <c r="HF534" s="51"/>
      <c r="HG534" s="51"/>
      <c r="HH534" s="51"/>
      <c r="HI534" s="51"/>
      <c r="HJ534" s="51"/>
      <c r="HK534" s="51"/>
      <c r="HL534" s="51"/>
      <c r="HM534" s="51"/>
      <c r="HN534" s="51"/>
      <c r="HO534" s="51"/>
      <c r="HP534" s="51"/>
      <c r="HQ534" s="51"/>
      <c r="HR534" s="51"/>
      <c r="HS534" s="51"/>
      <c r="HT534" s="51"/>
      <c r="HU534" s="51"/>
      <c r="HV534" s="51"/>
      <c r="HW534" s="51"/>
      <c r="HX534" s="51"/>
      <c r="HY534" s="51"/>
      <c r="HZ534" s="51"/>
      <c r="IA534" s="51"/>
      <c r="IB534" s="51"/>
      <c r="IC534" s="51"/>
      <c r="ID534" s="51"/>
      <c r="IE534" s="51"/>
      <c r="IF534" s="51"/>
      <c r="IG534" s="51"/>
      <c r="IH534" s="51"/>
      <c r="II534" s="51"/>
      <c r="IJ534" s="51"/>
      <c r="IK534" s="51"/>
      <c r="IL534" s="51"/>
      <c r="IM534" s="51"/>
      <c r="IN534" s="51"/>
      <c r="IO534" s="51"/>
      <c r="IP534" s="51"/>
      <c r="IQ534" s="51"/>
      <c r="IR534" s="51"/>
      <c r="IS534" s="51"/>
      <c r="IT534" s="51"/>
      <c r="IU534" s="51"/>
      <c r="IV534" s="51"/>
    </row>
    <row r="535" spans="1:256" ht="13.5">
      <c r="A535" s="166"/>
      <c r="B535" s="166"/>
      <c r="C535" s="166"/>
      <c r="D535" s="166"/>
      <c r="E535" s="166"/>
      <c r="F535" s="166"/>
      <c r="G535" s="166"/>
      <c r="H535" s="166"/>
      <c r="I535" s="166"/>
      <c r="J535" s="166"/>
      <c r="K535" s="166"/>
      <c r="L535" s="166"/>
      <c r="M535" s="166"/>
      <c r="N535" s="166"/>
      <c r="O535" s="166"/>
      <c r="P535" s="166"/>
      <c r="Q535" s="166"/>
      <c r="R535" s="166"/>
      <c r="S535" s="166"/>
      <c r="T535" s="166"/>
      <c r="U535" s="166"/>
      <c r="V535" s="166"/>
      <c r="W535" s="166"/>
      <c r="X535" s="166"/>
      <c r="Y535" s="166"/>
      <c r="Z535" s="166"/>
      <c r="AA535" s="166"/>
      <c r="AB535" s="166"/>
      <c r="AC535" s="166"/>
      <c r="AD535" s="166"/>
      <c r="AE535" s="166"/>
      <c r="AF535" s="166"/>
      <c r="AG535" s="166"/>
      <c r="AH535" s="166"/>
      <c r="AI535" s="166"/>
      <c r="AJ535" s="57"/>
      <c r="AK535" s="57"/>
      <c r="AL535" s="57"/>
      <c r="AM535" s="57"/>
      <c r="AN535" s="51"/>
      <c r="AO535" s="51"/>
      <c r="AP535" s="51"/>
      <c r="AQ535" s="51"/>
      <c r="AR535" s="51"/>
      <c r="AS535" s="51"/>
      <c r="AT535" s="51"/>
      <c r="AU535" s="51"/>
      <c r="AV535" s="51"/>
      <c r="AW535" s="51"/>
      <c r="AX535" s="51"/>
      <c r="AY535" s="51"/>
      <c r="AZ535" s="51"/>
      <c r="BA535" s="51"/>
      <c r="BB535" s="51"/>
      <c r="BC535" s="51"/>
      <c r="BD535" s="51"/>
      <c r="BE535" s="51"/>
      <c r="BF535" s="51"/>
      <c r="BG535" s="51"/>
      <c r="BH535" s="51"/>
      <c r="BI535" s="51"/>
      <c r="BJ535" s="51"/>
      <c r="BK535" s="51"/>
      <c r="BL535" s="51"/>
      <c r="BM535" s="51"/>
      <c r="BN535" s="51"/>
      <c r="BO535" s="51"/>
      <c r="BP535" s="51"/>
      <c r="BQ535" s="51"/>
      <c r="BR535" s="51"/>
      <c r="BS535" s="51"/>
      <c r="BT535" s="51"/>
      <c r="BU535" s="51"/>
      <c r="BV535" s="51"/>
      <c r="BW535" s="51"/>
      <c r="BX535" s="51"/>
      <c r="BY535" s="51"/>
      <c r="BZ535" s="51"/>
      <c r="CA535" s="51"/>
      <c r="CB535" s="51"/>
      <c r="CC535" s="51"/>
      <c r="CD535" s="51"/>
      <c r="CE535" s="51"/>
      <c r="CF535" s="51"/>
      <c r="CG535" s="51"/>
      <c r="CH535" s="51"/>
      <c r="CI535" s="51"/>
      <c r="CJ535" s="51"/>
      <c r="CK535" s="51"/>
      <c r="CL535" s="51"/>
      <c r="CM535" s="51"/>
      <c r="CN535" s="51"/>
      <c r="CO535" s="51"/>
      <c r="CP535" s="51"/>
      <c r="CQ535" s="51"/>
      <c r="CR535" s="51"/>
      <c r="CS535" s="51"/>
      <c r="CT535" s="51"/>
      <c r="CU535" s="51"/>
      <c r="CV535" s="51"/>
      <c r="CW535" s="51"/>
      <c r="CX535" s="51"/>
      <c r="CY535" s="51"/>
      <c r="CZ535" s="51"/>
      <c r="DA535" s="51"/>
      <c r="DB535" s="51"/>
      <c r="DC535" s="51"/>
      <c r="DD535" s="51"/>
      <c r="DE535" s="51"/>
      <c r="DF535" s="51"/>
      <c r="DG535" s="51"/>
      <c r="DH535" s="51"/>
      <c r="DI535" s="51"/>
      <c r="DJ535" s="51"/>
      <c r="DK535" s="51"/>
      <c r="DL535" s="51"/>
      <c r="DM535" s="51"/>
      <c r="DN535" s="51"/>
      <c r="DO535" s="51"/>
      <c r="DP535" s="51"/>
      <c r="DQ535" s="51"/>
      <c r="DR535" s="51"/>
      <c r="DS535" s="51"/>
      <c r="DT535" s="51"/>
      <c r="DU535" s="51"/>
      <c r="DV535" s="51"/>
      <c r="DW535" s="51"/>
      <c r="DX535" s="51"/>
      <c r="DY535" s="51"/>
      <c r="DZ535" s="51"/>
      <c r="EA535" s="51"/>
      <c r="EB535" s="51"/>
      <c r="EC535" s="51"/>
      <c r="ED535" s="51"/>
      <c r="EE535" s="51"/>
      <c r="EF535" s="51"/>
      <c r="EG535" s="51"/>
      <c r="EH535" s="51"/>
      <c r="EI535" s="51"/>
      <c r="EJ535" s="51"/>
      <c r="EK535" s="51"/>
      <c r="EL535" s="51"/>
      <c r="EM535" s="51"/>
      <c r="EN535" s="51"/>
      <c r="EO535" s="51"/>
      <c r="EP535" s="51"/>
      <c r="EQ535" s="51"/>
      <c r="ER535" s="51"/>
      <c r="ES535" s="51"/>
      <c r="ET535" s="51"/>
      <c r="EU535" s="51"/>
      <c r="EV535" s="51"/>
      <c r="EW535" s="51"/>
      <c r="EX535" s="51"/>
      <c r="EY535" s="51"/>
      <c r="EZ535" s="51"/>
      <c r="FA535" s="51"/>
      <c r="FB535" s="51"/>
      <c r="FC535" s="51"/>
      <c r="FD535" s="51"/>
      <c r="FE535" s="51"/>
      <c r="FF535" s="51"/>
      <c r="FG535" s="51"/>
      <c r="FH535" s="51"/>
      <c r="FI535" s="51"/>
      <c r="FJ535" s="51"/>
      <c r="FK535" s="51"/>
      <c r="FL535" s="51"/>
      <c r="FM535" s="51"/>
      <c r="FN535" s="51"/>
      <c r="FO535" s="51"/>
      <c r="FP535" s="51"/>
      <c r="FQ535" s="51"/>
      <c r="FR535" s="51"/>
      <c r="FS535" s="51"/>
      <c r="FT535" s="51"/>
      <c r="FU535" s="51"/>
      <c r="FV535" s="51"/>
      <c r="FW535" s="51"/>
      <c r="FX535" s="51"/>
      <c r="FY535" s="51"/>
      <c r="FZ535" s="51"/>
      <c r="GA535" s="51"/>
      <c r="GB535" s="51"/>
      <c r="GC535" s="51"/>
      <c r="GD535" s="51"/>
      <c r="GE535" s="51"/>
      <c r="GF535" s="51"/>
      <c r="GG535" s="51"/>
      <c r="GH535" s="51"/>
      <c r="GI535" s="51"/>
      <c r="GJ535" s="51"/>
      <c r="GK535" s="51"/>
      <c r="GL535" s="51"/>
      <c r="GM535" s="51"/>
      <c r="GN535" s="51"/>
      <c r="GO535" s="51"/>
      <c r="GP535" s="51"/>
      <c r="GQ535" s="51"/>
      <c r="GR535" s="51"/>
      <c r="GS535" s="51"/>
      <c r="GT535" s="51"/>
      <c r="GU535" s="51"/>
      <c r="GV535" s="51"/>
      <c r="GW535" s="51"/>
      <c r="GX535" s="51"/>
      <c r="GY535" s="51"/>
      <c r="GZ535" s="51"/>
      <c r="HA535" s="51"/>
      <c r="HB535" s="51"/>
      <c r="HC535" s="51"/>
      <c r="HD535" s="51"/>
      <c r="HE535" s="51"/>
      <c r="HF535" s="51"/>
      <c r="HG535" s="51"/>
      <c r="HH535" s="51"/>
      <c r="HI535" s="51"/>
      <c r="HJ535" s="51"/>
      <c r="HK535" s="51"/>
      <c r="HL535" s="51"/>
      <c r="HM535" s="51"/>
      <c r="HN535" s="51"/>
      <c r="HO535" s="51"/>
      <c r="HP535" s="51"/>
      <c r="HQ535" s="51"/>
      <c r="HR535" s="51"/>
      <c r="HS535" s="51"/>
      <c r="HT535" s="51"/>
      <c r="HU535" s="51"/>
      <c r="HV535" s="51"/>
      <c r="HW535" s="51"/>
      <c r="HX535" s="51"/>
      <c r="HY535" s="51"/>
      <c r="HZ535" s="51"/>
      <c r="IA535" s="51"/>
      <c r="IB535" s="51"/>
      <c r="IC535" s="51"/>
      <c r="ID535" s="51"/>
      <c r="IE535" s="51"/>
      <c r="IF535" s="51"/>
      <c r="IG535" s="51"/>
      <c r="IH535" s="51"/>
      <c r="II535" s="51"/>
      <c r="IJ535" s="51"/>
      <c r="IK535" s="51"/>
      <c r="IL535" s="51"/>
      <c r="IM535" s="51"/>
      <c r="IN535" s="51"/>
      <c r="IO535" s="51"/>
      <c r="IP535" s="51"/>
      <c r="IQ535" s="51"/>
      <c r="IR535" s="51"/>
      <c r="IS535" s="51"/>
      <c r="IT535" s="51"/>
      <c r="IU535" s="51"/>
      <c r="IV535" s="51"/>
    </row>
    <row r="536" spans="1:256" ht="13.5">
      <c r="A536" s="166"/>
      <c r="B536" s="166"/>
      <c r="C536" s="166"/>
      <c r="D536" s="166"/>
      <c r="E536" s="166"/>
      <c r="F536" s="166"/>
      <c r="G536" s="166"/>
      <c r="H536" s="166"/>
      <c r="I536" s="166"/>
      <c r="J536" s="166"/>
      <c r="K536" s="166"/>
      <c r="L536" s="166"/>
      <c r="M536" s="166"/>
      <c r="N536" s="166"/>
      <c r="O536" s="166"/>
      <c r="P536" s="166"/>
      <c r="Q536" s="166"/>
      <c r="R536" s="166"/>
      <c r="S536" s="166"/>
      <c r="T536" s="166"/>
      <c r="U536" s="166"/>
      <c r="V536" s="166"/>
      <c r="W536" s="166"/>
      <c r="X536" s="166"/>
      <c r="Y536" s="166"/>
      <c r="Z536" s="166"/>
      <c r="AA536" s="166"/>
      <c r="AB536" s="166"/>
      <c r="AC536" s="166"/>
      <c r="AD536" s="166"/>
      <c r="AE536" s="166"/>
      <c r="AF536" s="166"/>
      <c r="AG536" s="166"/>
      <c r="AH536" s="166"/>
      <c r="AI536" s="166"/>
      <c r="AJ536" s="57"/>
      <c r="AK536" s="57"/>
      <c r="AL536" s="57"/>
      <c r="AM536" s="57"/>
      <c r="AN536" s="51"/>
      <c r="AO536" s="51"/>
      <c r="AP536" s="51"/>
      <c r="AQ536" s="51"/>
      <c r="AR536" s="51"/>
      <c r="AS536" s="51"/>
      <c r="AT536" s="51"/>
      <c r="AU536" s="51"/>
      <c r="AV536" s="51"/>
      <c r="AW536" s="51"/>
      <c r="AX536" s="51"/>
      <c r="AY536" s="51"/>
      <c r="AZ536" s="51"/>
      <c r="BA536" s="51"/>
      <c r="BB536" s="51"/>
      <c r="BC536" s="51"/>
      <c r="BD536" s="51"/>
      <c r="BE536" s="51"/>
      <c r="BF536" s="51"/>
      <c r="BG536" s="51"/>
      <c r="BH536" s="51"/>
      <c r="BI536" s="51"/>
      <c r="BJ536" s="51"/>
      <c r="BK536" s="51"/>
      <c r="BL536" s="51"/>
      <c r="BM536" s="51"/>
      <c r="BN536" s="51"/>
      <c r="BO536" s="51"/>
      <c r="BP536" s="51"/>
      <c r="BQ536" s="51"/>
      <c r="BR536" s="51"/>
      <c r="BS536" s="51"/>
      <c r="BT536" s="51"/>
      <c r="BU536" s="51"/>
      <c r="BV536" s="51"/>
      <c r="BW536" s="51"/>
      <c r="BX536" s="51"/>
      <c r="BY536" s="51"/>
      <c r="BZ536" s="51"/>
      <c r="CA536" s="51"/>
      <c r="CB536" s="51"/>
      <c r="CC536" s="51"/>
      <c r="CD536" s="51"/>
      <c r="CE536" s="51"/>
      <c r="CF536" s="51"/>
      <c r="CG536" s="51"/>
      <c r="CH536" s="51"/>
      <c r="CI536" s="51"/>
      <c r="CJ536" s="51"/>
      <c r="CK536" s="51"/>
      <c r="CL536" s="51"/>
      <c r="CM536" s="51"/>
      <c r="CN536" s="51"/>
      <c r="CO536" s="51"/>
      <c r="CP536" s="51"/>
      <c r="CQ536" s="51"/>
      <c r="CR536" s="51"/>
      <c r="CS536" s="51"/>
      <c r="CT536" s="51"/>
      <c r="CU536" s="51"/>
      <c r="CV536" s="51"/>
      <c r="CW536" s="51"/>
      <c r="CX536" s="51"/>
      <c r="CY536" s="51"/>
      <c r="CZ536" s="51"/>
      <c r="DA536" s="51"/>
      <c r="DB536" s="51"/>
      <c r="DC536" s="51"/>
      <c r="DD536" s="51"/>
      <c r="DE536" s="51"/>
      <c r="DF536" s="51"/>
      <c r="DG536" s="51"/>
      <c r="DH536" s="51"/>
      <c r="DI536" s="51"/>
      <c r="DJ536" s="51"/>
      <c r="DK536" s="51"/>
      <c r="DL536" s="51"/>
      <c r="DM536" s="51"/>
      <c r="DN536" s="51"/>
      <c r="DO536" s="51"/>
      <c r="DP536" s="51"/>
      <c r="DQ536" s="51"/>
      <c r="DR536" s="51"/>
      <c r="DS536" s="51"/>
      <c r="DT536" s="51"/>
      <c r="DU536" s="51"/>
      <c r="DV536" s="51"/>
      <c r="DW536" s="51"/>
      <c r="DX536" s="51"/>
      <c r="DY536" s="51"/>
      <c r="DZ536" s="51"/>
      <c r="EA536" s="51"/>
      <c r="EB536" s="51"/>
      <c r="EC536" s="51"/>
      <c r="ED536" s="51"/>
      <c r="EE536" s="51"/>
      <c r="EF536" s="51"/>
      <c r="EG536" s="51"/>
      <c r="EH536" s="51"/>
      <c r="EI536" s="51"/>
      <c r="EJ536" s="51"/>
      <c r="EK536" s="51"/>
      <c r="EL536" s="51"/>
      <c r="EM536" s="51"/>
      <c r="EN536" s="51"/>
      <c r="EO536" s="51"/>
      <c r="EP536" s="51"/>
      <c r="EQ536" s="51"/>
      <c r="ER536" s="51"/>
      <c r="ES536" s="51"/>
      <c r="ET536" s="51"/>
      <c r="EU536" s="51"/>
      <c r="EV536" s="51"/>
      <c r="EW536" s="51"/>
      <c r="EX536" s="51"/>
      <c r="EY536" s="51"/>
      <c r="EZ536" s="51"/>
      <c r="FA536" s="51"/>
      <c r="FB536" s="51"/>
      <c r="FC536" s="51"/>
      <c r="FD536" s="51"/>
      <c r="FE536" s="51"/>
      <c r="FF536" s="51"/>
      <c r="FG536" s="51"/>
      <c r="FH536" s="51"/>
      <c r="FI536" s="51"/>
      <c r="FJ536" s="51"/>
      <c r="FK536" s="51"/>
      <c r="FL536" s="51"/>
      <c r="FM536" s="51"/>
      <c r="FN536" s="51"/>
      <c r="FO536" s="51"/>
      <c r="FP536" s="51"/>
      <c r="FQ536" s="51"/>
      <c r="FR536" s="51"/>
      <c r="FS536" s="51"/>
      <c r="FT536" s="51"/>
      <c r="FU536" s="51"/>
      <c r="FV536" s="51"/>
      <c r="FW536" s="51"/>
      <c r="FX536" s="51"/>
      <c r="FY536" s="51"/>
      <c r="FZ536" s="51"/>
      <c r="GA536" s="51"/>
      <c r="GB536" s="51"/>
      <c r="GC536" s="51"/>
      <c r="GD536" s="51"/>
      <c r="GE536" s="51"/>
      <c r="GF536" s="51"/>
      <c r="GG536" s="51"/>
      <c r="GH536" s="51"/>
      <c r="GI536" s="51"/>
      <c r="GJ536" s="51"/>
      <c r="GK536" s="51"/>
      <c r="GL536" s="51"/>
      <c r="GM536" s="51"/>
      <c r="GN536" s="51"/>
      <c r="GO536" s="51"/>
      <c r="GP536" s="51"/>
      <c r="GQ536" s="51"/>
      <c r="GR536" s="51"/>
      <c r="GS536" s="51"/>
      <c r="GT536" s="51"/>
      <c r="GU536" s="51"/>
      <c r="GV536" s="51"/>
      <c r="GW536" s="51"/>
      <c r="GX536" s="51"/>
      <c r="GY536" s="51"/>
      <c r="GZ536" s="51"/>
      <c r="HA536" s="51"/>
      <c r="HB536" s="51"/>
      <c r="HC536" s="51"/>
      <c r="HD536" s="51"/>
      <c r="HE536" s="51"/>
      <c r="HF536" s="51"/>
      <c r="HG536" s="51"/>
      <c r="HH536" s="51"/>
      <c r="HI536" s="51"/>
      <c r="HJ536" s="51"/>
      <c r="HK536" s="51"/>
      <c r="HL536" s="51"/>
      <c r="HM536" s="51"/>
      <c r="HN536" s="51"/>
      <c r="HO536" s="51"/>
      <c r="HP536" s="51"/>
      <c r="HQ536" s="51"/>
      <c r="HR536" s="51"/>
      <c r="HS536" s="51"/>
      <c r="HT536" s="51"/>
      <c r="HU536" s="51"/>
      <c r="HV536" s="51"/>
      <c r="HW536" s="51"/>
      <c r="HX536" s="51"/>
      <c r="HY536" s="51"/>
      <c r="HZ536" s="51"/>
      <c r="IA536" s="51"/>
      <c r="IB536" s="51"/>
      <c r="IC536" s="51"/>
      <c r="ID536" s="51"/>
      <c r="IE536" s="51"/>
      <c r="IF536" s="51"/>
      <c r="IG536" s="51"/>
      <c r="IH536" s="51"/>
      <c r="II536" s="51"/>
      <c r="IJ536" s="51"/>
      <c r="IK536" s="51"/>
      <c r="IL536" s="51"/>
      <c r="IM536" s="51"/>
      <c r="IN536" s="51"/>
      <c r="IO536" s="51"/>
      <c r="IP536" s="51"/>
      <c r="IQ536" s="51"/>
      <c r="IR536" s="51"/>
      <c r="IS536" s="51"/>
      <c r="IT536" s="51"/>
      <c r="IU536" s="51"/>
      <c r="IV536" s="51"/>
    </row>
    <row r="537" spans="1:256" ht="13.5">
      <c r="A537" s="166"/>
      <c r="B537" s="166"/>
      <c r="C537" s="166"/>
      <c r="D537" s="166"/>
      <c r="E537" s="166"/>
      <c r="F537" s="166"/>
      <c r="G537" s="166"/>
      <c r="H537" s="166"/>
      <c r="I537" s="166"/>
      <c r="J537" s="166"/>
      <c r="K537" s="166"/>
      <c r="L537" s="166"/>
      <c r="M537" s="166"/>
      <c r="N537" s="166"/>
      <c r="O537" s="166"/>
      <c r="P537" s="166"/>
      <c r="Q537" s="166"/>
      <c r="R537" s="166"/>
      <c r="S537" s="166"/>
      <c r="T537" s="166"/>
      <c r="U537" s="166"/>
      <c r="V537" s="166"/>
      <c r="W537" s="166"/>
      <c r="X537" s="166"/>
      <c r="Y537" s="166"/>
      <c r="Z537" s="166"/>
      <c r="AA537" s="166"/>
      <c r="AB537" s="166"/>
      <c r="AC537" s="166"/>
      <c r="AD537" s="166"/>
      <c r="AE537" s="166"/>
      <c r="AF537" s="166"/>
      <c r="AG537" s="166"/>
      <c r="AH537" s="166"/>
      <c r="AI537" s="166"/>
      <c r="AJ537" s="57"/>
      <c r="AK537" s="51"/>
      <c r="AL537" s="51"/>
      <c r="AM537" s="51"/>
      <c r="AN537" s="51"/>
      <c r="AO537" s="51"/>
      <c r="AP537" s="51"/>
      <c r="AQ537" s="51"/>
      <c r="AR537" s="51"/>
      <c r="AS537" s="51"/>
      <c r="AT537" s="51"/>
      <c r="AU537" s="51"/>
      <c r="AV537" s="51"/>
      <c r="AW537" s="51"/>
      <c r="AX537" s="51"/>
      <c r="AY537" s="51"/>
      <c r="AZ537" s="51"/>
      <c r="BA537" s="51"/>
      <c r="BB537" s="51"/>
      <c r="BC537" s="51"/>
      <c r="BD537" s="51"/>
      <c r="BE537" s="51"/>
      <c r="BF537" s="51"/>
      <c r="BG537" s="51"/>
      <c r="BH537" s="51"/>
      <c r="BI537" s="51"/>
      <c r="BJ537" s="51"/>
      <c r="BK537" s="51"/>
      <c r="BL537" s="51"/>
      <c r="BM537" s="51"/>
      <c r="BN537" s="51"/>
      <c r="BO537" s="51"/>
      <c r="BP537" s="51"/>
      <c r="BQ537" s="51"/>
      <c r="BR537" s="51"/>
      <c r="BS537" s="51"/>
      <c r="BT537" s="51"/>
      <c r="BU537" s="51"/>
      <c r="BV537" s="51"/>
      <c r="BW537" s="51"/>
      <c r="BX537" s="51"/>
      <c r="BY537" s="51"/>
      <c r="BZ537" s="51"/>
      <c r="CA537" s="51"/>
      <c r="CB537" s="51"/>
      <c r="CC537" s="51"/>
      <c r="CD537" s="51"/>
      <c r="CE537" s="51"/>
      <c r="CF537" s="51"/>
      <c r="CG537" s="51"/>
      <c r="CH537" s="51"/>
      <c r="CI537" s="51"/>
      <c r="CJ537" s="51"/>
      <c r="CK537" s="51"/>
      <c r="CL537" s="51"/>
      <c r="CM537" s="51"/>
      <c r="CN537" s="51"/>
      <c r="CO537" s="51"/>
      <c r="CP537" s="51"/>
      <c r="CQ537" s="51"/>
      <c r="CR537" s="51"/>
      <c r="CS537" s="51"/>
      <c r="CT537" s="51"/>
      <c r="CU537" s="51"/>
      <c r="CV537" s="51"/>
      <c r="CW537" s="51"/>
      <c r="CX537" s="51"/>
      <c r="CY537" s="51"/>
      <c r="CZ537" s="51"/>
      <c r="DA537" s="51"/>
      <c r="DB537" s="51"/>
      <c r="DC537" s="51"/>
      <c r="DD537" s="51"/>
      <c r="DE537" s="51"/>
      <c r="DF537" s="51"/>
      <c r="DG537" s="51"/>
      <c r="DH537" s="51"/>
      <c r="DI537" s="51"/>
      <c r="DJ537" s="51"/>
      <c r="DK537" s="51"/>
      <c r="DL537" s="51"/>
      <c r="DM537" s="51"/>
      <c r="DN537" s="51"/>
      <c r="DO537" s="51"/>
      <c r="DP537" s="51"/>
      <c r="DQ537" s="51"/>
      <c r="DR537" s="51"/>
      <c r="DS537" s="51"/>
      <c r="DT537" s="51"/>
      <c r="DU537" s="51"/>
      <c r="DV537" s="51"/>
      <c r="DW537" s="51"/>
      <c r="DX537" s="51"/>
      <c r="DY537" s="51"/>
      <c r="DZ537" s="51"/>
      <c r="EA537" s="51"/>
      <c r="EB537" s="51"/>
      <c r="EC537" s="51"/>
      <c r="ED537" s="51"/>
      <c r="EE537" s="51"/>
      <c r="EF537" s="51"/>
      <c r="EG537" s="51"/>
      <c r="EH537" s="51"/>
      <c r="EI537" s="51"/>
      <c r="EJ537" s="51"/>
      <c r="EK537" s="51"/>
      <c r="EL537" s="51"/>
      <c r="EM537" s="51"/>
      <c r="EN537" s="51"/>
      <c r="EO537" s="51"/>
      <c r="EP537" s="51"/>
      <c r="EQ537" s="51"/>
      <c r="ER537" s="51"/>
      <c r="ES537" s="51"/>
      <c r="ET537" s="51"/>
      <c r="EU537" s="51"/>
      <c r="EV537" s="51"/>
      <c r="EW537" s="51"/>
      <c r="EX537" s="51"/>
      <c r="EY537" s="51"/>
      <c r="EZ537" s="51"/>
      <c r="FA537" s="51"/>
      <c r="FB537" s="51"/>
      <c r="FC537" s="51"/>
      <c r="FD537" s="51"/>
      <c r="FE537" s="51"/>
      <c r="FF537" s="51"/>
      <c r="FG537" s="51"/>
      <c r="FH537" s="51"/>
      <c r="FI537" s="51"/>
      <c r="FJ537" s="51"/>
      <c r="FK537" s="51"/>
      <c r="FL537" s="51"/>
      <c r="FM537" s="51"/>
      <c r="FN537" s="51"/>
      <c r="FO537" s="51"/>
      <c r="FP537" s="51"/>
      <c r="FQ537" s="51"/>
      <c r="FR537" s="51"/>
      <c r="FS537" s="51"/>
      <c r="FT537" s="51"/>
      <c r="FU537" s="51"/>
      <c r="FV537" s="51"/>
      <c r="FW537" s="51"/>
      <c r="FX537" s="51"/>
      <c r="FY537" s="51"/>
      <c r="FZ537" s="51"/>
      <c r="GA537" s="51"/>
      <c r="GB537" s="51"/>
      <c r="GC537" s="51"/>
      <c r="GD537" s="51"/>
      <c r="GE537" s="51"/>
      <c r="GF537" s="51"/>
      <c r="GG537" s="51"/>
      <c r="GH537" s="51"/>
      <c r="GI537" s="51"/>
      <c r="GJ537" s="51"/>
      <c r="GK537" s="51"/>
      <c r="GL537" s="51"/>
      <c r="GM537" s="51"/>
      <c r="GN537" s="51"/>
      <c r="GO537" s="51"/>
      <c r="GP537" s="51"/>
      <c r="GQ537" s="51"/>
      <c r="GR537" s="51"/>
      <c r="GS537" s="51"/>
      <c r="GT537" s="51"/>
      <c r="GU537" s="51"/>
      <c r="GV537" s="51"/>
      <c r="GW537" s="51"/>
      <c r="GX537" s="51"/>
      <c r="GY537" s="51"/>
      <c r="GZ537" s="51"/>
      <c r="HA537" s="51"/>
      <c r="HB537" s="51"/>
      <c r="HC537" s="51"/>
      <c r="HD537" s="51"/>
      <c r="HE537" s="51"/>
      <c r="HF537" s="51"/>
      <c r="HG537" s="51"/>
      <c r="HH537" s="51"/>
      <c r="HI537" s="51"/>
      <c r="HJ537" s="51"/>
      <c r="HK537" s="51"/>
      <c r="HL537" s="51"/>
      <c r="HM537" s="51"/>
      <c r="HN537" s="51"/>
      <c r="HO537" s="51"/>
      <c r="HP537" s="51"/>
      <c r="HQ537" s="51"/>
      <c r="HR537" s="51"/>
      <c r="HS537" s="51"/>
      <c r="HT537" s="51"/>
      <c r="HU537" s="51"/>
      <c r="HV537" s="51"/>
      <c r="HW537" s="51"/>
      <c r="HX537" s="51"/>
      <c r="HY537" s="51"/>
      <c r="HZ537" s="51"/>
      <c r="IA537" s="51"/>
      <c r="IB537" s="51"/>
      <c r="IC537" s="51"/>
      <c r="ID537" s="51"/>
      <c r="IE537" s="51"/>
      <c r="IF537" s="51"/>
      <c r="IG537" s="51"/>
      <c r="IH537" s="51"/>
      <c r="II537" s="51"/>
      <c r="IJ537" s="51"/>
      <c r="IK537" s="51"/>
      <c r="IL537" s="51"/>
      <c r="IM537" s="51"/>
      <c r="IN537" s="51"/>
      <c r="IO537" s="51"/>
      <c r="IP537" s="51"/>
      <c r="IQ537" s="51"/>
      <c r="IR537" s="51"/>
      <c r="IS537" s="51"/>
      <c r="IT537" s="51"/>
      <c r="IU537" s="51"/>
      <c r="IV537" s="51"/>
    </row>
    <row r="538" spans="1:256" ht="13.5">
      <c r="A538" s="166"/>
      <c r="B538" s="166"/>
      <c r="C538" s="166"/>
      <c r="D538" s="166"/>
      <c r="E538" s="166"/>
      <c r="F538" s="166"/>
      <c r="G538" s="166"/>
      <c r="H538" s="166"/>
      <c r="I538" s="166"/>
      <c r="J538" s="166"/>
      <c r="K538" s="166"/>
      <c r="L538" s="166"/>
      <c r="M538" s="166"/>
      <c r="N538" s="166"/>
      <c r="O538" s="166"/>
      <c r="P538" s="166"/>
      <c r="Q538" s="166"/>
      <c r="R538" s="166"/>
      <c r="S538" s="166"/>
      <c r="T538" s="166"/>
      <c r="U538" s="166"/>
      <c r="V538" s="166"/>
      <c r="W538" s="166"/>
      <c r="X538" s="166"/>
      <c r="Y538" s="166"/>
      <c r="Z538" s="166"/>
      <c r="AA538" s="166"/>
      <c r="AB538" s="166"/>
      <c r="AC538" s="166"/>
      <c r="AD538" s="166"/>
      <c r="AE538" s="166"/>
      <c r="AF538" s="166"/>
      <c r="AG538" s="166"/>
      <c r="AH538" s="166"/>
      <c r="AI538" s="166"/>
      <c r="AJ538" s="57"/>
      <c r="AK538" s="51"/>
      <c r="AL538" s="51"/>
      <c r="AM538" s="51"/>
      <c r="AN538" s="51"/>
      <c r="AO538" s="51"/>
      <c r="AP538" s="51"/>
      <c r="AQ538" s="51"/>
      <c r="AR538" s="51"/>
      <c r="AS538" s="51"/>
      <c r="AT538" s="51"/>
      <c r="AU538" s="51"/>
      <c r="AV538" s="51"/>
      <c r="AW538" s="51"/>
      <c r="AX538" s="51"/>
      <c r="AY538" s="51"/>
      <c r="AZ538" s="51"/>
      <c r="BA538" s="51"/>
      <c r="BB538" s="51"/>
      <c r="BC538" s="51"/>
      <c r="BD538" s="51"/>
      <c r="BE538" s="51"/>
      <c r="BF538" s="51"/>
      <c r="BG538" s="51"/>
      <c r="BH538" s="51"/>
      <c r="BI538" s="51"/>
      <c r="BJ538" s="51"/>
      <c r="BK538" s="51"/>
      <c r="BL538" s="51"/>
      <c r="BM538" s="51"/>
      <c r="BN538" s="51"/>
      <c r="BO538" s="51"/>
      <c r="BP538" s="51"/>
      <c r="BQ538" s="51"/>
      <c r="BR538" s="51"/>
      <c r="BS538" s="51"/>
      <c r="BT538" s="51"/>
      <c r="BU538" s="51"/>
      <c r="BV538" s="51"/>
      <c r="BW538" s="51"/>
      <c r="BX538" s="51"/>
      <c r="BY538" s="51"/>
      <c r="BZ538" s="51"/>
      <c r="CA538" s="51"/>
      <c r="CB538" s="51"/>
      <c r="CC538" s="51"/>
      <c r="CD538" s="51"/>
      <c r="CE538" s="51"/>
      <c r="CF538" s="51"/>
      <c r="CG538" s="51"/>
      <c r="CH538" s="51"/>
      <c r="CI538" s="51"/>
      <c r="CJ538" s="51"/>
      <c r="CK538" s="51"/>
      <c r="CL538" s="51"/>
      <c r="CM538" s="51"/>
      <c r="CN538" s="51"/>
      <c r="CO538" s="51"/>
      <c r="CP538" s="51"/>
      <c r="CQ538" s="51"/>
      <c r="CR538" s="51"/>
      <c r="CS538" s="51"/>
      <c r="CT538" s="51"/>
      <c r="CU538" s="51"/>
      <c r="CV538" s="51"/>
      <c r="CW538" s="51"/>
      <c r="CX538" s="51"/>
      <c r="CY538" s="51"/>
      <c r="CZ538" s="51"/>
      <c r="DA538" s="51"/>
      <c r="DB538" s="51"/>
      <c r="DC538" s="51"/>
      <c r="DD538" s="51"/>
      <c r="DE538" s="51"/>
      <c r="DF538" s="51"/>
      <c r="DG538" s="51"/>
      <c r="DH538" s="51"/>
      <c r="DI538" s="51"/>
      <c r="DJ538" s="51"/>
      <c r="DK538" s="51"/>
      <c r="DL538" s="51"/>
      <c r="DM538" s="51"/>
      <c r="DN538" s="51"/>
      <c r="DO538" s="51"/>
      <c r="DP538" s="51"/>
      <c r="DQ538" s="51"/>
      <c r="DR538" s="51"/>
      <c r="DS538" s="51"/>
      <c r="DT538" s="51"/>
      <c r="DU538" s="51"/>
      <c r="DV538" s="51"/>
      <c r="DW538" s="51"/>
      <c r="DX538" s="51"/>
      <c r="DY538" s="51"/>
      <c r="DZ538" s="51"/>
      <c r="EA538" s="51"/>
      <c r="EB538" s="51"/>
      <c r="EC538" s="51"/>
      <c r="ED538" s="51"/>
      <c r="EE538" s="51"/>
      <c r="EF538" s="51"/>
      <c r="EG538" s="51"/>
      <c r="EH538" s="51"/>
      <c r="EI538" s="51"/>
      <c r="EJ538" s="51"/>
      <c r="EK538" s="51"/>
      <c r="EL538" s="51"/>
      <c r="EM538" s="51"/>
      <c r="EN538" s="51"/>
      <c r="EO538" s="51"/>
      <c r="EP538" s="51"/>
      <c r="EQ538" s="51"/>
      <c r="ER538" s="51"/>
      <c r="ES538" s="51"/>
      <c r="ET538" s="51"/>
      <c r="EU538" s="51"/>
      <c r="EV538" s="51"/>
      <c r="EW538" s="51"/>
      <c r="EX538" s="51"/>
      <c r="EY538" s="51"/>
      <c r="EZ538" s="51"/>
      <c r="FA538" s="51"/>
      <c r="FB538" s="51"/>
      <c r="FC538" s="51"/>
      <c r="FD538" s="51"/>
      <c r="FE538" s="51"/>
      <c r="FF538" s="51"/>
      <c r="FG538" s="51"/>
      <c r="FH538" s="51"/>
      <c r="FI538" s="51"/>
      <c r="FJ538" s="51"/>
      <c r="FK538" s="51"/>
      <c r="FL538" s="51"/>
      <c r="FM538" s="51"/>
      <c r="FN538" s="51"/>
      <c r="FO538" s="51"/>
      <c r="FP538" s="51"/>
      <c r="FQ538" s="51"/>
      <c r="FR538" s="51"/>
      <c r="FS538" s="51"/>
      <c r="FT538" s="51"/>
      <c r="FU538" s="51"/>
      <c r="FV538" s="51"/>
      <c r="FW538" s="51"/>
      <c r="FX538" s="51"/>
      <c r="FY538" s="51"/>
      <c r="FZ538" s="51"/>
      <c r="GA538" s="51"/>
      <c r="GB538" s="51"/>
      <c r="GC538" s="51"/>
      <c r="GD538" s="51"/>
      <c r="GE538" s="51"/>
      <c r="GF538" s="51"/>
      <c r="GG538" s="51"/>
      <c r="GH538" s="51"/>
      <c r="GI538" s="51"/>
      <c r="GJ538" s="51"/>
      <c r="GK538" s="51"/>
      <c r="GL538" s="51"/>
      <c r="GM538" s="51"/>
      <c r="GN538" s="51"/>
      <c r="GO538" s="51"/>
      <c r="GP538" s="51"/>
      <c r="GQ538" s="51"/>
      <c r="GR538" s="51"/>
      <c r="GS538" s="51"/>
      <c r="GT538" s="51"/>
      <c r="GU538" s="51"/>
      <c r="GV538" s="51"/>
      <c r="GW538" s="51"/>
      <c r="GX538" s="51"/>
      <c r="GY538" s="51"/>
      <c r="GZ538" s="51"/>
      <c r="HA538" s="51"/>
      <c r="HB538" s="51"/>
      <c r="HC538" s="51"/>
      <c r="HD538" s="51"/>
      <c r="HE538" s="51"/>
      <c r="HF538" s="51"/>
      <c r="HG538" s="51"/>
      <c r="HH538" s="51"/>
      <c r="HI538" s="51"/>
      <c r="HJ538" s="51"/>
      <c r="HK538" s="51"/>
      <c r="HL538" s="51"/>
      <c r="HM538" s="51"/>
      <c r="HN538" s="51"/>
      <c r="HO538" s="51"/>
      <c r="HP538" s="51"/>
      <c r="HQ538" s="51"/>
      <c r="HR538" s="51"/>
      <c r="HS538" s="51"/>
      <c r="HT538" s="51"/>
      <c r="HU538" s="51"/>
      <c r="HV538" s="51"/>
      <c r="HW538" s="51"/>
      <c r="HX538" s="51"/>
      <c r="HY538" s="51"/>
      <c r="HZ538" s="51"/>
      <c r="IA538" s="51"/>
      <c r="IB538" s="51"/>
      <c r="IC538" s="51"/>
      <c r="ID538" s="51"/>
      <c r="IE538" s="51"/>
      <c r="IF538" s="51"/>
      <c r="IG538" s="51"/>
      <c r="IH538" s="51"/>
      <c r="II538" s="51"/>
      <c r="IJ538" s="51"/>
      <c r="IK538" s="51"/>
      <c r="IL538" s="51"/>
      <c r="IM538" s="51"/>
      <c r="IN538" s="51"/>
      <c r="IO538" s="51"/>
      <c r="IP538" s="51"/>
      <c r="IQ538" s="51"/>
      <c r="IR538" s="51"/>
      <c r="IS538" s="51"/>
      <c r="IT538" s="51"/>
      <c r="IU538" s="51"/>
      <c r="IV538" s="51"/>
    </row>
    <row r="539" spans="1:256" ht="13.5">
      <c r="A539" s="166"/>
      <c r="B539" s="166"/>
      <c r="C539" s="166"/>
      <c r="D539" s="166"/>
      <c r="E539" s="166"/>
      <c r="F539" s="166"/>
      <c r="G539" s="166"/>
      <c r="H539" s="166"/>
      <c r="I539" s="166"/>
      <c r="J539" s="166"/>
      <c r="K539" s="166"/>
      <c r="L539" s="166"/>
      <c r="M539" s="166"/>
      <c r="N539" s="166"/>
      <c r="O539" s="166"/>
      <c r="P539" s="166"/>
      <c r="Q539" s="166"/>
      <c r="R539" s="166"/>
      <c r="S539" s="166"/>
      <c r="T539" s="166"/>
      <c r="U539" s="166"/>
      <c r="V539" s="166"/>
      <c r="W539" s="166"/>
      <c r="X539" s="166"/>
      <c r="Y539" s="166"/>
      <c r="Z539" s="166"/>
      <c r="AA539" s="166"/>
      <c r="AB539" s="166"/>
      <c r="AC539" s="166"/>
      <c r="AD539" s="166"/>
      <c r="AE539" s="166"/>
      <c r="AF539" s="166"/>
      <c r="AG539" s="166"/>
      <c r="AH539" s="166"/>
      <c r="AI539" s="166"/>
      <c r="AJ539" s="57"/>
      <c r="AK539" s="51"/>
      <c r="AL539" s="51"/>
      <c r="AM539" s="51"/>
      <c r="AN539" s="51"/>
      <c r="AO539" s="51"/>
      <c r="AP539" s="51"/>
      <c r="AQ539" s="51"/>
      <c r="AR539" s="51"/>
      <c r="AS539" s="51"/>
      <c r="AT539" s="51"/>
      <c r="AU539" s="51"/>
      <c r="AV539" s="51"/>
      <c r="AW539" s="51"/>
      <c r="AX539" s="51"/>
      <c r="AY539" s="51"/>
      <c r="AZ539" s="51"/>
      <c r="BA539" s="51"/>
      <c r="BB539" s="51"/>
      <c r="BC539" s="51"/>
      <c r="BD539" s="51"/>
      <c r="BE539" s="51"/>
      <c r="BF539" s="51"/>
      <c r="BG539" s="51"/>
      <c r="BH539" s="51"/>
      <c r="BI539" s="51"/>
      <c r="BJ539" s="51"/>
      <c r="BK539" s="51"/>
      <c r="BL539" s="51"/>
      <c r="BM539" s="51"/>
      <c r="BN539" s="51"/>
      <c r="BO539" s="51"/>
      <c r="BP539" s="51"/>
      <c r="BQ539" s="51"/>
      <c r="BR539" s="51"/>
      <c r="BS539" s="51"/>
      <c r="BT539" s="51"/>
      <c r="BU539" s="51"/>
      <c r="BV539" s="51"/>
      <c r="BW539" s="51"/>
      <c r="BX539" s="51"/>
      <c r="BY539" s="51"/>
      <c r="BZ539" s="51"/>
      <c r="CA539" s="51"/>
      <c r="CB539" s="51"/>
      <c r="CC539" s="51"/>
      <c r="CD539" s="51"/>
      <c r="CE539" s="51"/>
      <c r="CF539" s="51"/>
      <c r="CG539" s="51"/>
      <c r="CH539" s="51"/>
      <c r="CI539" s="51"/>
      <c r="CJ539" s="51"/>
      <c r="CK539" s="51"/>
      <c r="CL539" s="51"/>
      <c r="CM539" s="51"/>
      <c r="CN539" s="51"/>
      <c r="CO539" s="51"/>
      <c r="CP539" s="51"/>
      <c r="CQ539" s="51"/>
      <c r="CR539" s="51"/>
      <c r="CS539" s="51"/>
      <c r="CT539" s="51"/>
      <c r="CU539" s="51"/>
      <c r="CV539" s="51"/>
      <c r="CW539" s="51"/>
      <c r="CX539" s="51"/>
      <c r="CY539" s="51"/>
      <c r="CZ539" s="51"/>
      <c r="DA539" s="51"/>
      <c r="DB539" s="51"/>
      <c r="DC539" s="51"/>
      <c r="DD539" s="51"/>
      <c r="DE539" s="51"/>
      <c r="DF539" s="51"/>
      <c r="DG539" s="51"/>
      <c r="DH539" s="51"/>
      <c r="DI539" s="51"/>
      <c r="DJ539" s="51"/>
      <c r="DK539" s="51"/>
      <c r="DL539" s="51"/>
      <c r="DM539" s="51"/>
      <c r="DN539" s="51"/>
      <c r="DO539" s="51"/>
      <c r="DP539" s="51"/>
      <c r="DQ539" s="51"/>
      <c r="DR539" s="51"/>
      <c r="DS539" s="51"/>
      <c r="DT539" s="51"/>
      <c r="DU539" s="51"/>
      <c r="DV539" s="51"/>
      <c r="DW539" s="51"/>
      <c r="DX539" s="51"/>
      <c r="DY539" s="51"/>
      <c r="DZ539" s="51"/>
      <c r="EA539" s="51"/>
      <c r="EB539" s="51"/>
      <c r="EC539" s="51"/>
      <c r="ED539" s="51"/>
      <c r="EE539" s="51"/>
      <c r="EF539" s="51"/>
      <c r="EG539" s="51"/>
      <c r="EH539" s="51"/>
      <c r="EI539" s="51"/>
      <c r="EJ539" s="51"/>
      <c r="EK539" s="51"/>
      <c r="EL539" s="51"/>
      <c r="EM539" s="51"/>
      <c r="EN539" s="51"/>
      <c r="EO539" s="51"/>
      <c r="EP539" s="51"/>
      <c r="EQ539" s="51"/>
      <c r="ER539" s="51"/>
      <c r="ES539" s="51"/>
      <c r="ET539" s="51"/>
      <c r="EU539" s="51"/>
      <c r="EV539" s="51"/>
      <c r="EW539" s="51"/>
      <c r="EX539" s="51"/>
      <c r="EY539" s="51"/>
      <c r="EZ539" s="51"/>
      <c r="FA539" s="51"/>
      <c r="FB539" s="51"/>
      <c r="FC539" s="51"/>
      <c r="FD539" s="51"/>
      <c r="FE539" s="51"/>
      <c r="FF539" s="51"/>
      <c r="FG539" s="51"/>
      <c r="FH539" s="51"/>
      <c r="FI539" s="51"/>
      <c r="FJ539" s="51"/>
      <c r="FK539" s="51"/>
      <c r="FL539" s="51"/>
      <c r="FM539" s="51"/>
      <c r="FN539" s="51"/>
      <c r="FO539" s="51"/>
      <c r="FP539" s="51"/>
      <c r="FQ539" s="51"/>
      <c r="FR539" s="51"/>
      <c r="FS539" s="51"/>
      <c r="FT539" s="51"/>
      <c r="FU539" s="51"/>
      <c r="FV539" s="51"/>
      <c r="FW539" s="51"/>
      <c r="FX539" s="51"/>
      <c r="FY539" s="51"/>
      <c r="FZ539" s="51"/>
      <c r="GA539" s="51"/>
      <c r="GB539" s="51"/>
      <c r="GC539" s="51"/>
      <c r="GD539" s="51"/>
      <c r="GE539" s="51"/>
      <c r="GF539" s="51"/>
      <c r="GG539" s="51"/>
      <c r="GH539" s="51"/>
      <c r="GI539" s="51"/>
      <c r="GJ539" s="51"/>
      <c r="GK539" s="51"/>
      <c r="GL539" s="51"/>
      <c r="GM539" s="51"/>
      <c r="GN539" s="51"/>
      <c r="GO539" s="51"/>
      <c r="GP539" s="51"/>
      <c r="GQ539" s="51"/>
      <c r="GR539" s="51"/>
      <c r="GS539" s="51"/>
      <c r="GT539" s="51"/>
      <c r="GU539" s="51"/>
      <c r="GV539" s="51"/>
      <c r="GW539" s="51"/>
      <c r="GX539" s="51"/>
      <c r="GY539" s="51"/>
      <c r="GZ539" s="51"/>
      <c r="HA539" s="51"/>
      <c r="HB539" s="51"/>
      <c r="HC539" s="51"/>
      <c r="HD539" s="51"/>
      <c r="HE539" s="51"/>
      <c r="HF539" s="51"/>
      <c r="HG539" s="51"/>
      <c r="HH539" s="51"/>
      <c r="HI539" s="51"/>
      <c r="HJ539" s="51"/>
      <c r="HK539" s="51"/>
      <c r="HL539" s="51"/>
      <c r="HM539" s="51"/>
      <c r="HN539" s="51"/>
      <c r="HO539" s="51"/>
      <c r="HP539" s="51"/>
      <c r="HQ539" s="51"/>
      <c r="HR539" s="51"/>
      <c r="HS539" s="51"/>
      <c r="HT539" s="51"/>
      <c r="HU539" s="51"/>
      <c r="HV539" s="51"/>
      <c r="HW539" s="51"/>
      <c r="HX539" s="51"/>
      <c r="HY539" s="51"/>
      <c r="HZ539" s="51"/>
      <c r="IA539" s="51"/>
      <c r="IB539" s="51"/>
      <c r="IC539" s="51"/>
      <c r="ID539" s="51"/>
      <c r="IE539" s="51"/>
      <c r="IF539" s="51"/>
      <c r="IG539" s="51"/>
      <c r="IH539" s="51"/>
      <c r="II539" s="51"/>
      <c r="IJ539" s="51"/>
      <c r="IK539" s="51"/>
      <c r="IL539" s="51"/>
      <c r="IM539" s="51"/>
      <c r="IN539" s="51"/>
      <c r="IO539" s="51"/>
      <c r="IP539" s="51"/>
      <c r="IQ539" s="51"/>
      <c r="IR539" s="51"/>
      <c r="IS539" s="51"/>
      <c r="IT539" s="51"/>
      <c r="IU539" s="51"/>
      <c r="IV539" s="51"/>
    </row>
    <row r="540" spans="1:256" ht="13.5">
      <c r="A540" s="166"/>
      <c r="B540" s="166"/>
      <c r="C540" s="166"/>
      <c r="D540" s="166"/>
      <c r="E540" s="166"/>
      <c r="F540" s="166"/>
      <c r="G540" s="166"/>
      <c r="H540" s="166"/>
      <c r="I540" s="166"/>
      <c r="J540" s="166"/>
      <c r="K540" s="166"/>
      <c r="L540" s="166"/>
      <c r="M540" s="166"/>
      <c r="N540" s="166"/>
      <c r="O540" s="166"/>
      <c r="P540" s="166"/>
      <c r="Q540" s="166"/>
      <c r="R540" s="166"/>
      <c r="S540" s="166"/>
      <c r="T540" s="166"/>
      <c r="U540" s="166"/>
      <c r="V540" s="166"/>
      <c r="W540" s="166"/>
      <c r="X540" s="166"/>
      <c r="Y540" s="166"/>
      <c r="Z540" s="166"/>
      <c r="AA540" s="166"/>
      <c r="AB540" s="166"/>
      <c r="AC540" s="166"/>
      <c r="AD540" s="166"/>
      <c r="AE540" s="166"/>
      <c r="AF540" s="166"/>
      <c r="AG540" s="166"/>
      <c r="AH540" s="166"/>
      <c r="AI540" s="166"/>
      <c r="AJ540" s="57"/>
      <c r="AK540" s="51"/>
      <c r="AL540" s="51"/>
      <c r="AM540" s="51"/>
      <c r="AN540" s="51"/>
      <c r="AO540" s="51"/>
      <c r="AP540" s="51"/>
      <c r="AQ540" s="51"/>
      <c r="AR540" s="51"/>
      <c r="AS540" s="51"/>
      <c r="AT540" s="51"/>
      <c r="AU540" s="51"/>
      <c r="AV540" s="51"/>
      <c r="AW540" s="51"/>
      <c r="AX540" s="51"/>
      <c r="AY540" s="51"/>
      <c r="AZ540" s="51"/>
      <c r="BA540" s="51"/>
      <c r="BB540" s="51"/>
      <c r="BC540" s="51"/>
      <c r="BD540" s="51"/>
      <c r="BE540" s="51"/>
      <c r="BF540" s="51"/>
      <c r="BG540" s="51"/>
      <c r="BH540" s="51"/>
      <c r="BI540" s="51"/>
      <c r="BJ540" s="51"/>
      <c r="BK540" s="51"/>
      <c r="BL540" s="51"/>
      <c r="BM540" s="51"/>
      <c r="BN540" s="51"/>
      <c r="BO540" s="51"/>
      <c r="BP540" s="51"/>
      <c r="BQ540" s="51"/>
      <c r="BR540" s="51"/>
      <c r="BS540" s="51"/>
      <c r="BT540" s="51"/>
      <c r="BU540" s="51"/>
      <c r="BV540" s="51"/>
      <c r="BW540" s="51"/>
      <c r="BX540" s="51"/>
      <c r="BY540" s="51"/>
      <c r="BZ540" s="51"/>
      <c r="CA540" s="51"/>
      <c r="CB540" s="51"/>
      <c r="CC540" s="51"/>
      <c r="CD540" s="51"/>
      <c r="CE540" s="51"/>
      <c r="CF540" s="51"/>
      <c r="CG540" s="51"/>
      <c r="CH540" s="51"/>
      <c r="CI540" s="51"/>
      <c r="CJ540" s="51"/>
      <c r="CK540" s="51"/>
      <c r="CL540" s="51"/>
      <c r="CM540" s="51"/>
      <c r="CN540" s="51"/>
      <c r="CO540" s="51"/>
      <c r="CP540" s="51"/>
      <c r="CQ540" s="51"/>
      <c r="CR540" s="51"/>
      <c r="CS540" s="51"/>
      <c r="CT540" s="51"/>
      <c r="CU540" s="51"/>
      <c r="CV540" s="51"/>
      <c r="CW540" s="51"/>
      <c r="CX540" s="51"/>
      <c r="CY540" s="51"/>
      <c r="CZ540" s="51"/>
      <c r="DA540" s="51"/>
      <c r="DB540" s="51"/>
      <c r="DC540" s="51"/>
      <c r="DD540" s="51"/>
      <c r="DE540" s="51"/>
      <c r="DF540" s="51"/>
      <c r="DG540" s="51"/>
      <c r="DH540" s="51"/>
      <c r="DI540" s="51"/>
      <c r="DJ540" s="51"/>
      <c r="DK540" s="51"/>
      <c r="DL540" s="51"/>
      <c r="DM540" s="51"/>
      <c r="DN540" s="51"/>
      <c r="DO540" s="51"/>
      <c r="DP540" s="51"/>
      <c r="DQ540" s="51"/>
      <c r="DR540" s="51"/>
      <c r="DS540" s="51"/>
      <c r="DT540" s="51"/>
      <c r="DU540" s="51"/>
      <c r="DV540" s="51"/>
      <c r="DW540" s="51"/>
      <c r="DX540" s="51"/>
      <c r="DY540" s="51"/>
      <c r="DZ540" s="51"/>
      <c r="EA540" s="51"/>
      <c r="EB540" s="51"/>
      <c r="EC540" s="51"/>
      <c r="ED540" s="51"/>
      <c r="EE540" s="51"/>
      <c r="EF540" s="51"/>
      <c r="EG540" s="51"/>
      <c r="EH540" s="51"/>
      <c r="EI540" s="51"/>
      <c r="EJ540" s="51"/>
      <c r="EK540" s="51"/>
      <c r="EL540" s="51"/>
      <c r="EM540" s="51"/>
      <c r="EN540" s="51"/>
      <c r="EO540" s="51"/>
      <c r="EP540" s="51"/>
      <c r="EQ540" s="51"/>
      <c r="ER540" s="51"/>
      <c r="ES540" s="51"/>
      <c r="ET540" s="51"/>
      <c r="EU540" s="51"/>
      <c r="EV540" s="51"/>
      <c r="EW540" s="51"/>
      <c r="EX540" s="51"/>
      <c r="EY540" s="51"/>
      <c r="EZ540" s="51"/>
      <c r="FA540" s="51"/>
      <c r="FB540" s="51"/>
      <c r="FC540" s="51"/>
      <c r="FD540" s="51"/>
      <c r="FE540" s="51"/>
      <c r="FF540" s="51"/>
      <c r="FG540" s="51"/>
      <c r="FH540" s="51"/>
      <c r="FI540" s="51"/>
      <c r="FJ540" s="51"/>
      <c r="FK540" s="51"/>
      <c r="FL540" s="51"/>
      <c r="FM540" s="51"/>
      <c r="FN540" s="51"/>
      <c r="FO540" s="51"/>
      <c r="FP540" s="51"/>
      <c r="FQ540" s="51"/>
      <c r="FR540" s="51"/>
      <c r="FS540" s="51"/>
      <c r="FT540" s="51"/>
      <c r="FU540" s="51"/>
      <c r="FV540" s="51"/>
      <c r="FW540" s="51"/>
      <c r="FX540" s="51"/>
      <c r="FY540" s="51"/>
      <c r="FZ540" s="51"/>
      <c r="GA540" s="51"/>
      <c r="GB540" s="51"/>
      <c r="GC540" s="51"/>
      <c r="GD540" s="51"/>
      <c r="GE540" s="51"/>
      <c r="GF540" s="51"/>
      <c r="GG540" s="51"/>
      <c r="GH540" s="51"/>
      <c r="GI540" s="51"/>
      <c r="GJ540" s="51"/>
      <c r="GK540" s="51"/>
      <c r="GL540" s="51"/>
      <c r="GM540" s="51"/>
      <c r="GN540" s="51"/>
      <c r="GO540" s="51"/>
      <c r="GP540" s="51"/>
      <c r="GQ540" s="51"/>
      <c r="GR540" s="51"/>
      <c r="GS540" s="51"/>
      <c r="GT540" s="51"/>
      <c r="GU540" s="51"/>
      <c r="GV540" s="51"/>
      <c r="GW540" s="51"/>
      <c r="GX540" s="51"/>
      <c r="GY540" s="51"/>
      <c r="GZ540" s="51"/>
      <c r="HA540" s="51"/>
      <c r="HB540" s="51"/>
      <c r="HC540" s="51"/>
      <c r="HD540" s="51"/>
      <c r="HE540" s="51"/>
      <c r="HF540" s="51"/>
      <c r="HG540" s="51"/>
      <c r="HH540" s="51"/>
      <c r="HI540" s="51"/>
      <c r="HJ540" s="51"/>
      <c r="HK540" s="51"/>
      <c r="HL540" s="51"/>
      <c r="HM540" s="51"/>
      <c r="HN540" s="51"/>
      <c r="HO540" s="51"/>
      <c r="HP540" s="51"/>
      <c r="HQ540" s="51"/>
      <c r="HR540" s="51"/>
      <c r="HS540" s="51"/>
      <c r="HT540" s="51"/>
      <c r="HU540" s="51"/>
      <c r="HV540" s="51"/>
      <c r="HW540" s="51"/>
      <c r="HX540" s="51"/>
      <c r="HY540" s="51"/>
      <c r="HZ540" s="51"/>
      <c r="IA540" s="51"/>
      <c r="IB540" s="51"/>
      <c r="IC540" s="51"/>
      <c r="ID540" s="51"/>
      <c r="IE540" s="51"/>
      <c r="IF540" s="51"/>
      <c r="IG540" s="51"/>
      <c r="IH540" s="51"/>
      <c r="II540" s="51"/>
      <c r="IJ540" s="51"/>
      <c r="IK540" s="51"/>
      <c r="IL540" s="51"/>
      <c r="IM540" s="51"/>
      <c r="IN540" s="51"/>
      <c r="IO540" s="51"/>
      <c r="IP540" s="51"/>
      <c r="IQ540" s="51"/>
      <c r="IR540" s="51"/>
      <c r="IS540" s="51"/>
      <c r="IT540" s="51"/>
      <c r="IU540" s="51"/>
      <c r="IV540" s="51"/>
    </row>
    <row r="541" spans="1:256" ht="13.5">
      <c r="A541" s="166"/>
      <c r="B541" s="166"/>
      <c r="C541" s="166"/>
      <c r="D541" s="166"/>
      <c r="E541" s="166"/>
      <c r="F541" s="166"/>
      <c r="G541" s="166"/>
      <c r="H541" s="166"/>
      <c r="I541" s="166"/>
      <c r="J541" s="166"/>
      <c r="K541" s="166"/>
      <c r="L541" s="166"/>
      <c r="M541" s="166"/>
      <c r="N541" s="166"/>
      <c r="O541" s="166"/>
      <c r="P541" s="166"/>
      <c r="Q541" s="166"/>
      <c r="R541" s="166"/>
      <c r="S541" s="166"/>
      <c r="T541" s="166"/>
      <c r="U541" s="166"/>
      <c r="V541" s="166"/>
      <c r="W541" s="166"/>
      <c r="X541" s="166"/>
      <c r="Y541" s="166"/>
      <c r="Z541" s="166"/>
      <c r="AA541" s="166"/>
      <c r="AB541" s="166"/>
      <c r="AC541" s="166"/>
      <c r="AD541" s="166"/>
      <c r="AE541" s="166"/>
      <c r="AF541" s="166"/>
      <c r="AG541" s="166"/>
      <c r="AH541" s="166"/>
      <c r="AI541" s="166"/>
      <c r="AJ541" s="57"/>
      <c r="AK541" s="51"/>
      <c r="AL541" s="51"/>
      <c r="AM541" s="51"/>
      <c r="AN541" s="51"/>
      <c r="AO541" s="51"/>
      <c r="AP541" s="51"/>
      <c r="AQ541" s="51"/>
      <c r="AR541" s="51"/>
      <c r="AS541" s="51"/>
      <c r="AT541" s="51"/>
      <c r="AU541" s="51"/>
      <c r="AV541" s="51"/>
      <c r="AW541" s="51"/>
      <c r="AX541" s="51"/>
      <c r="AY541" s="51"/>
      <c r="AZ541" s="51"/>
      <c r="BA541" s="51"/>
      <c r="BB541" s="51"/>
      <c r="BC541" s="51"/>
      <c r="BD541" s="51"/>
      <c r="BE541" s="51"/>
      <c r="BF541" s="51"/>
      <c r="BG541" s="51"/>
      <c r="BH541" s="51"/>
      <c r="BI541" s="51"/>
      <c r="BJ541" s="51"/>
      <c r="BK541" s="51"/>
      <c r="BL541" s="51"/>
      <c r="BM541" s="51"/>
      <c r="BN541" s="51"/>
      <c r="BO541" s="51"/>
      <c r="BP541" s="51"/>
      <c r="BQ541" s="51"/>
      <c r="BR541" s="51"/>
      <c r="BS541" s="51"/>
      <c r="BT541" s="51"/>
      <c r="BU541" s="51"/>
      <c r="BV541" s="51"/>
      <c r="BW541" s="51"/>
      <c r="BX541" s="51"/>
      <c r="BY541" s="51"/>
      <c r="BZ541" s="51"/>
      <c r="CA541" s="51"/>
      <c r="CB541" s="51"/>
      <c r="CC541" s="51"/>
      <c r="CD541" s="51"/>
      <c r="CE541" s="51"/>
      <c r="CF541" s="51"/>
      <c r="CG541" s="51"/>
      <c r="CH541" s="51"/>
      <c r="CI541" s="51"/>
      <c r="CJ541" s="51"/>
      <c r="CK541" s="51"/>
      <c r="CL541" s="51"/>
      <c r="CM541" s="51"/>
      <c r="CN541" s="51"/>
      <c r="CO541" s="51"/>
      <c r="CP541" s="51"/>
      <c r="CQ541" s="51"/>
      <c r="CR541" s="51"/>
      <c r="CS541" s="51"/>
      <c r="CT541" s="51"/>
      <c r="CU541" s="51"/>
      <c r="CV541" s="51"/>
      <c r="CW541" s="51"/>
      <c r="CX541" s="51"/>
      <c r="CY541" s="51"/>
      <c r="CZ541" s="51"/>
      <c r="DA541" s="51"/>
      <c r="DB541" s="51"/>
      <c r="DC541" s="51"/>
      <c r="DD541" s="51"/>
      <c r="DE541" s="51"/>
      <c r="DF541" s="51"/>
      <c r="DG541" s="51"/>
      <c r="DH541" s="51"/>
      <c r="DI541" s="51"/>
      <c r="DJ541" s="51"/>
      <c r="DK541" s="51"/>
      <c r="DL541" s="51"/>
      <c r="DM541" s="51"/>
      <c r="DN541" s="51"/>
      <c r="DO541" s="51"/>
      <c r="DP541" s="51"/>
      <c r="DQ541" s="51"/>
      <c r="DR541" s="51"/>
      <c r="DS541" s="51"/>
      <c r="DT541" s="51"/>
      <c r="DU541" s="51"/>
      <c r="DV541" s="51"/>
      <c r="DW541" s="51"/>
      <c r="DX541" s="51"/>
      <c r="DY541" s="51"/>
      <c r="DZ541" s="51"/>
      <c r="EA541" s="51"/>
      <c r="EB541" s="51"/>
      <c r="EC541" s="51"/>
      <c r="ED541" s="51"/>
      <c r="EE541" s="51"/>
      <c r="EF541" s="51"/>
      <c r="EG541" s="51"/>
      <c r="EH541" s="51"/>
      <c r="EI541" s="51"/>
      <c r="EJ541" s="51"/>
      <c r="EK541" s="51"/>
      <c r="EL541" s="51"/>
      <c r="EM541" s="51"/>
      <c r="EN541" s="51"/>
      <c r="EO541" s="51"/>
      <c r="EP541" s="51"/>
      <c r="EQ541" s="51"/>
      <c r="ER541" s="51"/>
      <c r="ES541" s="51"/>
      <c r="ET541" s="51"/>
      <c r="EU541" s="51"/>
      <c r="EV541" s="51"/>
      <c r="EW541" s="51"/>
      <c r="EX541" s="51"/>
      <c r="EY541" s="51"/>
      <c r="EZ541" s="51"/>
      <c r="FA541" s="51"/>
      <c r="FB541" s="51"/>
      <c r="FC541" s="51"/>
      <c r="FD541" s="51"/>
      <c r="FE541" s="51"/>
      <c r="FF541" s="51"/>
      <c r="FG541" s="51"/>
      <c r="FH541" s="51"/>
      <c r="FI541" s="51"/>
      <c r="FJ541" s="51"/>
      <c r="FK541" s="51"/>
      <c r="FL541" s="51"/>
      <c r="FM541" s="51"/>
      <c r="FN541" s="51"/>
      <c r="FO541" s="51"/>
      <c r="FP541" s="51"/>
      <c r="FQ541" s="51"/>
      <c r="FR541" s="51"/>
      <c r="FS541" s="51"/>
      <c r="FT541" s="51"/>
      <c r="FU541" s="51"/>
      <c r="FV541" s="51"/>
      <c r="FW541" s="51"/>
      <c r="FX541" s="51"/>
      <c r="FY541" s="51"/>
      <c r="FZ541" s="51"/>
      <c r="GA541" s="51"/>
      <c r="GB541" s="51"/>
      <c r="GC541" s="51"/>
      <c r="GD541" s="51"/>
      <c r="GE541" s="51"/>
      <c r="GF541" s="51"/>
      <c r="GG541" s="51"/>
      <c r="GH541" s="51"/>
      <c r="GI541" s="51"/>
      <c r="GJ541" s="51"/>
      <c r="GK541" s="51"/>
      <c r="GL541" s="51"/>
      <c r="GM541" s="51"/>
      <c r="GN541" s="51"/>
      <c r="GO541" s="51"/>
      <c r="GP541" s="51"/>
      <c r="GQ541" s="51"/>
      <c r="GR541" s="51"/>
      <c r="GS541" s="51"/>
      <c r="GT541" s="51"/>
      <c r="GU541" s="51"/>
      <c r="GV541" s="51"/>
      <c r="GW541" s="51"/>
      <c r="GX541" s="51"/>
      <c r="GY541" s="51"/>
      <c r="GZ541" s="51"/>
      <c r="HA541" s="51"/>
      <c r="HB541" s="51"/>
      <c r="HC541" s="51"/>
      <c r="HD541" s="51"/>
      <c r="HE541" s="51"/>
      <c r="HF541" s="51"/>
      <c r="HG541" s="51"/>
      <c r="HH541" s="51"/>
      <c r="HI541" s="51"/>
      <c r="HJ541" s="51"/>
      <c r="HK541" s="51"/>
      <c r="HL541" s="51"/>
      <c r="HM541" s="51"/>
      <c r="HN541" s="51"/>
      <c r="HO541" s="51"/>
      <c r="HP541" s="51"/>
      <c r="HQ541" s="51"/>
      <c r="HR541" s="51"/>
      <c r="HS541" s="51"/>
      <c r="HT541" s="51"/>
      <c r="HU541" s="51"/>
      <c r="HV541" s="51"/>
      <c r="HW541" s="51"/>
      <c r="HX541" s="51"/>
      <c r="HY541" s="51"/>
      <c r="HZ541" s="51"/>
      <c r="IA541" s="51"/>
      <c r="IB541" s="51"/>
      <c r="IC541" s="51"/>
      <c r="ID541" s="51"/>
      <c r="IE541" s="51"/>
      <c r="IF541" s="51"/>
      <c r="IG541" s="51"/>
      <c r="IH541" s="51"/>
      <c r="II541" s="51"/>
      <c r="IJ541" s="51"/>
      <c r="IK541" s="51"/>
      <c r="IL541" s="51"/>
      <c r="IM541" s="51"/>
      <c r="IN541" s="51"/>
      <c r="IO541" s="51"/>
      <c r="IP541" s="51"/>
      <c r="IQ541" s="51"/>
      <c r="IR541" s="51"/>
      <c r="IS541" s="51"/>
      <c r="IT541" s="51"/>
      <c r="IU541" s="51"/>
      <c r="IV541" s="51"/>
    </row>
    <row r="542" spans="1:256" ht="13.5">
      <c r="A542" s="166"/>
      <c r="B542" s="166"/>
      <c r="C542" s="166"/>
      <c r="D542" s="166"/>
      <c r="E542" s="166"/>
      <c r="F542" s="166"/>
      <c r="G542" s="166"/>
      <c r="H542" s="166"/>
      <c r="I542" s="166"/>
      <c r="J542" s="166"/>
      <c r="K542" s="166"/>
      <c r="L542" s="166"/>
      <c r="M542" s="166"/>
      <c r="N542" s="166"/>
      <c r="O542" s="166"/>
      <c r="P542" s="166"/>
      <c r="Q542" s="166"/>
      <c r="R542" s="166"/>
      <c r="S542" s="166"/>
      <c r="T542" s="166"/>
      <c r="U542" s="166"/>
      <c r="V542" s="166"/>
      <c r="W542" s="166"/>
      <c r="X542" s="166"/>
      <c r="Y542" s="166"/>
      <c r="Z542" s="166"/>
      <c r="AA542" s="166"/>
      <c r="AB542" s="166"/>
      <c r="AC542" s="166"/>
      <c r="AD542" s="166"/>
      <c r="AE542" s="166"/>
      <c r="AF542" s="166"/>
      <c r="AG542" s="166"/>
      <c r="AH542" s="166"/>
      <c r="AI542" s="166"/>
      <c r="AJ542" s="57"/>
      <c r="AK542" s="57"/>
      <c r="AL542" s="57"/>
      <c r="AM542" s="57"/>
      <c r="AN542" s="51"/>
      <c r="AO542" s="51"/>
      <c r="AP542" s="51"/>
      <c r="AQ542" s="51"/>
      <c r="AR542" s="51"/>
      <c r="AS542" s="51"/>
      <c r="AT542" s="51"/>
      <c r="AU542" s="51"/>
      <c r="AV542" s="51"/>
      <c r="AW542" s="51"/>
      <c r="AX542" s="51"/>
      <c r="AY542" s="51"/>
      <c r="AZ542" s="51"/>
      <c r="BA542" s="51"/>
      <c r="BB542" s="51"/>
      <c r="BC542" s="51"/>
      <c r="BD542" s="51"/>
      <c r="BE542" s="51"/>
      <c r="BF542" s="51"/>
      <c r="BG542" s="51"/>
      <c r="BH542" s="51"/>
      <c r="BI542" s="51"/>
      <c r="BJ542" s="51"/>
      <c r="BK542" s="51"/>
      <c r="BL542" s="51"/>
      <c r="BM542" s="51"/>
      <c r="BN542" s="51"/>
      <c r="BO542" s="51"/>
      <c r="BP542" s="51"/>
      <c r="BQ542" s="51"/>
      <c r="BR542" s="51"/>
      <c r="BS542" s="51"/>
      <c r="BT542" s="51"/>
      <c r="BU542" s="51"/>
      <c r="BV542" s="51"/>
      <c r="BW542" s="51"/>
      <c r="BX542" s="51"/>
      <c r="BY542" s="51"/>
      <c r="BZ542" s="51"/>
      <c r="CA542" s="51"/>
      <c r="CB542" s="51"/>
      <c r="CC542" s="51"/>
      <c r="CD542" s="51"/>
      <c r="CE542" s="51"/>
      <c r="CF542" s="51"/>
      <c r="CG542" s="51"/>
      <c r="CH542" s="51"/>
      <c r="CI542" s="51"/>
      <c r="CJ542" s="51"/>
      <c r="CK542" s="51"/>
      <c r="CL542" s="51"/>
      <c r="CM542" s="51"/>
      <c r="CN542" s="51"/>
      <c r="CO542" s="51"/>
      <c r="CP542" s="51"/>
      <c r="CQ542" s="51"/>
      <c r="CR542" s="51"/>
      <c r="CS542" s="51"/>
      <c r="CT542" s="51"/>
      <c r="CU542" s="51"/>
      <c r="CV542" s="51"/>
      <c r="CW542" s="51"/>
      <c r="CX542" s="51"/>
      <c r="CY542" s="51"/>
      <c r="CZ542" s="51"/>
      <c r="DA542" s="51"/>
      <c r="DB542" s="51"/>
      <c r="DC542" s="51"/>
      <c r="DD542" s="51"/>
      <c r="DE542" s="51"/>
      <c r="DF542" s="51"/>
      <c r="DG542" s="51"/>
      <c r="DH542" s="51"/>
      <c r="DI542" s="51"/>
      <c r="DJ542" s="51"/>
      <c r="DK542" s="51"/>
      <c r="DL542" s="51"/>
      <c r="DM542" s="51"/>
      <c r="DN542" s="51"/>
      <c r="DO542" s="51"/>
      <c r="DP542" s="51"/>
      <c r="DQ542" s="51"/>
      <c r="DR542" s="51"/>
      <c r="DS542" s="51"/>
      <c r="DT542" s="51"/>
      <c r="DU542" s="51"/>
      <c r="DV542" s="51"/>
      <c r="DW542" s="51"/>
      <c r="DX542" s="51"/>
      <c r="DY542" s="51"/>
      <c r="DZ542" s="51"/>
      <c r="EA542" s="51"/>
      <c r="EB542" s="51"/>
      <c r="EC542" s="51"/>
      <c r="ED542" s="51"/>
      <c r="EE542" s="51"/>
      <c r="EF542" s="51"/>
      <c r="EG542" s="51"/>
      <c r="EH542" s="51"/>
      <c r="EI542" s="51"/>
      <c r="EJ542" s="51"/>
      <c r="EK542" s="51"/>
      <c r="EL542" s="51"/>
      <c r="EM542" s="51"/>
      <c r="EN542" s="51"/>
      <c r="EO542" s="51"/>
      <c r="EP542" s="51"/>
      <c r="EQ542" s="51"/>
      <c r="ER542" s="51"/>
      <c r="ES542" s="51"/>
      <c r="ET542" s="51"/>
      <c r="EU542" s="51"/>
      <c r="EV542" s="51"/>
      <c r="EW542" s="51"/>
      <c r="EX542" s="51"/>
      <c r="EY542" s="51"/>
      <c r="EZ542" s="51"/>
      <c r="FA542" s="51"/>
      <c r="FB542" s="51"/>
      <c r="FC542" s="51"/>
      <c r="FD542" s="51"/>
      <c r="FE542" s="51"/>
      <c r="FF542" s="51"/>
      <c r="FG542" s="51"/>
      <c r="FH542" s="51"/>
      <c r="FI542" s="51"/>
      <c r="FJ542" s="51"/>
      <c r="FK542" s="51"/>
      <c r="FL542" s="51"/>
      <c r="FM542" s="51"/>
      <c r="FN542" s="51"/>
      <c r="FO542" s="51"/>
      <c r="FP542" s="51"/>
      <c r="FQ542" s="51"/>
      <c r="FR542" s="51"/>
      <c r="FS542" s="51"/>
      <c r="FT542" s="51"/>
      <c r="FU542" s="51"/>
      <c r="FV542" s="51"/>
      <c r="FW542" s="51"/>
      <c r="FX542" s="51"/>
      <c r="FY542" s="51"/>
      <c r="FZ542" s="51"/>
      <c r="GA542" s="51"/>
      <c r="GB542" s="51"/>
      <c r="GC542" s="51"/>
      <c r="GD542" s="51"/>
      <c r="GE542" s="51"/>
      <c r="GF542" s="51"/>
      <c r="GG542" s="51"/>
      <c r="GH542" s="51"/>
      <c r="GI542" s="51"/>
      <c r="GJ542" s="51"/>
      <c r="GK542" s="51"/>
      <c r="GL542" s="51"/>
      <c r="GM542" s="51"/>
      <c r="GN542" s="51"/>
      <c r="GO542" s="51"/>
      <c r="GP542" s="51"/>
      <c r="GQ542" s="51"/>
      <c r="GR542" s="51"/>
      <c r="GS542" s="51"/>
      <c r="GT542" s="51"/>
      <c r="GU542" s="51"/>
      <c r="GV542" s="51"/>
      <c r="GW542" s="51"/>
      <c r="GX542" s="51"/>
      <c r="GY542" s="51"/>
      <c r="GZ542" s="51"/>
      <c r="HA542" s="51"/>
      <c r="HB542" s="51"/>
      <c r="HC542" s="51"/>
      <c r="HD542" s="51"/>
      <c r="HE542" s="51"/>
      <c r="HF542" s="51"/>
      <c r="HG542" s="51"/>
      <c r="HH542" s="51"/>
      <c r="HI542" s="51"/>
      <c r="HJ542" s="51"/>
      <c r="HK542" s="51"/>
      <c r="HL542" s="51"/>
      <c r="HM542" s="51"/>
      <c r="HN542" s="51"/>
      <c r="HO542" s="51"/>
      <c r="HP542" s="51"/>
      <c r="HQ542" s="51"/>
      <c r="HR542" s="51"/>
      <c r="HS542" s="51"/>
      <c r="HT542" s="51"/>
      <c r="HU542" s="51"/>
      <c r="HV542" s="51"/>
      <c r="HW542" s="51"/>
      <c r="HX542" s="51"/>
      <c r="HY542" s="51"/>
      <c r="HZ542" s="51"/>
      <c r="IA542" s="51"/>
      <c r="IB542" s="51"/>
      <c r="IC542" s="51"/>
      <c r="ID542" s="51"/>
      <c r="IE542" s="51"/>
      <c r="IF542" s="51"/>
      <c r="IG542" s="51"/>
      <c r="IH542" s="51"/>
      <c r="II542" s="51"/>
      <c r="IJ542" s="51"/>
      <c r="IK542" s="51"/>
      <c r="IL542" s="51"/>
      <c r="IM542" s="51"/>
      <c r="IN542" s="51"/>
      <c r="IO542" s="51"/>
      <c r="IP542" s="51"/>
      <c r="IQ542" s="51"/>
      <c r="IR542" s="51"/>
      <c r="IS542" s="51"/>
      <c r="IT542" s="51"/>
      <c r="IU542" s="51"/>
      <c r="IV542" s="51"/>
    </row>
    <row r="543" spans="1:256" ht="13.5">
      <c r="A543" s="166"/>
      <c r="B543" s="166"/>
      <c r="C543" s="166"/>
      <c r="D543" s="166"/>
      <c r="E543" s="166"/>
      <c r="F543" s="166"/>
      <c r="G543" s="166"/>
      <c r="H543" s="166"/>
      <c r="I543" s="166"/>
      <c r="J543" s="166"/>
      <c r="K543" s="166"/>
      <c r="L543" s="166"/>
      <c r="M543" s="166"/>
      <c r="N543" s="166"/>
      <c r="O543" s="166"/>
      <c r="P543" s="166"/>
      <c r="Q543" s="166"/>
      <c r="R543" s="166"/>
      <c r="S543" s="166"/>
      <c r="T543" s="166"/>
      <c r="U543" s="166"/>
      <c r="V543" s="166"/>
      <c r="W543" s="166"/>
      <c r="X543" s="166"/>
      <c r="Y543" s="166"/>
      <c r="Z543" s="166"/>
      <c r="AA543" s="166"/>
      <c r="AB543" s="166"/>
      <c r="AC543" s="166"/>
      <c r="AD543" s="166"/>
      <c r="AE543" s="166"/>
      <c r="AF543" s="166"/>
      <c r="AG543" s="166"/>
      <c r="AH543" s="166"/>
      <c r="AI543" s="166"/>
      <c r="AJ543" s="57"/>
      <c r="AK543" s="57"/>
      <c r="AL543" s="57"/>
      <c r="AM543" s="57"/>
      <c r="AN543" s="51"/>
      <c r="AO543" s="51"/>
      <c r="AP543" s="51"/>
      <c r="AQ543" s="51"/>
      <c r="AR543" s="51"/>
      <c r="AS543" s="51"/>
      <c r="AT543" s="51"/>
      <c r="AU543" s="51"/>
      <c r="AV543" s="51"/>
      <c r="AW543" s="51"/>
      <c r="AX543" s="51"/>
      <c r="AY543" s="51"/>
      <c r="AZ543" s="51"/>
      <c r="BA543" s="51"/>
      <c r="BB543" s="51"/>
      <c r="BC543" s="51"/>
      <c r="BD543" s="51"/>
      <c r="BE543" s="51"/>
      <c r="BF543" s="51"/>
      <c r="BG543" s="51"/>
      <c r="BH543" s="51"/>
      <c r="BI543" s="51"/>
      <c r="BJ543" s="51"/>
      <c r="BK543" s="51"/>
      <c r="BL543" s="51"/>
      <c r="BM543" s="51"/>
      <c r="BN543" s="51"/>
      <c r="BO543" s="51"/>
      <c r="BP543" s="51"/>
      <c r="BQ543" s="51"/>
      <c r="BR543" s="51"/>
      <c r="BS543" s="51"/>
      <c r="BT543" s="51"/>
      <c r="BU543" s="51"/>
      <c r="BV543" s="51"/>
      <c r="BW543" s="51"/>
      <c r="BX543" s="51"/>
      <c r="BY543" s="51"/>
      <c r="BZ543" s="51"/>
      <c r="CA543" s="51"/>
      <c r="CB543" s="51"/>
      <c r="CC543" s="51"/>
      <c r="CD543" s="51"/>
      <c r="CE543" s="51"/>
      <c r="CF543" s="51"/>
      <c r="CG543" s="51"/>
      <c r="CH543" s="51"/>
      <c r="CI543" s="51"/>
      <c r="CJ543" s="51"/>
      <c r="CK543" s="51"/>
      <c r="CL543" s="51"/>
      <c r="CM543" s="51"/>
      <c r="CN543" s="51"/>
      <c r="CO543" s="51"/>
      <c r="CP543" s="51"/>
      <c r="CQ543" s="51"/>
      <c r="CR543" s="51"/>
      <c r="CS543" s="51"/>
      <c r="CT543" s="51"/>
      <c r="CU543" s="51"/>
      <c r="CV543" s="51"/>
      <c r="CW543" s="51"/>
      <c r="CX543" s="51"/>
      <c r="CY543" s="51"/>
      <c r="CZ543" s="51"/>
      <c r="DA543" s="51"/>
      <c r="DB543" s="51"/>
      <c r="DC543" s="51"/>
      <c r="DD543" s="51"/>
      <c r="DE543" s="51"/>
      <c r="DF543" s="51"/>
      <c r="DG543" s="51"/>
      <c r="DH543" s="51"/>
      <c r="DI543" s="51"/>
      <c r="DJ543" s="51"/>
      <c r="DK543" s="51"/>
      <c r="DL543" s="51"/>
      <c r="DM543" s="51"/>
      <c r="DN543" s="51"/>
      <c r="DO543" s="51"/>
      <c r="DP543" s="51"/>
      <c r="DQ543" s="51"/>
      <c r="DR543" s="51"/>
      <c r="DS543" s="51"/>
      <c r="DT543" s="51"/>
      <c r="DU543" s="51"/>
      <c r="DV543" s="51"/>
      <c r="DW543" s="51"/>
      <c r="DX543" s="51"/>
      <c r="DY543" s="51"/>
      <c r="DZ543" s="51"/>
      <c r="EA543" s="51"/>
      <c r="EB543" s="51"/>
      <c r="EC543" s="51"/>
      <c r="ED543" s="51"/>
      <c r="EE543" s="51"/>
      <c r="EF543" s="51"/>
      <c r="EG543" s="51"/>
      <c r="EH543" s="51"/>
      <c r="EI543" s="51"/>
      <c r="EJ543" s="51"/>
      <c r="EK543" s="51"/>
      <c r="EL543" s="51"/>
      <c r="EM543" s="51"/>
      <c r="EN543" s="51"/>
      <c r="EO543" s="51"/>
      <c r="EP543" s="51"/>
      <c r="EQ543" s="51"/>
      <c r="ER543" s="51"/>
      <c r="ES543" s="51"/>
      <c r="ET543" s="51"/>
      <c r="EU543" s="51"/>
      <c r="EV543" s="51"/>
      <c r="EW543" s="51"/>
      <c r="EX543" s="51"/>
      <c r="EY543" s="51"/>
      <c r="EZ543" s="51"/>
      <c r="FA543" s="51"/>
      <c r="FB543" s="51"/>
      <c r="FC543" s="51"/>
      <c r="FD543" s="51"/>
      <c r="FE543" s="51"/>
      <c r="FF543" s="51"/>
      <c r="FG543" s="51"/>
      <c r="FH543" s="51"/>
      <c r="FI543" s="51"/>
      <c r="FJ543" s="51"/>
      <c r="FK543" s="51"/>
      <c r="FL543" s="51"/>
      <c r="FM543" s="51"/>
      <c r="FN543" s="51"/>
      <c r="FO543" s="51"/>
      <c r="FP543" s="51"/>
      <c r="FQ543" s="51"/>
      <c r="FR543" s="51"/>
      <c r="FS543" s="51"/>
      <c r="FT543" s="51"/>
      <c r="FU543" s="51"/>
      <c r="FV543" s="51"/>
      <c r="FW543" s="51"/>
      <c r="FX543" s="51"/>
      <c r="FY543" s="51"/>
      <c r="FZ543" s="51"/>
      <c r="GA543" s="51"/>
      <c r="GB543" s="51"/>
      <c r="GC543" s="51"/>
      <c r="GD543" s="51"/>
      <c r="GE543" s="51"/>
      <c r="GF543" s="51"/>
      <c r="GG543" s="51"/>
      <c r="GH543" s="51"/>
      <c r="GI543" s="51"/>
      <c r="GJ543" s="51"/>
      <c r="GK543" s="51"/>
      <c r="GL543" s="51"/>
      <c r="GM543" s="51"/>
      <c r="GN543" s="51"/>
      <c r="GO543" s="51"/>
      <c r="GP543" s="51"/>
      <c r="GQ543" s="51"/>
      <c r="GR543" s="51"/>
      <c r="GS543" s="51"/>
      <c r="GT543" s="51"/>
      <c r="GU543" s="51"/>
      <c r="GV543" s="51"/>
      <c r="GW543" s="51"/>
      <c r="GX543" s="51"/>
      <c r="GY543" s="51"/>
      <c r="GZ543" s="51"/>
      <c r="HA543" s="51"/>
      <c r="HB543" s="51"/>
      <c r="HC543" s="51"/>
      <c r="HD543" s="51"/>
      <c r="HE543" s="51"/>
      <c r="HF543" s="51"/>
      <c r="HG543" s="51"/>
      <c r="HH543" s="51"/>
      <c r="HI543" s="51"/>
      <c r="HJ543" s="51"/>
      <c r="HK543" s="51"/>
      <c r="HL543" s="51"/>
      <c r="HM543" s="51"/>
      <c r="HN543" s="51"/>
      <c r="HO543" s="51"/>
      <c r="HP543" s="51"/>
      <c r="HQ543" s="51"/>
      <c r="HR543" s="51"/>
      <c r="HS543" s="51"/>
      <c r="HT543" s="51"/>
      <c r="HU543" s="51"/>
      <c r="HV543" s="51"/>
      <c r="HW543" s="51"/>
      <c r="HX543" s="51"/>
      <c r="HY543" s="51"/>
      <c r="HZ543" s="51"/>
      <c r="IA543" s="51"/>
      <c r="IB543" s="51"/>
      <c r="IC543" s="51"/>
      <c r="ID543" s="51"/>
      <c r="IE543" s="51"/>
      <c r="IF543" s="51"/>
      <c r="IG543" s="51"/>
      <c r="IH543" s="51"/>
      <c r="II543" s="51"/>
      <c r="IJ543" s="51"/>
      <c r="IK543" s="51"/>
      <c r="IL543" s="51"/>
      <c r="IM543" s="51"/>
      <c r="IN543" s="51"/>
      <c r="IO543" s="51"/>
      <c r="IP543" s="51"/>
      <c r="IQ543" s="51"/>
      <c r="IR543" s="51"/>
      <c r="IS543" s="51"/>
      <c r="IT543" s="51"/>
      <c r="IU543" s="51"/>
      <c r="IV543" s="51"/>
    </row>
    <row r="544" spans="1:256" ht="13.5">
      <c r="A544" s="166"/>
      <c r="B544" s="166"/>
      <c r="C544" s="166"/>
      <c r="D544" s="166"/>
      <c r="E544" s="166"/>
      <c r="F544" s="166"/>
      <c r="G544" s="166"/>
      <c r="H544" s="166"/>
      <c r="I544" s="166"/>
      <c r="J544" s="166"/>
      <c r="K544" s="166"/>
      <c r="L544" s="166"/>
      <c r="M544" s="166"/>
      <c r="N544" s="166"/>
      <c r="O544" s="166"/>
      <c r="P544" s="166"/>
      <c r="Q544" s="166"/>
      <c r="R544" s="166"/>
      <c r="S544" s="166"/>
      <c r="T544" s="166"/>
      <c r="U544" s="166"/>
      <c r="V544" s="166"/>
      <c r="W544" s="166"/>
      <c r="X544" s="166"/>
      <c r="Y544" s="166"/>
      <c r="Z544" s="166"/>
      <c r="AA544" s="166"/>
      <c r="AB544" s="166"/>
      <c r="AC544" s="166"/>
      <c r="AD544" s="166"/>
      <c r="AE544" s="166"/>
      <c r="AF544" s="166"/>
      <c r="AG544" s="166"/>
      <c r="AH544" s="166"/>
      <c r="AI544" s="166"/>
      <c r="AJ544" s="57"/>
      <c r="AK544" s="57"/>
      <c r="AL544" s="57"/>
      <c r="AM544" s="57"/>
      <c r="AN544" s="51"/>
      <c r="AO544" s="51"/>
      <c r="AP544" s="51"/>
      <c r="AQ544" s="51"/>
      <c r="AR544" s="51"/>
      <c r="AS544" s="51"/>
      <c r="AT544" s="51"/>
      <c r="AU544" s="51"/>
      <c r="AV544" s="51"/>
      <c r="AW544" s="51"/>
      <c r="AX544" s="51"/>
      <c r="AY544" s="51"/>
      <c r="AZ544" s="51"/>
      <c r="BA544" s="51"/>
      <c r="BB544" s="51"/>
      <c r="BC544" s="51"/>
      <c r="BD544" s="51"/>
      <c r="BE544" s="51"/>
      <c r="BF544" s="51"/>
      <c r="BG544" s="51"/>
      <c r="BH544" s="51"/>
      <c r="BI544" s="51"/>
      <c r="BJ544" s="51"/>
      <c r="BK544" s="51"/>
      <c r="BL544" s="51"/>
      <c r="BM544" s="51"/>
      <c r="BN544" s="51"/>
      <c r="BO544" s="51"/>
      <c r="BP544" s="51"/>
      <c r="BQ544" s="51"/>
      <c r="BR544" s="51"/>
      <c r="BS544" s="51"/>
      <c r="BT544" s="51"/>
      <c r="BU544" s="51"/>
      <c r="BV544" s="51"/>
      <c r="BW544" s="51"/>
      <c r="BX544" s="51"/>
      <c r="BY544" s="51"/>
      <c r="BZ544" s="51"/>
      <c r="CA544" s="51"/>
      <c r="CB544" s="51"/>
      <c r="CC544" s="51"/>
      <c r="CD544" s="51"/>
      <c r="CE544" s="51"/>
      <c r="CF544" s="51"/>
      <c r="CG544" s="51"/>
      <c r="CH544" s="51"/>
      <c r="CI544" s="51"/>
      <c r="CJ544" s="51"/>
      <c r="CK544" s="51"/>
      <c r="CL544" s="51"/>
      <c r="CM544" s="51"/>
      <c r="CN544" s="51"/>
      <c r="CO544" s="51"/>
      <c r="CP544" s="51"/>
      <c r="CQ544" s="51"/>
      <c r="CR544" s="51"/>
      <c r="CS544" s="51"/>
      <c r="CT544" s="51"/>
      <c r="CU544" s="51"/>
      <c r="CV544" s="51"/>
      <c r="CW544" s="51"/>
      <c r="CX544" s="51"/>
      <c r="CY544" s="51"/>
      <c r="CZ544" s="51"/>
      <c r="DA544" s="51"/>
      <c r="DB544" s="51"/>
      <c r="DC544" s="51"/>
      <c r="DD544" s="51"/>
      <c r="DE544" s="51"/>
      <c r="DF544" s="51"/>
      <c r="DG544" s="51"/>
      <c r="DH544" s="51"/>
      <c r="DI544" s="51"/>
      <c r="DJ544" s="51"/>
      <c r="DK544" s="51"/>
      <c r="DL544" s="51"/>
      <c r="DM544" s="51"/>
      <c r="DN544" s="51"/>
      <c r="DO544" s="51"/>
      <c r="DP544" s="51"/>
      <c r="DQ544" s="51"/>
      <c r="DR544" s="51"/>
      <c r="DS544" s="51"/>
      <c r="DT544" s="51"/>
      <c r="DU544" s="51"/>
      <c r="DV544" s="51"/>
      <c r="DW544" s="51"/>
      <c r="DX544" s="51"/>
      <c r="DY544" s="51"/>
      <c r="DZ544" s="51"/>
      <c r="EA544" s="51"/>
      <c r="EB544" s="51"/>
      <c r="EC544" s="51"/>
      <c r="ED544" s="51"/>
      <c r="EE544" s="51"/>
      <c r="EF544" s="51"/>
      <c r="EG544" s="51"/>
      <c r="EH544" s="51"/>
      <c r="EI544" s="51"/>
      <c r="EJ544" s="51"/>
      <c r="EK544" s="51"/>
      <c r="EL544" s="51"/>
      <c r="EM544" s="51"/>
      <c r="EN544" s="51"/>
      <c r="EO544" s="51"/>
      <c r="EP544" s="51"/>
      <c r="EQ544" s="51"/>
      <c r="ER544" s="51"/>
      <c r="ES544" s="51"/>
      <c r="ET544" s="51"/>
      <c r="EU544" s="51"/>
      <c r="EV544" s="51"/>
      <c r="EW544" s="51"/>
      <c r="EX544" s="51"/>
      <c r="EY544" s="51"/>
      <c r="EZ544" s="51"/>
      <c r="FA544" s="51"/>
      <c r="FB544" s="51"/>
      <c r="FC544" s="51"/>
      <c r="FD544" s="51"/>
      <c r="FE544" s="51"/>
      <c r="FF544" s="51"/>
      <c r="FG544" s="51"/>
      <c r="FH544" s="51"/>
      <c r="FI544" s="51"/>
      <c r="FJ544" s="51"/>
      <c r="FK544" s="51"/>
      <c r="FL544" s="51"/>
      <c r="FM544" s="51"/>
      <c r="FN544" s="51"/>
      <c r="FO544" s="51"/>
      <c r="FP544" s="51"/>
      <c r="FQ544" s="51"/>
      <c r="FR544" s="51"/>
      <c r="FS544" s="51"/>
      <c r="FT544" s="51"/>
      <c r="FU544" s="51"/>
      <c r="FV544" s="51"/>
      <c r="FW544" s="51"/>
      <c r="FX544" s="51"/>
      <c r="FY544" s="51"/>
      <c r="FZ544" s="51"/>
      <c r="GA544" s="51"/>
      <c r="GB544" s="51"/>
      <c r="GC544" s="51"/>
      <c r="GD544" s="51"/>
      <c r="GE544" s="51"/>
      <c r="GF544" s="51"/>
      <c r="GG544" s="51"/>
      <c r="GH544" s="51"/>
      <c r="GI544" s="51"/>
      <c r="GJ544" s="51"/>
      <c r="GK544" s="51"/>
      <c r="GL544" s="51"/>
      <c r="GM544" s="51"/>
      <c r="GN544" s="51"/>
      <c r="GO544" s="51"/>
      <c r="GP544" s="51"/>
      <c r="GQ544" s="51"/>
      <c r="GR544" s="51"/>
      <c r="GS544" s="51"/>
      <c r="GT544" s="51"/>
      <c r="GU544" s="51"/>
      <c r="GV544" s="51"/>
      <c r="GW544" s="51"/>
      <c r="GX544" s="51"/>
      <c r="GY544" s="51"/>
      <c r="GZ544" s="51"/>
      <c r="HA544" s="51"/>
      <c r="HB544" s="51"/>
      <c r="HC544" s="51"/>
      <c r="HD544" s="51"/>
      <c r="HE544" s="51"/>
      <c r="HF544" s="51"/>
      <c r="HG544" s="51"/>
      <c r="HH544" s="51"/>
      <c r="HI544" s="51"/>
      <c r="HJ544" s="51"/>
      <c r="HK544" s="51"/>
      <c r="HL544" s="51"/>
      <c r="HM544" s="51"/>
      <c r="HN544" s="51"/>
      <c r="HO544" s="51"/>
      <c r="HP544" s="51"/>
      <c r="HQ544" s="51"/>
      <c r="HR544" s="51"/>
      <c r="HS544" s="51"/>
      <c r="HT544" s="51"/>
      <c r="HU544" s="51"/>
      <c r="HV544" s="51"/>
      <c r="HW544" s="51"/>
      <c r="HX544" s="51"/>
      <c r="HY544" s="51"/>
      <c r="HZ544" s="51"/>
      <c r="IA544" s="51"/>
      <c r="IB544" s="51"/>
      <c r="IC544" s="51"/>
      <c r="ID544" s="51"/>
      <c r="IE544" s="51"/>
      <c r="IF544" s="51"/>
      <c r="IG544" s="51"/>
      <c r="IH544" s="51"/>
      <c r="II544" s="51"/>
      <c r="IJ544" s="51"/>
      <c r="IK544" s="51"/>
      <c r="IL544" s="51"/>
      <c r="IM544" s="51"/>
      <c r="IN544" s="51"/>
      <c r="IO544" s="51"/>
      <c r="IP544" s="51"/>
      <c r="IQ544" s="51"/>
      <c r="IR544" s="51"/>
      <c r="IS544" s="51"/>
      <c r="IT544" s="51"/>
      <c r="IU544" s="51"/>
      <c r="IV544" s="51"/>
    </row>
    <row r="545" spans="1:256" ht="13.5">
      <c r="A545" s="166"/>
      <c r="B545" s="166"/>
      <c r="C545" s="166"/>
      <c r="D545" s="166"/>
      <c r="E545" s="166"/>
      <c r="F545" s="166"/>
      <c r="G545" s="166"/>
      <c r="H545" s="166"/>
      <c r="I545" s="166"/>
      <c r="J545" s="166"/>
      <c r="K545" s="166"/>
      <c r="L545" s="166"/>
      <c r="M545" s="166"/>
      <c r="N545" s="166"/>
      <c r="O545" s="166"/>
      <c r="P545" s="166"/>
      <c r="Q545" s="166"/>
      <c r="R545" s="166"/>
      <c r="S545" s="166"/>
      <c r="T545" s="166"/>
      <c r="U545" s="166"/>
      <c r="V545" s="166"/>
      <c r="W545" s="166"/>
      <c r="X545" s="166"/>
      <c r="Y545" s="166"/>
      <c r="Z545" s="166"/>
      <c r="AA545" s="166"/>
      <c r="AB545" s="166"/>
      <c r="AC545" s="166"/>
      <c r="AD545" s="166"/>
      <c r="AE545" s="166"/>
      <c r="AF545" s="166"/>
      <c r="AG545" s="166"/>
      <c r="AH545" s="166"/>
      <c r="AI545" s="166"/>
      <c r="AJ545" s="57"/>
      <c r="AK545" s="57"/>
      <c r="AL545" s="57"/>
      <c r="AM545" s="57"/>
      <c r="AN545" s="51"/>
      <c r="AO545" s="51"/>
      <c r="AP545" s="51"/>
      <c r="AQ545" s="51"/>
      <c r="AR545" s="51"/>
      <c r="AS545" s="51"/>
      <c r="AT545" s="51"/>
      <c r="AU545" s="51"/>
      <c r="AV545" s="51"/>
      <c r="AW545" s="51"/>
      <c r="AX545" s="51"/>
      <c r="AY545" s="51"/>
      <c r="AZ545" s="51"/>
      <c r="BA545" s="51"/>
      <c r="BB545" s="51"/>
      <c r="BC545" s="51"/>
      <c r="BD545" s="51"/>
      <c r="BE545" s="51"/>
      <c r="BF545" s="51"/>
      <c r="BG545" s="51"/>
      <c r="BH545" s="51"/>
      <c r="BI545" s="51"/>
      <c r="BJ545" s="51"/>
      <c r="BK545" s="51"/>
      <c r="BL545" s="51"/>
      <c r="BM545" s="51"/>
      <c r="BN545" s="51"/>
      <c r="BO545" s="51"/>
      <c r="BP545" s="51"/>
      <c r="BQ545" s="51"/>
      <c r="BR545" s="51"/>
      <c r="BS545" s="51"/>
      <c r="BT545" s="51"/>
      <c r="BU545" s="51"/>
      <c r="BV545" s="51"/>
      <c r="BW545" s="51"/>
      <c r="BX545" s="51"/>
      <c r="BY545" s="51"/>
      <c r="BZ545" s="51"/>
      <c r="CA545" s="51"/>
      <c r="CB545" s="51"/>
      <c r="CC545" s="51"/>
      <c r="CD545" s="51"/>
      <c r="CE545" s="51"/>
      <c r="CF545" s="51"/>
      <c r="CG545" s="51"/>
      <c r="CH545" s="51"/>
      <c r="CI545" s="51"/>
      <c r="CJ545" s="51"/>
      <c r="CK545" s="51"/>
      <c r="CL545" s="51"/>
      <c r="CM545" s="51"/>
      <c r="CN545" s="51"/>
      <c r="CO545" s="51"/>
      <c r="CP545" s="51"/>
      <c r="CQ545" s="51"/>
      <c r="CR545" s="51"/>
      <c r="CS545" s="51"/>
      <c r="CT545" s="51"/>
      <c r="CU545" s="51"/>
      <c r="CV545" s="51"/>
      <c r="CW545" s="51"/>
      <c r="CX545" s="51"/>
      <c r="CY545" s="51"/>
      <c r="CZ545" s="51"/>
      <c r="DA545" s="51"/>
      <c r="DB545" s="51"/>
      <c r="DC545" s="51"/>
      <c r="DD545" s="51"/>
      <c r="DE545" s="51"/>
      <c r="DF545" s="51"/>
      <c r="DG545" s="51"/>
      <c r="DH545" s="51"/>
      <c r="DI545" s="51"/>
      <c r="DJ545" s="51"/>
      <c r="DK545" s="51"/>
      <c r="DL545" s="51"/>
      <c r="DM545" s="51"/>
      <c r="DN545" s="51"/>
      <c r="DO545" s="51"/>
      <c r="DP545" s="51"/>
      <c r="DQ545" s="51"/>
      <c r="DR545" s="51"/>
      <c r="DS545" s="51"/>
      <c r="DT545" s="51"/>
      <c r="DU545" s="51"/>
      <c r="DV545" s="51"/>
      <c r="DW545" s="51"/>
      <c r="DX545" s="51"/>
      <c r="DY545" s="51"/>
      <c r="DZ545" s="51"/>
      <c r="EA545" s="51"/>
      <c r="EB545" s="51"/>
      <c r="EC545" s="51"/>
      <c r="ED545" s="51"/>
      <c r="EE545" s="51"/>
      <c r="EF545" s="51"/>
      <c r="EG545" s="51"/>
      <c r="EH545" s="51"/>
      <c r="EI545" s="51"/>
      <c r="EJ545" s="51"/>
      <c r="EK545" s="51"/>
      <c r="EL545" s="51"/>
      <c r="EM545" s="51"/>
      <c r="EN545" s="51"/>
      <c r="EO545" s="51"/>
      <c r="EP545" s="51"/>
      <c r="EQ545" s="51"/>
      <c r="ER545" s="51"/>
      <c r="ES545" s="51"/>
      <c r="ET545" s="51"/>
      <c r="EU545" s="51"/>
      <c r="EV545" s="51"/>
      <c r="EW545" s="51"/>
      <c r="EX545" s="51"/>
      <c r="EY545" s="51"/>
      <c r="EZ545" s="51"/>
      <c r="FA545" s="51"/>
      <c r="FB545" s="51"/>
      <c r="FC545" s="51"/>
      <c r="FD545" s="51"/>
      <c r="FE545" s="51"/>
      <c r="FF545" s="51"/>
      <c r="FG545" s="51"/>
      <c r="FH545" s="51"/>
      <c r="FI545" s="51"/>
      <c r="FJ545" s="51"/>
      <c r="FK545" s="51"/>
      <c r="FL545" s="51"/>
      <c r="FM545" s="51"/>
      <c r="FN545" s="51"/>
      <c r="FO545" s="51"/>
      <c r="FP545" s="51"/>
      <c r="FQ545" s="51"/>
      <c r="FR545" s="51"/>
      <c r="FS545" s="51"/>
      <c r="FT545" s="51"/>
      <c r="FU545" s="51"/>
      <c r="FV545" s="51"/>
      <c r="FW545" s="51"/>
      <c r="FX545" s="51"/>
      <c r="FY545" s="51"/>
      <c r="FZ545" s="51"/>
      <c r="GA545" s="51"/>
      <c r="GB545" s="51"/>
      <c r="GC545" s="51"/>
      <c r="GD545" s="51"/>
      <c r="GE545" s="51"/>
      <c r="GF545" s="51"/>
      <c r="GG545" s="51"/>
      <c r="GH545" s="51"/>
      <c r="GI545" s="51"/>
      <c r="GJ545" s="51"/>
      <c r="GK545" s="51"/>
      <c r="GL545" s="51"/>
      <c r="GM545" s="51"/>
      <c r="GN545" s="51"/>
      <c r="GO545" s="51"/>
      <c r="GP545" s="51"/>
      <c r="GQ545" s="51"/>
      <c r="GR545" s="51"/>
      <c r="GS545" s="51"/>
      <c r="GT545" s="51"/>
      <c r="GU545" s="51"/>
      <c r="GV545" s="51"/>
      <c r="GW545" s="51"/>
      <c r="GX545" s="51"/>
      <c r="GY545" s="51"/>
      <c r="GZ545" s="51"/>
      <c r="HA545" s="51"/>
      <c r="HB545" s="51"/>
      <c r="HC545" s="51"/>
      <c r="HD545" s="51"/>
      <c r="HE545" s="51"/>
      <c r="HF545" s="51"/>
      <c r="HG545" s="51"/>
      <c r="HH545" s="51"/>
      <c r="HI545" s="51"/>
      <c r="HJ545" s="51"/>
      <c r="HK545" s="51"/>
      <c r="HL545" s="51"/>
      <c r="HM545" s="51"/>
      <c r="HN545" s="51"/>
      <c r="HO545" s="51"/>
      <c r="HP545" s="51"/>
      <c r="HQ545" s="51"/>
      <c r="HR545" s="51"/>
      <c r="HS545" s="51"/>
      <c r="HT545" s="51"/>
      <c r="HU545" s="51"/>
      <c r="HV545" s="51"/>
      <c r="HW545" s="51"/>
      <c r="HX545" s="51"/>
      <c r="HY545" s="51"/>
      <c r="HZ545" s="51"/>
      <c r="IA545" s="51"/>
      <c r="IB545" s="51"/>
      <c r="IC545" s="51"/>
      <c r="ID545" s="51"/>
      <c r="IE545" s="51"/>
      <c r="IF545" s="51"/>
      <c r="IG545" s="51"/>
      <c r="IH545" s="51"/>
      <c r="II545" s="51"/>
      <c r="IJ545" s="51"/>
      <c r="IK545" s="51"/>
      <c r="IL545" s="51"/>
      <c r="IM545" s="51"/>
      <c r="IN545" s="51"/>
      <c r="IO545" s="51"/>
      <c r="IP545" s="51"/>
      <c r="IQ545" s="51"/>
      <c r="IR545" s="51"/>
      <c r="IS545" s="51"/>
      <c r="IT545" s="51"/>
      <c r="IU545" s="51"/>
      <c r="IV545" s="51"/>
    </row>
    <row r="546" spans="1:256" ht="13.5">
      <c r="A546" s="166"/>
      <c r="B546" s="166"/>
      <c r="C546" s="166"/>
      <c r="D546" s="166"/>
      <c r="E546" s="166"/>
      <c r="F546" s="166"/>
      <c r="G546" s="166"/>
      <c r="H546" s="166"/>
      <c r="I546" s="166"/>
      <c r="J546" s="166"/>
      <c r="K546" s="166"/>
      <c r="L546" s="166"/>
      <c r="M546" s="166"/>
      <c r="N546" s="166"/>
      <c r="O546" s="166"/>
      <c r="P546" s="166"/>
      <c r="Q546" s="166"/>
      <c r="R546" s="166"/>
      <c r="S546" s="166"/>
      <c r="T546" s="166"/>
      <c r="U546" s="166"/>
      <c r="V546" s="166"/>
      <c r="W546" s="166"/>
      <c r="X546" s="166"/>
      <c r="Y546" s="166"/>
      <c r="Z546" s="166"/>
      <c r="AA546" s="166"/>
      <c r="AB546" s="166"/>
      <c r="AC546" s="166"/>
      <c r="AD546" s="166"/>
      <c r="AE546" s="166"/>
      <c r="AF546" s="166"/>
      <c r="AG546" s="166"/>
      <c r="AH546" s="166"/>
      <c r="AI546" s="166"/>
      <c r="AJ546" s="57"/>
      <c r="AK546" s="57"/>
      <c r="AL546" s="57"/>
      <c r="AM546" s="57"/>
      <c r="AN546" s="51"/>
      <c r="AO546" s="51"/>
      <c r="AP546" s="51"/>
      <c r="AQ546" s="51"/>
      <c r="AR546" s="51"/>
      <c r="AS546" s="51"/>
      <c r="AT546" s="51"/>
      <c r="AU546" s="51"/>
      <c r="AV546" s="51"/>
      <c r="AW546" s="51"/>
      <c r="AX546" s="51"/>
      <c r="AY546" s="51"/>
      <c r="AZ546" s="51"/>
      <c r="BA546" s="51"/>
      <c r="BB546" s="51"/>
      <c r="BC546" s="51"/>
      <c r="BD546" s="51"/>
      <c r="BE546" s="51"/>
      <c r="BF546" s="51"/>
      <c r="BG546" s="51"/>
      <c r="BH546" s="51"/>
      <c r="BI546" s="51"/>
      <c r="BJ546" s="51"/>
      <c r="BK546" s="51"/>
      <c r="BL546" s="51"/>
      <c r="BM546" s="51"/>
      <c r="BN546" s="51"/>
      <c r="BO546" s="51"/>
      <c r="BP546" s="51"/>
      <c r="BQ546" s="51"/>
      <c r="BR546" s="51"/>
      <c r="BS546" s="51"/>
      <c r="BT546" s="51"/>
      <c r="BU546" s="51"/>
      <c r="BV546" s="51"/>
      <c r="BW546" s="51"/>
      <c r="BX546" s="51"/>
      <c r="BY546" s="51"/>
      <c r="BZ546" s="51"/>
      <c r="CA546" s="51"/>
      <c r="CB546" s="51"/>
      <c r="CC546" s="51"/>
      <c r="CD546" s="51"/>
      <c r="CE546" s="51"/>
      <c r="CF546" s="51"/>
      <c r="CG546" s="51"/>
      <c r="CH546" s="51"/>
      <c r="CI546" s="51"/>
      <c r="CJ546" s="51"/>
      <c r="CK546" s="51"/>
      <c r="CL546" s="51"/>
      <c r="CM546" s="51"/>
      <c r="CN546" s="51"/>
      <c r="CO546" s="51"/>
      <c r="CP546" s="51"/>
      <c r="CQ546" s="51"/>
      <c r="CR546" s="51"/>
      <c r="CS546" s="51"/>
      <c r="CT546" s="51"/>
      <c r="CU546" s="51"/>
      <c r="CV546" s="51"/>
      <c r="CW546" s="51"/>
      <c r="CX546" s="51"/>
      <c r="CY546" s="51"/>
      <c r="CZ546" s="51"/>
      <c r="DA546" s="51"/>
      <c r="DB546" s="51"/>
      <c r="DC546" s="51"/>
      <c r="DD546" s="51"/>
      <c r="DE546" s="51"/>
      <c r="DF546" s="51"/>
      <c r="DG546" s="51"/>
      <c r="DH546" s="51"/>
      <c r="DI546" s="51"/>
      <c r="DJ546" s="51"/>
      <c r="DK546" s="51"/>
      <c r="DL546" s="51"/>
      <c r="DM546" s="51"/>
      <c r="DN546" s="51"/>
      <c r="DO546" s="51"/>
      <c r="DP546" s="51"/>
      <c r="DQ546" s="51"/>
      <c r="DR546" s="51"/>
      <c r="DS546" s="51"/>
      <c r="DT546" s="51"/>
      <c r="DU546" s="51"/>
      <c r="DV546" s="51"/>
      <c r="DW546" s="51"/>
      <c r="DX546" s="51"/>
      <c r="DY546" s="51"/>
      <c r="DZ546" s="51"/>
      <c r="EA546" s="51"/>
      <c r="EB546" s="51"/>
      <c r="EC546" s="51"/>
      <c r="ED546" s="51"/>
      <c r="EE546" s="51"/>
      <c r="EF546" s="51"/>
      <c r="EG546" s="51"/>
      <c r="EH546" s="51"/>
      <c r="EI546" s="51"/>
      <c r="EJ546" s="51"/>
      <c r="EK546" s="51"/>
      <c r="EL546" s="51"/>
      <c r="EM546" s="51"/>
      <c r="EN546" s="51"/>
      <c r="EO546" s="51"/>
      <c r="EP546" s="51"/>
      <c r="EQ546" s="51"/>
      <c r="ER546" s="51"/>
      <c r="ES546" s="51"/>
      <c r="ET546" s="51"/>
      <c r="EU546" s="51"/>
      <c r="EV546" s="51"/>
      <c r="EW546" s="51"/>
      <c r="EX546" s="51"/>
      <c r="EY546" s="51"/>
      <c r="EZ546" s="51"/>
      <c r="FA546" s="51"/>
      <c r="FB546" s="51"/>
      <c r="FC546" s="51"/>
      <c r="FD546" s="51"/>
      <c r="FE546" s="51"/>
      <c r="FF546" s="51"/>
      <c r="FG546" s="51"/>
      <c r="FH546" s="51"/>
      <c r="FI546" s="51"/>
      <c r="FJ546" s="51"/>
      <c r="FK546" s="51"/>
      <c r="FL546" s="51"/>
      <c r="FM546" s="51"/>
      <c r="FN546" s="51"/>
      <c r="FO546" s="51"/>
      <c r="FP546" s="51"/>
      <c r="FQ546" s="51"/>
      <c r="FR546" s="51"/>
      <c r="FS546" s="51"/>
      <c r="FT546" s="51"/>
      <c r="FU546" s="51"/>
      <c r="FV546" s="51"/>
      <c r="FW546" s="51"/>
      <c r="FX546" s="51"/>
      <c r="FY546" s="51"/>
      <c r="FZ546" s="51"/>
      <c r="GA546" s="51"/>
      <c r="GB546" s="51"/>
      <c r="GC546" s="51"/>
      <c r="GD546" s="51"/>
      <c r="GE546" s="51"/>
      <c r="GF546" s="51"/>
      <c r="GG546" s="51"/>
      <c r="GH546" s="51"/>
      <c r="GI546" s="51"/>
      <c r="GJ546" s="51"/>
      <c r="GK546" s="51"/>
      <c r="GL546" s="51"/>
      <c r="GM546" s="51"/>
      <c r="GN546" s="51"/>
      <c r="GO546" s="51"/>
      <c r="GP546" s="51"/>
      <c r="GQ546" s="51"/>
      <c r="GR546" s="51"/>
      <c r="GS546" s="51"/>
      <c r="GT546" s="51"/>
      <c r="GU546" s="51"/>
      <c r="GV546" s="51"/>
      <c r="GW546" s="51"/>
      <c r="GX546" s="51"/>
      <c r="GY546" s="51"/>
      <c r="GZ546" s="51"/>
      <c r="HA546" s="51"/>
      <c r="HB546" s="51"/>
      <c r="HC546" s="51"/>
      <c r="HD546" s="51"/>
      <c r="HE546" s="51"/>
      <c r="HF546" s="51"/>
      <c r="HG546" s="51"/>
      <c r="HH546" s="51"/>
      <c r="HI546" s="51"/>
      <c r="HJ546" s="51"/>
      <c r="HK546" s="51"/>
      <c r="HL546" s="51"/>
      <c r="HM546" s="51"/>
      <c r="HN546" s="51"/>
      <c r="HO546" s="51"/>
      <c r="HP546" s="51"/>
      <c r="HQ546" s="51"/>
      <c r="HR546" s="51"/>
      <c r="HS546" s="51"/>
      <c r="HT546" s="51"/>
      <c r="HU546" s="51"/>
      <c r="HV546" s="51"/>
      <c r="HW546" s="51"/>
      <c r="HX546" s="51"/>
      <c r="HY546" s="51"/>
      <c r="HZ546" s="51"/>
      <c r="IA546" s="51"/>
      <c r="IB546" s="51"/>
      <c r="IC546" s="51"/>
      <c r="ID546" s="51"/>
      <c r="IE546" s="51"/>
      <c r="IF546" s="51"/>
      <c r="IG546" s="51"/>
      <c r="IH546" s="51"/>
      <c r="II546" s="51"/>
      <c r="IJ546" s="51"/>
      <c r="IK546" s="51"/>
      <c r="IL546" s="51"/>
      <c r="IM546" s="51"/>
      <c r="IN546" s="51"/>
      <c r="IO546" s="51"/>
      <c r="IP546" s="51"/>
      <c r="IQ546" s="51"/>
      <c r="IR546" s="51"/>
      <c r="IS546" s="51"/>
      <c r="IT546" s="51"/>
      <c r="IU546" s="51"/>
      <c r="IV546" s="51"/>
    </row>
    <row r="547" spans="1:256" ht="13.5">
      <c r="A547" s="166"/>
      <c r="B547" s="166"/>
      <c r="C547" s="166"/>
      <c r="D547" s="166"/>
      <c r="E547" s="166"/>
      <c r="F547" s="166"/>
      <c r="G547" s="166"/>
      <c r="H547" s="166"/>
      <c r="I547" s="166"/>
      <c r="J547" s="166"/>
      <c r="K547" s="166"/>
      <c r="L547" s="166"/>
      <c r="M547" s="166"/>
      <c r="N547" s="166"/>
      <c r="O547" s="166"/>
      <c r="P547" s="166"/>
      <c r="Q547" s="166"/>
      <c r="R547" s="166"/>
      <c r="S547" s="166"/>
      <c r="T547" s="166"/>
      <c r="U547" s="166"/>
      <c r="V547" s="166"/>
      <c r="W547" s="166"/>
      <c r="X547" s="166"/>
      <c r="Y547" s="166"/>
      <c r="Z547" s="166"/>
      <c r="AA547" s="166"/>
      <c r="AB547" s="166"/>
      <c r="AC547" s="166"/>
      <c r="AD547" s="166"/>
      <c r="AE547" s="166"/>
      <c r="AF547" s="166"/>
      <c r="AG547" s="166"/>
      <c r="AH547" s="166"/>
      <c r="AI547" s="166"/>
      <c r="AJ547" s="57"/>
      <c r="AK547" s="57"/>
      <c r="AL547" s="51"/>
      <c r="AM547" s="51"/>
      <c r="AN547" s="51"/>
      <c r="AO547" s="51"/>
      <c r="AP547" s="51"/>
      <c r="AQ547" s="51"/>
      <c r="AR547" s="51"/>
      <c r="AS547" s="51"/>
      <c r="AT547" s="51"/>
      <c r="AU547" s="51"/>
      <c r="AV547" s="51"/>
      <c r="AW547" s="51"/>
      <c r="AX547" s="51"/>
      <c r="AY547" s="51"/>
      <c r="AZ547" s="51"/>
      <c r="BA547" s="51"/>
      <c r="BB547" s="51"/>
      <c r="BC547" s="51"/>
      <c r="BD547" s="51"/>
      <c r="BE547" s="51"/>
      <c r="BF547" s="51"/>
      <c r="BG547" s="51"/>
      <c r="BH547" s="51"/>
      <c r="BI547" s="51"/>
      <c r="BJ547" s="51"/>
      <c r="BK547" s="51"/>
      <c r="BL547" s="51"/>
      <c r="BM547" s="51"/>
      <c r="BN547" s="51"/>
      <c r="BO547" s="51"/>
      <c r="BP547" s="51"/>
      <c r="BQ547" s="51"/>
      <c r="BR547" s="51"/>
      <c r="BS547" s="51"/>
      <c r="BT547" s="51"/>
      <c r="BU547" s="51"/>
      <c r="BV547" s="51"/>
      <c r="BW547" s="51"/>
      <c r="BX547" s="51"/>
      <c r="BY547" s="51"/>
      <c r="BZ547" s="51"/>
      <c r="CA547" s="51"/>
      <c r="CB547" s="51"/>
      <c r="CC547" s="51"/>
      <c r="CD547" s="51"/>
      <c r="CE547" s="51"/>
      <c r="CF547" s="51"/>
      <c r="CG547" s="51"/>
      <c r="CH547" s="51"/>
      <c r="CI547" s="51"/>
      <c r="CJ547" s="51"/>
      <c r="CK547" s="51"/>
      <c r="CL547" s="51"/>
      <c r="CM547" s="51"/>
      <c r="CN547" s="51"/>
      <c r="CO547" s="51"/>
      <c r="CP547" s="51"/>
      <c r="CQ547" s="51"/>
      <c r="CR547" s="51"/>
      <c r="CS547" s="51"/>
      <c r="CT547" s="51"/>
      <c r="CU547" s="51"/>
      <c r="CV547" s="51"/>
      <c r="CW547" s="51"/>
      <c r="CX547" s="51"/>
      <c r="CY547" s="51"/>
      <c r="CZ547" s="51"/>
      <c r="DA547" s="51"/>
      <c r="DB547" s="51"/>
      <c r="DC547" s="51"/>
      <c r="DD547" s="51"/>
      <c r="DE547" s="51"/>
      <c r="DF547" s="51"/>
      <c r="DG547" s="51"/>
      <c r="DH547" s="51"/>
      <c r="DI547" s="51"/>
      <c r="DJ547" s="51"/>
      <c r="DK547" s="51"/>
      <c r="DL547" s="51"/>
      <c r="DM547" s="51"/>
      <c r="DN547" s="51"/>
      <c r="DO547" s="51"/>
      <c r="DP547" s="51"/>
      <c r="DQ547" s="51"/>
      <c r="DR547" s="51"/>
      <c r="DS547" s="51"/>
      <c r="DT547" s="51"/>
      <c r="DU547" s="51"/>
      <c r="DV547" s="51"/>
      <c r="DW547" s="51"/>
      <c r="DX547" s="51"/>
      <c r="DY547" s="51"/>
      <c r="DZ547" s="51"/>
      <c r="EA547" s="51"/>
      <c r="EB547" s="51"/>
      <c r="EC547" s="51"/>
      <c r="ED547" s="51"/>
      <c r="EE547" s="51"/>
      <c r="EF547" s="51"/>
      <c r="EG547" s="51"/>
      <c r="EH547" s="51"/>
      <c r="EI547" s="51"/>
      <c r="EJ547" s="51"/>
      <c r="EK547" s="51"/>
      <c r="EL547" s="51"/>
      <c r="EM547" s="51"/>
      <c r="EN547" s="51"/>
      <c r="EO547" s="51"/>
      <c r="EP547" s="51"/>
      <c r="EQ547" s="51"/>
      <c r="ER547" s="51"/>
      <c r="ES547" s="51"/>
      <c r="ET547" s="51"/>
      <c r="EU547" s="51"/>
      <c r="EV547" s="51"/>
      <c r="EW547" s="51"/>
      <c r="EX547" s="51"/>
      <c r="EY547" s="51"/>
      <c r="EZ547" s="51"/>
      <c r="FA547" s="51"/>
      <c r="FB547" s="51"/>
      <c r="FC547" s="51"/>
      <c r="FD547" s="51"/>
      <c r="FE547" s="51"/>
      <c r="FF547" s="51"/>
      <c r="FG547" s="51"/>
      <c r="FH547" s="51"/>
      <c r="FI547" s="51"/>
      <c r="FJ547" s="51"/>
      <c r="FK547" s="51"/>
      <c r="FL547" s="51"/>
      <c r="FM547" s="51"/>
      <c r="FN547" s="51"/>
      <c r="FO547" s="51"/>
      <c r="FP547" s="51"/>
      <c r="FQ547" s="51"/>
      <c r="FR547" s="51"/>
      <c r="FS547" s="51"/>
      <c r="FT547" s="51"/>
      <c r="FU547" s="51"/>
      <c r="FV547" s="51"/>
      <c r="FW547" s="51"/>
      <c r="FX547" s="51"/>
      <c r="FY547" s="51"/>
      <c r="FZ547" s="51"/>
      <c r="GA547" s="51"/>
      <c r="GB547" s="51"/>
      <c r="GC547" s="51"/>
      <c r="GD547" s="51"/>
      <c r="GE547" s="51"/>
      <c r="GF547" s="51"/>
      <c r="GG547" s="51"/>
      <c r="GH547" s="51"/>
      <c r="GI547" s="51"/>
      <c r="GJ547" s="51"/>
      <c r="GK547" s="51"/>
      <c r="GL547" s="51"/>
      <c r="GM547" s="51"/>
      <c r="GN547" s="51"/>
      <c r="GO547" s="51"/>
      <c r="GP547" s="51"/>
      <c r="GQ547" s="51"/>
      <c r="GR547" s="51"/>
      <c r="GS547" s="51"/>
      <c r="GT547" s="51"/>
      <c r="GU547" s="51"/>
      <c r="GV547" s="51"/>
      <c r="GW547" s="51"/>
      <c r="GX547" s="51"/>
      <c r="GY547" s="51"/>
      <c r="GZ547" s="51"/>
      <c r="HA547" s="51"/>
      <c r="HB547" s="51"/>
      <c r="HC547" s="51"/>
      <c r="HD547" s="51"/>
      <c r="HE547" s="51"/>
      <c r="HF547" s="51"/>
      <c r="HG547" s="51"/>
      <c r="HH547" s="51"/>
      <c r="HI547" s="51"/>
      <c r="HJ547" s="51"/>
      <c r="HK547" s="51"/>
      <c r="HL547" s="51"/>
      <c r="HM547" s="51"/>
      <c r="HN547" s="51"/>
      <c r="HO547" s="51"/>
      <c r="HP547" s="51"/>
      <c r="HQ547" s="51"/>
      <c r="HR547" s="51"/>
      <c r="HS547" s="51"/>
      <c r="HT547" s="51"/>
      <c r="HU547" s="51"/>
      <c r="HV547" s="51"/>
      <c r="HW547" s="51"/>
      <c r="HX547" s="51"/>
      <c r="HY547" s="51"/>
      <c r="HZ547" s="51"/>
      <c r="IA547" s="51"/>
      <c r="IB547" s="51"/>
      <c r="IC547" s="51"/>
      <c r="ID547" s="51"/>
      <c r="IE547" s="51"/>
      <c r="IF547" s="51"/>
      <c r="IG547" s="51"/>
      <c r="IH547" s="51"/>
      <c r="II547" s="51"/>
      <c r="IJ547" s="51"/>
      <c r="IK547" s="51"/>
      <c r="IL547" s="51"/>
      <c r="IM547" s="51"/>
      <c r="IN547" s="51"/>
      <c r="IO547" s="51"/>
      <c r="IP547" s="51"/>
      <c r="IQ547" s="51"/>
      <c r="IR547" s="51"/>
      <c r="IS547" s="51"/>
      <c r="IT547" s="51"/>
      <c r="IU547" s="51"/>
      <c r="IV547" s="51"/>
    </row>
    <row r="548" spans="1:256" ht="13.5">
      <c r="A548" s="166"/>
      <c r="B548" s="166"/>
      <c r="C548" s="166"/>
      <c r="D548" s="166"/>
      <c r="E548" s="166"/>
      <c r="F548" s="166"/>
      <c r="G548" s="166"/>
      <c r="H548" s="166"/>
      <c r="I548" s="166"/>
      <c r="J548" s="166"/>
      <c r="K548" s="166"/>
      <c r="L548" s="166"/>
      <c r="M548" s="166"/>
      <c r="N548" s="166"/>
      <c r="O548" s="166"/>
      <c r="P548" s="166"/>
      <c r="Q548" s="166"/>
      <c r="R548" s="166"/>
      <c r="S548" s="166"/>
      <c r="T548" s="166"/>
      <c r="U548" s="166"/>
      <c r="V548" s="166"/>
      <c r="W548" s="166"/>
      <c r="X548" s="166"/>
      <c r="Y548" s="166"/>
      <c r="Z548" s="166"/>
      <c r="AA548" s="166"/>
      <c r="AB548" s="166"/>
      <c r="AC548" s="166"/>
      <c r="AD548" s="166"/>
      <c r="AE548" s="166"/>
      <c r="AF548" s="166"/>
      <c r="AG548" s="166"/>
      <c r="AH548" s="166"/>
      <c r="AI548" s="166"/>
      <c r="AJ548" s="57"/>
      <c r="AK548" s="57"/>
      <c r="AL548" s="57"/>
      <c r="AM548" s="57"/>
      <c r="AN548" s="51"/>
      <c r="AO548" s="51"/>
      <c r="AP548" s="51"/>
      <c r="AQ548" s="51"/>
      <c r="AR548" s="51"/>
      <c r="AS548" s="51"/>
      <c r="AT548" s="51"/>
      <c r="AU548" s="51"/>
      <c r="AV548" s="51"/>
      <c r="AW548" s="51"/>
      <c r="AX548" s="51"/>
      <c r="AY548" s="51"/>
      <c r="AZ548" s="51"/>
      <c r="BA548" s="51"/>
      <c r="BB548" s="51"/>
      <c r="BC548" s="51"/>
      <c r="BD548" s="51"/>
      <c r="BE548" s="51"/>
      <c r="BF548" s="51"/>
      <c r="BG548" s="51"/>
      <c r="BH548" s="51"/>
      <c r="BI548" s="51"/>
      <c r="BJ548" s="51"/>
      <c r="BK548" s="51"/>
      <c r="BL548" s="51"/>
      <c r="BM548" s="51"/>
      <c r="BN548" s="51"/>
      <c r="BO548" s="51"/>
      <c r="BP548" s="51"/>
      <c r="BQ548" s="51"/>
      <c r="BR548" s="51"/>
      <c r="BS548" s="51"/>
      <c r="BT548" s="51"/>
      <c r="BU548" s="51"/>
      <c r="BV548" s="51"/>
      <c r="BW548" s="51"/>
      <c r="BX548" s="51"/>
      <c r="BY548" s="51"/>
      <c r="BZ548" s="51"/>
      <c r="CA548" s="51"/>
      <c r="CB548" s="51"/>
      <c r="CC548" s="51"/>
      <c r="CD548" s="51"/>
      <c r="CE548" s="51"/>
      <c r="CF548" s="51"/>
      <c r="CG548" s="51"/>
      <c r="CH548" s="51"/>
      <c r="CI548" s="51"/>
      <c r="CJ548" s="51"/>
      <c r="CK548" s="51"/>
      <c r="CL548" s="51"/>
      <c r="CM548" s="51"/>
      <c r="CN548" s="51"/>
      <c r="CO548" s="51"/>
      <c r="CP548" s="51"/>
      <c r="CQ548" s="51"/>
      <c r="CR548" s="51"/>
      <c r="CS548" s="51"/>
      <c r="CT548" s="51"/>
      <c r="CU548" s="51"/>
      <c r="CV548" s="51"/>
      <c r="CW548" s="51"/>
      <c r="CX548" s="51"/>
      <c r="CY548" s="51"/>
      <c r="CZ548" s="51"/>
      <c r="DA548" s="51"/>
      <c r="DB548" s="51"/>
      <c r="DC548" s="51"/>
      <c r="DD548" s="51"/>
      <c r="DE548" s="51"/>
      <c r="DF548" s="51"/>
      <c r="DG548" s="51"/>
      <c r="DH548" s="51"/>
      <c r="DI548" s="51"/>
      <c r="DJ548" s="51"/>
      <c r="DK548" s="51"/>
      <c r="DL548" s="51"/>
      <c r="DM548" s="51"/>
      <c r="DN548" s="51"/>
      <c r="DO548" s="51"/>
      <c r="DP548" s="51"/>
      <c r="DQ548" s="51"/>
      <c r="DR548" s="51"/>
      <c r="DS548" s="51"/>
      <c r="DT548" s="51"/>
      <c r="DU548" s="51"/>
      <c r="DV548" s="51"/>
      <c r="DW548" s="51"/>
      <c r="DX548" s="51"/>
      <c r="DY548" s="51"/>
      <c r="DZ548" s="51"/>
      <c r="EA548" s="51"/>
      <c r="EB548" s="51"/>
      <c r="EC548" s="51"/>
      <c r="ED548" s="51"/>
      <c r="EE548" s="51"/>
      <c r="EF548" s="51"/>
      <c r="EG548" s="51"/>
      <c r="EH548" s="51"/>
      <c r="EI548" s="51"/>
      <c r="EJ548" s="51"/>
      <c r="EK548" s="51"/>
      <c r="EL548" s="51"/>
      <c r="EM548" s="51"/>
      <c r="EN548" s="51"/>
      <c r="EO548" s="51"/>
      <c r="EP548" s="51"/>
      <c r="EQ548" s="51"/>
      <c r="ER548" s="51"/>
      <c r="ES548" s="51"/>
      <c r="ET548" s="51"/>
      <c r="EU548" s="51"/>
      <c r="EV548" s="51"/>
      <c r="EW548" s="51"/>
      <c r="EX548" s="51"/>
      <c r="EY548" s="51"/>
      <c r="EZ548" s="51"/>
      <c r="FA548" s="51"/>
      <c r="FB548" s="51"/>
      <c r="FC548" s="51"/>
      <c r="FD548" s="51"/>
      <c r="FE548" s="51"/>
      <c r="FF548" s="51"/>
      <c r="FG548" s="51"/>
      <c r="FH548" s="51"/>
      <c r="FI548" s="51"/>
      <c r="FJ548" s="51"/>
      <c r="FK548" s="51"/>
      <c r="FL548" s="51"/>
      <c r="FM548" s="51"/>
      <c r="FN548" s="51"/>
      <c r="FO548" s="51"/>
      <c r="FP548" s="51"/>
      <c r="FQ548" s="51"/>
      <c r="FR548" s="51"/>
      <c r="FS548" s="51"/>
      <c r="FT548" s="51"/>
      <c r="FU548" s="51"/>
      <c r="FV548" s="51"/>
      <c r="FW548" s="51"/>
      <c r="FX548" s="51"/>
      <c r="FY548" s="51"/>
      <c r="FZ548" s="51"/>
      <c r="GA548" s="51"/>
      <c r="GB548" s="51"/>
      <c r="GC548" s="51"/>
      <c r="GD548" s="51"/>
      <c r="GE548" s="51"/>
      <c r="GF548" s="51"/>
      <c r="GG548" s="51"/>
      <c r="GH548" s="51"/>
      <c r="GI548" s="51"/>
      <c r="GJ548" s="51"/>
      <c r="GK548" s="51"/>
      <c r="GL548" s="51"/>
      <c r="GM548" s="51"/>
      <c r="GN548" s="51"/>
      <c r="GO548" s="51"/>
      <c r="GP548" s="51"/>
      <c r="GQ548" s="51"/>
      <c r="GR548" s="51"/>
      <c r="GS548" s="51"/>
      <c r="GT548" s="51"/>
      <c r="GU548" s="51"/>
      <c r="GV548" s="51"/>
      <c r="GW548" s="51"/>
      <c r="GX548" s="51"/>
      <c r="GY548" s="51"/>
      <c r="GZ548" s="51"/>
      <c r="HA548" s="51"/>
      <c r="HB548" s="51"/>
      <c r="HC548" s="51"/>
      <c r="HD548" s="51"/>
      <c r="HE548" s="51"/>
      <c r="HF548" s="51"/>
      <c r="HG548" s="51"/>
      <c r="HH548" s="51"/>
      <c r="HI548" s="51"/>
      <c r="HJ548" s="51"/>
      <c r="HK548" s="51"/>
      <c r="HL548" s="51"/>
      <c r="HM548" s="51"/>
      <c r="HN548" s="51"/>
      <c r="HO548" s="51"/>
      <c r="HP548" s="51"/>
      <c r="HQ548" s="51"/>
      <c r="HR548" s="51"/>
      <c r="HS548" s="51"/>
      <c r="HT548" s="51"/>
      <c r="HU548" s="51"/>
      <c r="HV548" s="51"/>
      <c r="HW548" s="51"/>
      <c r="HX548" s="51"/>
      <c r="HY548" s="51"/>
      <c r="HZ548" s="51"/>
      <c r="IA548" s="51"/>
      <c r="IB548" s="51"/>
      <c r="IC548" s="51"/>
      <c r="ID548" s="51"/>
      <c r="IE548" s="51"/>
      <c r="IF548" s="51"/>
      <c r="IG548" s="51"/>
      <c r="IH548" s="51"/>
      <c r="II548" s="51"/>
      <c r="IJ548" s="51"/>
      <c r="IK548" s="51"/>
      <c r="IL548" s="51"/>
      <c r="IM548" s="51"/>
      <c r="IN548" s="51"/>
      <c r="IO548" s="51"/>
      <c r="IP548" s="51"/>
      <c r="IQ548" s="51"/>
      <c r="IR548" s="51"/>
      <c r="IS548" s="51"/>
      <c r="IT548" s="51"/>
      <c r="IU548" s="51"/>
      <c r="IV548" s="51"/>
    </row>
    <row r="549" spans="1:256" ht="13.5">
      <c r="A549" s="166"/>
      <c r="B549" s="166"/>
      <c r="C549" s="166"/>
      <c r="D549" s="166"/>
      <c r="E549" s="166"/>
      <c r="F549" s="166"/>
      <c r="G549" s="166"/>
      <c r="H549" s="166"/>
      <c r="I549" s="166"/>
      <c r="J549" s="166"/>
      <c r="K549" s="166"/>
      <c r="L549" s="166"/>
      <c r="M549" s="166"/>
      <c r="N549" s="166"/>
      <c r="O549" s="166"/>
      <c r="P549" s="166"/>
      <c r="Q549" s="166"/>
      <c r="R549" s="166"/>
      <c r="S549" s="166"/>
      <c r="T549" s="166"/>
      <c r="U549" s="166"/>
      <c r="V549" s="166"/>
      <c r="W549" s="166"/>
      <c r="X549" s="166"/>
      <c r="Y549" s="166"/>
      <c r="Z549" s="166"/>
      <c r="AA549" s="166"/>
      <c r="AB549" s="166"/>
      <c r="AC549" s="166"/>
      <c r="AD549" s="166"/>
      <c r="AE549" s="166"/>
      <c r="AF549" s="166"/>
      <c r="AG549" s="166"/>
      <c r="AH549" s="166"/>
      <c r="AI549" s="166"/>
      <c r="AJ549" s="57"/>
      <c r="AK549" s="57"/>
      <c r="AL549" s="57"/>
      <c r="AM549" s="57"/>
      <c r="AN549" s="51"/>
      <c r="AO549" s="51"/>
      <c r="AP549" s="51"/>
      <c r="AQ549" s="51"/>
      <c r="AR549" s="51"/>
      <c r="AS549" s="51"/>
      <c r="AT549" s="51"/>
      <c r="AU549" s="51"/>
      <c r="AV549" s="51"/>
      <c r="AW549" s="51"/>
      <c r="AX549" s="51"/>
      <c r="AY549" s="51"/>
      <c r="AZ549" s="51"/>
      <c r="BA549" s="51"/>
      <c r="BB549" s="51"/>
      <c r="BC549" s="51"/>
      <c r="BD549" s="51"/>
      <c r="BE549" s="51"/>
      <c r="BF549" s="51"/>
      <c r="BG549" s="51"/>
      <c r="BH549" s="51"/>
      <c r="BI549" s="51"/>
      <c r="BJ549" s="51"/>
      <c r="BK549" s="51"/>
      <c r="BL549" s="51"/>
      <c r="BM549" s="51"/>
      <c r="BN549" s="51"/>
      <c r="BO549" s="51"/>
      <c r="BP549" s="51"/>
      <c r="BQ549" s="51"/>
      <c r="BR549" s="51"/>
      <c r="BS549" s="51"/>
      <c r="BT549" s="51"/>
      <c r="BU549" s="51"/>
      <c r="BV549" s="51"/>
      <c r="BW549" s="51"/>
      <c r="BX549" s="51"/>
      <c r="BY549" s="51"/>
      <c r="BZ549" s="51"/>
      <c r="CA549" s="51"/>
      <c r="CB549" s="51"/>
      <c r="CC549" s="51"/>
      <c r="CD549" s="51"/>
      <c r="CE549" s="51"/>
      <c r="CF549" s="51"/>
      <c r="CG549" s="51"/>
      <c r="CH549" s="51"/>
      <c r="CI549" s="51"/>
      <c r="CJ549" s="51"/>
      <c r="CK549" s="51"/>
      <c r="CL549" s="51"/>
      <c r="CM549" s="51"/>
      <c r="CN549" s="51"/>
      <c r="CO549" s="51"/>
      <c r="CP549" s="51"/>
      <c r="CQ549" s="51"/>
      <c r="CR549" s="51"/>
      <c r="CS549" s="51"/>
      <c r="CT549" s="51"/>
      <c r="CU549" s="51"/>
      <c r="CV549" s="51"/>
      <c r="CW549" s="51"/>
      <c r="CX549" s="51"/>
      <c r="CY549" s="51"/>
      <c r="CZ549" s="51"/>
      <c r="DA549" s="51"/>
      <c r="DB549" s="51"/>
      <c r="DC549" s="51"/>
      <c r="DD549" s="51"/>
      <c r="DE549" s="51"/>
      <c r="DF549" s="51"/>
      <c r="DG549" s="51"/>
      <c r="DH549" s="51"/>
      <c r="DI549" s="51"/>
      <c r="DJ549" s="51"/>
      <c r="DK549" s="51"/>
      <c r="DL549" s="51"/>
      <c r="DM549" s="51"/>
      <c r="DN549" s="51"/>
      <c r="DO549" s="51"/>
      <c r="DP549" s="51"/>
      <c r="DQ549" s="51"/>
      <c r="DR549" s="51"/>
      <c r="DS549" s="51"/>
      <c r="DT549" s="51"/>
      <c r="DU549" s="51"/>
      <c r="DV549" s="51"/>
      <c r="DW549" s="51"/>
      <c r="DX549" s="51"/>
      <c r="DY549" s="51"/>
      <c r="DZ549" s="51"/>
      <c r="EA549" s="51"/>
      <c r="EB549" s="51"/>
      <c r="EC549" s="51"/>
      <c r="ED549" s="51"/>
      <c r="EE549" s="51"/>
      <c r="EF549" s="51"/>
      <c r="EG549" s="51"/>
      <c r="EH549" s="51"/>
      <c r="EI549" s="51"/>
      <c r="EJ549" s="51"/>
      <c r="EK549" s="51"/>
      <c r="EL549" s="51"/>
      <c r="EM549" s="51"/>
      <c r="EN549" s="51"/>
      <c r="EO549" s="51"/>
      <c r="EP549" s="51"/>
      <c r="EQ549" s="51"/>
      <c r="ER549" s="51"/>
      <c r="ES549" s="51"/>
      <c r="ET549" s="51"/>
      <c r="EU549" s="51"/>
      <c r="EV549" s="51"/>
      <c r="EW549" s="51"/>
      <c r="EX549" s="51"/>
      <c r="EY549" s="51"/>
      <c r="EZ549" s="51"/>
      <c r="FA549" s="51"/>
      <c r="FB549" s="51"/>
      <c r="FC549" s="51"/>
      <c r="FD549" s="51"/>
      <c r="FE549" s="51"/>
      <c r="FF549" s="51"/>
      <c r="FG549" s="51"/>
      <c r="FH549" s="51"/>
      <c r="FI549" s="51"/>
      <c r="FJ549" s="51"/>
      <c r="FK549" s="51"/>
      <c r="FL549" s="51"/>
      <c r="FM549" s="51"/>
      <c r="FN549" s="51"/>
      <c r="FO549" s="51"/>
      <c r="FP549" s="51"/>
      <c r="FQ549" s="51"/>
      <c r="FR549" s="51"/>
      <c r="FS549" s="51"/>
      <c r="FT549" s="51"/>
      <c r="FU549" s="51"/>
      <c r="FV549" s="51"/>
      <c r="FW549" s="51"/>
      <c r="FX549" s="51"/>
      <c r="FY549" s="51"/>
      <c r="FZ549" s="51"/>
      <c r="GA549" s="51"/>
      <c r="GB549" s="51"/>
      <c r="GC549" s="51"/>
      <c r="GD549" s="51"/>
      <c r="GE549" s="51"/>
      <c r="GF549" s="51"/>
      <c r="GG549" s="51"/>
      <c r="GH549" s="51"/>
      <c r="GI549" s="51"/>
      <c r="GJ549" s="51"/>
      <c r="GK549" s="51"/>
      <c r="GL549" s="51"/>
      <c r="GM549" s="51"/>
      <c r="GN549" s="51"/>
      <c r="GO549" s="51"/>
      <c r="GP549" s="51"/>
      <c r="GQ549" s="51"/>
      <c r="GR549" s="51"/>
      <c r="GS549" s="51"/>
      <c r="GT549" s="51"/>
      <c r="GU549" s="51"/>
      <c r="GV549" s="51"/>
      <c r="GW549" s="51"/>
      <c r="GX549" s="51"/>
      <c r="GY549" s="51"/>
      <c r="GZ549" s="51"/>
      <c r="HA549" s="51"/>
      <c r="HB549" s="51"/>
      <c r="HC549" s="51"/>
      <c r="HD549" s="51"/>
      <c r="HE549" s="51"/>
      <c r="HF549" s="51"/>
      <c r="HG549" s="51"/>
      <c r="HH549" s="51"/>
      <c r="HI549" s="51"/>
      <c r="HJ549" s="51"/>
      <c r="HK549" s="51"/>
      <c r="HL549" s="51"/>
      <c r="HM549" s="51"/>
      <c r="HN549" s="51"/>
      <c r="HO549" s="51"/>
      <c r="HP549" s="51"/>
      <c r="HQ549" s="51"/>
      <c r="HR549" s="51"/>
      <c r="HS549" s="51"/>
      <c r="HT549" s="51"/>
      <c r="HU549" s="51"/>
      <c r="HV549" s="51"/>
      <c r="HW549" s="51"/>
      <c r="HX549" s="51"/>
      <c r="HY549" s="51"/>
      <c r="HZ549" s="51"/>
      <c r="IA549" s="51"/>
      <c r="IB549" s="51"/>
      <c r="IC549" s="51"/>
      <c r="ID549" s="51"/>
      <c r="IE549" s="51"/>
      <c r="IF549" s="51"/>
      <c r="IG549" s="51"/>
      <c r="IH549" s="51"/>
      <c r="II549" s="51"/>
      <c r="IJ549" s="51"/>
      <c r="IK549" s="51"/>
      <c r="IL549" s="51"/>
      <c r="IM549" s="51"/>
      <c r="IN549" s="51"/>
      <c r="IO549" s="51"/>
      <c r="IP549" s="51"/>
      <c r="IQ549" s="51"/>
      <c r="IR549" s="51"/>
      <c r="IS549" s="51"/>
      <c r="IT549" s="51"/>
      <c r="IU549" s="51"/>
      <c r="IV549" s="51"/>
    </row>
    <row r="550" spans="1:256" ht="13.5">
      <c r="A550" s="166"/>
      <c r="B550" s="166"/>
      <c r="C550" s="166"/>
      <c r="D550" s="166"/>
      <c r="E550" s="166"/>
      <c r="F550" s="166"/>
      <c r="G550" s="166"/>
      <c r="H550" s="166"/>
      <c r="I550" s="166"/>
      <c r="J550" s="166"/>
      <c r="K550" s="166"/>
      <c r="L550" s="166"/>
      <c r="M550" s="166"/>
      <c r="N550" s="166"/>
      <c r="O550" s="166"/>
      <c r="P550" s="166"/>
      <c r="Q550" s="166"/>
      <c r="R550" s="166"/>
      <c r="S550" s="166"/>
      <c r="T550" s="166"/>
      <c r="U550" s="166"/>
      <c r="V550" s="166"/>
      <c r="W550" s="166"/>
      <c r="X550" s="166"/>
      <c r="Y550" s="166"/>
      <c r="Z550" s="166"/>
      <c r="AA550" s="166"/>
      <c r="AB550" s="166"/>
      <c r="AC550" s="166"/>
      <c r="AD550" s="166"/>
      <c r="AE550" s="166"/>
      <c r="AF550" s="166"/>
      <c r="AG550" s="166"/>
      <c r="AH550" s="166"/>
      <c r="AI550" s="166"/>
      <c r="AJ550" s="57"/>
      <c r="AK550" s="57"/>
      <c r="AL550" s="57"/>
      <c r="AM550" s="57"/>
      <c r="AN550" s="51"/>
      <c r="AO550" s="51"/>
      <c r="AP550" s="51"/>
      <c r="AQ550" s="51"/>
      <c r="AR550" s="51"/>
      <c r="AS550" s="51"/>
      <c r="AT550" s="51"/>
      <c r="AU550" s="51"/>
      <c r="AV550" s="51"/>
      <c r="AW550" s="51"/>
      <c r="AX550" s="51"/>
      <c r="AY550" s="51"/>
      <c r="AZ550" s="51"/>
      <c r="BA550" s="51"/>
      <c r="BB550" s="51"/>
      <c r="BC550" s="51"/>
      <c r="BD550" s="51"/>
      <c r="BE550" s="51"/>
      <c r="BF550" s="51"/>
      <c r="BG550" s="51"/>
      <c r="BH550" s="51"/>
      <c r="BI550" s="51"/>
      <c r="BJ550" s="51"/>
      <c r="BK550" s="51"/>
      <c r="BL550" s="51"/>
      <c r="BM550" s="51"/>
      <c r="BN550" s="51"/>
      <c r="BO550" s="51"/>
      <c r="BP550" s="51"/>
      <c r="BQ550" s="51"/>
      <c r="BR550" s="51"/>
      <c r="BS550" s="51"/>
      <c r="BT550" s="51"/>
      <c r="BU550" s="51"/>
      <c r="BV550" s="51"/>
      <c r="BW550" s="51"/>
      <c r="BX550" s="51"/>
      <c r="BY550" s="51"/>
      <c r="BZ550" s="51"/>
      <c r="CA550" s="51"/>
      <c r="CB550" s="51"/>
      <c r="CC550" s="51"/>
      <c r="CD550" s="51"/>
      <c r="CE550" s="51"/>
      <c r="CF550" s="51"/>
      <c r="CG550" s="51"/>
      <c r="CH550" s="51"/>
      <c r="CI550" s="51"/>
      <c r="CJ550" s="51"/>
      <c r="CK550" s="51"/>
      <c r="CL550" s="51"/>
      <c r="CM550" s="51"/>
      <c r="CN550" s="51"/>
      <c r="CO550" s="51"/>
      <c r="CP550" s="51"/>
      <c r="CQ550" s="51"/>
      <c r="CR550" s="51"/>
      <c r="CS550" s="51"/>
      <c r="CT550" s="51"/>
      <c r="CU550" s="51"/>
      <c r="CV550" s="51"/>
      <c r="CW550" s="51"/>
      <c r="CX550" s="51"/>
      <c r="CY550" s="51"/>
      <c r="CZ550" s="51"/>
      <c r="DA550" s="51"/>
      <c r="DB550" s="51"/>
      <c r="DC550" s="51"/>
      <c r="DD550" s="51"/>
      <c r="DE550" s="51"/>
      <c r="DF550" s="51"/>
      <c r="DG550" s="51"/>
      <c r="DH550" s="51"/>
      <c r="DI550" s="51"/>
      <c r="DJ550" s="51"/>
      <c r="DK550" s="51"/>
      <c r="DL550" s="51"/>
      <c r="DM550" s="51"/>
      <c r="DN550" s="51"/>
      <c r="DO550" s="51"/>
      <c r="DP550" s="51"/>
      <c r="DQ550" s="51"/>
      <c r="DR550" s="51"/>
      <c r="DS550" s="51"/>
      <c r="DT550" s="51"/>
      <c r="DU550" s="51"/>
      <c r="DV550" s="51"/>
      <c r="DW550" s="51"/>
      <c r="DX550" s="51"/>
      <c r="DY550" s="51"/>
      <c r="DZ550" s="51"/>
      <c r="EA550" s="51"/>
      <c r="EB550" s="51"/>
      <c r="EC550" s="51"/>
      <c r="ED550" s="51"/>
      <c r="EE550" s="51"/>
      <c r="EF550" s="51"/>
      <c r="EG550" s="51"/>
      <c r="EH550" s="51"/>
      <c r="EI550" s="51"/>
      <c r="EJ550" s="51"/>
      <c r="EK550" s="51"/>
      <c r="EL550" s="51"/>
      <c r="EM550" s="51"/>
      <c r="EN550" s="51"/>
      <c r="EO550" s="51"/>
      <c r="EP550" s="51"/>
      <c r="EQ550" s="51"/>
      <c r="ER550" s="51"/>
      <c r="ES550" s="51"/>
      <c r="ET550" s="51"/>
      <c r="EU550" s="51"/>
      <c r="EV550" s="51"/>
      <c r="EW550" s="51"/>
      <c r="EX550" s="51"/>
      <c r="EY550" s="51"/>
      <c r="EZ550" s="51"/>
      <c r="FA550" s="51"/>
      <c r="FB550" s="51"/>
      <c r="FC550" s="51"/>
      <c r="FD550" s="51"/>
      <c r="FE550" s="51"/>
      <c r="FF550" s="51"/>
      <c r="FG550" s="51"/>
      <c r="FH550" s="51"/>
      <c r="FI550" s="51"/>
      <c r="FJ550" s="51"/>
      <c r="FK550" s="51"/>
      <c r="FL550" s="51"/>
      <c r="FM550" s="51"/>
      <c r="FN550" s="51"/>
      <c r="FO550" s="51"/>
      <c r="FP550" s="51"/>
      <c r="FQ550" s="51"/>
      <c r="FR550" s="51"/>
      <c r="FS550" s="51"/>
      <c r="FT550" s="51"/>
      <c r="FU550" s="51"/>
      <c r="FV550" s="51"/>
      <c r="FW550" s="51"/>
      <c r="FX550" s="51"/>
      <c r="FY550" s="51"/>
      <c r="FZ550" s="51"/>
      <c r="GA550" s="51"/>
      <c r="GB550" s="51"/>
      <c r="GC550" s="51"/>
      <c r="GD550" s="51"/>
      <c r="GE550" s="51"/>
      <c r="GF550" s="51"/>
      <c r="GG550" s="51"/>
      <c r="GH550" s="51"/>
      <c r="GI550" s="51"/>
      <c r="GJ550" s="51"/>
      <c r="GK550" s="51"/>
      <c r="GL550" s="51"/>
      <c r="GM550" s="51"/>
      <c r="GN550" s="51"/>
      <c r="GO550" s="51"/>
      <c r="GP550" s="51"/>
      <c r="GQ550" s="51"/>
      <c r="GR550" s="51"/>
      <c r="GS550" s="51"/>
      <c r="GT550" s="51"/>
      <c r="GU550" s="51"/>
      <c r="GV550" s="51"/>
      <c r="GW550" s="51"/>
      <c r="GX550" s="51"/>
      <c r="GY550" s="51"/>
      <c r="GZ550" s="51"/>
      <c r="HA550" s="51"/>
      <c r="HB550" s="51"/>
      <c r="HC550" s="51"/>
      <c r="HD550" s="51"/>
      <c r="HE550" s="51"/>
      <c r="HF550" s="51"/>
      <c r="HG550" s="51"/>
      <c r="HH550" s="51"/>
      <c r="HI550" s="51"/>
      <c r="HJ550" s="51"/>
      <c r="HK550" s="51"/>
      <c r="HL550" s="51"/>
      <c r="HM550" s="51"/>
      <c r="HN550" s="51"/>
      <c r="HO550" s="51"/>
      <c r="HP550" s="51"/>
      <c r="HQ550" s="51"/>
      <c r="HR550" s="51"/>
      <c r="HS550" s="51"/>
      <c r="HT550" s="51"/>
      <c r="HU550" s="51"/>
      <c r="HV550" s="51"/>
      <c r="HW550" s="51"/>
      <c r="HX550" s="51"/>
      <c r="HY550" s="51"/>
      <c r="HZ550" s="51"/>
      <c r="IA550" s="51"/>
      <c r="IB550" s="51"/>
      <c r="IC550" s="51"/>
      <c r="ID550" s="51"/>
      <c r="IE550" s="51"/>
      <c r="IF550" s="51"/>
      <c r="IG550" s="51"/>
      <c r="IH550" s="51"/>
      <c r="II550" s="51"/>
      <c r="IJ550" s="51"/>
      <c r="IK550" s="51"/>
      <c r="IL550" s="51"/>
      <c r="IM550" s="51"/>
      <c r="IN550" s="51"/>
      <c r="IO550" s="51"/>
      <c r="IP550" s="51"/>
      <c r="IQ550" s="51"/>
      <c r="IR550" s="51"/>
      <c r="IS550" s="51"/>
      <c r="IT550" s="51"/>
      <c r="IU550" s="51"/>
      <c r="IV550" s="51"/>
    </row>
    <row r="551" spans="1:256" ht="13.5">
      <c r="A551" s="166"/>
      <c r="B551" s="166"/>
      <c r="C551" s="166"/>
      <c r="D551" s="166"/>
      <c r="E551" s="166"/>
      <c r="F551" s="166"/>
      <c r="G551" s="166"/>
      <c r="H551" s="166"/>
      <c r="I551" s="166"/>
      <c r="J551" s="166"/>
      <c r="K551" s="166"/>
      <c r="L551" s="166"/>
      <c r="M551" s="166"/>
      <c r="N551" s="166"/>
      <c r="O551" s="166"/>
      <c r="P551" s="166"/>
      <c r="Q551" s="166"/>
      <c r="R551" s="166"/>
      <c r="S551" s="166"/>
      <c r="T551" s="166"/>
      <c r="U551" s="166"/>
      <c r="V551" s="166"/>
      <c r="W551" s="166"/>
      <c r="X551" s="166"/>
      <c r="Y551" s="166"/>
      <c r="Z551" s="166"/>
      <c r="AA551" s="166"/>
      <c r="AB551" s="166"/>
      <c r="AC551" s="166"/>
      <c r="AD551" s="166"/>
      <c r="AE551" s="166"/>
      <c r="AF551" s="166"/>
      <c r="AG551" s="166"/>
      <c r="AH551" s="166"/>
      <c r="AI551" s="166"/>
      <c r="AJ551" s="57"/>
      <c r="AK551" s="57"/>
      <c r="AL551" s="51"/>
      <c r="AM551" s="51"/>
      <c r="AN551" s="51"/>
      <c r="AO551" s="51"/>
      <c r="AP551" s="51"/>
      <c r="AQ551" s="51"/>
      <c r="AR551" s="51"/>
      <c r="AS551" s="51"/>
      <c r="AT551" s="51"/>
      <c r="AU551" s="51"/>
      <c r="AV551" s="51"/>
      <c r="AW551" s="51"/>
      <c r="AX551" s="51"/>
      <c r="AY551" s="51"/>
      <c r="AZ551" s="51"/>
      <c r="BA551" s="51"/>
      <c r="BB551" s="51"/>
      <c r="BC551" s="51"/>
      <c r="BD551" s="51"/>
      <c r="BE551" s="51"/>
      <c r="BF551" s="51"/>
      <c r="BG551" s="51"/>
      <c r="BH551" s="51"/>
      <c r="BI551" s="51"/>
      <c r="BJ551" s="51"/>
      <c r="BK551" s="51"/>
      <c r="BL551" s="51"/>
      <c r="BM551" s="51"/>
      <c r="BN551" s="51"/>
      <c r="BO551" s="51"/>
      <c r="BP551" s="51"/>
      <c r="BQ551" s="51"/>
      <c r="BR551" s="51"/>
      <c r="BS551" s="51"/>
      <c r="BT551" s="51"/>
      <c r="BU551" s="51"/>
      <c r="BV551" s="51"/>
      <c r="BW551" s="51"/>
      <c r="BX551" s="51"/>
      <c r="BY551" s="51"/>
      <c r="BZ551" s="51"/>
      <c r="CA551" s="51"/>
      <c r="CB551" s="51"/>
      <c r="CC551" s="51"/>
      <c r="CD551" s="51"/>
      <c r="CE551" s="51"/>
      <c r="CF551" s="51"/>
      <c r="CG551" s="51"/>
      <c r="CH551" s="51"/>
      <c r="CI551" s="51"/>
      <c r="CJ551" s="51"/>
      <c r="CK551" s="51"/>
      <c r="CL551" s="51"/>
      <c r="CM551" s="51"/>
      <c r="CN551" s="51"/>
      <c r="CO551" s="51"/>
      <c r="CP551" s="51"/>
      <c r="CQ551" s="51"/>
      <c r="CR551" s="51"/>
      <c r="CS551" s="51"/>
      <c r="CT551" s="51"/>
      <c r="CU551" s="51"/>
      <c r="CV551" s="51"/>
      <c r="CW551" s="51"/>
      <c r="CX551" s="51"/>
      <c r="CY551" s="51"/>
      <c r="CZ551" s="51"/>
      <c r="DA551" s="51"/>
      <c r="DB551" s="51"/>
      <c r="DC551" s="51"/>
      <c r="DD551" s="51"/>
      <c r="DE551" s="51"/>
      <c r="DF551" s="51"/>
      <c r="DG551" s="51"/>
      <c r="DH551" s="51"/>
      <c r="DI551" s="51"/>
      <c r="DJ551" s="51"/>
      <c r="DK551" s="51"/>
      <c r="DL551" s="51"/>
      <c r="DM551" s="51"/>
      <c r="DN551" s="51"/>
      <c r="DO551" s="51"/>
      <c r="DP551" s="51"/>
      <c r="DQ551" s="51"/>
      <c r="DR551" s="51"/>
      <c r="DS551" s="51"/>
      <c r="DT551" s="51"/>
      <c r="DU551" s="51"/>
      <c r="DV551" s="51"/>
      <c r="DW551" s="51"/>
      <c r="DX551" s="51"/>
      <c r="DY551" s="51"/>
      <c r="DZ551" s="51"/>
      <c r="EA551" s="51"/>
      <c r="EB551" s="51"/>
      <c r="EC551" s="51"/>
      <c r="ED551" s="51"/>
      <c r="EE551" s="51"/>
      <c r="EF551" s="51"/>
      <c r="EG551" s="51"/>
      <c r="EH551" s="51"/>
      <c r="EI551" s="51"/>
      <c r="EJ551" s="51"/>
      <c r="EK551" s="51"/>
      <c r="EL551" s="51"/>
      <c r="EM551" s="51"/>
      <c r="EN551" s="51"/>
      <c r="EO551" s="51"/>
      <c r="EP551" s="51"/>
      <c r="EQ551" s="51"/>
      <c r="ER551" s="51"/>
      <c r="ES551" s="51"/>
      <c r="ET551" s="51"/>
      <c r="EU551" s="51"/>
      <c r="EV551" s="51"/>
      <c r="EW551" s="51"/>
      <c r="EX551" s="51"/>
      <c r="EY551" s="51"/>
      <c r="EZ551" s="51"/>
      <c r="FA551" s="51"/>
      <c r="FB551" s="51"/>
      <c r="FC551" s="51"/>
      <c r="FD551" s="51"/>
      <c r="FE551" s="51"/>
      <c r="FF551" s="51"/>
      <c r="FG551" s="51"/>
      <c r="FH551" s="51"/>
      <c r="FI551" s="51"/>
      <c r="FJ551" s="51"/>
      <c r="FK551" s="51"/>
      <c r="FL551" s="51"/>
      <c r="FM551" s="51"/>
      <c r="FN551" s="51"/>
      <c r="FO551" s="51"/>
      <c r="FP551" s="51"/>
      <c r="FQ551" s="51"/>
      <c r="FR551" s="51"/>
      <c r="FS551" s="51"/>
      <c r="FT551" s="51"/>
      <c r="FU551" s="51"/>
      <c r="FV551" s="51"/>
      <c r="FW551" s="51"/>
      <c r="FX551" s="51"/>
      <c r="FY551" s="51"/>
      <c r="FZ551" s="51"/>
      <c r="GA551" s="51"/>
      <c r="GB551" s="51"/>
      <c r="GC551" s="51"/>
      <c r="GD551" s="51"/>
      <c r="GE551" s="51"/>
      <c r="GF551" s="51"/>
      <c r="GG551" s="51"/>
      <c r="GH551" s="51"/>
      <c r="GI551" s="51"/>
      <c r="GJ551" s="51"/>
      <c r="GK551" s="51"/>
      <c r="GL551" s="51"/>
      <c r="GM551" s="51"/>
      <c r="GN551" s="51"/>
      <c r="GO551" s="51"/>
      <c r="GP551" s="51"/>
      <c r="GQ551" s="51"/>
      <c r="GR551" s="51"/>
      <c r="GS551" s="51"/>
      <c r="GT551" s="51"/>
      <c r="GU551" s="51"/>
      <c r="GV551" s="51"/>
      <c r="GW551" s="51"/>
      <c r="GX551" s="51"/>
      <c r="GY551" s="51"/>
      <c r="GZ551" s="51"/>
      <c r="HA551" s="51"/>
      <c r="HB551" s="51"/>
      <c r="HC551" s="51"/>
      <c r="HD551" s="51"/>
      <c r="HE551" s="51"/>
      <c r="HF551" s="51"/>
      <c r="HG551" s="51"/>
      <c r="HH551" s="51"/>
      <c r="HI551" s="51"/>
      <c r="HJ551" s="51"/>
      <c r="HK551" s="51"/>
      <c r="HL551" s="51"/>
      <c r="HM551" s="51"/>
      <c r="HN551" s="51"/>
      <c r="HO551" s="51"/>
      <c r="HP551" s="51"/>
      <c r="HQ551" s="51"/>
      <c r="HR551" s="51"/>
      <c r="HS551" s="51"/>
      <c r="HT551" s="51"/>
      <c r="HU551" s="51"/>
      <c r="HV551" s="51"/>
      <c r="HW551" s="51"/>
      <c r="HX551" s="51"/>
      <c r="HY551" s="51"/>
      <c r="HZ551" s="51"/>
      <c r="IA551" s="51"/>
      <c r="IB551" s="51"/>
      <c r="IC551" s="51"/>
      <c r="ID551" s="51"/>
      <c r="IE551" s="51"/>
      <c r="IF551" s="51"/>
      <c r="IG551" s="51"/>
      <c r="IH551" s="51"/>
      <c r="II551" s="51"/>
      <c r="IJ551" s="51"/>
      <c r="IK551" s="51"/>
      <c r="IL551" s="51"/>
      <c r="IM551" s="51"/>
      <c r="IN551" s="51"/>
      <c r="IO551" s="51"/>
      <c r="IP551" s="51"/>
      <c r="IQ551" s="51"/>
      <c r="IR551" s="51"/>
      <c r="IS551" s="51"/>
      <c r="IT551" s="51"/>
      <c r="IU551" s="51"/>
      <c r="IV551" s="51"/>
    </row>
    <row r="552" spans="1:256" ht="13.5">
      <c r="A552" s="166"/>
      <c r="B552" s="166"/>
      <c r="C552" s="166"/>
      <c r="D552" s="166"/>
      <c r="E552" s="166"/>
      <c r="F552" s="166"/>
      <c r="G552" s="166"/>
      <c r="H552" s="166"/>
      <c r="I552" s="166"/>
      <c r="J552" s="166"/>
      <c r="K552" s="166"/>
      <c r="L552" s="166"/>
      <c r="M552" s="166"/>
      <c r="N552" s="166"/>
      <c r="O552" s="166"/>
      <c r="P552" s="166"/>
      <c r="Q552" s="166"/>
      <c r="R552" s="166"/>
      <c r="S552" s="166"/>
      <c r="T552" s="166"/>
      <c r="U552" s="166"/>
      <c r="V552" s="166"/>
      <c r="W552" s="166"/>
      <c r="X552" s="166"/>
      <c r="Y552" s="166"/>
      <c r="Z552" s="166"/>
      <c r="AA552" s="166"/>
      <c r="AB552" s="166"/>
      <c r="AC552" s="166"/>
      <c r="AD552" s="166"/>
      <c r="AE552" s="166"/>
      <c r="AF552" s="166"/>
      <c r="AG552" s="166"/>
      <c r="AH552" s="166"/>
      <c r="AI552" s="166"/>
      <c r="AJ552" s="57"/>
      <c r="AK552" s="57"/>
      <c r="AL552" s="57"/>
      <c r="AM552" s="57"/>
      <c r="AN552" s="51"/>
      <c r="AO552" s="51"/>
      <c r="AP552" s="51"/>
      <c r="AQ552" s="51"/>
      <c r="AR552" s="51"/>
      <c r="AS552" s="51"/>
      <c r="AT552" s="51"/>
      <c r="AU552" s="51"/>
      <c r="AV552" s="51"/>
      <c r="AW552" s="51"/>
      <c r="AX552" s="51"/>
      <c r="AY552" s="51"/>
      <c r="AZ552" s="51"/>
      <c r="BA552" s="51"/>
      <c r="BB552" s="51"/>
      <c r="BC552" s="51"/>
      <c r="BD552" s="51"/>
      <c r="BE552" s="51"/>
      <c r="BF552" s="51"/>
      <c r="BG552" s="51"/>
      <c r="BH552" s="51"/>
      <c r="BI552" s="51"/>
      <c r="BJ552" s="51"/>
      <c r="BK552" s="51"/>
      <c r="BL552" s="51"/>
      <c r="BM552" s="51"/>
      <c r="BN552" s="51"/>
      <c r="BO552" s="51"/>
      <c r="BP552" s="51"/>
      <c r="BQ552" s="51"/>
      <c r="BR552" s="51"/>
      <c r="BS552" s="51"/>
      <c r="BT552" s="51"/>
      <c r="BU552" s="51"/>
      <c r="BV552" s="51"/>
      <c r="BW552" s="51"/>
      <c r="BX552" s="51"/>
      <c r="BY552" s="51"/>
      <c r="BZ552" s="51"/>
      <c r="CA552" s="51"/>
      <c r="CB552" s="51"/>
      <c r="CC552" s="51"/>
      <c r="CD552" s="51"/>
      <c r="CE552" s="51"/>
      <c r="CF552" s="51"/>
      <c r="CG552" s="51"/>
      <c r="CH552" s="51"/>
      <c r="CI552" s="51"/>
      <c r="CJ552" s="51"/>
      <c r="CK552" s="51"/>
      <c r="CL552" s="51"/>
      <c r="CM552" s="51"/>
      <c r="CN552" s="51"/>
      <c r="CO552" s="51"/>
      <c r="CP552" s="51"/>
      <c r="CQ552" s="51"/>
      <c r="CR552" s="51"/>
      <c r="CS552" s="51"/>
      <c r="CT552" s="51"/>
      <c r="CU552" s="51"/>
      <c r="CV552" s="51"/>
      <c r="CW552" s="51"/>
      <c r="CX552" s="51"/>
      <c r="CY552" s="51"/>
      <c r="CZ552" s="51"/>
      <c r="DA552" s="51"/>
      <c r="DB552" s="51"/>
      <c r="DC552" s="51"/>
      <c r="DD552" s="51"/>
      <c r="DE552" s="51"/>
      <c r="DF552" s="51"/>
      <c r="DG552" s="51"/>
      <c r="DH552" s="51"/>
      <c r="DI552" s="51"/>
      <c r="DJ552" s="51"/>
      <c r="DK552" s="51"/>
      <c r="DL552" s="51"/>
      <c r="DM552" s="51"/>
      <c r="DN552" s="51"/>
      <c r="DO552" s="51"/>
      <c r="DP552" s="51"/>
      <c r="DQ552" s="51"/>
      <c r="DR552" s="51"/>
      <c r="DS552" s="51"/>
      <c r="DT552" s="51"/>
      <c r="DU552" s="51"/>
      <c r="DV552" s="51"/>
      <c r="DW552" s="51"/>
      <c r="DX552" s="51"/>
      <c r="DY552" s="51"/>
      <c r="DZ552" s="51"/>
      <c r="EA552" s="51"/>
      <c r="EB552" s="51"/>
      <c r="EC552" s="51"/>
      <c r="ED552" s="51"/>
      <c r="EE552" s="51"/>
      <c r="EF552" s="51"/>
      <c r="EG552" s="51"/>
      <c r="EH552" s="51"/>
      <c r="EI552" s="51"/>
      <c r="EJ552" s="51"/>
      <c r="EK552" s="51"/>
      <c r="EL552" s="51"/>
      <c r="EM552" s="51"/>
      <c r="EN552" s="51"/>
      <c r="EO552" s="51"/>
      <c r="EP552" s="51"/>
      <c r="EQ552" s="51"/>
      <c r="ER552" s="51"/>
      <c r="ES552" s="51"/>
      <c r="ET552" s="51"/>
      <c r="EU552" s="51"/>
      <c r="EV552" s="51"/>
      <c r="EW552" s="51"/>
      <c r="EX552" s="51"/>
      <c r="EY552" s="51"/>
      <c r="EZ552" s="51"/>
      <c r="FA552" s="51"/>
      <c r="FB552" s="51"/>
      <c r="FC552" s="51"/>
      <c r="FD552" s="51"/>
      <c r="FE552" s="51"/>
      <c r="FF552" s="51"/>
      <c r="FG552" s="51"/>
      <c r="FH552" s="51"/>
      <c r="FI552" s="51"/>
      <c r="FJ552" s="51"/>
      <c r="FK552" s="51"/>
      <c r="FL552" s="51"/>
      <c r="FM552" s="51"/>
      <c r="FN552" s="51"/>
      <c r="FO552" s="51"/>
      <c r="FP552" s="51"/>
      <c r="FQ552" s="51"/>
      <c r="FR552" s="51"/>
      <c r="FS552" s="51"/>
      <c r="FT552" s="51"/>
      <c r="FU552" s="51"/>
      <c r="FV552" s="51"/>
      <c r="FW552" s="51"/>
      <c r="FX552" s="51"/>
      <c r="FY552" s="51"/>
      <c r="FZ552" s="51"/>
      <c r="GA552" s="51"/>
      <c r="GB552" s="51"/>
      <c r="GC552" s="51"/>
      <c r="GD552" s="51"/>
      <c r="GE552" s="51"/>
      <c r="GF552" s="51"/>
      <c r="GG552" s="51"/>
      <c r="GH552" s="51"/>
      <c r="GI552" s="51"/>
      <c r="GJ552" s="51"/>
      <c r="GK552" s="51"/>
      <c r="GL552" s="51"/>
      <c r="GM552" s="51"/>
      <c r="GN552" s="51"/>
      <c r="GO552" s="51"/>
      <c r="GP552" s="51"/>
      <c r="GQ552" s="51"/>
      <c r="GR552" s="51"/>
      <c r="GS552" s="51"/>
      <c r="GT552" s="51"/>
      <c r="GU552" s="51"/>
      <c r="GV552" s="51"/>
      <c r="GW552" s="51"/>
      <c r="GX552" s="51"/>
      <c r="GY552" s="51"/>
      <c r="GZ552" s="51"/>
      <c r="HA552" s="51"/>
      <c r="HB552" s="51"/>
      <c r="HC552" s="51"/>
      <c r="HD552" s="51"/>
      <c r="HE552" s="51"/>
      <c r="HF552" s="51"/>
      <c r="HG552" s="51"/>
      <c r="HH552" s="51"/>
      <c r="HI552" s="51"/>
      <c r="HJ552" s="51"/>
      <c r="HK552" s="51"/>
      <c r="HL552" s="51"/>
      <c r="HM552" s="51"/>
      <c r="HN552" s="51"/>
      <c r="HO552" s="51"/>
      <c r="HP552" s="51"/>
      <c r="HQ552" s="51"/>
      <c r="HR552" s="51"/>
      <c r="HS552" s="51"/>
      <c r="HT552" s="51"/>
      <c r="HU552" s="51"/>
      <c r="HV552" s="51"/>
      <c r="HW552" s="51"/>
      <c r="HX552" s="51"/>
      <c r="HY552" s="51"/>
      <c r="HZ552" s="51"/>
      <c r="IA552" s="51"/>
      <c r="IB552" s="51"/>
      <c r="IC552" s="51"/>
      <c r="ID552" s="51"/>
      <c r="IE552" s="51"/>
      <c r="IF552" s="51"/>
      <c r="IG552" s="51"/>
      <c r="IH552" s="51"/>
      <c r="II552" s="51"/>
      <c r="IJ552" s="51"/>
      <c r="IK552" s="51"/>
      <c r="IL552" s="51"/>
      <c r="IM552" s="51"/>
      <c r="IN552" s="51"/>
      <c r="IO552" s="51"/>
      <c r="IP552" s="51"/>
      <c r="IQ552" s="51"/>
      <c r="IR552" s="51"/>
      <c r="IS552" s="51"/>
      <c r="IT552" s="51"/>
      <c r="IU552" s="51"/>
      <c r="IV552" s="51"/>
    </row>
    <row r="553" spans="1:256" ht="13.5">
      <c r="A553" s="166"/>
      <c r="B553" s="166"/>
      <c r="C553" s="166"/>
      <c r="D553" s="166"/>
      <c r="E553" s="166"/>
      <c r="F553" s="166"/>
      <c r="G553" s="166"/>
      <c r="H553" s="166"/>
      <c r="I553" s="166"/>
      <c r="J553" s="166"/>
      <c r="K553" s="166"/>
      <c r="L553" s="166"/>
      <c r="M553" s="166"/>
      <c r="N553" s="166"/>
      <c r="O553" s="166"/>
      <c r="P553" s="166"/>
      <c r="Q553" s="166"/>
      <c r="R553" s="166"/>
      <c r="S553" s="166"/>
      <c r="T553" s="166"/>
      <c r="U553" s="166"/>
      <c r="V553" s="166"/>
      <c r="W553" s="166"/>
      <c r="X553" s="166"/>
      <c r="Y553" s="166"/>
      <c r="Z553" s="166"/>
      <c r="AA553" s="166"/>
      <c r="AB553" s="166"/>
      <c r="AC553" s="166"/>
      <c r="AD553" s="166"/>
      <c r="AE553" s="166"/>
      <c r="AF553" s="166"/>
      <c r="AG553" s="166"/>
      <c r="AH553" s="166"/>
      <c r="AI553" s="166"/>
      <c r="AJ553" s="57"/>
      <c r="AK553" s="57"/>
      <c r="AL553" s="57"/>
      <c r="AM553" s="57"/>
      <c r="AN553" s="51"/>
      <c r="AO553" s="51"/>
      <c r="AP553" s="51"/>
      <c r="AQ553" s="51"/>
      <c r="AR553" s="51"/>
      <c r="AS553" s="51"/>
      <c r="AT553" s="51"/>
      <c r="AU553" s="51"/>
      <c r="AV553" s="51"/>
      <c r="AW553" s="51"/>
      <c r="AX553" s="51"/>
      <c r="AY553" s="51"/>
      <c r="AZ553" s="51"/>
      <c r="BA553" s="51"/>
      <c r="BB553" s="51"/>
      <c r="BC553" s="51"/>
      <c r="BD553" s="51"/>
      <c r="BE553" s="51"/>
      <c r="BF553" s="51"/>
      <c r="BG553" s="51"/>
      <c r="BH553" s="51"/>
      <c r="BI553" s="51"/>
      <c r="BJ553" s="51"/>
      <c r="BK553" s="51"/>
      <c r="BL553" s="51"/>
      <c r="BM553" s="51"/>
      <c r="BN553" s="51"/>
      <c r="BO553" s="51"/>
      <c r="BP553" s="51"/>
      <c r="BQ553" s="51"/>
      <c r="BR553" s="51"/>
      <c r="BS553" s="51"/>
      <c r="BT553" s="51"/>
      <c r="BU553" s="51"/>
      <c r="BV553" s="51"/>
      <c r="BW553" s="51"/>
      <c r="BX553" s="51"/>
      <c r="BY553" s="51"/>
      <c r="BZ553" s="51"/>
      <c r="CA553" s="51"/>
      <c r="CB553" s="51"/>
      <c r="CC553" s="51"/>
      <c r="CD553" s="51"/>
      <c r="CE553" s="51"/>
      <c r="CF553" s="51"/>
      <c r="CG553" s="51"/>
      <c r="CH553" s="51"/>
      <c r="CI553" s="51"/>
      <c r="CJ553" s="51"/>
      <c r="CK553" s="51"/>
      <c r="CL553" s="51"/>
      <c r="CM553" s="51"/>
      <c r="CN553" s="51"/>
      <c r="CO553" s="51"/>
      <c r="CP553" s="51"/>
      <c r="CQ553" s="51"/>
      <c r="CR553" s="51"/>
      <c r="CS553" s="51"/>
      <c r="CT553" s="51"/>
      <c r="CU553" s="51"/>
      <c r="CV553" s="51"/>
      <c r="CW553" s="51"/>
      <c r="CX553" s="51"/>
      <c r="CY553" s="51"/>
      <c r="CZ553" s="51"/>
      <c r="DA553" s="51"/>
      <c r="DB553" s="51"/>
      <c r="DC553" s="51"/>
      <c r="DD553" s="51"/>
      <c r="DE553" s="51"/>
      <c r="DF553" s="51"/>
      <c r="DG553" s="51"/>
      <c r="DH553" s="51"/>
      <c r="DI553" s="51"/>
      <c r="DJ553" s="51"/>
      <c r="DK553" s="51"/>
      <c r="DL553" s="51"/>
      <c r="DM553" s="51"/>
      <c r="DN553" s="51"/>
      <c r="DO553" s="51"/>
      <c r="DP553" s="51"/>
      <c r="DQ553" s="51"/>
      <c r="DR553" s="51"/>
      <c r="DS553" s="51"/>
      <c r="DT553" s="51"/>
      <c r="DU553" s="51"/>
      <c r="DV553" s="51"/>
      <c r="DW553" s="51"/>
      <c r="DX553" s="51"/>
      <c r="DY553" s="51"/>
      <c r="DZ553" s="51"/>
      <c r="EA553" s="51"/>
      <c r="EB553" s="51"/>
      <c r="EC553" s="51"/>
      <c r="ED553" s="51"/>
      <c r="EE553" s="51"/>
      <c r="EF553" s="51"/>
      <c r="EG553" s="51"/>
      <c r="EH553" s="51"/>
      <c r="EI553" s="51"/>
      <c r="EJ553" s="51"/>
      <c r="EK553" s="51"/>
      <c r="EL553" s="51"/>
      <c r="EM553" s="51"/>
      <c r="EN553" s="51"/>
      <c r="EO553" s="51"/>
      <c r="EP553" s="51"/>
      <c r="EQ553" s="51"/>
      <c r="ER553" s="51"/>
      <c r="ES553" s="51"/>
      <c r="ET553" s="51"/>
      <c r="EU553" s="51"/>
      <c r="EV553" s="51"/>
      <c r="EW553" s="51"/>
      <c r="EX553" s="51"/>
      <c r="EY553" s="51"/>
      <c r="EZ553" s="51"/>
      <c r="FA553" s="51"/>
      <c r="FB553" s="51"/>
      <c r="FC553" s="51"/>
      <c r="FD553" s="51"/>
      <c r="FE553" s="51"/>
      <c r="FF553" s="51"/>
      <c r="FG553" s="51"/>
      <c r="FH553" s="51"/>
      <c r="FI553" s="51"/>
      <c r="FJ553" s="51"/>
      <c r="FK553" s="51"/>
      <c r="FL553" s="51"/>
      <c r="FM553" s="51"/>
      <c r="FN553" s="51"/>
      <c r="FO553" s="51"/>
      <c r="FP553" s="51"/>
      <c r="FQ553" s="51"/>
      <c r="FR553" s="51"/>
      <c r="FS553" s="51"/>
      <c r="FT553" s="51"/>
      <c r="FU553" s="51"/>
      <c r="FV553" s="51"/>
      <c r="FW553" s="51"/>
      <c r="FX553" s="51"/>
      <c r="FY553" s="51"/>
      <c r="FZ553" s="51"/>
      <c r="GA553" s="51"/>
      <c r="GB553" s="51"/>
      <c r="GC553" s="51"/>
      <c r="GD553" s="51"/>
      <c r="GE553" s="51"/>
      <c r="GF553" s="51"/>
      <c r="GG553" s="51"/>
      <c r="GH553" s="51"/>
      <c r="GI553" s="51"/>
      <c r="GJ553" s="51"/>
      <c r="GK553" s="51"/>
      <c r="GL553" s="51"/>
      <c r="GM553" s="51"/>
      <c r="GN553" s="51"/>
      <c r="GO553" s="51"/>
      <c r="GP553" s="51"/>
      <c r="GQ553" s="51"/>
      <c r="GR553" s="51"/>
      <c r="GS553" s="51"/>
      <c r="GT553" s="51"/>
      <c r="GU553" s="51"/>
      <c r="GV553" s="51"/>
      <c r="GW553" s="51"/>
      <c r="GX553" s="51"/>
      <c r="GY553" s="51"/>
      <c r="GZ553" s="51"/>
      <c r="HA553" s="51"/>
      <c r="HB553" s="51"/>
      <c r="HC553" s="51"/>
      <c r="HD553" s="51"/>
      <c r="HE553" s="51"/>
      <c r="HF553" s="51"/>
      <c r="HG553" s="51"/>
      <c r="HH553" s="51"/>
      <c r="HI553" s="51"/>
      <c r="HJ553" s="51"/>
      <c r="HK553" s="51"/>
      <c r="HL553" s="51"/>
      <c r="HM553" s="51"/>
      <c r="HN553" s="51"/>
      <c r="HO553" s="51"/>
      <c r="HP553" s="51"/>
      <c r="HQ553" s="51"/>
      <c r="HR553" s="51"/>
      <c r="HS553" s="51"/>
      <c r="HT553" s="51"/>
      <c r="HU553" s="51"/>
      <c r="HV553" s="51"/>
      <c r="HW553" s="51"/>
      <c r="HX553" s="51"/>
      <c r="HY553" s="51"/>
      <c r="HZ553" s="51"/>
      <c r="IA553" s="51"/>
      <c r="IB553" s="51"/>
      <c r="IC553" s="51"/>
      <c r="ID553" s="51"/>
      <c r="IE553" s="51"/>
      <c r="IF553" s="51"/>
      <c r="IG553" s="51"/>
      <c r="IH553" s="51"/>
      <c r="II553" s="51"/>
      <c r="IJ553" s="51"/>
      <c r="IK553" s="51"/>
      <c r="IL553" s="51"/>
      <c r="IM553" s="51"/>
      <c r="IN553" s="51"/>
      <c r="IO553" s="51"/>
      <c r="IP553" s="51"/>
      <c r="IQ553" s="51"/>
      <c r="IR553" s="51"/>
      <c r="IS553" s="51"/>
      <c r="IT553" s="51"/>
      <c r="IU553" s="51"/>
      <c r="IV553" s="51"/>
    </row>
    <row r="554" spans="1:256" ht="13.5">
      <c r="A554" s="166"/>
      <c r="B554" s="166"/>
      <c r="C554" s="166"/>
      <c r="D554" s="166"/>
      <c r="E554" s="166"/>
      <c r="F554" s="166"/>
      <c r="G554" s="166"/>
      <c r="H554" s="166"/>
      <c r="I554" s="166"/>
      <c r="J554" s="166"/>
      <c r="K554" s="166"/>
      <c r="L554" s="166"/>
      <c r="M554" s="166"/>
      <c r="N554" s="166"/>
      <c r="O554" s="166"/>
      <c r="P554" s="166"/>
      <c r="Q554" s="166"/>
      <c r="R554" s="166"/>
      <c r="S554" s="166"/>
      <c r="T554" s="166"/>
      <c r="U554" s="166"/>
      <c r="V554" s="166"/>
      <c r="W554" s="166"/>
      <c r="X554" s="166"/>
      <c r="Y554" s="166"/>
      <c r="Z554" s="166"/>
      <c r="AA554" s="166"/>
      <c r="AB554" s="166"/>
      <c r="AC554" s="166"/>
      <c r="AD554" s="166"/>
      <c r="AE554" s="166"/>
      <c r="AF554" s="166"/>
      <c r="AG554" s="166"/>
      <c r="AH554" s="166"/>
      <c r="AI554" s="166"/>
      <c r="AJ554" s="57"/>
      <c r="AK554" s="57"/>
      <c r="AL554" s="57"/>
      <c r="AM554" s="57"/>
      <c r="AN554" s="51"/>
      <c r="AO554" s="51"/>
      <c r="AP554" s="51"/>
      <c r="AQ554" s="51"/>
      <c r="AR554" s="51"/>
      <c r="AS554" s="51"/>
      <c r="AT554" s="51"/>
      <c r="AU554" s="51"/>
      <c r="AV554" s="51"/>
      <c r="AW554" s="51"/>
      <c r="AX554" s="51"/>
      <c r="AY554" s="51"/>
      <c r="AZ554" s="51"/>
      <c r="BA554" s="51"/>
      <c r="BB554" s="51"/>
      <c r="BC554" s="51"/>
      <c r="BD554" s="51"/>
      <c r="BE554" s="51"/>
      <c r="BF554" s="51"/>
      <c r="BG554" s="51"/>
      <c r="BH554" s="51"/>
      <c r="BI554" s="51"/>
      <c r="BJ554" s="51"/>
      <c r="BK554" s="51"/>
      <c r="BL554" s="51"/>
      <c r="BM554" s="51"/>
      <c r="BN554" s="51"/>
      <c r="BO554" s="51"/>
      <c r="BP554" s="51"/>
      <c r="BQ554" s="51"/>
      <c r="BR554" s="51"/>
      <c r="BS554" s="51"/>
      <c r="BT554" s="51"/>
      <c r="BU554" s="51"/>
      <c r="BV554" s="51"/>
      <c r="BW554" s="51"/>
      <c r="BX554" s="51"/>
      <c r="BY554" s="51"/>
      <c r="BZ554" s="51"/>
      <c r="CA554" s="51"/>
      <c r="CB554" s="51"/>
      <c r="CC554" s="51"/>
      <c r="CD554" s="51"/>
      <c r="CE554" s="51"/>
      <c r="CF554" s="51"/>
      <c r="CG554" s="51"/>
      <c r="CH554" s="51"/>
      <c r="CI554" s="51"/>
      <c r="CJ554" s="51"/>
      <c r="CK554" s="51"/>
      <c r="CL554" s="51"/>
      <c r="CM554" s="51"/>
      <c r="CN554" s="51"/>
      <c r="CO554" s="51"/>
      <c r="CP554" s="51"/>
      <c r="CQ554" s="51"/>
      <c r="CR554" s="51"/>
      <c r="CS554" s="51"/>
      <c r="CT554" s="51"/>
      <c r="CU554" s="51"/>
      <c r="CV554" s="51"/>
      <c r="CW554" s="51"/>
      <c r="CX554" s="51"/>
      <c r="CY554" s="51"/>
      <c r="CZ554" s="51"/>
      <c r="DA554" s="51"/>
      <c r="DB554" s="51"/>
      <c r="DC554" s="51"/>
      <c r="DD554" s="51"/>
      <c r="DE554" s="51"/>
      <c r="DF554" s="51"/>
      <c r="DG554" s="51"/>
      <c r="DH554" s="51"/>
      <c r="DI554" s="51"/>
      <c r="DJ554" s="51"/>
      <c r="DK554" s="51"/>
      <c r="DL554" s="51"/>
      <c r="DM554" s="51"/>
      <c r="DN554" s="51"/>
      <c r="DO554" s="51"/>
      <c r="DP554" s="51"/>
      <c r="DQ554" s="51"/>
      <c r="DR554" s="51"/>
      <c r="DS554" s="51"/>
      <c r="DT554" s="51"/>
      <c r="DU554" s="51"/>
      <c r="DV554" s="51"/>
      <c r="DW554" s="51"/>
      <c r="DX554" s="51"/>
      <c r="DY554" s="51"/>
      <c r="DZ554" s="51"/>
      <c r="EA554" s="51"/>
      <c r="EB554" s="51"/>
      <c r="EC554" s="51"/>
      <c r="ED554" s="51"/>
      <c r="EE554" s="51"/>
      <c r="EF554" s="51"/>
      <c r="EG554" s="51"/>
      <c r="EH554" s="51"/>
      <c r="EI554" s="51"/>
      <c r="EJ554" s="51"/>
      <c r="EK554" s="51"/>
      <c r="EL554" s="51"/>
      <c r="EM554" s="51"/>
      <c r="EN554" s="51"/>
      <c r="EO554" s="51"/>
      <c r="EP554" s="51"/>
      <c r="EQ554" s="51"/>
      <c r="ER554" s="51"/>
      <c r="ES554" s="51"/>
      <c r="ET554" s="51"/>
      <c r="EU554" s="51"/>
      <c r="EV554" s="51"/>
      <c r="EW554" s="51"/>
      <c r="EX554" s="51"/>
      <c r="EY554" s="51"/>
      <c r="EZ554" s="51"/>
      <c r="FA554" s="51"/>
      <c r="FB554" s="51"/>
      <c r="FC554" s="51"/>
      <c r="FD554" s="51"/>
      <c r="FE554" s="51"/>
      <c r="FF554" s="51"/>
      <c r="FG554" s="51"/>
      <c r="FH554" s="51"/>
      <c r="FI554" s="51"/>
      <c r="FJ554" s="51"/>
      <c r="FK554" s="51"/>
      <c r="FL554" s="51"/>
      <c r="FM554" s="51"/>
      <c r="FN554" s="51"/>
      <c r="FO554" s="51"/>
      <c r="FP554" s="51"/>
      <c r="FQ554" s="51"/>
      <c r="FR554" s="51"/>
      <c r="FS554" s="51"/>
      <c r="FT554" s="51"/>
      <c r="FU554" s="51"/>
      <c r="FV554" s="51"/>
      <c r="FW554" s="51"/>
      <c r="FX554" s="51"/>
      <c r="FY554" s="51"/>
      <c r="FZ554" s="51"/>
      <c r="GA554" s="51"/>
      <c r="GB554" s="51"/>
      <c r="GC554" s="51"/>
      <c r="GD554" s="51"/>
      <c r="GE554" s="51"/>
      <c r="GF554" s="51"/>
      <c r="GG554" s="51"/>
      <c r="GH554" s="51"/>
      <c r="GI554" s="51"/>
      <c r="GJ554" s="51"/>
      <c r="GK554" s="51"/>
      <c r="GL554" s="51"/>
      <c r="GM554" s="51"/>
      <c r="GN554" s="51"/>
      <c r="GO554" s="51"/>
      <c r="GP554" s="51"/>
      <c r="GQ554" s="51"/>
      <c r="GR554" s="51"/>
      <c r="GS554" s="51"/>
      <c r="GT554" s="51"/>
      <c r="GU554" s="51"/>
      <c r="GV554" s="51"/>
      <c r="GW554" s="51"/>
      <c r="GX554" s="51"/>
      <c r="GY554" s="51"/>
      <c r="GZ554" s="51"/>
      <c r="HA554" s="51"/>
      <c r="HB554" s="51"/>
      <c r="HC554" s="51"/>
      <c r="HD554" s="51"/>
      <c r="HE554" s="51"/>
      <c r="HF554" s="51"/>
      <c r="HG554" s="51"/>
      <c r="HH554" s="51"/>
      <c r="HI554" s="51"/>
      <c r="HJ554" s="51"/>
      <c r="HK554" s="51"/>
      <c r="HL554" s="51"/>
      <c r="HM554" s="51"/>
      <c r="HN554" s="51"/>
      <c r="HO554" s="51"/>
      <c r="HP554" s="51"/>
      <c r="HQ554" s="51"/>
      <c r="HR554" s="51"/>
      <c r="HS554" s="51"/>
      <c r="HT554" s="51"/>
      <c r="HU554" s="51"/>
      <c r="HV554" s="51"/>
      <c r="HW554" s="51"/>
      <c r="HX554" s="51"/>
      <c r="HY554" s="51"/>
      <c r="HZ554" s="51"/>
      <c r="IA554" s="51"/>
      <c r="IB554" s="51"/>
      <c r="IC554" s="51"/>
      <c r="ID554" s="51"/>
      <c r="IE554" s="51"/>
      <c r="IF554" s="51"/>
      <c r="IG554" s="51"/>
      <c r="IH554" s="51"/>
      <c r="II554" s="51"/>
      <c r="IJ554" s="51"/>
      <c r="IK554" s="51"/>
      <c r="IL554" s="51"/>
      <c r="IM554" s="51"/>
      <c r="IN554" s="51"/>
      <c r="IO554" s="51"/>
      <c r="IP554" s="51"/>
      <c r="IQ554" s="51"/>
      <c r="IR554" s="51"/>
      <c r="IS554" s="51"/>
      <c r="IT554" s="51"/>
      <c r="IU554" s="51"/>
      <c r="IV554" s="51"/>
    </row>
    <row r="555" spans="1:256" ht="13.5">
      <c r="A555" s="166"/>
      <c r="B555" s="166"/>
      <c r="C555" s="166"/>
      <c r="D555" s="166"/>
      <c r="E555" s="166"/>
      <c r="F555" s="166"/>
      <c r="G555" s="166"/>
      <c r="H555" s="166"/>
      <c r="I555" s="166"/>
      <c r="J555" s="166"/>
      <c r="K555" s="166"/>
      <c r="L555" s="166"/>
      <c r="M555" s="166"/>
      <c r="N555" s="166"/>
      <c r="O555" s="166"/>
      <c r="P555" s="166"/>
      <c r="Q555" s="166"/>
      <c r="R555" s="166"/>
      <c r="S555" s="166"/>
      <c r="T555" s="166"/>
      <c r="U555" s="166"/>
      <c r="V555" s="166"/>
      <c r="W555" s="166"/>
      <c r="X555" s="166"/>
      <c r="Y555" s="166"/>
      <c r="Z555" s="166"/>
      <c r="AA555" s="166"/>
      <c r="AB555" s="166"/>
      <c r="AC555" s="166"/>
      <c r="AD555" s="166"/>
      <c r="AE555" s="166"/>
      <c r="AF555" s="166"/>
      <c r="AG555" s="166"/>
      <c r="AH555" s="166"/>
      <c r="AI555" s="166"/>
      <c r="AJ555" s="51"/>
      <c r="AK555" s="51"/>
      <c r="AL555" s="51"/>
      <c r="AM555" s="57"/>
      <c r="AN555" s="51"/>
      <c r="AO555" s="51"/>
      <c r="AP555" s="51"/>
      <c r="AQ555" s="51"/>
      <c r="AR555" s="51"/>
      <c r="AS555" s="51"/>
      <c r="AT555" s="51"/>
      <c r="AU555" s="51"/>
      <c r="AV555" s="51"/>
      <c r="AW555" s="51"/>
      <c r="AX555" s="51"/>
      <c r="AY555" s="51"/>
      <c r="AZ555" s="51"/>
      <c r="BA555" s="51"/>
      <c r="BB555" s="51"/>
      <c r="BC555" s="51"/>
      <c r="BD555" s="51"/>
      <c r="BE555" s="51"/>
      <c r="BF555" s="51"/>
      <c r="BG555" s="51"/>
      <c r="BH555" s="51"/>
      <c r="BI555" s="51"/>
      <c r="BJ555" s="51"/>
      <c r="BK555" s="51"/>
      <c r="BL555" s="51"/>
      <c r="BM555" s="51"/>
      <c r="BN555" s="51"/>
      <c r="BO555" s="51"/>
      <c r="BP555" s="51"/>
      <c r="BQ555" s="51"/>
      <c r="BR555" s="51"/>
      <c r="BS555" s="51"/>
      <c r="BT555" s="51"/>
      <c r="BU555" s="51"/>
      <c r="BV555" s="51"/>
      <c r="BW555" s="51"/>
      <c r="BX555" s="51"/>
      <c r="BY555" s="51"/>
      <c r="BZ555" s="51"/>
      <c r="CA555" s="51"/>
      <c r="CB555" s="51"/>
      <c r="CC555" s="51"/>
      <c r="CD555" s="51"/>
      <c r="CE555" s="51"/>
      <c r="CF555" s="51"/>
      <c r="CG555" s="51"/>
      <c r="CH555" s="51"/>
      <c r="CI555" s="51"/>
      <c r="CJ555" s="51"/>
      <c r="CK555" s="51"/>
      <c r="CL555" s="51"/>
      <c r="CM555" s="51"/>
      <c r="CN555" s="51"/>
      <c r="CO555" s="51"/>
      <c r="CP555" s="51"/>
      <c r="CQ555" s="51"/>
      <c r="CR555" s="51"/>
      <c r="CS555" s="51"/>
      <c r="CT555" s="51"/>
      <c r="CU555" s="51"/>
      <c r="CV555" s="51"/>
      <c r="CW555" s="51"/>
      <c r="CX555" s="51"/>
      <c r="CY555" s="51"/>
      <c r="CZ555" s="51"/>
      <c r="DA555" s="51"/>
      <c r="DB555" s="51"/>
      <c r="DC555" s="51"/>
      <c r="DD555" s="51"/>
      <c r="DE555" s="51"/>
      <c r="DF555" s="51"/>
      <c r="DG555" s="51"/>
      <c r="DH555" s="51"/>
      <c r="DI555" s="51"/>
      <c r="DJ555" s="51"/>
      <c r="DK555" s="51"/>
      <c r="DL555" s="51"/>
      <c r="DM555" s="51"/>
      <c r="DN555" s="51"/>
      <c r="DO555" s="51"/>
      <c r="DP555" s="51"/>
      <c r="DQ555" s="51"/>
      <c r="DR555" s="51"/>
      <c r="DS555" s="51"/>
      <c r="DT555" s="51"/>
      <c r="DU555" s="51"/>
      <c r="DV555" s="51"/>
      <c r="DW555" s="51"/>
      <c r="DX555" s="51"/>
      <c r="DY555" s="51"/>
      <c r="DZ555" s="51"/>
      <c r="EA555" s="51"/>
      <c r="EB555" s="51"/>
      <c r="EC555" s="51"/>
      <c r="ED555" s="51"/>
      <c r="EE555" s="51"/>
      <c r="EF555" s="51"/>
      <c r="EG555" s="51"/>
      <c r="EH555" s="51"/>
      <c r="EI555" s="51"/>
      <c r="EJ555" s="51"/>
      <c r="EK555" s="51"/>
      <c r="EL555" s="51"/>
      <c r="EM555" s="51"/>
      <c r="EN555" s="51"/>
      <c r="EO555" s="51"/>
      <c r="EP555" s="51"/>
      <c r="EQ555" s="51"/>
      <c r="ER555" s="51"/>
      <c r="ES555" s="51"/>
      <c r="ET555" s="51"/>
      <c r="EU555" s="51"/>
      <c r="EV555" s="51"/>
      <c r="EW555" s="51"/>
      <c r="EX555" s="51"/>
      <c r="EY555" s="51"/>
      <c r="EZ555" s="51"/>
      <c r="FA555" s="51"/>
      <c r="FB555" s="51"/>
      <c r="FC555" s="51"/>
      <c r="FD555" s="51"/>
      <c r="FE555" s="51"/>
      <c r="FF555" s="51"/>
      <c r="FG555" s="51"/>
      <c r="FH555" s="51"/>
      <c r="FI555" s="51"/>
      <c r="FJ555" s="51"/>
      <c r="FK555" s="51"/>
      <c r="FL555" s="51"/>
      <c r="FM555" s="51"/>
      <c r="FN555" s="51"/>
      <c r="FO555" s="51"/>
      <c r="FP555" s="51"/>
      <c r="FQ555" s="51"/>
      <c r="FR555" s="51"/>
      <c r="FS555" s="51"/>
      <c r="FT555" s="51"/>
      <c r="FU555" s="51"/>
      <c r="FV555" s="51"/>
      <c r="FW555" s="51"/>
      <c r="FX555" s="51"/>
      <c r="FY555" s="51"/>
      <c r="FZ555" s="51"/>
      <c r="GA555" s="51"/>
      <c r="GB555" s="51"/>
      <c r="GC555" s="51"/>
      <c r="GD555" s="51"/>
      <c r="GE555" s="51"/>
      <c r="GF555" s="51"/>
      <c r="GG555" s="51"/>
      <c r="GH555" s="51"/>
      <c r="GI555" s="51"/>
      <c r="GJ555" s="51"/>
      <c r="GK555" s="51"/>
      <c r="GL555" s="51"/>
      <c r="GM555" s="51"/>
      <c r="GN555" s="51"/>
      <c r="GO555" s="51"/>
      <c r="GP555" s="51"/>
      <c r="GQ555" s="51"/>
      <c r="GR555" s="51"/>
      <c r="GS555" s="51"/>
      <c r="GT555" s="51"/>
      <c r="GU555" s="51"/>
      <c r="GV555" s="51"/>
      <c r="GW555" s="51"/>
      <c r="GX555" s="51"/>
      <c r="GY555" s="51"/>
      <c r="GZ555" s="51"/>
      <c r="HA555" s="51"/>
      <c r="HB555" s="51"/>
      <c r="HC555" s="51"/>
      <c r="HD555" s="51"/>
      <c r="HE555" s="51"/>
      <c r="HF555" s="51"/>
      <c r="HG555" s="51"/>
      <c r="HH555" s="51"/>
      <c r="HI555" s="51"/>
      <c r="HJ555" s="51"/>
      <c r="HK555" s="51"/>
      <c r="HL555" s="51"/>
      <c r="HM555" s="51"/>
      <c r="HN555" s="51"/>
      <c r="HO555" s="51"/>
      <c r="HP555" s="51"/>
      <c r="HQ555" s="51"/>
      <c r="HR555" s="51"/>
      <c r="HS555" s="51"/>
      <c r="HT555" s="51"/>
      <c r="HU555" s="51"/>
      <c r="HV555" s="51"/>
      <c r="HW555" s="51"/>
      <c r="HX555" s="51"/>
      <c r="HY555" s="51"/>
      <c r="HZ555" s="51"/>
      <c r="IA555" s="51"/>
      <c r="IB555" s="51"/>
      <c r="IC555" s="51"/>
      <c r="ID555" s="51"/>
      <c r="IE555" s="51"/>
      <c r="IF555" s="51"/>
      <c r="IG555" s="51"/>
      <c r="IH555" s="51"/>
      <c r="II555" s="51"/>
      <c r="IJ555" s="51"/>
      <c r="IK555" s="51"/>
      <c r="IL555" s="51"/>
      <c r="IM555" s="51"/>
      <c r="IN555" s="51"/>
      <c r="IO555" s="51"/>
      <c r="IP555" s="51"/>
      <c r="IQ555" s="51"/>
      <c r="IR555" s="51"/>
      <c r="IS555" s="51"/>
      <c r="IT555" s="51"/>
      <c r="IU555" s="51"/>
      <c r="IV555" s="51"/>
    </row>
    <row r="556" spans="1:256" ht="13.5">
      <c r="A556" s="166"/>
      <c r="B556" s="166"/>
      <c r="C556" s="166"/>
      <c r="D556" s="166"/>
      <c r="E556" s="166"/>
      <c r="F556" s="166"/>
      <c r="G556" s="166"/>
      <c r="H556" s="166"/>
      <c r="I556" s="166"/>
      <c r="J556" s="166"/>
      <c r="K556" s="166"/>
      <c r="L556" s="166"/>
      <c r="M556" s="166"/>
      <c r="N556" s="166"/>
      <c r="O556" s="166"/>
      <c r="P556" s="166"/>
      <c r="Q556" s="166"/>
      <c r="R556" s="166"/>
      <c r="S556" s="166"/>
      <c r="T556" s="166"/>
      <c r="U556" s="166"/>
      <c r="V556" s="166"/>
      <c r="W556" s="166"/>
      <c r="X556" s="166"/>
      <c r="Y556" s="166"/>
      <c r="Z556" s="166"/>
      <c r="AA556" s="166"/>
      <c r="AB556" s="166"/>
      <c r="AC556" s="166"/>
      <c r="AD556" s="166"/>
      <c r="AE556" s="166"/>
      <c r="AF556" s="166"/>
      <c r="AG556" s="166"/>
      <c r="AH556" s="166"/>
      <c r="AI556" s="166"/>
      <c r="AJ556" s="57"/>
      <c r="AK556" s="57"/>
      <c r="AL556" s="57"/>
      <c r="AM556" s="57"/>
      <c r="AN556" s="51"/>
      <c r="AO556" s="51"/>
      <c r="AP556" s="51"/>
      <c r="AQ556" s="51"/>
      <c r="AR556" s="51"/>
      <c r="AS556" s="51"/>
      <c r="AT556" s="51"/>
      <c r="AU556" s="51"/>
      <c r="AV556" s="51"/>
      <c r="AW556" s="51"/>
      <c r="AX556" s="51"/>
      <c r="AY556" s="51"/>
      <c r="AZ556" s="51"/>
      <c r="BA556" s="51"/>
      <c r="BB556" s="51"/>
      <c r="BC556" s="51"/>
      <c r="BD556" s="51"/>
      <c r="BE556" s="51"/>
      <c r="BF556" s="51"/>
      <c r="BG556" s="51"/>
      <c r="BH556" s="51"/>
      <c r="BI556" s="51"/>
      <c r="BJ556" s="51"/>
      <c r="BK556" s="51"/>
      <c r="BL556" s="51"/>
      <c r="BM556" s="51"/>
      <c r="BN556" s="51"/>
      <c r="BO556" s="51"/>
      <c r="BP556" s="51"/>
      <c r="BQ556" s="51"/>
      <c r="BR556" s="51"/>
      <c r="BS556" s="51"/>
      <c r="BT556" s="51"/>
      <c r="BU556" s="51"/>
      <c r="BV556" s="51"/>
      <c r="BW556" s="51"/>
      <c r="BX556" s="51"/>
      <c r="BY556" s="51"/>
      <c r="BZ556" s="51"/>
      <c r="CA556" s="51"/>
      <c r="CB556" s="51"/>
      <c r="CC556" s="51"/>
      <c r="CD556" s="51"/>
      <c r="CE556" s="51"/>
      <c r="CF556" s="51"/>
      <c r="CG556" s="51"/>
      <c r="CH556" s="51"/>
      <c r="CI556" s="51"/>
      <c r="CJ556" s="51"/>
      <c r="CK556" s="51"/>
      <c r="CL556" s="51"/>
      <c r="CM556" s="51"/>
      <c r="CN556" s="51"/>
      <c r="CO556" s="51"/>
      <c r="CP556" s="51"/>
      <c r="CQ556" s="51"/>
      <c r="CR556" s="51"/>
      <c r="CS556" s="51"/>
      <c r="CT556" s="51"/>
      <c r="CU556" s="51"/>
      <c r="CV556" s="51"/>
      <c r="CW556" s="51"/>
      <c r="CX556" s="51"/>
      <c r="CY556" s="51"/>
      <c r="CZ556" s="51"/>
      <c r="DA556" s="51"/>
      <c r="DB556" s="51"/>
      <c r="DC556" s="51"/>
      <c r="DD556" s="51"/>
      <c r="DE556" s="51"/>
      <c r="DF556" s="51"/>
      <c r="DG556" s="51"/>
      <c r="DH556" s="51"/>
      <c r="DI556" s="51"/>
      <c r="DJ556" s="51"/>
      <c r="DK556" s="51"/>
      <c r="DL556" s="51"/>
      <c r="DM556" s="51"/>
      <c r="DN556" s="51"/>
      <c r="DO556" s="51"/>
      <c r="DP556" s="51"/>
      <c r="DQ556" s="51"/>
      <c r="DR556" s="51"/>
      <c r="DS556" s="51"/>
      <c r="DT556" s="51"/>
      <c r="DU556" s="51"/>
      <c r="DV556" s="51"/>
      <c r="DW556" s="51"/>
      <c r="DX556" s="51"/>
      <c r="DY556" s="51"/>
      <c r="DZ556" s="51"/>
      <c r="EA556" s="51"/>
      <c r="EB556" s="51"/>
      <c r="EC556" s="51"/>
      <c r="ED556" s="51"/>
      <c r="EE556" s="51"/>
      <c r="EF556" s="51"/>
      <c r="EG556" s="51"/>
      <c r="EH556" s="51"/>
      <c r="EI556" s="51"/>
      <c r="EJ556" s="51"/>
      <c r="EK556" s="51"/>
      <c r="EL556" s="51"/>
      <c r="EM556" s="51"/>
      <c r="EN556" s="51"/>
      <c r="EO556" s="51"/>
      <c r="EP556" s="51"/>
      <c r="EQ556" s="51"/>
      <c r="ER556" s="51"/>
      <c r="ES556" s="51"/>
      <c r="ET556" s="51"/>
      <c r="EU556" s="51"/>
      <c r="EV556" s="51"/>
      <c r="EW556" s="51"/>
      <c r="EX556" s="51"/>
      <c r="EY556" s="51"/>
      <c r="EZ556" s="51"/>
      <c r="FA556" s="51"/>
      <c r="FB556" s="51"/>
      <c r="FC556" s="51"/>
      <c r="FD556" s="51"/>
      <c r="FE556" s="51"/>
      <c r="FF556" s="51"/>
      <c r="FG556" s="51"/>
      <c r="FH556" s="51"/>
      <c r="FI556" s="51"/>
      <c r="FJ556" s="51"/>
      <c r="FK556" s="51"/>
      <c r="FL556" s="51"/>
      <c r="FM556" s="51"/>
      <c r="FN556" s="51"/>
      <c r="FO556" s="51"/>
      <c r="FP556" s="51"/>
      <c r="FQ556" s="51"/>
      <c r="FR556" s="51"/>
      <c r="FS556" s="51"/>
      <c r="FT556" s="51"/>
      <c r="FU556" s="51"/>
      <c r="FV556" s="51"/>
      <c r="FW556" s="51"/>
      <c r="FX556" s="51"/>
      <c r="FY556" s="51"/>
      <c r="FZ556" s="51"/>
      <c r="GA556" s="51"/>
      <c r="GB556" s="51"/>
      <c r="GC556" s="51"/>
      <c r="GD556" s="51"/>
      <c r="GE556" s="51"/>
      <c r="GF556" s="51"/>
      <c r="GG556" s="51"/>
      <c r="GH556" s="51"/>
      <c r="GI556" s="51"/>
      <c r="GJ556" s="51"/>
      <c r="GK556" s="51"/>
      <c r="GL556" s="51"/>
      <c r="GM556" s="51"/>
      <c r="GN556" s="51"/>
      <c r="GO556" s="51"/>
      <c r="GP556" s="51"/>
      <c r="GQ556" s="51"/>
      <c r="GR556" s="51"/>
      <c r="GS556" s="51"/>
      <c r="GT556" s="51"/>
      <c r="GU556" s="51"/>
      <c r="GV556" s="51"/>
      <c r="GW556" s="51"/>
      <c r="GX556" s="51"/>
      <c r="GY556" s="51"/>
      <c r="GZ556" s="51"/>
      <c r="HA556" s="51"/>
      <c r="HB556" s="51"/>
      <c r="HC556" s="51"/>
      <c r="HD556" s="51"/>
      <c r="HE556" s="51"/>
      <c r="HF556" s="51"/>
      <c r="HG556" s="51"/>
      <c r="HH556" s="51"/>
      <c r="HI556" s="51"/>
      <c r="HJ556" s="51"/>
      <c r="HK556" s="51"/>
      <c r="HL556" s="51"/>
      <c r="HM556" s="51"/>
      <c r="HN556" s="51"/>
      <c r="HO556" s="51"/>
      <c r="HP556" s="51"/>
      <c r="HQ556" s="51"/>
      <c r="HR556" s="51"/>
      <c r="HS556" s="51"/>
      <c r="HT556" s="51"/>
      <c r="HU556" s="51"/>
      <c r="HV556" s="51"/>
      <c r="HW556" s="51"/>
      <c r="HX556" s="51"/>
      <c r="HY556" s="51"/>
      <c r="HZ556" s="51"/>
      <c r="IA556" s="51"/>
      <c r="IB556" s="51"/>
      <c r="IC556" s="51"/>
      <c r="ID556" s="51"/>
      <c r="IE556" s="51"/>
      <c r="IF556" s="51"/>
      <c r="IG556" s="51"/>
      <c r="IH556" s="51"/>
      <c r="II556" s="51"/>
      <c r="IJ556" s="51"/>
      <c r="IK556" s="51"/>
      <c r="IL556" s="51"/>
      <c r="IM556" s="51"/>
      <c r="IN556" s="51"/>
      <c r="IO556" s="51"/>
      <c r="IP556" s="51"/>
      <c r="IQ556" s="51"/>
      <c r="IR556" s="51"/>
      <c r="IS556" s="51"/>
      <c r="IT556" s="51"/>
      <c r="IU556" s="51"/>
      <c r="IV556" s="51"/>
    </row>
    <row r="557" spans="1:256" ht="13.5">
      <c r="A557" s="166"/>
      <c r="B557" s="166"/>
      <c r="C557" s="166"/>
      <c r="D557" s="166"/>
      <c r="E557" s="166"/>
      <c r="F557" s="166"/>
      <c r="G557" s="166"/>
      <c r="H557" s="166"/>
      <c r="I557" s="166"/>
      <c r="J557" s="166"/>
      <c r="K557" s="166"/>
      <c r="L557" s="166"/>
      <c r="M557" s="166"/>
      <c r="N557" s="166"/>
      <c r="O557" s="166"/>
      <c r="P557" s="166"/>
      <c r="Q557" s="166"/>
      <c r="R557" s="166"/>
      <c r="S557" s="166"/>
      <c r="T557" s="166"/>
      <c r="U557" s="166"/>
      <c r="V557" s="166"/>
      <c r="W557" s="166"/>
      <c r="X557" s="166"/>
      <c r="Y557" s="166"/>
      <c r="Z557" s="166"/>
      <c r="AA557" s="166"/>
      <c r="AB557" s="166"/>
      <c r="AC557" s="166"/>
      <c r="AD557" s="166"/>
      <c r="AE557" s="166"/>
      <c r="AF557" s="166"/>
      <c r="AG557" s="166"/>
      <c r="AH557" s="166"/>
      <c r="AI557" s="166"/>
      <c r="AJ557" s="57"/>
      <c r="AK557" s="57"/>
      <c r="AL557" s="57"/>
      <c r="AM557" s="57"/>
      <c r="AN557" s="51"/>
      <c r="AO557" s="51"/>
      <c r="AP557" s="51"/>
      <c r="AQ557" s="51"/>
      <c r="AR557" s="51"/>
      <c r="AS557" s="51"/>
      <c r="AT557" s="51"/>
      <c r="AU557" s="51"/>
      <c r="AV557" s="51"/>
      <c r="AW557" s="51"/>
      <c r="AX557" s="51"/>
      <c r="AY557" s="51"/>
      <c r="AZ557" s="51"/>
      <c r="BA557" s="51"/>
      <c r="BB557" s="51"/>
      <c r="BC557" s="51"/>
      <c r="BD557" s="51"/>
      <c r="BE557" s="51"/>
      <c r="BF557" s="51"/>
      <c r="BG557" s="51"/>
      <c r="BH557" s="51"/>
      <c r="BI557" s="51"/>
      <c r="BJ557" s="51"/>
      <c r="BK557" s="51"/>
      <c r="BL557" s="51"/>
      <c r="BM557" s="51"/>
      <c r="BN557" s="51"/>
      <c r="BO557" s="51"/>
      <c r="BP557" s="51"/>
      <c r="BQ557" s="51"/>
      <c r="BR557" s="51"/>
      <c r="BS557" s="51"/>
      <c r="BT557" s="51"/>
      <c r="BU557" s="51"/>
      <c r="BV557" s="51"/>
      <c r="BW557" s="51"/>
      <c r="BX557" s="51"/>
      <c r="BY557" s="51"/>
      <c r="BZ557" s="51"/>
      <c r="CA557" s="51"/>
      <c r="CB557" s="51"/>
      <c r="CC557" s="51"/>
      <c r="CD557" s="51"/>
      <c r="CE557" s="51"/>
      <c r="CF557" s="51"/>
      <c r="CG557" s="51"/>
      <c r="CH557" s="51"/>
      <c r="CI557" s="51"/>
      <c r="CJ557" s="51"/>
      <c r="CK557" s="51"/>
      <c r="CL557" s="51"/>
      <c r="CM557" s="51"/>
      <c r="CN557" s="51"/>
      <c r="CO557" s="51"/>
      <c r="CP557" s="51"/>
      <c r="CQ557" s="51"/>
      <c r="CR557" s="51"/>
      <c r="CS557" s="51"/>
      <c r="CT557" s="51"/>
      <c r="CU557" s="51"/>
      <c r="CV557" s="51"/>
      <c r="CW557" s="51"/>
      <c r="CX557" s="51"/>
      <c r="CY557" s="51"/>
      <c r="CZ557" s="51"/>
      <c r="DA557" s="51"/>
      <c r="DB557" s="51"/>
      <c r="DC557" s="51"/>
      <c r="DD557" s="51"/>
      <c r="DE557" s="51"/>
      <c r="DF557" s="51"/>
      <c r="DG557" s="51"/>
      <c r="DH557" s="51"/>
      <c r="DI557" s="51"/>
      <c r="DJ557" s="51"/>
      <c r="DK557" s="51"/>
      <c r="DL557" s="51"/>
      <c r="DM557" s="51"/>
      <c r="DN557" s="51"/>
      <c r="DO557" s="51"/>
      <c r="DP557" s="51"/>
      <c r="DQ557" s="51"/>
      <c r="DR557" s="51"/>
      <c r="DS557" s="51"/>
      <c r="DT557" s="51"/>
      <c r="DU557" s="51"/>
      <c r="DV557" s="51"/>
      <c r="DW557" s="51"/>
      <c r="DX557" s="51"/>
      <c r="DY557" s="51"/>
      <c r="DZ557" s="51"/>
      <c r="EA557" s="51"/>
      <c r="EB557" s="51"/>
      <c r="EC557" s="51"/>
      <c r="ED557" s="51"/>
      <c r="EE557" s="51"/>
      <c r="EF557" s="51"/>
      <c r="EG557" s="51"/>
      <c r="EH557" s="51"/>
      <c r="EI557" s="51"/>
      <c r="EJ557" s="51"/>
      <c r="EK557" s="51"/>
      <c r="EL557" s="51"/>
      <c r="EM557" s="51"/>
      <c r="EN557" s="51"/>
      <c r="EO557" s="51"/>
      <c r="EP557" s="51"/>
      <c r="EQ557" s="51"/>
      <c r="ER557" s="51"/>
      <c r="ES557" s="51"/>
      <c r="ET557" s="51"/>
      <c r="EU557" s="51"/>
      <c r="EV557" s="51"/>
      <c r="EW557" s="51"/>
      <c r="EX557" s="51"/>
      <c r="EY557" s="51"/>
      <c r="EZ557" s="51"/>
      <c r="FA557" s="51"/>
      <c r="FB557" s="51"/>
      <c r="FC557" s="51"/>
      <c r="FD557" s="51"/>
      <c r="FE557" s="51"/>
      <c r="FF557" s="51"/>
      <c r="FG557" s="51"/>
      <c r="FH557" s="51"/>
      <c r="FI557" s="51"/>
      <c r="FJ557" s="51"/>
      <c r="FK557" s="51"/>
      <c r="FL557" s="51"/>
      <c r="FM557" s="51"/>
      <c r="FN557" s="51"/>
      <c r="FO557" s="51"/>
      <c r="FP557" s="51"/>
      <c r="FQ557" s="51"/>
      <c r="FR557" s="51"/>
      <c r="FS557" s="51"/>
      <c r="FT557" s="51"/>
      <c r="FU557" s="51"/>
      <c r="FV557" s="51"/>
      <c r="FW557" s="51"/>
      <c r="FX557" s="51"/>
      <c r="FY557" s="51"/>
      <c r="FZ557" s="51"/>
      <c r="GA557" s="51"/>
      <c r="GB557" s="51"/>
      <c r="GC557" s="51"/>
      <c r="GD557" s="51"/>
      <c r="GE557" s="51"/>
      <c r="GF557" s="51"/>
      <c r="GG557" s="51"/>
      <c r="GH557" s="51"/>
      <c r="GI557" s="51"/>
      <c r="GJ557" s="51"/>
      <c r="GK557" s="51"/>
      <c r="GL557" s="51"/>
      <c r="GM557" s="51"/>
      <c r="GN557" s="51"/>
      <c r="GO557" s="51"/>
      <c r="GP557" s="51"/>
      <c r="GQ557" s="51"/>
      <c r="GR557" s="51"/>
      <c r="GS557" s="51"/>
      <c r="GT557" s="51"/>
      <c r="GU557" s="51"/>
      <c r="GV557" s="51"/>
      <c r="GW557" s="51"/>
      <c r="GX557" s="51"/>
      <c r="GY557" s="51"/>
      <c r="GZ557" s="51"/>
      <c r="HA557" s="51"/>
      <c r="HB557" s="51"/>
      <c r="HC557" s="51"/>
      <c r="HD557" s="51"/>
      <c r="HE557" s="51"/>
      <c r="HF557" s="51"/>
      <c r="HG557" s="51"/>
      <c r="HH557" s="51"/>
      <c r="HI557" s="51"/>
      <c r="HJ557" s="51"/>
      <c r="HK557" s="51"/>
      <c r="HL557" s="51"/>
      <c r="HM557" s="51"/>
      <c r="HN557" s="51"/>
      <c r="HO557" s="51"/>
      <c r="HP557" s="51"/>
      <c r="HQ557" s="51"/>
      <c r="HR557" s="51"/>
      <c r="HS557" s="51"/>
      <c r="HT557" s="51"/>
      <c r="HU557" s="51"/>
      <c r="HV557" s="51"/>
      <c r="HW557" s="51"/>
      <c r="HX557" s="51"/>
      <c r="HY557" s="51"/>
      <c r="HZ557" s="51"/>
      <c r="IA557" s="51"/>
      <c r="IB557" s="51"/>
      <c r="IC557" s="51"/>
      <c r="ID557" s="51"/>
      <c r="IE557" s="51"/>
      <c r="IF557" s="51"/>
      <c r="IG557" s="51"/>
      <c r="IH557" s="51"/>
      <c r="II557" s="51"/>
      <c r="IJ557" s="51"/>
      <c r="IK557" s="51"/>
      <c r="IL557" s="51"/>
      <c r="IM557" s="51"/>
      <c r="IN557" s="51"/>
      <c r="IO557" s="51"/>
      <c r="IP557" s="51"/>
      <c r="IQ557" s="51"/>
      <c r="IR557" s="51"/>
      <c r="IS557" s="51"/>
      <c r="IT557" s="51"/>
      <c r="IU557" s="51"/>
      <c r="IV557" s="51"/>
    </row>
    <row r="558" spans="1:256" ht="13.5">
      <c r="A558" s="166"/>
      <c r="B558" s="166"/>
      <c r="C558" s="166"/>
      <c r="D558" s="166"/>
      <c r="E558" s="166"/>
      <c r="F558" s="166"/>
      <c r="G558" s="166"/>
      <c r="H558" s="166"/>
      <c r="I558" s="166"/>
      <c r="J558" s="166"/>
      <c r="K558" s="166"/>
      <c r="L558" s="166"/>
      <c r="M558" s="166"/>
      <c r="N558" s="166"/>
      <c r="O558" s="166"/>
      <c r="P558" s="166"/>
      <c r="Q558" s="166"/>
      <c r="R558" s="166"/>
      <c r="S558" s="166"/>
      <c r="T558" s="166"/>
      <c r="U558" s="166"/>
      <c r="V558" s="166"/>
      <c r="W558" s="166"/>
      <c r="X558" s="166"/>
      <c r="Y558" s="166"/>
      <c r="Z558" s="166"/>
      <c r="AA558" s="166"/>
      <c r="AB558" s="166"/>
      <c r="AC558" s="166"/>
      <c r="AD558" s="166"/>
      <c r="AE558" s="166"/>
      <c r="AF558" s="166"/>
      <c r="AG558" s="166"/>
      <c r="AH558" s="166"/>
      <c r="AI558" s="166"/>
      <c r="AJ558" s="57"/>
      <c r="AK558" s="57"/>
      <c r="AL558" s="57"/>
      <c r="AM558" s="57"/>
      <c r="AN558" s="51"/>
      <c r="AO558" s="51"/>
      <c r="AP558" s="51"/>
      <c r="AQ558" s="51"/>
      <c r="AR558" s="51"/>
      <c r="AS558" s="51"/>
      <c r="AT558" s="51"/>
      <c r="AU558" s="51"/>
      <c r="AV558" s="51"/>
      <c r="AW558" s="51"/>
      <c r="AX558" s="51"/>
      <c r="AY558" s="51"/>
      <c r="AZ558" s="51"/>
      <c r="BA558" s="51"/>
      <c r="BB558" s="51"/>
      <c r="BC558" s="51"/>
      <c r="BD558" s="51"/>
      <c r="BE558" s="51"/>
      <c r="BF558" s="51"/>
      <c r="BG558" s="51"/>
      <c r="BH558" s="51"/>
      <c r="BI558" s="51"/>
      <c r="BJ558" s="51"/>
      <c r="BK558" s="51"/>
      <c r="BL558" s="51"/>
      <c r="BM558" s="51"/>
      <c r="BN558" s="51"/>
      <c r="BO558" s="51"/>
      <c r="BP558" s="51"/>
      <c r="BQ558" s="51"/>
      <c r="BR558" s="51"/>
      <c r="BS558" s="51"/>
      <c r="BT558" s="51"/>
      <c r="BU558" s="51"/>
      <c r="BV558" s="51"/>
      <c r="BW558" s="51"/>
      <c r="BX558" s="51"/>
      <c r="BY558" s="51"/>
      <c r="BZ558" s="51"/>
      <c r="CA558" s="51"/>
      <c r="CB558" s="51"/>
      <c r="CC558" s="51"/>
      <c r="CD558" s="51"/>
      <c r="CE558" s="51"/>
      <c r="CF558" s="51"/>
      <c r="CG558" s="51"/>
      <c r="CH558" s="51"/>
      <c r="CI558" s="51"/>
      <c r="CJ558" s="51"/>
      <c r="CK558" s="51"/>
      <c r="CL558" s="51"/>
      <c r="CM558" s="51"/>
      <c r="CN558" s="51"/>
      <c r="CO558" s="51"/>
      <c r="CP558" s="51"/>
      <c r="CQ558" s="51"/>
      <c r="CR558" s="51"/>
      <c r="CS558" s="51"/>
      <c r="CT558" s="51"/>
      <c r="CU558" s="51"/>
      <c r="CV558" s="51"/>
      <c r="CW558" s="51"/>
      <c r="CX558" s="51"/>
      <c r="CY558" s="51"/>
      <c r="CZ558" s="51"/>
      <c r="DA558" s="51"/>
      <c r="DB558" s="51"/>
      <c r="DC558" s="51"/>
      <c r="DD558" s="51"/>
      <c r="DE558" s="51"/>
      <c r="DF558" s="51"/>
      <c r="DG558" s="51"/>
      <c r="DH558" s="51"/>
      <c r="DI558" s="51"/>
      <c r="DJ558" s="51"/>
      <c r="DK558" s="51"/>
      <c r="DL558" s="51"/>
      <c r="DM558" s="51"/>
      <c r="DN558" s="51"/>
      <c r="DO558" s="51"/>
      <c r="DP558" s="51"/>
      <c r="DQ558" s="51"/>
      <c r="DR558" s="51"/>
      <c r="DS558" s="51"/>
      <c r="DT558" s="51"/>
      <c r="DU558" s="51"/>
      <c r="DV558" s="51"/>
      <c r="DW558" s="51"/>
      <c r="DX558" s="51"/>
      <c r="DY558" s="51"/>
      <c r="DZ558" s="51"/>
      <c r="EA558" s="51"/>
      <c r="EB558" s="51"/>
      <c r="EC558" s="51"/>
      <c r="ED558" s="51"/>
      <c r="EE558" s="51"/>
      <c r="EF558" s="51"/>
      <c r="EG558" s="51"/>
      <c r="EH558" s="51"/>
      <c r="EI558" s="51"/>
      <c r="EJ558" s="51"/>
      <c r="EK558" s="51"/>
      <c r="EL558" s="51"/>
      <c r="EM558" s="51"/>
      <c r="EN558" s="51"/>
      <c r="EO558" s="51"/>
      <c r="EP558" s="51"/>
      <c r="EQ558" s="51"/>
      <c r="ER558" s="51"/>
      <c r="ES558" s="51"/>
      <c r="ET558" s="51"/>
      <c r="EU558" s="51"/>
      <c r="EV558" s="51"/>
      <c r="EW558" s="51"/>
      <c r="EX558" s="51"/>
      <c r="EY558" s="51"/>
      <c r="EZ558" s="51"/>
      <c r="FA558" s="51"/>
      <c r="FB558" s="51"/>
      <c r="FC558" s="51"/>
      <c r="FD558" s="51"/>
      <c r="FE558" s="51"/>
      <c r="FF558" s="51"/>
      <c r="FG558" s="51"/>
      <c r="FH558" s="51"/>
      <c r="FI558" s="51"/>
      <c r="FJ558" s="51"/>
      <c r="FK558" s="51"/>
      <c r="FL558" s="51"/>
      <c r="FM558" s="51"/>
      <c r="FN558" s="51"/>
      <c r="FO558" s="51"/>
      <c r="FP558" s="51"/>
      <c r="FQ558" s="51"/>
      <c r="FR558" s="51"/>
      <c r="FS558" s="51"/>
      <c r="FT558" s="51"/>
      <c r="FU558" s="51"/>
      <c r="FV558" s="51"/>
      <c r="FW558" s="51"/>
      <c r="FX558" s="51"/>
      <c r="FY558" s="51"/>
      <c r="FZ558" s="51"/>
      <c r="GA558" s="51"/>
      <c r="GB558" s="51"/>
      <c r="GC558" s="51"/>
      <c r="GD558" s="51"/>
      <c r="GE558" s="51"/>
      <c r="GF558" s="51"/>
      <c r="GG558" s="51"/>
      <c r="GH558" s="51"/>
      <c r="GI558" s="51"/>
      <c r="GJ558" s="51"/>
      <c r="GK558" s="51"/>
      <c r="GL558" s="51"/>
      <c r="GM558" s="51"/>
      <c r="GN558" s="51"/>
      <c r="GO558" s="51"/>
      <c r="GP558" s="51"/>
      <c r="GQ558" s="51"/>
      <c r="GR558" s="51"/>
      <c r="GS558" s="51"/>
      <c r="GT558" s="51"/>
      <c r="GU558" s="51"/>
      <c r="GV558" s="51"/>
      <c r="GW558" s="51"/>
      <c r="GX558" s="51"/>
      <c r="GY558" s="51"/>
      <c r="GZ558" s="51"/>
      <c r="HA558" s="51"/>
      <c r="HB558" s="51"/>
      <c r="HC558" s="51"/>
      <c r="HD558" s="51"/>
      <c r="HE558" s="51"/>
      <c r="HF558" s="51"/>
      <c r="HG558" s="51"/>
      <c r="HH558" s="51"/>
      <c r="HI558" s="51"/>
      <c r="HJ558" s="51"/>
      <c r="HK558" s="51"/>
      <c r="HL558" s="51"/>
      <c r="HM558" s="51"/>
      <c r="HN558" s="51"/>
      <c r="HO558" s="51"/>
      <c r="HP558" s="51"/>
      <c r="HQ558" s="51"/>
      <c r="HR558" s="51"/>
      <c r="HS558" s="51"/>
      <c r="HT558" s="51"/>
      <c r="HU558" s="51"/>
      <c r="HV558" s="51"/>
      <c r="HW558" s="51"/>
      <c r="HX558" s="51"/>
      <c r="HY558" s="51"/>
      <c r="HZ558" s="51"/>
      <c r="IA558" s="51"/>
      <c r="IB558" s="51"/>
      <c r="IC558" s="51"/>
      <c r="ID558" s="51"/>
      <c r="IE558" s="51"/>
      <c r="IF558" s="51"/>
      <c r="IG558" s="51"/>
      <c r="IH558" s="51"/>
      <c r="II558" s="51"/>
      <c r="IJ558" s="51"/>
      <c r="IK558" s="51"/>
      <c r="IL558" s="51"/>
      <c r="IM558" s="51"/>
      <c r="IN558" s="51"/>
      <c r="IO558" s="51"/>
      <c r="IP558" s="51"/>
      <c r="IQ558" s="51"/>
      <c r="IR558" s="51"/>
      <c r="IS558" s="51"/>
      <c r="IT558" s="51"/>
      <c r="IU558" s="51"/>
      <c r="IV558" s="51"/>
    </row>
    <row r="559" spans="1:256" ht="13.5">
      <c r="A559" s="166"/>
      <c r="B559" s="166"/>
      <c r="C559" s="166"/>
      <c r="D559" s="166"/>
      <c r="E559" s="166"/>
      <c r="F559" s="166"/>
      <c r="G559" s="166"/>
      <c r="H559" s="166"/>
      <c r="I559" s="166"/>
      <c r="J559" s="166"/>
      <c r="K559" s="166"/>
      <c r="L559" s="166"/>
      <c r="M559" s="166"/>
      <c r="N559" s="166"/>
      <c r="O559" s="166"/>
      <c r="P559" s="166"/>
      <c r="Q559" s="166"/>
      <c r="R559" s="166"/>
      <c r="S559" s="166"/>
      <c r="T559" s="166"/>
      <c r="U559" s="166"/>
      <c r="V559" s="166"/>
      <c r="W559" s="166"/>
      <c r="X559" s="166"/>
      <c r="Y559" s="166"/>
      <c r="Z559" s="166"/>
      <c r="AA559" s="166"/>
      <c r="AB559" s="166"/>
      <c r="AC559" s="166"/>
      <c r="AD559" s="166"/>
      <c r="AE559" s="166"/>
      <c r="AF559" s="166"/>
      <c r="AG559" s="166"/>
      <c r="AH559" s="166"/>
      <c r="AI559" s="166"/>
      <c r="AJ559" s="57"/>
      <c r="AK559" s="57"/>
      <c r="AL559" s="57"/>
      <c r="AM559" s="57"/>
      <c r="AN559" s="51"/>
      <c r="AO559" s="51"/>
      <c r="AP559" s="51"/>
      <c r="AQ559" s="51"/>
      <c r="AR559" s="51"/>
      <c r="AS559" s="51"/>
      <c r="AT559" s="51"/>
      <c r="AU559" s="51"/>
      <c r="AV559" s="51"/>
      <c r="AW559" s="51"/>
      <c r="AX559" s="51"/>
      <c r="AY559" s="51"/>
      <c r="AZ559" s="51"/>
      <c r="BA559" s="51"/>
      <c r="BB559" s="51"/>
      <c r="BC559" s="51"/>
      <c r="BD559" s="51"/>
      <c r="BE559" s="51"/>
      <c r="BF559" s="51"/>
      <c r="BG559" s="51"/>
      <c r="BH559" s="51"/>
      <c r="BI559" s="51"/>
      <c r="BJ559" s="51"/>
      <c r="BK559" s="51"/>
      <c r="BL559" s="51"/>
      <c r="BM559" s="51"/>
      <c r="BN559" s="51"/>
      <c r="BO559" s="51"/>
      <c r="BP559" s="51"/>
      <c r="BQ559" s="51"/>
      <c r="BR559" s="51"/>
      <c r="BS559" s="51"/>
      <c r="BT559" s="51"/>
      <c r="BU559" s="51"/>
      <c r="BV559" s="51"/>
      <c r="BW559" s="51"/>
      <c r="BX559" s="51"/>
      <c r="BY559" s="51"/>
      <c r="BZ559" s="51"/>
      <c r="CA559" s="51"/>
      <c r="CB559" s="51"/>
      <c r="CC559" s="51"/>
      <c r="CD559" s="51"/>
      <c r="CE559" s="51"/>
      <c r="CF559" s="51"/>
      <c r="CG559" s="51"/>
      <c r="CH559" s="51"/>
      <c r="CI559" s="51"/>
      <c r="CJ559" s="51"/>
      <c r="CK559" s="51"/>
      <c r="CL559" s="51"/>
      <c r="CM559" s="51"/>
      <c r="CN559" s="51"/>
      <c r="CO559" s="51"/>
      <c r="CP559" s="51"/>
      <c r="CQ559" s="51"/>
      <c r="CR559" s="51"/>
      <c r="CS559" s="51"/>
      <c r="CT559" s="51"/>
      <c r="CU559" s="51"/>
      <c r="CV559" s="51"/>
      <c r="CW559" s="51"/>
      <c r="CX559" s="51"/>
      <c r="CY559" s="51"/>
      <c r="CZ559" s="51"/>
      <c r="DA559" s="51"/>
      <c r="DB559" s="51"/>
      <c r="DC559" s="51"/>
      <c r="DD559" s="51"/>
      <c r="DE559" s="51"/>
      <c r="DF559" s="51"/>
      <c r="DG559" s="51"/>
      <c r="DH559" s="51"/>
      <c r="DI559" s="51"/>
      <c r="DJ559" s="51"/>
      <c r="DK559" s="51"/>
      <c r="DL559" s="51"/>
      <c r="DM559" s="51"/>
      <c r="DN559" s="51"/>
      <c r="DO559" s="51"/>
      <c r="DP559" s="51"/>
      <c r="DQ559" s="51"/>
      <c r="DR559" s="51"/>
      <c r="DS559" s="51"/>
      <c r="DT559" s="51"/>
      <c r="DU559" s="51"/>
      <c r="DV559" s="51"/>
      <c r="DW559" s="51"/>
      <c r="DX559" s="51"/>
      <c r="DY559" s="51"/>
      <c r="DZ559" s="51"/>
      <c r="EA559" s="51"/>
      <c r="EB559" s="51"/>
      <c r="EC559" s="51"/>
      <c r="ED559" s="51"/>
      <c r="EE559" s="51"/>
      <c r="EF559" s="51"/>
      <c r="EG559" s="51"/>
      <c r="EH559" s="51"/>
      <c r="EI559" s="51"/>
      <c r="EJ559" s="51"/>
      <c r="EK559" s="51"/>
      <c r="EL559" s="51"/>
      <c r="EM559" s="51"/>
      <c r="EN559" s="51"/>
      <c r="EO559" s="51"/>
      <c r="EP559" s="51"/>
      <c r="EQ559" s="51"/>
      <c r="ER559" s="51"/>
      <c r="ES559" s="51"/>
      <c r="ET559" s="51"/>
      <c r="EU559" s="51"/>
      <c r="EV559" s="51"/>
      <c r="EW559" s="51"/>
      <c r="EX559" s="51"/>
      <c r="EY559" s="51"/>
      <c r="EZ559" s="51"/>
      <c r="FA559" s="51"/>
      <c r="FB559" s="51"/>
      <c r="FC559" s="51"/>
      <c r="FD559" s="51"/>
      <c r="FE559" s="51"/>
      <c r="FF559" s="51"/>
      <c r="FG559" s="51"/>
      <c r="FH559" s="51"/>
      <c r="FI559" s="51"/>
      <c r="FJ559" s="51"/>
      <c r="FK559" s="51"/>
      <c r="FL559" s="51"/>
      <c r="FM559" s="51"/>
      <c r="FN559" s="51"/>
      <c r="FO559" s="51"/>
      <c r="FP559" s="51"/>
      <c r="FQ559" s="51"/>
      <c r="FR559" s="51"/>
      <c r="FS559" s="51"/>
      <c r="FT559" s="51"/>
      <c r="FU559" s="51"/>
      <c r="FV559" s="51"/>
      <c r="FW559" s="51"/>
      <c r="FX559" s="51"/>
      <c r="FY559" s="51"/>
      <c r="FZ559" s="51"/>
      <c r="GA559" s="51"/>
      <c r="GB559" s="51"/>
      <c r="GC559" s="51"/>
      <c r="GD559" s="51"/>
      <c r="GE559" s="51"/>
      <c r="GF559" s="51"/>
      <c r="GG559" s="51"/>
      <c r="GH559" s="51"/>
      <c r="GI559" s="51"/>
      <c r="GJ559" s="51"/>
      <c r="GK559" s="51"/>
      <c r="GL559" s="51"/>
      <c r="GM559" s="51"/>
      <c r="GN559" s="51"/>
      <c r="GO559" s="51"/>
      <c r="GP559" s="51"/>
      <c r="GQ559" s="51"/>
      <c r="GR559" s="51"/>
      <c r="GS559" s="51"/>
      <c r="GT559" s="51"/>
      <c r="GU559" s="51"/>
      <c r="GV559" s="51"/>
      <c r="GW559" s="51"/>
      <c r="GX559" s="51"/>
      <c r="GY559" s="51"/>
      <c r="GZ559" s="51"/>
      <c r="HA559" s="51"/>
      <c r="HB559" s="51"/>
      <c r="HC559" s="51"/>
      <c r="HD559" s="51"/>
      <c r="HE559" s="51"/>
      <c r="HF559" s="51"/>
      <c r="HG559" s="51"/>
      <c r="HH559" s="51"/>
      <c r="HI559" s="51"/>
      <c r="HJ559" s="51"/>
      <c r="HK559" s="51"/>
      <c r="HL559" s="51"/>
      <c r="HM559" s="51"/>
      <c r="HN559" s="51"/>
      <c r="HO559" s="51"/>
      <c r="HP559" s="51"/>
      <c r="HQ559" s="51"/>
      <c r="HR559" s="51"/>
      <c r="HS559" s="51"/>
      <c r="HT559" s="51"/>
      <c r="HU559" s="51"/>
      <c r="HV559" s="51"/>
      <c r="HW559" s="51"/>
      <c r="HX559" s="51"/>
      <c r="HY559" s="51"/>
      <c r="HZ559" s="51"/>
      <c r="IA559" s="51"/>
      <c r="IB559" s="51"/>
      <c r="IC559" s="51"/>
      <c r="ID559" s="51"/>
      <c r="IE559" s="51"/>
      <c r="IF559" s="51"/>
      <c r="IG559" s="51"/>
      <c r="IH559" s="51"/>
      <c r="II559" s="51"/>
      <c r="IJ559" s="51"/>
      <c r="IK559" s="51"/>
      <c r="IL559" s="51"/>
      <c r="IM559" s="51"/>
      <c r="IN559" s="51"/>
      <c r="IO559" s="51"/>
      <c r="IP559" s="51"/>
      <c r="IQ559" s="51"/>
      <c r="IR559" s="51"/>
      <c r="IS559" s="51"/>
      <c r="IT559" s="51"/>
      <c r="IU559" s="51"/>
      <c r="IV559" s="51"/>
    </row>
    <row r="560" spans="1:256" ht="13.5">
      <c r="A560" s="166"/>
      <c r="B560" s="166"/>
      <c r="C560" s="166"/>
      <c r="D560" s="166"/>
      <c r="E560" s="166"/>
      <c r="F560" s="166"/>
      <c r="G560" s="166"/>
      <c r="H560" s="166"/>
      <c r="I560" s="166"/>
      <c r="J560" s="166"/>
      <c r="K560" s="166"/>
      <c r="L560" s="166"/>
      <c r="M560" s="166"/>
      <c r="N560" s="166"/>
      <c r="O560" s="166"/>
      <c r="P560" s="166"/>
      <c r="Q560" s="166"/>
      <c r="R560" s="166"/>
      <c r="S560" s="166"/>
      <c r="T560" s="166"/>
      <c r="U560" s="166"/>
      <c r="V560" s="166"/>
      <c r="W560" s="166"/>
      <c r="X560" s="166"/>
      <c r="Y560" s="166"/>
      <c r="Z560" s="166"/>
      <c r="AA560" s="166"/>
      <c r="AB560" s="166"/>
      <c r="AC560" s="166"/>
      <c r="AD560" s="166"/>
      <c r="AE560" s="166"/>
      <c r="AF560" s="166"/>
      <c r="AG560" s="166"/>
      <c r="AH560" s="166"/>
      <c r="AI560" s="166"/>
      <c r="AJ560" s="57"/>
      <c r="AK560" s="57"/>
      <c r="AL560" s="57"/>
      <c r="AM560" s="57"/>
      <c r="AN560" s="51"/>
      <c r="AO560" s="51"/>
      <c r="AP560" s="51"/>
      <c r="AQ560" s="51"/>
      <c r="AR560" s="51"/>
      <c r="AS560" s="51"/>
      <c r="AT560" s="51"/>
      <c r="AU560" s="51"/>
      <c r="AV560" s="51"/>
      <c r="AW560" s="51"/>
      <c r="AX560" s="51"/>
      <c r="AY560" s="51"/>
      <c r="AZ560" s="51"/>
      <c r="BA560" s="51"/>
      <c r="BB560" s="51"/>
      <c r="BC560" s="51"/>
      <c r="BD560" s="51"/>
      <c r="BE560" s="51"/>
      <c r="BF560" s="51"/>
      <c r="BG560" s="51"/>
      <c r="BH560" s="51"/>
      <c r="BI560" s="51"/>
      <c r="BJ560" s="51"/>
      <c r="BK560" s="51"/>
      <c r="BL560" s="51"/>
      <c r="BM560" s="51"/>
      <c r="BN560" s="51"/>
      <c r="BO560" s="51"/>
      <c r="BP560" s="51"/>
      <c r="BQ560" s="51"/>
      <c r="BR560" s="51"/>
      <c r="BS560" s="51"/>
      <c r="BT560" s="51"/>
      <c r="BU560" s="51"/>
      <c r="BV560" s="51"/>
      <c r="BW560" s="51"/>
      <c r="BX560" s="51"/>
      <c r="BY560" s="51"/>
      <c r="BZ560" s="51"/>
      <c r="CA560" s="51"/>
      <c r="CB560" s="51"/>
      <c r="CC560" s="51"/>
      <c r="CD560" s="51"/>
      <c r="CE560" s="51"/>
      <c r="CF560" s="51"/>
      <c r="CG560" s="51"/>
      <c r="CH560" s="51"/>
      <c r="CI560" s="51"/>
      <c r="CJ560" s="51"/>
      <c r="CK560" s="51"/>
      <c r="CL560" s="51"/>
      <c r="CM560" s="51"/>
      <c r="CN560" s="51"/>
      <c r="CO560" s="51"/>
      <c r="CP560" s="51"/>
      <c r="CQ560" s="51"/>
      <c r="CR560" s="51"/>
      <c r="CS560" s="51"/>
      <c r="CT560" s="51"/>
      <c r="CU560" s="51"/>
      <c r="CV560" s="51"/>
      <c r="CW560" s="51"/>
      <c r="CX560" s="51"/>
      <c r="CY560" s="51"/>
      <c r="CZ560" s="51"/>
      <c r="DA560" s="51"/>
      <c r="DB560" s="51"/>
      <c r="DC560" s="51"/>
      <c r="DD560" s="51"/>
      <c r="DE560" s="51"/>
      <c r="DF560" s="51"/>
      <c r="DG560" s="51"/>
      <c r="DH560" s="51"/>
      <c r="DI560" s="51"/>
      <c r="DJ560" s="51"/>
      <c r="DK560" s="51"/>
      <c r="DL560" s="51"/>
      <c r="DM560" s="51"/>
      <c r="DN560" s="51"/>
      <c r="DO560" s="51"/>
      <c r="DP560" s="51"/>
      <c r="DQ560" s="51"/>
      <c r="DR560" s="51"/>
      <c r="DS560" s="51"/>
      <c r="DT560" s="51"/>
      <c r="DU560" s="51"/>
      <c r="DV560" s="51"/>
      <c r="DW560" s="51"/>
      <c r="DX560" s="51"/>
      <c r="DY560" s="51"/>
      <c r="DZ560" s="51"/>
      <c r="EA560" s="51"/>
      <c r="EB560" s="51"/>
      <c r="EC560" s="51"/>
      <c r="ED560" s="51"/>
      <c r="EE560" s="51"/>
      <c r="EF560" s="51"/>
      <c r="EG560" s="51"/>
      <c r="EH560" s="51"/>
      <c r="EI560" s="51"/>
      <c r="EJ560" s="51"/>
      <c r="EK560" s="51"/>
      <c r="EL560" s="51"/>
      <c r="EM560" s="51"/>
      <c r="EN560" s="51"/>
      <c r="EO560" s="51"/>
      <c r="EP560" s="51"/>
      <c r="EQ560" s="51"/>
      <c r="ER560" s="51"/>
      <c r="ES560" s="51"/>
      <c r="ET560" s="51"/>
      <c r="EU560" s="51"/>
      <c r="EV560" s="51"/>
      <c r="EW560" s="51"/>
      <c r="EX560" s="51"/>
      <c r="EY560" s="51"/>
      <c r="EZ560" s="51"/>
      <c r="FA560" s="51"/>
      <c r="FB560" s="51"/>
      <c r="FC560" s="51"/>
      <c r="FD560" s="51"/>
      <c r="FE560" s="51"/>
      <c r="FF560" s="51"/>
      <c r="FG560" s="51"/>
      <c r="FH560" s="51"/>
      <c r="FI560" s="51"/>
      <c r="FJ560" s="51"/>
      <c r="FK560" s="51"/>
      <c r="FL560" s="51"/>
      <c r="FM560" s="51"/>
      <c r="FN560" s="51"/>
      <c r="FO560" s="51"/>
      <c r="FP560" s="51"/>
      <c r="FQ560" s="51"/>
      <c r="FR560" s="51"/>
      <c r="FS560" s="51"/>
      <c r="FT560" s="51"/>
      <c r="FU560" s="51"/>
      <c r="FV560" s="51"/>
      <c r="FW560" s="51"/>
      <c r="FX560" s="51"/>
      <c r="FY560" s="51"/>
      <c r="FZ560" s="51"/>
      <c r="GA560" s="51"/>
      <c r="GB560" s="51"/>
      <c r="GC560" s="51"/>
      <c r="GD560" s="51"/>
      <c r="GE560" s="51"/>
      <c r="GF560" s="51"/>
      <c r="GG560" s="51"/>
      <c r="GH560" s="51"/>
      <c r="GI560" s="51"/>
      <c r="GJ560" s="51"/>
      <c r="GK560" s="51"/>
      <c r="GL560" s="51"/>
      <c r="GM560" s="51"/>
      <c r="GN560" s="51"/>
      <c r="GO560" s="51"/>
      <c r="GP560" s="51"/>
      <c r="GQ560" s="51"/>
      <c r="GR560" s="51"/>
      <c r="GS560" s="51"/>
      <c r="GT560" s="51"/>
      <c r="GU560" s="51"/>
      <c r="GV560" s="51"/>
      <c r="GW560" s="51"/>
      <c r="GX560" s="51"/>
      <c r="GY560" s="51"/>
      <c r="GZ560" s="51"/>
      <c r="HA560" s="51"/>
      <c r="HB560" s="51"/>
      <c r="HC560" s="51"/>
      <c r="HD560" s="51"/>
      <c r="HE560" s="51"/>
      <c r="HF560" s="51"/>
      <c r="HG560" s="51"/>
      <c r="HH560" s="51"/>
      <c r="HI560" s="51"/>
      <c r="HJ560" s="51"/>
      <c r="HK560" s="51"/>
      <c r="HL560" s="51"/>
      <c r="HM560" s="51"/>
      <c r="HN560" s="51"/>
      <c r="HO560" s="51"/>
      <c r="HP560" s="51"/>
      <c r="HQ560" s="51"/>
      <c r="HR560" s="51"/>
      <c r="HS560" s="51"/>
      <c r="HT560" s="51"/>
      <c r="HU560" s="51"/>
      <c r="HV560" s="51"/>
      <c r="HW560" s="51"/>
      <c r="HX560" s="51"/>
      <c r="HY560" s="51"/>
      <c r="HZ560" s="51"/>
      <c r="IA560" s="51"/>
      <c r="IB560" s="51"/>
      <c r="IC560" s="51"/>
      <c r="ID560" s="51"/>
      <c r="IE560" s="51"/>
      <c r="IF560" s="51"/>
      <c r="IG560" s="51"/>
      <c r="IH560" s="51"/>
      <c r="II560" s="51"/>
      <c r="IJ560" s="51"/>
      <c r="IK560" s="51"/>
      <c r="IL560" s="51"/>
      <c r="IM560" s="51"/>
      <c r="IN560" s="51"/>
      <c r="IO560" s="51"/>
      <c r="IP560" s="51"/>
      <c r="IQ560" s="51"/>
      <c r="IR560" s="51"/>
      <c r="IS560" s="51"/>
      <c r="IT560" s="51"/>
      <c r="IU560" s="51"/>
      <c r="IV560" s="51"/>
    </row>
    <row r="561" spans="1:256" ht="13.5">
      <c r="A561" s="166"/>
      <c r="B561" s="166"/>
      <c r="C561" s="166"/>
      <c r="D561" s="166"/>
      <c r="E561" s="166"/>
      <c r="F561" s="166"/>
      <c r="G561" s="166"/>
      <c r="H561" s="166"/>
      <c r="I561" s="166"/>
      <c r="J561" s="166"/>
      <c r="K561" s="166"/>
      <c r="L561" s="166"/>
      <c r="M561" s="166"/>
      <c r="N561" s="166"/>
      <c r="O561" s="166"/>
      <c r="P561" s="166"/>
      <c r="Q561" s="166"/>
      <c r="R561" s="166"/>
      <c r="S561" s="166"/>
      <c r="T561" s="166"/>
      <c r="U561" s="166"/>
      <c r="V561" s="166"/>
      <c r="W561" s="166"/>
      <c r="X561" s="166"/>
      <c r="Y561" s="166"/>
      <c r="Z561" s="166"/>
      <c r="AA561" s="166"/>
      <c r="AB561" s="166"/>
      <c r="AC561" s="166"/>
      <c r="AD561" s="166"/>
      <c r="AE561" s="166"/>
      <c r="AF561" s="166"/>
      <c r="AG561" s="166"/>
      <c r="AH561" s="166"/>
      <c r="AI561" s="166"/>
      <c r="AJ561" s="57"/>
      <c r="AK561" s="57"/>
      <c r="AL561" s="57"/>
      <c r="AM561" s="57"/>
      <c r="AN561" s="51"/>
      <c r="AO561" s="51"/>
      <c r="AP561" s="51"/>
      <c r="AQ561" s="51"/>
      <c r="AR561" s="51"/>
      <c r="AS561" s="51"/>
      <c r="AT561" s="51"/>
      <c r="AU561" s="51"/>
      <c r="AV561" s="51"/>
      <c r="AW561" s="51"/>
      <c r="AX561" s="51"/>
      <c r="AY561" s="51"/>
      <c r="AZ561" s="51"/>
      <c r="BA561" s="51"/>
      <c r="BB561" s="51"/>
      <c r="BC561" s="51"/>
      <c r="BD561" s="51"/>
      <c r="BE561" s="51"/>
      <c r="BF561" s="51"/>
      <c r="BG561" s="51"/>
      <c r="BH561" s="51"/>
      <c r="BI561" s="51"/>
      <c r="BJ561" s="51"/>
      <c r="BK561" s="51"/>
      <c r="BL561" s="51"/>
      <c r="BM561" s="51"/>
      <c r="BN561" s="51"/>
      <c r="BO561" s="51"/>
      <c r="BP561" s="51"/>
      <c r="BQ561" s="51"/>
      <c r="BR561" s="51"/>
      <c r="BS561" s="51"/>
      <c r="BT561" s="51"/>
      <c r="BU561" s="51"/>
      <c r="BV561" s="51"/>
      <c r="BW561" s="51"/>
      <c r="BX561" s="51"/>
      <c r="BY561" s="51"/>
      <c r="BZ561" s="51"/>
      <c r="CA561" s="51"/>
      <c r="CB561" s="51"/>
      <c r="CC561" s="51"/>
      <c r="CD561" s="51"/>
      <c r="CE561" s="51"/>
      <c r="CF561" s="51"/>
      <c r="CG561" s="51"/>
      <c r="CH561" s="51"/>
      <c r="CI561" s="51"/>
      <c r="CJ561" s="51"/>
      <c r="CK561" s="51"/>
      <c r="CL561" s="51"/>
      <c r="CM561" s="51"/>
      <c r="CN561" s="51"/>
      <c r="CO561" s="51"/>
      <c r="CP561" s="51"/>
      <c r="CQ561" s="51"/>
      <c r="CR561" s="51"/>
      <c r="CS561" s="51"/>
      <c r="CT561" s="51"/>
      <c r="CU561" s="51"/>
      <c r="CV561" s="51"/>
      <c r="CW561" s="51"/>
      <c r="CX561" s="51"/>
      <c r="CY561" s="51"/>
      <c r="CZ561" s="51"/>
      <c r="DA561" s="51"/>
      <c r="DB561" s="51"/>
      <c r="DC561" s="51"/>
      <c r="DD561" s="51"/>
      <c r="DE561" s="51"/>
      <c r="DF561" s="51"/>
      <c r="DG561" s="51"/>
      <c r="DH561" s="51"/>
      <c r="DI561" s="51"/>
      <c r="DJ561" s="51"/>
      <c r="DK561" s="51"/>
      <c r="DL561" s="51"/>
      <c r="DM561" s="51"/>
      <c r="DN561" s="51"/>
      <c r="DO561" s="51"/>
      <c r="DP561" s="51"/>
      <c r="DQ561" s="51"/>
      <c r="DR561" s="51"/>
      <c r="DS561" s="51"/>
      <c r="DT561" s="51"/>
      <c r="DU561" s="51"/>
      <c r="DV561" s="51"/>
      <c r="DW561" s="51"/>
      <c r="DX561" s="51"/>
      <c r="DY561" s="51"/>
      <c r="DZ561" s="51"/>
      <c r="EA561" s="51"/>
      <c r="EB561" s="51"/>
      <c r="EC561" s="51"/>
      <c r="ED561" s="51"/>
      <c r="EE561" s="51"/>
      <c r="EF561" s="51"/>
      <c r="EG561" s="51"/>
      <c r="EH561" s="51"/>
      <c r="EI561" s="51"/>
      <c r="EJ561" s="51"/>
      <c r="EK561" s="51"/>
      <c r="EL561" s="51"/>
      <c r="EM561" s="51"/>
      <c r="EN561" s="51"/>
      <c r="EO561" s="51"/>
      <c r="EP561" s="51"/>
      <c r="EQ561" s="51"/>
      <c r="ER561" s="51"/>
      <c r="ES561" s="51"/>
      <c r="ET561" s="51"/>
      <c r="EU561" s="51"/>
      <c r="EV561" s="51"/>
      <c r="EW561" s="51"/>
      <c r="EX561" s="51"/>
      <c r="EY561" s="51"/>
      <c r="EZ561" s="51"/>
      <c r="FA561" s="51"/>
      <c r="FB561" s="51"/>
      <c r="FC561" s="51"/>
      <c r="FD561" s="51"/>
      <c r="FE561" s="51"/>
      <c r="FF561" s="51"/>
      <c r="FG561" s="51"/>
      <c r="FH561" s="51"/>
      <c r="FI561" s="51"/>
      <c r="FJ561" s="51"/>
      <c r="FK561" s="51"/>
      <c r="FL561" s="51"/>
      <c r="FM561" s="51"/>
      <c r="FN561" s="51"/>
      <c r="FO561" s="51"/>
      <c r="FP561" s="51"/>
      <c r="FQ561" s="51"/>
      <c r="FR561" s="51"/>
      <c r="FS561" s="51"/>
      <c r="FT561" s="51"/>
      <c r="FU561" s="51"/>
      <c r="FV561" s="51"/>
      <c r="FW561" s="51"/>
      <c r="FX561" s="51"/>
      <c r="FY561" s="51"/>
      <c r="FZ561" s="51"/>
      <c r="GA561" s="51"/>
      <c r="GB561" s="51"/>
      <c r="GC561" s="51"/>
      <c r="GD561" s="51"/>
      <c r="GE561" s="51"/>
      <c r="GF561" s="51"/>
      <c r="GG561" s="51"/>
      <c r="GH561" s="51"/>
      <c r="GI561" s="51"/>
      <c r="GJ561" s="51"/>
      <c r="GK561" s="51"/>
      <c r="GL561" s="51"/>
      <c r="GM561" s="51"/>
      <c r="GN561" s="51"/>
      <c r="GO561" s="51"/>
      <c r="GP561" s="51"/>
      <c r="GQ561" s="51"/>
      <c r="GR561" s="51"/>
      <c r="GS561" s="51"/>
      <c r="GT561" s="51"/>
      <c r="GU561" s="51"/>
      <c r="GV561" s="51"/>
      <c r="GW561" s="51"/>
      <c r="GX561" s="51"/>
      <c r="GY561" s="51"/>
      <c r="GZ561" s="51"/>
      <c r="HA561" s="51"/>
      <c r="HB561" s="51"/>
      <c r="HC561" s="51"/>
      <c r="HD561" s="51"/>
      <c r="HE561" s="51"/>
      <c r="HF561" s="51"/>
      <c r="HG561" s="51"/>
      <c r="HH561" s="51"/>
      <c r="HI561" s="51"/>
      <c r="HJ561" s="51"/>
      <c r="HK561" s="51"/>
      <c r="HL561" s="51"/>
      <c r="HM561" s="51"/>
      <c r="HN561" s="51"/>
      <c r="HO561" s="51"/>
      <c r="HP561" s="51"/>
      <c r="HQ561" s="51"/>
      <c r="HR561" s="51"/>
      <c r="HS561" s="51"/>
      <c r="HT561" s="51"/>
      <c r="HU561" s="51"/>
      <c r="HV561" s="51"/>
      <c r="HW561" s="51"/>
      <c r="HX561" s="51"/>
      <c r="HY561" s="51"/>
      <c r="HZ561" s="51"/>
      <c r="IA561" s="51"/>
      <c r="IB561" s="51"/>
      <c r="IC561" s="51"/>
      <c r="ID561" s="51"/>
      <c r="IE561" s="51"/>
      <c r="IF561" s="51"/>
      <c r="IG561" s="51"/>
      <c r="IH561" s="51"/>
      <c r="II561" s="51"/>
      <c r="IJ561" s="51"/>
      <c r="IK561" s="51"/>
      <c r="IL561" s="51"/>
      <c r="IM561" s="51"/>
      <c r="IN561" s="51"/>
      <c r="IO561" s="51"/>
      <c r="IP561" s="51"/>
      <c r="IQ561" s="51"/>
      <c r="IR561" s="51"/>
      <c r="IS561" s="51"/>
      <c r="IT561" s="51"/>
      <c r="IU561" s="51"/>
      <c r="IV561" s="51"/>
    </row>
    <row r="562" spans="1:256" ht="13.5">
      <c r="A562" s="166"/>
      <c r="B562" s="166"/>
      <c r="C562" s="166"/>
      <c r="D562" s="166"/>
      <c r="E562" s="166"/>
      <c r="F562" s="166"/>
      <c r="G562" s="166"/>
      <c r="H562" s="166"/>
      <c r="I562" s="166"/>
      <c r="J562" s="166"/>
      <c r="K562" s="166"/>
      <c r="L562" s="166"/>
      <c r="M562" s="166"/>
      <c r="N562" s="166"/>
      <c r="O562" s="166"/>
      <c r="P562" s="166"/>
      <c r="Q562" s="166"/>
      <c r="R562" s="166"/>
      <c r="S562" s="166"/>
      <c r="T562" s="166"/>
      <c r="U562" s="166"/>
      <c r="V562" s="166"/>
      <c r="W562" s="166"/>
      <c r="X562" s="166"/>
      <c r="Y562" s="166"/>
      <c r="Z562" s="166"/>
      <c r="AA562" s="166"/>
      <c r="AB562" s="166"/>
      <c r="AC562" s="166"/>
      <c r="AD562" s="166"/>
      <c r="AE562" s="166"/>
      <c r="AF562" s="166"/>
      <c r="AG562" s="166"/>
      <c r="AH562" s="166"/>
      <c r="AI562" s="166"/>
      <c r="AJ562" s="57"/>
      <c r="AK562" s="57"/>
      <c r="AL562" s="51"/>
      <c r="AM562" s="51"/>
      <c r="AN562" s="51"/>
      <c r="AO562" s="51"/>
      <c r="AP562" s="51"/>
      <c r="AQ562" s="51"/>
      <c r="AR562" s="51"/>
      <c r="AS562" s="51"/>
      <c r="AT562" s="51"/>
      <c r="AU562" s="51"/>
      <c r="AV562" s="51"/>
      <c r="AW562" s="51"/>
      <c r="AX562" s="51"/>
      <c r="AY562" s="51"/>
      <c r="AZ562" s="51"/>
      <c r="BA562" s="51"/>
      <c r="BB562" s="51"/>
      <c r="BC562" s="51"/>
      <c r="BD562" s="51"/>
      <c r="BE562" s="51"/>
      <c r="BF562" s="51"/>
      <c r="BG562" s="51"/>
      <c r="BH562" s="51"/>
      <c r="BI562" s="51"/>
      <c r="BJ562" s="51"/>
      <c r="BK562" s="51"/>
      <c r="BL562" s="51"/>
      <c r="BM562" s="51"/>
      <c r="BN562" s="51"/>
      <c r="BO562" s="51"/>
      <c r="BP562" s="51"/>
      <c r="BQ562" s="51"/>
      <c r="BR562" s="51"/>
      <c r="BS562" s="51"/>
      <c r="BT562" s="51"/>
      <c r="BU562" s="51"/>
      <c r="BV562" s="51"/>
      <c r="BW562" s="51"/>
      <c r="BX562" s="51"/>
      <c r="BY562" s="51"/>
      <c r="BZ562" s="51"/>
      <c r="CA562" s="51"/>
      <c r="CB562" s="51"/>
      <c r="CC562" s="51"/>
      <c r="CD562" s="51"/>
      <c r="CE562" s="51"/>
      <c r="CF562" s="51"/>
      <c r="CG562" s="51"/>
      <c r="CH562" s="51"/>
      <c r="CI562" s="51"/>
      <c r="CJ562" s="51"/>
      <c r="CK562" s="51"/>
      <c r="CL562" s="51"/>
      <c r="CM562" s="51"/>
      <c r="CN562" s="51"/>
      <c r="CO562" s="51"/>
      <c r="CP562" s="51"/>
      <c r="CQ562" s="51"/>
      <c r="CR562" s="51"/>
      <c r="CS562" s="51"/>
      <c r="CT562" s="51"/>
      <c r="CU562" s="51"/>
      <c r="CV562" s="51"/>
      <c r="CW562" s="51"/>
      <c r="CX562" s="51"/>
      <c r="CY562" s="51"/>
      <c r="CZ562" s="51"/>
      <c r="DA562" s="51"/>
      <c r="DB562" s="51"/>
      <c r="DC562" s="51"/>
      <c r="DD562" s="51"/>
      <c r="DE562" s="51"/>
      <c r="DF562" s="51"/>
      <c r="DG562" s="51"/>
      <c r="DH562" s="51"/>
      <c r="DI562" s="51"/>
      <c r="DJ562" s="51"/>
      <c r="DK562" s="51"/>
      <c r="DL562" s="51"/>
      <c r="DM562" s="51"/>
      <c r="DN562" s="51"/>
      <c r="DO562" s="51"/>
      <c r="DP562" s="51"/>
      <c r="DQ562" s="51"/>
      <c r="DR562" s="51"/>
      <c r="DS562" s="51"/>
      <c r="DT562" s="51"/>
      <c r="DU562" s="51"/>
      <c r="DV562" s="51"/>
      <c r="DW562" s="51"/>
      <c r="DX562" s="51"/>
      <c r="DY562" s="51"/>
      <c r="DZ562" s="51"/>
      <c r="EA562" s="51"/>
      <c r="EB562" s="51"/>
      <c r="EC562" s="51"/>
      <c r="ED562" s="51"/>
      <c r="EE562" s="51"/>
      <c r="EF562" s="51"/>
      <c r="EG562" s="51"/>
      <c r="EH562" s="51"/>
      <c r="EI562" s="51"/>
      <c r="EJ562" s="51"/>
      <c r="EK562" s="51"/>
      <c r="EL562" s="51"/>
      <c r="EM562" s="51"/>
      <c r="EN562" s="51"/>
      <c r="EO562" s="51"/>
      <c r="EP562" s="51"/>
      <c r="EQ562" s="51"/>
      <c r="ER562" s="51"/>
      <c r="ES562" s="51"/>
      <c r="ET562" s="51"/>
      <c r="EU562" s="51"/>
      <c r="EV562" s="51"/>
      <c r="EW562" s="51"/>
      <c r="EX562" s="51"/>
      <c r="EY562" s="51"/>
      <c r="EZ562" s="51"/>
      <c r="FA562" s="51"/>
      <c r="FB562" s="51"/>
      <c r="FC562" s="51"/>
      <c r="FD562" s="51"/>
      <c r="FE562" s="51"/>
      <c r="FF562" s="51"/>
      <c r="FG562" s="51"/>
      <c r="FH562" s="51"/>
      <c r="FI562" s="51"/>
      <c r="FJ562" s="51"/>
      <c r="FK562" s="51"/>
      <c r="FL562" s="51"/>
      <c r="FM562" s="51"/>
      <c r="FN562" s="51"/>
      <c r="FO562" s="51"/>
      <c r="FP562" s="51"/>
      <c r="FQ562" s="51"/>
      <c r="FR562" s="51"/>
      <c r="FS562" s="51"/>
      <c r="FT562" s="51"/>
      <c r="FU562" s="51"/>
      <c r="FV562" s="51"/>
      <c r="FW562" s="51"/>
      <c r="FX562" s="51"/>
      <c r="FY562" s="51"/>
      <c r="FZ562" s="51"/>
      <c r="GA562" s="51"/>
      <c r="GB562" s="51"/>
      <c r="GC562" s="51"/>
      <c r="GD562" s="51"/>
      <c r="GE562" s="51"/>
      <c r="GF562" s="51"/>
      <c r="GG562" s="51"/>
      <c r="GH562" s="51"/>
      <c r="GI562" s="51"/>
      <c r="GJ562" s="51"/>
      <c r="GK562" s="51"/>
      <c r="GL562" s="51"/>
      <c r="GM562" s="51"/>
      <c r="GN562" s="51"/>
      <c r="GO562" s="51"/>
      <c r="GP562" s="51"/>
      <c r="GQ562" s="51"/>
      <c r="GR562" s="51"/>
      <c r="GS562" s="51"/>
      <c r="GT562" s="51"/>
      <c r="GU562" s="51"/>
      <c r="GV562" s="51"/>
      <c r="GW562" s="51"/>
      <c r="GX562" s="51"/>
      <c r="GY562" s="51"/>
      <c r="GZ562" s="51"/>
      <c r="HA562" s="51"/>
      <c r="HB562" s="51"/>
      <c r="HC562" s="51"/>
      <c r="HD562" s="51"/>
      <c r="HE562" s="51"/>
      <c r="HF562" s="51"/>
      <c r="HG562" s="51"/>
      <c r="HH562" s="51"/>
      <c r="HI562" s="51"/>
      <c r="HJ562" s="51"/>
      <c r="HK562" s="51"/>
      <c r="HL562" s="51"/>
      <c r="HM562" s="51"/>
      <c r="HN562" s="51"/>
      <c r="HO562" s="51"/>
      <c r="HP562" s="51"/>
      <c r="HQ562" s="51"/>
      <c r="HR562" s="51"/>
      <c r="HS562" s="51"/>
      <c r="HT562" s="51"/>
      <c r="HU562" s="51"/>
      <c r="HV562" s="51"/>
      <c r="HW562" s="51"/>
      <c r="HX562" s="51"/>
      <c r="HY562" s="51"/>
      <c r="HZ562" s="51"/>
      <c r="IA562" s="51"/>
      <c r="IB562" s="51"/>
      <c r="IC562" s="51"/>
      <c r="ID562" s="51"/>
      <c r="IE562" s="51"/>
      <c r="IF562" s="51"/>
      <c r="IG562" s="51"/>
      <c r="IH562" s="51"/>
      <c r="II562" s="51"/>
      <c r="IJ562" s="51"/>
      <c r="IK562" s="51"/>
      <c r="IL562" s="51"/>
      <c r="IM562" s="51"/>
      <c r="IN562" s="51"/>
      <c r="IO562" s="51"/>
      <c r="IP562" s="51"/>
      <c r="IQ562" s="51"/>
      <c r="IR562" s="51"/>
      <c r="IS562" s="51"/>
      <c r="IT562" s="51"/>
      <c r="IU562" s="51"/>
      <c r="IV562" s="51"/>
    </row>
    <row r="563" spans="1:256" ht="13.5">
      <c r="A563" s="166"/>
      <c r="B563" s="166"/>
      <c r="C563" s="166"/>
      <c r="D563" s="166"/>
      <c r="E563" s="166"/>
      <c r="F563" s="166"/>
      <c r="G563" s="166"/>
      <c r="H563" s="166"/>
      <c r="I563" s="166"/>
      <c r="J563" s="166"/>
      <c r="K563" s="166"/>
      <c r="L563" s="166"/>
      <c r="M563" s="166"/>
      <c r="N563" s="166"/>
      <c r="O563" s="166"/>
      <c r="P563" s="166"/>
      <c r="Q563" s="166"/>
      <c r="R563" s="166"/>
      <c r="S563" s="166"/>
      <c r="T563" s="166"/>
      <c r="U563" s="166"/>
      <c r="V563" s="166"/>
      <c r="W563" s="166"/>
      <c r="X563" s="166"/>
      <c r="Y563" s="166"/>
      <c r="Z563" s="166"/>
      <c r="AA563" s="166"/>
      <c r="AB563" s="166"/>
      <c r="AC563" s="166"/>
      <c r="AD563" s="166"/>
      <c r="AE563" s="166"/>
      <c r="AF563" s="166"/>
      <c r="AG563" s="166"/>
      <c r="AH563" s="166"/>
      <c r="AI563" s="166"/>
      <c r="AJ563" s="57"/>
      <c r="AK563" s="57"/>
      <c r="AL563" s="57"/>
      <c r="AM563" s="57"/>
      <c r="AN563" s="51"/>
      <c r="AO563" s="51"/>
      <c r="AP563" s="51"/>
      <c r="AQ563" s="51"/>
      <c r="AR563" s="51"/>
      <c r="AS563" s="51"/>
      <c r="AT563" s="51"/>
      <c r="AU563" s="51"/>
      <c r="AV563" s="51"/>
      <c r="AW563" s="51"/>
      <c r="AX563" s="51"/>
      <c r="AY563" s="51"/>
      <c r="AZ563" s="51"/>
      <c r="BA563" s="51"/>
      <c r="BB563" s="51"/>
      <c r="BC563" s="51"/>
      <c r="BD563" s="51"/>
      <c r="BE563" s="51"/>
      <c r="BF563" s="51"/>
      <c r="BG563" s="51"/>
      <c r="BH563" s="51"/>
      <c r="BI563" s="51"/>
      <c r="BJ563" s="51"/>
      <c r="BK563" s="51"/>
      <c r="BL563" s="51"/>
      <c r="BM563" s="51"/>
      <c r="BN563" s="51"/>
      <c r="BO563" s="51"/>
      <c r="BP563" s="51"/>
      <c r="BQ563" s="51"/>
      <c r="BR563" s="51"/>
      <c r="BS563" s="51"/>
      <c r="BT563" s="51"/>
      <c r="BU563" s="51"/>
      <c r="BV563" s="51"/>
      <c r="BW563" s="51"/>
      <c r="BX563" s="51"/>
      <c r="BY563" s="51"/>
      <c r="BZ563" s="51"/>
      <c r="CA563" s="51"/>
      <c r="CB563" s="51"/>
      <c r="CC563" s="51"/>
      <c r="CD563" s="51"/>
      <c r="CE563" s="51"/>
      <c r="CF563" s="51"/>
      <c r="CG563" s="51"/>
      <c r="CH563" s="51"/>
      <c r="CI563" s="51"/>
      <c r="CJ563" s="51"/>
      <c r="CK563" s="51"/>
      <c r="CL563" s="51"/>
      <c r="CM563" s="51"/>
      <c r="CN563" s="51"/>
      <c r="CO563" s="51"/>
      <c r="CP563" s="51"/>
      <c r="CQ563" s="51"/>
      <c r="CR563" s="51"/>
      <c r="CS563" s="51"/>
      <c r="CT563" s="51"/>
      <c r="CU563" s="51"/>
      <c r="CV563" s="51"/>
      <c r="CW563" s="51"/>
      <c r="CX563" s="51"/>
      <c r="CY563" s="51"/>
      <c r="CZ563" s="51"/>
      <c r="DA563" s="51"/>
      <c r="DB563" s="51"/>
      <c r="DC563" s="51"/>
      <c r="DD563" s="51"/>
      <c r="DE563" s="51"/>
      <c r="DF563" s="51"/>
      <c r="DG563" s="51"/>
      <c r="DH563" s="51"/>
      <c r="DI563" s="51"/>
      <c r="DJ563" s="51"/>
      <c r="DK563" s="51"/>
      <c r="DL563" s="51"/>
      <c r="DM563" s="51"/>
      <c r="DN563" s="51"/>
      <c r="DO563" s="51"/>
      <c r="DP563" s="51"/>
      <c r="DQ563" s="51"/>
      <c r="DR563" s="51"/>
      <c r="DS563" s="51"/>
      <c r="DT563" s="51"/>
      <c r="DU563" s="51"/>
      <c r="DV563" s="51"/>
      <c r="DW563" s="51"/>
      <c r="DX563" s="51"/>
      <c r="DY563" s="51"/>
      <c r="DZ563" s="51"/>
      <c r="EA563" s="51"/>
      <c r="EB563" s="51"/>
      <c r="EC563" s="51"/>
      <c r="ED563" s="51"/>
      <c r="EE563" s="51"/>
      <c r="EF563" s="51"/>
      <c r="EG563" s="51"/>
      <c r="EH563" s="51"/>
      <c r="EI563" s="51"/>
      <c r="EJ563" s="51"/>
      <c r="EK563" s="51"/>
      <c r="EL563" s="51"/>
      <c r="EM563" s="51"/>
      <c r="EN563" s="51"/>
      <c r="EO563" s="51"/>
      <c r="EP563" s="51"/>
      <c r="EQ563" s="51"/>
      <c r="ER563" s="51"/>
      <c r="ES563" s="51"/>
      <c r="ET563" s="51"/>
      <c r="EU563" s="51"/>
      <c r="EV563" s="51"/>
      <c r="EW563" s="51"/>
      <c r="EX563" s="51"/>
      <c r="EY563" s="51"/>
      <c r="EZ563" s="51"/>
      <c r="FA563" s="51"/>
      <c r="FB563" s="51"/>
      <c r="FC563" s="51"/>
      <c r="FD563" s="51"/>
      <c r="FE563" s="51"/>
      <c r="FF563" s="51"/>
      <c r="FG563" s="51"/>
      <c r="FH563" s="51"/>
      <c r="FI563" s="51"/>
      <c r="FJ563" s="51"/>
      <c r="FK563" s="51"/>
      <c r="FL563" s="51"/>
      <c r="FM563" s="51"/>
      <c r="FN563" s="51"/>
      <c r="FO563" s="51"/>
      <c r="FP563" s="51"/>
      <c r="FQ563" s="51"/>
      <c r="FR563" s="51"/>
      <c r="FS563" s="51"/>
      <c r="FT563" s="51"/>
      <c r="FU563" s="51"/>
      <c r="FV563" s="51"/>
      <c r="FW563" s="51"/>
      <c r="FX563" s="51"/>
      <c r="FY563" s="51"/>
      <c r="FZ563" s="51"/>
      <c r="GA563" s="51"/>
      <c r="GB563" s="51"/>
      <c r="GC563" s="51"/>
      <c r="GD563" s="51"/>
      <c r="GE563" s="51"/>
      <c r="GF563" s="51"/>
      <c r="GG563" s="51"/>
      <c r="GH563" s="51"/>
      <c r="GI563" s="51"/>
      <c r="GJ563" s="51"/>
      <c r="GK563" s="51"/>
      <c r="GL563" s="51"/>
      <c r="GM563" s="51"/>
      <c r="GN563" s="51"/>
      <c r="GO563" s="51"/>
      <c r="GP563" s="51"/>
      <c r="GQ563" s="51"/>
      <c r="GR563" s="51"/>
      <c r="GS563" s="51"/>
      <c r="GT563" s="51"/>
      <c r="GU563" s="51"/>
      <c r="GV563" s="51"/>
      <c r="GW563" s="51"/>
      <c r="GX563" s="51"/>
      <c r="GY563" s="51"/>
      <c r="GZ563" s="51"/>
      <c r="HA563" s="51"/>
      <c r="HB563" s="51"/>
      <c r="HC563" s="51"/>
      <c r="HD563" s="51"/>
      <c r="HE563" s="51"/>
      <c r="HF563" s="51"/>
      <c r="HG563" s="51"/>
      <c r="HH563" s="51"/>
      <c r="HI563" s="51"/>
      <c r="HJ563" s="51"/>
      <c r="HK563" s="51"/>
      <c r="HL563" s="51"/>
      <c r="HM563" s="51"/>
      <c r="HN563" s="51"/>
      <c r="HO563" s="51"/>
      <c r="HP563" s="51"/>
      <c r="HQ563" s="51"/>
      <c r="HR563" s="51"/>
      <c r="HS563" s="51"/>
      <c r="HT563" s="51"/>
      <c r="HU563" s="51"/>
      <c r="HV563" s="51"/>
      <c r="HW563" s="51"/>
      <c r="HX563" s="51"/>
      <c r="HY563" s="51"/>
      <c r="HZ563" s="51"/>
      <c r="IA563" s="51"/>
      <c r="IB563" s="51"/>
      <c r="IC563" s="51"/>
      <c r="ID563" s="51"/>
      <c r="IE563" s="51"/>
      <c r="IF563" s="51"/>
      <c r="IG563" s="51"/>
      <c r="IH563" s="51"/>
      <c r="II563" s="51"/>
      <c r="IJ563" s="51"/>
      <c r="IK563" s="51"/>
      <c r="IL563" s="51"/>
      <c r="IM563" s="51"/>
      <c r="IN563" s="51"/>
      <c r="IO563" s="51"/>
      <c r="IP563" s="51"/>
      <c r="IQ563" s="51"/>
      <c r="IR563" s="51"/>
      <c r="IS563" s="51"/>
      <c r="IT563" s="51"/>
      <c r="IU563" s="51"/>
      <c r="IV563" s="51"/>
    </row>
    <row r="564" spans="1:256" ht="13.5">
      <c r="A564" s="166"/>
      <c r="B564" s="166"/>
      <c r="C564" s="166"/>
      <c r="D564" s="166"/>
      <c r="E564" s="166"/>
      <c r="F564" s="166"/>
      <c r="G564" s="166"/>
      <c r="H564" s="166"/>
      <c r="I564" s="166"/>
      <c r="J564" s="166"/>
      <c r="K564" s="166"/>
      <c r="L564" s="166"/>
      <c r="M564" s="166"/>
      <c r="N564" s="166"/>
      <c r="O564" s="166"/>
      <c r="P564" s="166"/>
      <c r="Q564" s="166"/>
      <c r="R564" s="166"/>
      <c r="S564" s="166"/>
      <c r="T564" s="166"/>
      <c r="U564" s="166"/>
      <c r="V564" s="166"/>
      <c r="W564" s="166"/>
      <c r="X564" s="166"/>
      <c r="Y564" s="166"/>
      <c r="Z564" s="166"/>
      <c r="AA564" s="166"/>
      <c r="AB564" s="166"/>
      <c r="AC564" s="166"/>
      <c r="AD564" s="166"/>
      <c r="AE564" s="166"/>
      <c r="AF564" s="166"/>
      <c r="AG564" s="166"/>
      <c r="AH564" s="166"/>
      <c r="AI564" s="166"/>
      <c r="AJ564" s="57"/>
      <c r="AK564" s="57"/>
      <c r="AL564" s="57"/>
      <c r="AM564" s="51"/>
      <c r="AN564" s="51"/>
      <c r="AO564" s="51"/>
      <c r="AP564" s="51"/>
      <c r="AQ564" s="51"/>
      <c r="AR564" s="51"/>
      <c r="AS564" s="51"/>
      <c r="AT564" s="51"/>
      <c r="AU564" s="51"/>
      <c r="AV564" s="51"/>
      <c r="AW564" s="51"/>
      <c r="AX564" s="51"/>
      <c r="AY564" s="51"/>
      <c r="AZ564" s="51"/>
      <c r="BA564" s="51"/>
      <c r="BB564" s="51"/>
      <c r="BC564" s="51"/>
      <c r="BD564" s="51"/>
      <c r="BE564" s="51"/>
      <c r="BF564" s="51"/>
      <c r="BG564" s="51"/>
      <c r="BH564" s="51"/>
      <c r="BI564" s="51"/>
      <c r="BJ564" s="51"/>
      <c r="BK564" s="51"/>
      <c r="BL564" s="51"/>
      <c r="BM564" s="51"/>
      <c r="BN564" s="51"/>
      <c r="BO564" s="51"/>
      <c r="BP564" s="51"/>
      <c r="BQ564" s="51"/>
      <c r="BR564" s="51"/>
      <c r="BS564" s="51"/>
      <c r="BT564" s="51"/>
      <c r="BU564" s="51"/>
      <c r="BV564" s="51"/>
      <c r="BW564" s="51"/>
      <c r="BX564" s="51"/>
      <c r="BY564" s="51"/>
      <c r="BZ564" s="51"/>
      <c r="CA564" s="51"/>
      <c r="CB564" s="51"/>
      <c r="CC564" s="51"/>
      <c r="CD564" s="51"/>
      <c r="CE564" s="51"/>
      <c r="CF564" s="51"/>
      <c r="CG564" s="51"/>
      <c r="CH564" s="51"/>
      <c r="CI564" s="51"/>
      <c r="CJ564" s="51"/>
      <c r="CK564" s="51"/>
      <c r="CL564" s="51"/>
      <c r="CM564" s="51"/>
      <c r="CN564" s="51"/>
      <c r="CO564" s="51"/>
      <c r="CP564" s="51"/>
      <c r="CQ564" s="51"/>
      <c r="CR564" s="51"/>
      <c r="CS564" s="51"/>
      <c r="CT564" s="51"/>
      <c r="CU564" s="51"/>
      <c r="CV564" s="51"/>
      <c r="CW564" s="51"/>
      <c r="CX564" s="51"/>
      <c r="CY564" s="51"/>
      <c r="CZ564" s="51"/>
      <c r="DA564" s="51"/>
      <c r="DB564" s="51"/>
      <c r="DC564" s="51"/>
      <c r="DD564" s="51"/>
      <c r="DE564" s="51"/>
      <c r="DF564" s="51"/>
      <c r="DG564" s="51"/>
      <c r="DH564" s="51"/>
      <c r="DI564" s="51"/>
      <c r="DJ564" s="51"/>
      <c r="DK564" s="51"/>
      <c r="DL564" s="51"/>
      <c r="DM564" s="51"/>
      <c r="DN564" s="51"/>
      <c r="DO564" s="51"/>
      <c r="DP564" s="51"/>
      <c r="DQ564" s="51"/>
      <c r="DR564" s="51"/>
      <c r="DS564" s="51"/>
      <c r="DT564" s="51"/>
      <c r="DU564" s="51"/>
      <c r="DV564" s="51"/>
      <c r="DW564" s="51"/>
      <c r="DX564" s="51"/>
      <c r="DY564" s="51"/>
      <c r="DZ564" s="51"/>
      <c r="EA564" s="51"/>
      <c r="EB564" s="51"/>
      <c r="EC564" s="51"/>
      <c r="ED564" s="51"/>
      <c r="EE564" s="51"/>
      <c r="EF564" s="51"/>
      <c r="EG564" s="51"/>
      <c r="EH564" s="51"/>
      <c r="EI564" s="51"/>
      <c r="EJ564" s="51"/>
      <c r="EK564" s="51"/>
      <c r="EL564" s="51"/>
      <c r="EM564" s="51"/>
      <c r="EN564" s="51"/>
      <c r="EO564" s="51"/>
      <c r="EP564" s="51"/>
      <c r="EQ564" s="51"/>
      <c r="ER564" s="51"/>
      <c r="ES564" s="51"/>
      <c r="ET564" s="51"/>
      <c r="EU564" s="51"/>
      <c r="EV564" s="51"/>
      <c r="EW564" s="51"/>
      <c r="EX564" s="51"/>
      <c r="EY564" s="51"/>
      <c r="EZ564" s="51"/>
      <c r="FA564" s="51"/>
      <c r="FB564" s="51"/>
      <c r="FC564" s="51"/>
      <c r="FD564" s="51"/>
      <c r="FE564" s="51"/>
      <c r="FF564" s="51"/>
      <c r="FG564" s="51"/>
      <c r="FH564" s="51"/>
      <c r="FI564" s="51"/>
      <c r="FJ564" s="51"/>
      <c r="FK564" s="51"/>
      <c r="FL564" s="51"/>
      <c r="FM564" s="51"/>
      <c r="FN564" s="51"/>
      <c r="FO564" s="51"/>
      <c r="FP564" s="51"/>
      <c r="FQ564" s="51"/>
      <c r="FR564" s="51"/>
      <c r="FS564" s="51"/>
      <c r="FT564" s="51"/>
      <c r="FU564" s="51"/>
      <c r="FV564" s="51"/>
      <c r="FW564" s="51"/>
      <c r="FX564" s="51"/>
      <c r="FY564" s="51"/>
      <c r="FZ564" s="51"/>
      <c r="GA564" s="51"/>
      <c r="GB564" s="51"/>
      <c r="GC564" s="51"/>
      <c r="GD564" s="51"/>
      <c r="GE564" s="51"/>
      <c r="GF564" s="51"/>
      <c r="GG564" s="51"/>
      <c r="GH564" s="51"/>
      <c r="GI564" s="51"/>
      <c r="GJ564" s="51"/>
      <c r="GK564" s="51"/>
      <c r="GL564" s="51"/>
      <c r="GM564" s="51"/>
      <c r="GN564" s="51"/>
      <c r="GO564" s="51"/>
      <c r="GP564" s="51"/>
      <c r="GQ564" s="51"/>
      <c r="GR564" s="51"/>
      <c r="GS564" s="51"/>
      <c r="GT564" s="51"/>
      <c r="GU564" s="51"/>
      <c r="GV564" s="51"/>
      <c r="GW564" s="51"/>
      <c r="GX564" s="51"/>
      <c r="GY564" s="51"/>
      <c r="GZ564" s="51"/>
      <c r="HA564" s="51"/>
      <c r="HB564" s="51"/>
      <c r="HC564" s="51"/>
      <c r="HD564" s="51"/>
      <c r="HE564" s="51"/>
      <c r="HF564" s="51"/>
      <c r="HG564" s="51"/>
      <c r="HH564" s="51"/>
      <c r="HI564" s="51"/>
      <c r="HJ564" s="51"/>
      <c r="HK564" s="51"/>
      <c r="HL564" s="51"/>
      <c r="HM564" s="51"/>
      <c r="HN564" s="51"/>
      <c r="HO564" s="51"/>
      <c r="HP564" s="51"/>
      <c r="HQ564" s="51"/>
      <c r="HR564" s="51"/>
      <c r="HS564" s="51"/>
      <c r="HT564" s="51"/>
      <c r="HU564" s="51"/>
      <c r="HV564" s="51"/>
      <c r="HW564" s="51"/>
      <c r="HX564" s="51"/>
      <c r="HY564" s="51"/>
      <c r="HZ564" s="51"/>
      <c r="IA564" s="51"/>
      <c r="IB564" s="51"/>
      <c r="IC564" s="51"/>
      <c r="ID564" s="51"/>
      <c r="IE564" s="51"/>
      <c r="IF564" s="51"/>
      <c r="IG564" s="51"/>
      <c r="IH564" s="51"/>
      <c r="II564" s="51"/>
      <c r="IJ564" s="51"/>
      <c r="IK564" s="51"/>
      <c r="IL564" s="51"/>
      <c r="IM564" s="51"/>
      <c r="IN564" s="51"/>
      <c r="IO564" s="51"/>
      <c r="IP564" s="51"/>
      <c r="IQ564" s="51"/>
      <c r="IR564" s="51"/>
      <c r="IS564" s="51"/>
      <c r="IT564" s="51"/>
      <c r="IU564" s="51"/>
      <c r="IV564" s="51"/>
    </row>
    <row r="565" spans="1:256" ht="13.5">
      <c r="A565" s="166"/>
      <c r="B565" s="166"/>
      <c r="C565" s="166"/>
      <c r="D565" s="166"/>
      <c r="E565" s="166"/>
      <c r="F565" s="166"/>
      <c r="G565" s="166"/>
      <c r="H565" s="166"/>
      <c r="I565" s="166"/>
      <c r="J565" s="166"/>
      <c r="K565" s="166"/>
      <c r="L565" s="166"/>
      <c r="M565" s="166"/>
      <c r="N565" s="166"/>
      <c r="O565" s="166"/>
      <c r="P565" s="166"/>
      <c r="Q565" s="166"/>
      <c r="R565" s="166"/>
      <c r="S565" s="166"/>
      <c r="T565" s="166"/>
      <c r="U565" s="166"/>
      <c r="V565" s="166"/>
      <c r="W565" s="166"/>
      <c r="X565" s="166"/>
      <c r="Y565" s="166"/>
      <c r="Z565" s="166"/>
      <c r="AA565" s="166"/>
      <c r="AB565" s="166"/>
      <c r="AC565" s="166"/>
      <c r="AD565" s="166"/>
      <c r="AE565" s="166"/>
      <c r="AF565" s="166"/>
      <c r="AG565" s="166"/>
      <c r="AH565" s="166"/>
      <c r="AI565" s="166"/>
      <c r="AJ565" s="57"/>
      <c r="AK565" s="57"/>
      <c r="AL565" s="57"/>
      <c r="AM565" s="57"/>
      <c r="AN565" s="51"/>
      <c r="AO565" s="51"/>
      <c r="AP565" s="51"/>
      <c r="AQ565" s="51"/>
      <c r="AR565" s="51"/>
      <c r="AS565" s="51"/>
      <c r="AT565" s="51"/>
      <c r="AU565" s="51"/>
      <c r="AV565" s="51"/>
      <c r="AW565" s="51"/>
      <c r="AX565" s="51"/>
      <c r="AY565" s="51"/>
      <c r="AZ565" s="51"/>
      <c r="BA565" s="51"/>
      <c r="BB565" s="51"/>
      <c r="BC565" s="51"/>
      <c r="BD565" s="51"/>
      <c r="BE565" s="51"/>
      <c r="BF565" s="51"/>
      <c r="BG565" s="51"/>
      <c r="BH565" s="51"/>
      <c r="BI565" s="51"/>
      <c r="BJ565" s="51"/>
      <c r="BK565" s="51"/>
      <c r="BL565" s="51"/>
      <c r="BM565" s="51"/>
      <c r="BN565" s="51"/>
      <c r="BO565" s="51"/>
      <c r="BP565" s="51"/>
      <c r="BQ565" s="51"/>
      <c r="BR565" s="51"/>
      <c r="BS565" s="51"/>
      <c r="BT565" s="51"/>
      <c r="BU565" s="51"/>
      <c r="BV565" s="51"/>
      <c r="BW565" s="51"/>
      <c r="BX565" s="51"/>
      <c r="BY565" s="51"/>
      <c r="BZ565" s="51"/>
      <c r="CA565" s="51"/>
      <c r="CB565" s="51"/>
      <c r="CC565" s="51"/>
      <c r="CD565" s="51"/>
      <c r="CE565" s="51"/>
      <c r="CF565" s="51"/>
      <c r="CG565" s="51"/>
      <c r="CH565" s="51"/>
      <c r="CI565" s="51"/>
      <c r="CJ565" s="51"/>
      <c r="CK565" s="51"/>
      <c r="CL565" s="51"/>
      <c r="CM565" s="51"/>
      <c r="CN565" s="51"/>
      <c r="CO565" s="51"/>
      <c r="CP565" s="51"/>
      <c r="CQ565" s="51"/>
      <c r="CR565" s="51"/>
      <c r="CS565" s="51"/>
      <c r="CT565" s="51"/>
      <c r="CU565" s="51"/>
      <c r="CV565" s="51"/>
      <c r="CW565" s="51"/>
      <c r="CX565" s="51"/>
      <c r="CY565" s="51"/>
      <c r="CZ565" s="51"/>
      <c r="DA565" s="51"/>
      <c r="DB565" s="51"/>
      <c r="DC565" s="51"/>
      <c r="DD565" s="51"/>
      <c r="DE565" s="51"/>
      <c r="DF565" s="51"/>
      <c r="DG565" s="51"/>
      <c r="DH565" s="51"/>
      <c r="DI565" s="51"/>
      <c r="DJ565" s="51"/>
      <c r="DK565" s="51"/>
      <c r="DL565" s="51"/>
      <c r="DM565" s="51"/>
      <c r="DN565" s="51"/>
      <c r="DO565" s="51"/>
      <c r="DP565" s="51"/>
      <c r="DQ565" s="51"/>
      <c r="DR565" s="51"/>
      <c r="DS565" s="51"/>
      <c r="DT565" s="51"/>
      <c r="DU565" s="51"/>
      <c r="DV565" s="51"/>
      <c r="DW565" s="51"/>
      <c r="DX565" s="51"/>
      <c r="DY565" s="51"/>
      <c r="DZ565" s="51"/>
      <c r="EA565" s="51"/>
      <c r="EB565" s="51"/>
      <c r="EC565" s="51"/>
      <c r="ED565" s="51"/>
      <c r="EE565" s="51"/>
      <c r="EF565" s="51"/>
      <c r="EG565" s="51"/>
      <c r="EH565" s="51"/>
      <c r="EI565" s="51"/>
      <c r="EJ565" s="51"/>
      <c r="EK565" s="51"/>
      <c r="EL565" s="51"/>
      <c r="EM565" s="51"/>
      <c r="EN565" s="51"/>
      <c r="EO565" s="51"/>
      <c r="EP565" s="51"/>
      <c r="EQ565" s="51"/>
      <c r="ER565" s="51"/>
      <c r="ES565" s="51"/>
      <c r="ET565" s="51"/>
      <c r="EU565" s="51"/>
      <c r="EV565" s="51"/>
      <c r="EW565" s="51"/>
      <c r="EX565" s="51"/>
      <c r="EY565" s="51"/>
      <c r="EZ565" s="51"/>
      <c r="FA565" s="51"/>
      <c r="FB565" s="51"/>
      <c r="FC565" s="51"/>
      <c r="FD565" s="51"/>
      <c r="FE565" s="51"/>
      <c r="FF565" s="51"/>
      <c r="FG565" s="51"/>
      <c r="FH565" s="51"/>
      <c r="FI565" s="51"/>
      <c r="FJ565" s="51"/>
      <c r="FK565" s="51"/>
      <c r="FL565" s="51"/>
      <c r="FM565" s="51"/>
      <c r="FN565" s="51"/>
      <c r="FO565" s="51"/>
      <c r="FP565" s="51"/>
      <c r="FQ565" s="51"/>
      <c r="FR565" s="51"/>
      <c r="FS565" s="51"/>
      <c r="FT565" s="51"/>
      <c r="FU565" s="51"/>
      <c r="FV565" s="51"/>
      <c r="FW565" s="51"/>
      <c r="FX565" s="51"/>
      <c r="FY565" s="51"/>
      <c r="FZ565" s="51"/>
      <c r="GA565" s="51"/>
      <c r="GB565" s="51"/>
      <c r="GC565" s="51"/>
      <c r="GD565" s="51"/>
      <c r="GE565" s="51"/>
      <c r="GF565" s="51"/>
      <c r="GG565" s="51"/>
      <c r="GH565" s="51"/>
      <c r="GI565" s="51"/>
      <c r="GJ565" s="51"/>
      <c r="GK565" s="51"/>
      <c r="GL565" s="51"/>
      <c r="GM565" s="51"/>
      <c r="GN565" s="51"/>
      <c r="GO565" s="51"/>
      <c r="GP565" s="51"/>
      <c r="GQ565" s="51"/>
      <c r="GR565" s="51"/>
      <c r="GS565" s="51"/>
      <c r="GT565" s="51"/>
      <c r="GU565" s="51"/>
      <c r="GV565" s="51"/>
      <c r="GW565" s="51"/>
      <c r="GX565" s="51"/>
      <c r="GY565" s="51"/>
      <c r="GZ565" s="51"/>
      <c r="HA565" s="51"/>
      <c r="HB565" s="51"/>
      <c r="HC565" s="51"/>
      <c r="HD565" s="51"/>
      <c r="HE565" s="51"/>
      <c r="HF565" s="51"/>
      <c r="HG565" s="51"/>
      <c r="HH565" s="51"/>
      <c r="HI565" s="51"/>
      <c r="HJ565" s="51"/>
      <c r="HK565" s="51"/>
      <c r="HL565" s="51"/>
      <c r="HM565" s="51"/>
      <c r="HN565" s="51"/>
      <c r="HO565" s="51"/>
      <c r="HP565" s="51"/>
      <c r="HQ565" s="51"/>
      <c r="HR565" s="51"/>
      <c r="HS565" s="51"/>
      <c r="HT565" s="51"/>
      <c r="HU565" s="51"/>
      <c r="HV565" s="51"/>
      <c r="HW565" s="51"/>
      <c r="HX565" s="51"/>
      <c r="HY565" s="51"/>
      <c r="HZ565" s="51"/>
      <c r="IA565" s="51"/>
      <c r="IB565" s="51"/>
      <c r="IC565" s="51"/>
      <c r="ID565" s="51"/>
      <c r="IE565" s="51"/>
      <c r="IF565" s="51"/>
      <c r="IG565" s="51"/>
      <c r="IH565" s="51"/>
      <c r="II565" s="51"/>
      <c r="IJ565" s="51"/>
      <c r="IK565" s="51"/>
      <c r="IL565" s="51"/>
      <c r="IM565" s="51"/>
      <c r="IN565" s="51"/>
      <c r="IO565" s="51"/>
      <c r="IP565" s="51"/>
      <c r="IQ565" s="51"/>
      <c r="IR565" s="51"/>
      <c r="IS565" s="51"/>
      <c r="IT565" s="51"/>
      <c r="IU565" s="51"/>
      <c r="IV565" s="51"/>
    </row>
    <row r="566" spans="1:256" ht="13.5">
      <c r="A566" s="166"/>
      <c r="B566" s="166"/>
      <c r="C566" s="166"/>
      <c r="D566" s="166"/>
      <c r="E566" s="166"/>
      <c r="F566" s="166"/>
      <c r="G566" s="166"/>
      <c r="H566" s="166"/>
      <c r="I566" s="166"/>
      <c r="J566" s="166"/>
      <c r="K566" s="166"/>
      <c r="L566" s="166"/>
      <c r="M566" s="166"/>
      <c r="N566" s="166"/>
      <c r="O566" s="166"/>
      <c r="P566" s="166"/>
      <c r="Q566" s="166"/>
      <c r="R566" s="166"/>
      <c r="S566" s="166"/>
      <c r="T566" s="166"/>
      <c r="U566" s="166"/>
      <c r="V566" s="166"/>
      <c r="W566" s="166"/>
      <c r="X566" s="166"/>
      <c r="Y566" s="166"/>
      <c r="Z566" s="166"/>
      <c r="AA566" s="166"/>
      <c r="AB566" s="166"/>
      <c r="AC566" s="166"/>
      <c r="AD566" s="166"/>
      <c r="AE566" s="166"/>
      <c r="AF566" s="166"/>
      <c r="AG566" s="166"/>
      <c r="AH566" s="166"/>
      <c r="AI566" s="166"/>
      <c r="AJ566" s="57"/>
      <c r="AK566" s="57"/>
      <c r="AL566" s="57"/>
      <c r="AM566" s="57"/>
      <c r="AN566" s="51"/>
      <c r="AO566" s="51"/>
      <c r="AP566" s="51"/>
      <c r="AQ566" s="51"/>
      <c r="AR566" s="51"/>
      <c r="AS566" s="51"/>
      <c r="AT566" s="51"/>
      <c r="AU566" s="51"/>
      <c r="AV566" s="51"/>
      <c r="AW566" s="51"/>
      <c r="AX566" s="51"/>
      <c r="AY566" s="51"/>
      <c r="AZ566" s="51"/>
      <c r="BA566" s="51"/>
      <c r="BB566" s="51"/>
      <c r="BC566" s="51"/>
      <c r="BD566" s="51"/>
      <c r="BE566" s="51"/>
      <c r="BF566" s="51"/>
      <c r="BG566" s="51"/>
      <c r="BH566" s="51"/>
      <c r="BI566" s="51"/>
      <c r="BJ566" s="51"/>
      <c r="BK566" s="51"/>
      <c r="BL566" s="51"/>
      <c r="BM566" s="51"/>
      <c r="BN566" s="51"/>
      <c r="BO566" s="51"/>
      <c r="BP566" s="51"/>
      <c r="BQ566" s="51"/>
      <c r="BR566" s="51"/>
      <c r="BS566" s="51"/>
      <c r="BT566" s="51"/>
      <c r="BU566" s="51"/>
      <c r="BV566" s="51"/>
      <c r="BW566" s="51"/>
      <c r="BX566" s="51"/>
      <c r="BY566" s="51"/>
      <c r="BZ566" s="51"/>
      <c r="CA566" s="51"/>
      <c r="CB566" s="51"/>
      <c r="CC566" s="51"/>
      <c r="CD566" s="51"/>
      <c r="CE566" s="51"/>
      <c r="CF566" s="51"/>
      <c r="CG566" s="51"/>
      <c r="CH566" s="51"/>
      <c r="CI566" s="51"/>
      <c r="CJ566" s="51"/>
      <c r="CK566" s="51"/>
      <c r="CL566" s="51"/>
      <c r="CM566" s="51"/>
      <c r="CN566" s="51"/>
      <c r="CO566" s="51"/>
      <c r="CP566" s="51"/>
      <c r="CQ566" s="51"/>
      <c r="CR566" s="51"/>
      <c r="CS566" s="51"/>
      <c r="CT566" s="51"/>
      <c r="CU566" s="51"/>
      <c r="CV566" s="51"/>
      <c r="CW566" s="51"/>
      <c r="CX566" s="51"/>
      <c r="CY566" s="51"/>
      <c r="CZ566" s="51"/>
      <c r="DA566" s="51"/>
      <c r="DB566" s="51"/>
      <c r="DC566" s="51"/>
      <c r="DD566" s="51"/>
      <c r="DE566" s="51"/>
      <c r="DF566" s="51"/>
      <c r="DG566" s="51"/>
      <c r="DH566" s="51"/>
      <c r="DI566" s="51"/>
      <c r="DJ566" s="51"/>
      <c r="DK566" s="51"/>
      <c r="DL566" s="51"/>
      <c r="DM566" s="51"/>
      <c r="DN566" s="51"/>
      <c r="DO566" s="51"/>
      <c r="DP566" s="51"/>
      <c r="DQ566" s="51"/>
      <c r="DR566" s="51"/>
      <c r="DS566" s="51"/>
      <c r="DT566" s="51"/>
      <c r="DU566" s="51"/>
      <c r="DV566" s="51"/>
      <c r="DW566" s="51"/>
      <c r="DX566" s="51"/>
      <c r="DY566" s="51"/>
      <c r="DZ566" s="51"/>
      <c r="EA566" s="51"/>
      <c r="EB566" s="51"/>
      <c r="EC566" s="51"/>
      <c r="ED566" s="51"/>
      <c r="EE566" s="51"/>
      <c r="EF566" s="51"/>
      <c r="EG566" s="51"/>
      <c r="EH566" s="51"/>
      <c r="EI566" s="51"/>
      <c r="EJ566" s="51"/>
      <c r="EK566" s="51"/>
      <c r="EL566" s="51"/>
      <c r="EM566" s="51"/>
      <c r="EN566" s="51"/>
      <c r="EO566" s="51"/>
      <c r="EP566" s="51"/>
      <c r="EQ566" s="51"/>
      <c r="ER566" s="51"/>
      <c r="ES566" s="51"/>
      <c r="ET566" s="51"/>
      <c r="EU566" s="51"/>
      <c r="EV566" s="51"/>
      <c r="EW566" s="51"/>
      <c r="EX566" s="51"/>
      <c r="EY566" s="51"/>
      <c r="EZ566" s="51"/>
      <c r="FA566" s="51"/>
      <c r="FB566" s="51"/>
      <c r="FC566" s="51"/>
      <c r="FD566" s="51"/>
      <c r="FE566" s="51"/>
      <c r="FF566" s="51"/>
      <c r="FG566" s="51"/>
      <c r="FH566" s="51"/>
      <c r="FI566" s="51"/>
      <c r="FJ566" s="51"/>
      <c r="FK566" s="51"/>
      <c r="FL566" s="51"/>
      <c r="FM566" s="51"/>
      <c r="FN566" s="51"/>
      <c r="FO566" s="51"/>
      <c r="FP566" s="51"/>
      <c r="FQ566" s="51"/>
      <c r="FR566" s="51"/>
      <c r="FS566" s="51"/>
      <c r="FT566" s="51"/>
      <c r="FU566" s="51"/>
      <c r="FV566" s="51"/>
      <c r="FW566" s="51"/>
      <c r="FX566" s="51"/>
      <c r="FY566" s="51"/>
      <c r="FZ566" s="51"/>
      <c r="GA566" s="51"/>
      <c r="GB566" s="51"/>
      <c r="GC566" s="51"/>
      <c r="GD566" s="51"/>
      <c r="GE566" s="51"/>
      <c r="GF566" s="51"/>
      <c r="GG566" s="51"/>
      <c r="GH566" s="51"/>
      <c r="GI566" s="51"/>
      <c r="GJ566" s="51"/>
      <c r="GK566" s="51"/>
      <c r="GL566" s="51"/>
      <c r="GM566" s="51"/>
      <c r="GN566" s="51"/>
      <c r="GO566" s="51"/>
      <c r="GP566" s="51"/>
      <c r="GQ566" s="51"/>
      <c r="GR566" s="51"/>
      <c r="GS566" s="51"/>
      <c r="GT566" s="51"/>
      <c r="GU566" s="51"/>
      <c r="GV566" s="51"/>
      <c r="GW566" s="51"/>
      <c r="GX566" s="51"/>
      <c r="GY566" s="51"/>
      <c r="GZ566" s="51"/>
      <c r="HA566" s="51"/>
      <c r="HB566" s="51"/>
      <c r="HC566" s="51"/>
      <c r="HD566" s="51"/>
      <c r="HE566" s="51"/>
      <c r="HF566" s="51"/>
      <c r="HG566" s="51"/>
      <c r="HH566" s="51"/>
      <c r="HI566" s="51"/>
      <c r="HJ566" s="51"/>
      <c r="HK566" s="51"/>
      <c r="HL566" s="51"/>
      <c r="HM566" s="51"/>
      <c r="HN566" s="51"/>
      <c r="HO566" s="51"/>
      <c r="HP566" s="51"/>
      <c r="HQ566" s="51"/>
      <c r="HR566" s="51"/>
      <c r="HS566" s="51"/>
      <c r="HT566" s="51"/>
      <c r="HU566" s="51"/>
      <c r="HV566" s="51"/>
      <c r="HW566" s="51"/>
      <c r="HX566" s="51"/>
      <c r="HY566" s="51"/>
      <c r="HZ566" s="51"/>
      <c r="IA566" s="51"/>
      <c r="IB566" s="51"/>
      <c r="IC566" s="51"/>
      <c r="ID566" s="51"/>
      <c r="IE566" s="51"/>
      <c r="IF566" s="51"/>
      <c r="IG566" s="51"/>
      <c r="IH566" s="51"/>
      <c r="II566" s="51"/>
      <c r="IJ566" s="51"/>
      <c r="IK566" s="51"/>
      <c r="IL566" s="51"/>
      <c r="IM566" s="51"/>
      <c r="IN566" s="51"/>
      <c r="IO566" s="51"/>
      <c r="IP566" s="51"/>
      <c r="IQ566" s="51"/>
      <c r="IR566" s="51"/>
      <c r="IS566" s="51"/>
      <c r="IT566" s="51"/>
      <c r="IU566" s="51"/>
      <c r="IV566" s="51"/>
    </row>
    <row r="567" spans="1:256" ht="13.5">
      <c r="A567" s="166"/>
      <c r="B567" s="166"/>
      <c r="C567" s="166"/>
      <c r="D567" s="166"/>
      <c r="E567" s="166"/>
      <c r="F567" s="166"/>
      <c r="G567" s="166"/>
      <c r="H567" s="166"/>
      <c r="I567" s="166"/>
      <c r="J567" s="166"/>
      <c r="K567" s="166"/>
      <c r="L567" s="166"/>
      <c r="M567" s="166"/>
      <c r="N567" s="166"/>
      <c r="O567" s="166"/>
      <c r="P567" s="166"/>
      <c r="Q567" s="166"/>
      <c r="R567" s="166"/>
      <c r="S567" s="166"/>
      <c r="T567" s="166"/>
      <c r="U567" s="166"/>
      <c r="V567" s="166"/>
      <c r="W567" s="166"/>
      <c r="X567" s="166"/>
      <c r="Y567" s="166"/>
      <c r="Z567" s="166"/>
      <c r="AA567" s="166"/>
      <c r="AB567" s="166"/>
      <c r="AC567" s="166"/>
      <c r="AD567" s="166"/>
      <c r="AE567" s="166"/>
      <c r="AF567" s="166"/>
      <c r="AG567" s="166"/>
      <c r="AH567" s="166"/>
      <c r="AI567" s="166"/>
      <c r="AJ567" s="57"/>
      <c r="AK567" s="57"/>
      <c r="AL567" s="57"/>
      <c r="AM567" s="57"/>
      <c r="AN567" s="51"/>
      <c r="AO567" s="51"/>
      <c r="AP567" s="51"/>
      <c r="AQ567" s="51"/>
      <c r="AR567" s="51"/>
      <c r="AS567" s="51"/>
      <c r="AT567" s="51"/>
      <c r="AU567" s="51"/>
      <c r="AV567" s="51"/>
      <c r="AW567" s="51"/>
      <c r="AX567" s="51"/>
      <c r="AY567" s="51"/>
      <c r="AZ567" s="51"/>
      <c r="BA567" s="51"/>
      <c r="BB567" s="51"/>
      <c r="BC567" s="51"/>
      <c r="BD567" s="51"/>
      <c r="BE567" s="51"/>
      <c r="BF567" s="51"/>
      <c r="BG567" s="51"/>
      <c r="BH567" s="51"/>
      <c r="BI567" s="51"/>
      <c r="BJ567" s="51"/>
      <c r="BK567" s="51"/>
      <c r="BL567" s="51"/>
      <c r="BM567" s="51"/>
      <c r="BN567" s="51"/>
      <c r="BO567" s="51"/>
      <c r="BP567" s="51"/>
      <c r="BQ567" s="51"/>
      <c r="BR567" s="51"/>
      <c r="BS567" s="51"/>
      <c r="BT567" s="51"/>
      <c r="BU567" s="51"/>
      <c r="BV567" s="51"/>
      <c r="BW567" s="51"/>
      <c r="BX567" s="51"/>
      <c r="BY567" s="51"/>
      <c r="BZ567" s="51"/>
      <c r="CA567" s="51"/>
      <c r="CB567" s="51"/>
      <c r="CC567" s="51"/>
      <c r="CD567" s="51"/>
      <c r="CE567" s="51"/>
      <c r="CF567" s="51"/>
      <c r="CG567" s="51"/>
      <c r="CH567" s="51"/>
      <c r="CI567" s="51"/>
      <c r="CJ567" s="51"/>
      <c r="CK567" s="51"/>
      <c r="CL567" s="51"/>
      <c r="CM567" s="51"/>
      <c r="CN567" s="51"/>
      <c r="CO567" s="51"/>
      <c r="CP567" s="51"/>
      <c r="CQ567" s="51"/>
      <c r="CR567" s="51"/>
      <c r="CS567" s="51"/>
      <c r="CT567" s="51"/>
      <c r="CU567" s="51"/>
      <c r="CV567" s="51"/>
      <c r="CW567" s="51"/>
      <c r="CX567" s="51"/>
      <c r="CY567" s="51"/>
      <c r="CZ567" s="51"/>
      <c r="DA567" s="51"/>
      <c r="DB567" s="51"/>
      <c r="DC567" s="51"/>
      <c r="DD567" s="51"/>
      <c r="DE567" s="51"/>
      <c r="DF567" s="51"/>
      <c r="DG567" s="51"/>
      <c r="DH567" s="51"/>
      <c r="DI567" s="51"/>
      <c r="DJ567" s="51"/>
      <c r="DK567" s="51"/>
      <c r="DL567" s="51"/>
      <c r="DM567" s="51"/>
      <c r="DN567" s="51"/>
      <c r="DO567" s="51"/>
      <c r="DP567" s="51"/>
      <c r="DQ567" s="51"/>
      <c r="DR567" s="51"/>
      <c r="DS567" s="51"/>
      <c r="DT567" s="51"/>
      <c r="DU567" s="51"/>
      <c r="DV567" s="51"/>
      <c r="DW567" s="51"/>
      <c r="DX567" s="51"/>
      <c r="DY567" s="51"/>
      <c r="DZ567" s="51"/>
      <c r="EA567" s="51"/>
      <c r="EB567" s="51"/>
      <c r="EC567" s="51"/>
      <c r="ED567" s="51"/>
      <c r="EE567" s="51"/>
      <c r="EF567" s="51"/>
      <c r="EG567" s="51"/>
      <c r="EH567" s="51"/>
      <c r="EI567" s="51"/>
      <c r="EJ567" s="51"/>
      <c r="EK567" s="51"/>
      <c r="EL567" s="51"/>
      <c r="EM567" s="51"/>
      <c r="EN567" s="51"/>
      <c r="EO567" s="51"/>
      <c r="EP567" s="51"/>
      <c r="EQ567" s="51"/>
      <c r="ER567" s="51"/>
      <c r="ES567" s="51"/>
      <c r="ET567" s="51"/>
      <c r="EU567" s="51"/>
      <c r="EV567" s="51"/>
      <c r="EW567" s="51"/>
      <c r="EX567" s="51"/>
      <c r="EY567" s="51"/>
      <c r="EZ567" s="51"/>
      <c r="FA567" s="51"/>
      <c r="FB567" s="51"/>
      <c r="FC567" s="51"/>
      <c r="FD567" s="51"/>
      <c r="FE567" s="51"/>
      <c r="FF567" s="51"/>
      <c r="FG567" s="51"/>
      <c r="FH567" s="51"/>
      <c r="FI567" s="51"/>
      <c r="FJ567" s="51"/>
      <c r="FK567" s="51"/>
      <c r="FL567" s="51"/>
      <c r="FM567" s="51"/>
      <c r="FN567" s="51"/>
      <c r="FO567" s="51"/>
      <c r="FP567" s="51"/>
      <c r="FQ567" s="51"/>
      <c r="FR567" s="51"/>
      <c r="FS567" s="51"/>
      <c r="FT567" s="51"/>
      <c r="FU567" s="51"/>
      <c r="FV567" s="51"/>
      <c r="FW567" s="51"/>
      <c r="FX567" s="51"/>
      <c r="FY567" s="51"/>
      <c r="FZ567" s="51"/>
      <c r="GA567" s="51"/>
      <c r="GB567" s="51"/>
      <c r="GC567" s="51"/>
      <c r="GD567" s="51"/>
      <c r="GE567" s="51"/>
      <c r="GF567" s="51"/>
      <c r="GG567" s="51"/>
      <c r="GH567" s="51"/>
      <c r="GI567" s="51"/>
      <c r="GJ567" s="51"/>
      <c r="GK567" s="51"/>
      <c r="GL567" s="51"/>
      <c r="GM567" s="51"/>
      <c r="GN567" s="51"/>
      <c r="GO567" s="51"/>
      <c r="GP567" s="51"/>
      <c r="GQ567" s="51"/>
      <c r="GR567" s="51"/>
      <c r="GS567" s="51"/>
      <c r="GT567" s="51"/>
      <c r="GU567" s="51"/>
      <c r="GV567" s="51"/>
      <c r="GW567" s="51"/>
      <c r="GX567" s="51"/>
      <c r="GY567" s="51"/>
      <c r="GZ567" s="51"/>
      <c r="HA567" s="51"/>
      <c r="HB567" s="51"/>
      <c r="HC567" s="51"/>
      <c r="HD567" s="51"/>
      <c r="HE567" s="51"/>
      <c r="HF567" s="51"/>
      <c r="HG567" s="51"/>
      <c r="HH567" s="51"/>
      <c r="HI567" s="51"/>
      <c r="HJ567" s="51"/>
      <c r="HK567" s="51"/>
      <c r="HL567" s="51"/>
      <c r="HM567" s="51"/>
      <c r="HN567" s="51"/>
      <c r="HO567" s="51"/>
      <c r="HP567" s="51"/>
      <c r="HQ567" s="51"/>
      <c r="HR567" s="51"/>
      <c r="HS567" s="51"/>
      <c r="HT567" s="51"/>
      <c r="HU567" s="51"/>
      <c r="HV567" s="51"/>
      <c r="HW567" s="51"/>
      <c r="HX567" s="51"/>
      <c r="HY567" s="51"/>
      <c r="HZ567" s="51"/>
      <c r="IA567" s="51"/>
      <c r="IB567" s="51"/>
      <c r="IC567" s="51"/>
      <c r="ID567" s="51"/>
      <c r="IE567" s="51"/>
      <c r="IF567" s="51"/>
      <c r="IG567" s="51"/>
      <c r="IH567" s="51"/>
      <c r="II567" s="51"/>
      <c r="IJ567" s="51"/>
      <c r="IK567" s="51"/>
      <c r="IL567" s="51"/>
      <c r="IM567" s="51"/>
      <c r="IN567" s="51"/>
      <c r="IO567" s="51"/>
      <c r="IP567" s="51"/>
      <c r="IQ567" s="51"/>
      <c r="IR567" s="51"/>
      <c r="IS567" s="51"/>
      <c r="IT567" s="51"/>
      <c r="IU567" s="51"/>
      <c r="IV567" s="51"/>
    </row>
    <row r="568" spans="1:256" ht="13.5">
      <c r="A568" s="166"/>
      <c r="B568" s="166"/>
      <c r="C568" s="166"/>
      <c r="D568" s="166"/>
      <c r="E568" s="166"/>
      <c r="F568" s="166"/>
      <c r="G568" s="166"/>
      <c r="H568" s="166"/>
      <c r="I568" s="166"/>
      <c r="J568" s="166"/>
      <c r="K568" s="166"/>
      <c r="L568" s="166"/>
      <c r="M568" s="166"/>
      <c r="N568" s="166"/>
      <c r="O568" s="166"/>
      <c r="P568" s="166"/>
      <c r="Q568" s="166"/>
      <c r="R568" s="166"/>
      <c r="S568" s="166"/>
      <c r="T568" s="166"/>
      <c r="U568" s="166"/>
      <c r="V568" s="166"/>
      <c r="W568" s="166"/>
      <c r="X568" s="166"/>
      <c r="Y568" s="166"/>
      <c r="Z568" s="166"/>
      <c r="AA568" s="166"/>
      <c r="AB568" s="166"/>
      <c r="AC568" s="166"/>
      <c r="AD568" s="166"/>
      <c r="AE568" s="166"/>
      <c r="AF568" s="166"/>
      <c r="AG568" s="166"/>
      <c r="AH568" s="166"/>
      <c r="AI568" s="166"/>
      <c r="AJ568" s="57"/>
      <c r="AK568" s="57"/>
      <c r="AL568" s="57"/>
      <c r="AM568" s="51"/>
      <c r="AN568" s="51"/>
      <c r="AO568" s="51"/>
      <c r="AP568" s="51"/>
      <c r="AQ568" s="51"/>
      <c r="AR568" s="51"/>
      <c r="AS568" s="51"/>
      <c r="AT568" s="51"/>
      <c r="AU568" s="51"/>
      <c r="AV568" s="51"/>
      <c r="AW568" s="51"/>
      <c r="AX568" s="51"/>
      <c r="AY568" s="51"/>
      <c r="AZ568" s="51"/>
      <c r="BA568" s="51"/>
      <c r="BB568" s="51"/>
      <c r="BC568" s="51"/>
      <c r="BD568" s="51"/>
      <c r="BE568" s="51"/>
      <c r="BF568" s="51"/>
      <c r="BG568" s="51"/>
      <c r="BH568" s="51"/>
      <c r="BI568" s="51"/>
      <c r="BJ568" s="51"/>
      <c r="BK568" s="51"/>
      <c r="BL568" s="51"/>
      <c r="BM568" s="51"/>
      <c r="BN568" s="51"/>
      <c r="BO568" s="51"/>
      <c r="BP568" s="51"/>
      <c r="BQ568" s="51"/>
      <c r="BR568" s="51"/>
      <c r="BS568" s="51"/>
      <c r="BT568" s="51"/>
      <c r="BU568" s="51"/>
      <c r="BV568" s="51"/>
      <c r="BW568" s="51"/>
      <c r="BX568" s="51"/>
      <c r="BY568" s="51"/>
      <c r="BZ568" s="51"/>
      <c r="CA568" s="51"/>
      <c r="CB568" s="51"/>
      <c r="CC568" s="51"/>
      <c r="CD568" s="51"/>
      <c r="CE568" s="51"/>
      <c r="CF568" s="51"/>
      <c r="CG568" s="51"/>
      <c r="CH568" s="51"/>
      <c r="CI568" s="51"/>
      <c r="CJ568" s="51"/>
      <c r="CK568" s="51"/>
      <c r="CL568" s="51"/>
      <c r="CM568" s="51"/>
      <c r="CN568" s="51"/>
      <c r="CO568" s="51"/>
      <c r="CP568" s="51"/>
      <c r="CQ568" s="51"/>
      <c r="CR568" s="51"/>
      <c r="CS568" s="51"/>
      <c r="CT568" s="51"/>
      <c r="CU568" s="51"/>
      <c r="CV568" s="51"/>
      <c r="CW568" s="51"/>
      <c r="CX568" s="51"/>
      <c r="CY568" s="51"/>
      <c r="CZ568" s="51"/>
      <c r="DA568" s="51"/>
      <c r="DB568" s="51"/>
      <c r="DC568" s="51"/>
      <c r="DD568" s="51"/>
      <c r="DE568" s="51"/>
      <c r="DF568" s="51"/>
      <c r="DG568" s="51"/>
      <c r="DH568" s="51"/>
      <c r="DI568" s="51"/>
      <c r="DJ568" s="51"/>
      <c r="DK568" s="51"/>
      <c r="DL568" s="51"/>
      <c r="DM568" s="51"/>
      <c r="DN568" s="51"/>
      <c r="DO568" s="51"/>
      <c r="DP568" s="51"/>
      <c r="DQ568" s="51"/>
      <c r="DR568" s="51"/>
      <c r="DS568" s="51"/>
      <c r="DT568" s="51"/>
      <c r="DU568" s="51"/>
      <c r="DV568" s="51"/>
      <c r="DW568" s="51"/>
      <c r="DX568" s="51"/>
      <c r="DY568" s="51"/>
      <c r="DZ568" s="51"/>
      <c r="EA568" s="51"/>
      <c r="EB568" s="51"/>
      <c r="EC568" s="51"/>
      <c r="ED568" s="51"/>
      <c r="EE568" s="51"/>
      <c r="EF568" s="51"/>
      <c r="EG568" s="51"/>
      <c r="EH568" s="51"/>
      <c r="EI568" s="51"/>
      <c r="EJ568" s="51"/>
      <c r="EK568" s="51"/>
      <c r="EL568" s="51"/>
      <c r="EM568" s="51"/>
      <c r="EN568" s="51"/>
      <c r="EO568" s="51"/>
      <c r="EP568" s="51"/>
      <c r="EQ568" s="51"/>
      <c r="ER568" s="51"/>
      <c r="ES568" s="51"/>
      <c r="ET568" s="51"/>
      <c r="EU568" s="51"/>
      <c r="EV568" s="51"/>
      <c r="EW568" s="51"/>
      <c r="EX568" s="51"/>
      <c r="EY568" s="51"/>
      <c r="EZ568" s="51"/>
      <c r="FA568" s="51"/>
      <c r="FB568" s="51"/>
      <c r="FC568" s="51"/>
      <c r="FD568" s="51"/>
      <c r="FE568" s="51"/>
      <c r="FF568" s="51"/>
      <c r="FG568" s="51"/>
      <c r="FH568" s="51"/>
      <c r="FI568" s="51"/>
      <c r="FJ568" s="51"/>
      <c r="FK568" s="51"/>
      <c r="FL568" s="51"/>
      <c r="FM568" s="51"/>
      <c r="FN568" s="51"/>
      <c r="FO568" s="51"/>
      <c r="FP568" s="51"/>
      <c r="FQ568" s="51"/>
      <c r="FR568" s="51"/>
      <c r="FS568" s="51"/>
      <c r="FT568" s="51"/>
      <c r="FU568" s="51"/>
      <c r="FV568" s="51"/>
      <c r="FW568" s="51"/>
      <c r="FX568" s="51"/>
      <c r="FY568" s="51"/>
      <c r="FZ568" s="51"/>
      <c r="GA568" s="51"/>
      <c r="GB568" s="51"/>
      <c r="GC568" s="51"/>
      <c r="GD568" s="51"/>
      <c r="GE568" s="51"/>
      <c r="GF568" s="51"/>
      <c r="GG568" s="51"/>
      <c r="GH568" s="51"/>
      <c r="GI568" s="51"/>
      <c r="GJ568" s="51"/>
      <c r="GK568" s="51"/>
      <c r="GL568" s="51"/>
      <c r="GM568" s="51"/>
      <c r="GN568" s="51"/>
      <c r="GO568" s="51"/>
      <c r="GP568" s="51"/>
      <c r="GQ568" s="51"/>
      <c r="GR568" s="51"/>
      <c r="GS568" s="51"/>
      <c r="GT568" s="51"/>
      <c r="GU568" s="51"/>
      <c r="GV568" s="51"/>
      <c r="GW568" s="51"/>
      <c r="GX568" s="51"/>
      <c r="GY568" s="51"/>
      <c r="GZ568" s="51"/>
      <c r="HA568" s="51"/>
      <c r="HB568" s="51"/>
      <c r="HC568" s="51"/>
      <c r="HD568" s="51"/>
      <c r="HE568" s="51"/>
      <c r="HF568" s="51"/>
      <c r="HG568" s="51"/>
      <c r="HH568" s="51"/>
      <c r="HI568" s="51"/>
      <c r="HJ568" s="51"/>
      <c r="HK568" s="51"/>
      <c r="HL568" s="51"/>
      <c r="HM568" s="51"/>
      <c r="HN568" s="51"/>
      <c r="HO568" s="51"/>
      <c r="HP568" s="51"/>
      <c r="HQ568" s="51"/>
      <c r="HR568" s="51"/>
      <c r="HS568" s="51"/>
      <c r="HT568" s="51"/>
      <c r="HU568" s="51"/>
      <c r="HV568" s="51"/>
      <c r="HW568" s="51"/>
      <c r="HX568" s="51"/>
      <c r="HY568" s="51"/>
      <c r="HZ568" s="51"/>
      <c r="IA568" s="51"/>
      <c r="IB568" s="51"/>
      <c r="IC568" s="51"/>
      <c r="ID568" s="51"/>
      <c r="IE568" s="51"/>
      <c r="IF568" s="51"/>
      <c r="IG568" s="51"/>
      <c r="IH568" s="51"/>
      <c r="II568" s="51"/>
      <c r="IJ568" s="51"/>
      <c r="IK568" s="51"/>
      <c r="IL568" s="51"/>
      <c r="IM568" s="51"/>
      <c r="IN568" s="51"/>
      <c r="IO568" s="51"/>
      <c r="IP568" s="51"/>
      <c r="IQ568" s="51"/>
      <c r="IR568" s="51"/>
      <c r="IS568" s="51"/>
      <c r="IT568" s="51"/>
      <c r="IU568" s="51"/>
      <c r="IV568" s="51"/>
    </row>
    <row r="569" spans="1:256" ht="13.5">
      <c r="A569" s="166"/>
      <c r="B569" s="166"/>
      <c r="C569" s="166"/>
      <c r="D569" s="166"/>
      <c r="E569" s="166"/>
      <c r="F569" s="166"/>
      <c r="G569" s="166"/>
      <c r="H569" s="166"/>
      <c r="I569" s="166"/>
      <c r="J569" s="166"/>
      <c r="K569" s="166"/>
      <c r="L569" s="166"/>
      <c r="M569" s="166"/>
      <c r="N569" s="166"/>
      <c r="O569" s="166"/>
      <c r="P569" s="166"/>
      <c r="Q569" s="166"/>
      <c r="R569" s="166"/>
      <c r="S569" s="166"/>
      <c r="T569" s="166"/>
      <c r="U569" s="166"/>
      <c r="V569" s="166"/>
      <c r="W569" s="166"/>
      <c r="X569" s="166"/>
      <c r="Y569" s="166"/>
      <c r="Z569" s="166"/>
      <c r="AA569" s="166"/>
      <c r="AB569" s="166"/>
      <c r="AC569" s="166"/>
      <c r="AD569" s="166"/>
      <c r="AE569" s="166"/>
      <c r="AF569" s="166"/>
      <c r="AG569" s="166"/>
      <c r="AH569" s="166"/>
      <c r="AI569" s="166"/>
      <c r="AJ569" s="57"/>
      <c r="AK569" s="57"/>
      <c r="AL569" s="57"/>
      <c r="AM569" s="57"/>
      <c r="AN569" s="51"/>
      <c r="AO569" s="51"/>
      <c r="AP569" s="51"/>
      <c r="AQ569" s="51"/>
      <c r="AR569" s="51"/>
      <c r="AS569" s="51"/>
      <c r="AT569" s="51"/>
      <c r="AU569" s="51"/>
      <c r="AV569" s="51"/>
      <c r="AW569" s="51"/>
      <c r="AX569" s="51"/>
      <c r="AY569" s="51"/>
      <c r="AZ569" s="51"/>
      <c r="BA569" s="51"/>
      <c r="BB569" s="51"/>
      <c r="BC569" s="51"/>
      <c r="BD569" s="51"/>
      <c r="BE569" s="51"/>
      <c r="BF569" s="51"/>
      <c r="BG569" s="51"/>
      <c r="BH569" s="51"/>
      <c r="BI569" s="51"/>
      <c r="BJ569" s="51"/>
      <c r="BK569" s="51"/>
      <c r="BL569" s="51"/>
      <c r="BM569" s="51"/>
      <c r="BN569" s="51"/>
      <c r="BO569" s="51"/>
      <c r="BP569" s="51"/>
      <c r="BQ569" s="51"/>
      <c r="BR569" s="51"/>
      <c r="BS569" s="51"/>
      <c r="BT569" s="51"/>
      <c r="BU569" s="51"/>
      <c r="BV569" s="51"/>
      <c r="BW569" s="51"/>
      <c r="BX569" s="51"/>
      <c r="BY569" s="51"/>
      <c r="BZ569" s="51"/>
      <c r="CA569" s="51"/>
      <c r="CB569" s="51"/>
      <c r="CC569" s="51"/>
      <c r="CD569" s="51"/>
      <c r="CE569" s="51"/>
      <c r="CF569" s="51"/>
      <c r="CG569" s="51"/>
      <c r="CH569" s="51"/>
      <c r="CI569" s="51"/>
      <c r="CJ569" s="51"/>
      <c r="CK569" s="51"/>
      <c r="CL569" s="51"/>
      <c r="CM569" s="51"/>
      <c r="CN569" s="51"/>
      <c r="CO569" s="51"/>
      <c r="CP569" s="51"/>
      <c r="CQ569" s="51"/>
      <c r="CR569" s="51"/>
      <c r="CS569" s="51"/>
      <c r="CT569" s="51"/>
      <c r="CU569" s="51"/>
      <c r="CV569" s="51"/>
      <c r="CW569" s="51"/>
      <c r="CX569" s="51"/>
      <c r="CY569" s="51"/>
      <c r="CZ569" s="51"/>
      <c r="DA569" s="51"/>
      <c r="DB569" s="51"/>
      <c r="DC569" s="51"/>
      <c r="DD569" s="51"/>
      <c r="DE569" s="51"/>
      <c r="DF569" s="51"/>
      <c r="DG569" s="51"/>
      <c r="DH569" s="51"/>
      <c r="DI569" s="51"/>
      <c r="DJ569" s="51"/>
      <c r="DK569" s="51"/>
      <c r="DL569" s="51"/>
      <c r="DM569" s="51"/>
      <c r="DN569" s="51"/>
      <c r="DO569" s="51"/>
      <c r="DP569" s="51"/>
      <c r="DQ569" s="51"/>
      <c r="DR569" s="51"/>
      <c r="DS569" s="51"/>
      <c r="DT569" s="51"/>
      <c r="DU569" s="51"/>
      <c r="DV569" s="51"/>
      <c r="DW569" s="51"/>
      <c r="DX569" s="51"/>
      <c r="DY569" s="51"/>
      <c r="DZ569" s="51"/>
      <c r="EA569" s="51"/>
      <c r="EB569" s="51"/>
      <c r="EC569" s="51"/>
      <c r="ED569" s="51"/>
      <c r="EE569" s="51"/>
      <c r="EF569" s="51"/>
      <c r="EG569" s="51"/>
      <c r="EH569" s="51"/>
      <c r="EI569" s="51"/>
      <c r="EJ569" s="51"/>
      <c r="EK569" s="51"/>
      <c r="EL569" s="51"/>
      <c r="EM569" s="51"/>
      <c r="EN569" s="51"/>
      <c r="EO569" s="51"/>
      <c r="EP569" s="51"/>
      <c r="EQ569" s="51"/>
      <c r="ER569" s="51"/>
      <c r="ES569" s="51"/>
      <c r="ET569" s="51"/>
      <c r="EU569" s="51"/>
      <c r="EV569" s="51"/>
      <c r="EW569" s="51"/>
      <c r="EX569" s="51"/>
      <c r="EY569" s="51"/>
      <c r="EZ569" s="51"/>
      <c r="FA569" s="51"/>
      <c r="FB569" s="51"/>
      <c r="FC569" s="51"/>
      <c r="FD569" s="51"/>
      <c r="FE569" s="51"/>
      <c r="FF569" s="51"/>
      <c r="FG569" s="51"/>
      <c r="FH569" s="51"/>
      <c r="FI569" s="51"/>
      <c r="FJ569" s="51"/>
      <c r="FK569" s="51"/>
      <c r="FL569" s="51"/>
      <c r="FM569" s="51"/>
      <c r="FN569" s="51"/>
      <c r="FO569" s="51"/>
      <c r="FP569" s="51"/>
      <c r="FQ569" s="51"/>
      <c r="FR569" s="51"/>
      <c r="FS569" s="51"/>
      <c r="FT569" s="51"/>
      <c r="FU569" s="51"/>
      <c r="FV569" s="51"/>
      <c r="FW569" s="51"/>
      <c r="FX569" s="51"/>
      <c r="FY569" s="51"/>
      <c r="FZ569" s="51"/>
      <c r="GA569" s="51"/>
      <c r="GB569" s="51"/>
      <c r="GC569" s="51"/>
      <c r="GD569" s="51"/>
      <c r="GE569" s="51"/>
      <c r="GF569" s="51"/>
      <c r="GG569" s="51"/>
      <c r="GH569" s="51"/>
      <c r="GI569" s="51"/>
      <c r="GJ569" s="51"/>
      <c r="GK569" s="51"/>
      <c r="GL569" s="51"/>
      <c r="GM569" s="51"/>
      <c r="GN569" s="51"/>
      <c r="GO569" s="51"/>
      <c r="GP569" s="51"/>
      <c r="GQ569" s="51"/>
      <c r="GR569" s="51"/>
      <c r="GS569" s="51"/>
      <c r="GT569" s="51"/>
      <c r="GU569" s="51"/>
      <c r="GV569" s="51"/>
      <c r="GW569" s="51"/>
      <c r="GX569" s="51"/>
      <c r="GY569" s="51"/>
      <c r="GZ569" s="51"/>
      <c r="HA569" s="51"/>
      <c r="HB569" s="51"/>
      <c r="HC569" s="51"/>
      <c r="HD569" s="51"/>
      <c r="HE569" s="51"/>
      <c r="HF569" s="51"/>
      <c r="HG569" s="51"/>
      <c r="HH569" s="51"/>
      <c r="HI569" s="51"/>
      <c r="HJ569" s="51"/>
      <c r="HK569" s="51"/>
      <c r="HL569" s="51"/>
      <c r="HM569" s="51"/>
      <c r="HN569" s="51"/>
      <c r="HO569" s="51"/>
      <c r="HP569" s="51"/>
      <c r="HQ569" s="51"/>
      <c r="HR569" s="51"/>
      <c r="HS569" s="51"/>
      <c r="HT569" s="51"/>
      <c r="HU569" s="51"/>
      <c r="HV569" s="51"/>
      <c r="HW569" s="51"/>
      <c r="HX569" s="51"/>
      <c r="HY569" s="51"/>
      <c r="HZ569" s="51"/>
      <c r="IA569" s="51"/>
      <c r="IB569" s="51"/>
      <c r="IC569" s="51"/>
      <c r="ID569" s="51"/>
      <c r="IE569" s="51"/>
      <c r="IF569" s="51"/>
      <c r="IG569" s="51"/>
      <c r="IH569" s="51"/>
      <c r="II569" s="51"/>
      <c r="IJ569" s="51"/>
      <c r="IK569" s="51"/>
      <c r="IL569" s="51"/>
      <c r="IM569" s="51"/>
      <c r="IN569" s="51"/>
      <c r="IO569" s="51"/>
      <c r="IP569" s="51"/>
      <c r="IQ569" s="51"/>
      <c r="IR569" s="51"/>
      <c r="IS569" s="51"/>
      <c r="IT569" s="51"/>
      <c r="IU569" s="51"/>
      <c r="IV569" s="51"/>
    </row>
    <row r="570" spans="1:256" ht="13.5">
      <c r="A570" s="166"/>
      <c r="B570" s="166"/>
      <c r="C570" s="166"/>
      <c r="D570" s="166"/>
      <c r="E570" s="166"/>
      <c r="F570" s="166"/>
      <c r="G570" s="166"/>
      <c r="H570" s="166"/>
      <c r="I570" s="166"/>
      <c r="J570" s="166"/>
      <c r="K570" s="166"/>
      <c r="L570" s="166"/>
      <c r="M570" s="166"/>
      <c r="N570" s="166"/>
      <c r="O570" s="166"/>
      <c r="P570" s="166"/>
      <c r="Q570" s="166"/>
      <c r="R570" s="166"/>
      <c r="S570" s="166"/>
      <c r="T570" s="166"/>
      <c r="U570" s="166"/>
      <c r="V570" s="166"/>
      <c r="W570" s="166"/>
      <c r="X570" s="166"/>
      <c r="Y570" s="166"/>
      <c r="Z570" s="166"/>
      <c r="AA570" s="166"/>
      <c r="AB570" s="166"/>
      <c r="AC570" s="166"/>
      <c r="AD570" s="166"/>
      <c r="AE570" s="166"/>
      <c r="AF570" s="166"/>
      <c r="AG570" s="166"/>
      <c r="AH570" s="166"/>
      <c r="AI570" s="166"/>
      <c r="AJ570" s="57"/>
      <c r="AK570" s="57"/>
      <c r="AL570" s="57"/>
      <c r="AM570" s="57"/>
      <c r="AN570" s="51"/>
      <c r="AO570" s="51"/>
      <c r="AP570" s="51"/>
      <c r="AQ570" s="51"/>
      <c r="AR570" s="51"/>
      <c r="AS570" s="51"/>
      <c r="AT570" s="51"/>
      <c r="AU570" s="51"/>
      <c r="AV570" s="51"/>
      <c r="AW570" s="51"/>
      <c r="AX570" s="51"/>
      <c r="AY570" s="51"/>
      <c r="AZ570" s="51"/>
      <c r="BA570" s="51"/>
      <c r="BB570" s="51"/>
      <c r="BC570" s="51"/>
      <c r="BD570" s="51"/>
      <c r="BE570" s="51"/>
      <c r="BF570" s="51"/>
      <c r="BG570" s="51"/>
      <c r="BH570" s="51"/>
      <c r="BI570" s="51"/>
      <c r="BJ570" s="51"/>
      <c r="BK570" s="51"/>
      <c r="BL570" s="51"/>
      <c r="BM570" s="51"/>
      <c r="BN570" s="51"/>
      <c r="BO570" s="51"/>
      <c r="BP570" s="51"/>
      <c r="BQ570" s="51"/>
      <c r="BR570" s="51"/>
      <c r="BS570" s="51"/>
      <c r="BT570" s="51"/>
      <c r="BU570" s="51"/>
      <c r="BV570" s="51"/>
      <c r="BW570" s="51"/>
      <c r="BX570" s="51"/>
      <c r="BY570" s="51"/>
      <c r="BZ570" s="51"/>
      <c r="CA570" s="51"/>
      <c r="CB570" s="51"/>
      <c r="CC570" s="51"/>
      <c r="CD570" s="51"/>
      <c r="CE570" s="51"/>
      <c r="CF570" s="51"/>
      <c r="CG570" s="51"/>
      <c r="CH570" s="51"/>
      <c r="CI570" s="51"/>
      <c r="CJ570" s="51"/>
      <c r="CK570" s="51"/>
      <c r="CL570" s="51"/>
      <c r="CM570" s="51"/>
      <c r="CN570" s="51"/>
      <c r="CO570" s="51"/>
      <c r="CP570" s="51"/>
      <c r="CQ570" s="51"/>
      <c r="CR570" s="51"/>
      <c r="CS570" s="51"/>
      <c r="CT570" s="51"/>
      <c r="CU570" s="51"/>
      <c r="CV570" s="51"/>
      <c r="CW570" s="51"/>
      <c r="CX570" s="51"/>
      <c r="CY570" s="51"/>
      <c r="CZ570" s="51"/>
      <c r="DA570" s="51"/>
      <c r="DB570" s="51"/>
      <c r="DC570" s="51"/>
      <c r="DD570" s="51"/>
      <c r="DE570" s="51"/>
      <c r="DF570" s="51"/>
      <c r="DG570" s="51"/>
      <c r="DH570" s="51"/>
      <c r="DI570" s="51"/>
      <c r="DJ570" s="51"/>
      <c r="DK570" s="51"/>
      <c r="DL570" s="51"/>
      <c r="DM570" s="51"/>
      <c r="DN570" s="51"/>
      <c r="DO570" s="51"/>
      <c r="DP570" s="51"/>
      <c r="DQ570" s="51"/>
      <c r="DR570" s="51"/>
      <c r="DS570" s="51"/>
      <c r="DT570" s="51"/>
      <c r="DU570" s="51"/>
      <c r="DV570" s="51"/>
      <c r="DW570" s="51"/>
      <c r="DX570" s="51"/>
      <c r="DY570" s="51"/>
      <c r="DZ570" s="51"/>
      <c r="EA570" s="51"/>
      <c r="EB570" s="51"/>
      <c r="EC570" s="51"/>
      <c r="ED570" s="51"/>
      <c r="EE570" s="51"/>
      <c r="EF570" s="51"/>
      <c r="EG570" s="51"/>
      <c r="EH570" s="51"/>
      <c r="EI570" s="51"/>
      <c r="EJ570" s="51"/>
      <c r="EK570" s="51"/>
      <c r="EL570" s="51"/>
      <c r="EM570" s="51"/>
      <c r="EN570" s="51"/>
      <c r="EO570" s="51"/>
      <c r="EP570" s="51"/>
      <c r="EQ570" s="51"/>
      <c r="ER570" s="51"/>
      <c r="ES570" s="51"/>
      <c r="ET570" s="51"/>
      <c r="EU570" s="51"/>
      <c r="EV570" s="51"/>
      <c r="EW570" s="51"/>
      <c r="EX570" s="51"/>
      <c r="EY570" s="51"/>
      <c r="EZ570" s="51"/>
      <c r="FA570" s="51"/>
      <c r="FB570" s="51"/>
      <c r="FC570" s="51"/>
      <c r="FD570" s="51"/>
      <c r="FE570" s="51"/>
      <c r="FF570" s="51"/>
      <c r="FG570" s="51"/>
      <c r="FH570" s="51"/>
      <c r="FI570" s="51"/>
      <c r="FJ570" s="51"/>
      <c r="FK570" s="51"/>
      <c r="FL570" s="51"/>
      <c r="FM570" s="51"/>
      <c r="FN570" s="51"/>
      <c r="FO570" s="51"/>
      <c r="FP570" s="51"/>
      <c r="FQ570" s="51"/>
      <c r="FR570" s="51"/>
      <c r="FS570" s="51"/>
      <c r="FT570" s="51"/>
      <c r="FU570" s="51"/>
      <c r="FV570" s="51"/>
      <c r="FW570" s="51"/>
      <c r="FX570" s="51"/>
      <c r="FY570" s="51"/>
      <c r="FZ570" s="51"/>
      <c r="GA570" s="51"/>
      <c r="GB570" s="51"/>
      <c r="GC570" s="51"/>
      <c r="GD570" s="51"/>
      <c r="GE570" s="51"/>
      <c r="GF570" s="51"/>
      <c r="GG570" s="51"/>
      <c r="GH570" s="51"/>
      <c r="GI570" s="51"/>
      <c r="GJ570" s="51"/>
      <c r="GK570" s="51"/>
      <c r="GL570" s="51"/>
      <c r="GM570" s="51"/>
      <c r="GN570" s="51"/>
      <c r="GO570" s="51"/>
      <c r="GP570" s="51"/>
      <c r="GQ570" s="51"/>
      <c r="GR570" s="51"/>
      <c r="GS570" s="51"/>
      <c r="GT570" s="51"/>
      <c r="GU570" s="51"/>
      <c r="GV570" s="51"/>
      <c r="GW570" s="51"/>
      <c r="GX570" s="51"/>
      <c r="GY570" s="51"/>
      <c r="GZ570" s="51"/>
      <c r="HA570" s="51"/>
      <c r="HB570" s="51"/>
      <c r="HC570" s="51"/>
      <c r="HD570" s="51"/>
      <c r="HE570" s="51"/>
      <c r="HF570" s="51"/>
      <c r="HG570" s="51"/>
      <c r="HH570" s="51"/>
      <c r="HI570" s="51"/>
      <c r="HJ570" s="51"/>
      <c r="HK570" s="51"/>
      <c r="HL570" s="51"/>
      <c r="HM570" s="51"/>
      <c r="HN570" s="51"/>
      <c r="HO570" s="51"/>
      <c r="HP570" s="51"/>
      <c r="HQ570" s="51"/>
      <c r="HR570" s="51"/>
      <c r="HS570" s="51"/>
      <c r="HT570" s="51"/>
      <c r="HU570" s="51"/>
      <c r="HV570" s="51"/>
      <c r="HW570" s="51"/>
      <c r="HX570" s="51"/>
      <c r="HY570" s="51"/>
      <c r="HZ570" s="51"/>
      <c r="IA570" s="51"/>
      <c r="IB570" s="51"/>
      <c r="IC570" s="51"/>
      <c r="ID570" s="51"/>
      <c r="IE570" s="51"/>
      <c r="IF570" s="51"/>
      <c r="IG570" s="51"/>
      <c r="IH570" s="51"/>
      <c r="II570" s="51"/>
      <c r="IJ570" s="51"/>
      <c r="IK570" s="51"/>
      <c r="IL570" s="51"/>
      <c r="IM570" s="51"/>
      <c r="IN570" s="51"/>
      <c r="IO570" s="51"/>
      <c r="IP570" s="51"/>
      <c r="IQ570" s="51"/>
      <c r="IR570" s="51"/>
      <c r="IS570" s="51"/>
      <c r="IT570" s="51"/>
      <c r="IU570" s="51"/>
      <c r="IV570" s="51"/>
    </row>
    <row r="571" spans="1:256" ht="13.5">
      <c r="A571" s="50"/>
      <c r="B571" s="51"/>
      <c r="C571" s="51"/>
      <c r="D571" s="51"/>
      <c r="E571" s="51"/>
      <c r="F571" s="51"/>
      <c r="G571" s="51"/>
      <c r="H571" s="51"/>
      <c r="I571" s="51"/>
      <c r="J571" s="51"/>
      <c r="K571" s="51"/>
      <c r="L571" s="51"/>
      <c r="M571" s="51"/>
      <c r="N571" s="51"/>
      <c r="O571" s="51"/>
      <c r="P571" s="51"/>
      <c r="Q571" s="51"/>
      <c r="R571" s="51"/>
      <c r="S571" s="51"/>
      <c r="T571" s="51"/>
      <c r="U571" s="51"/>
      <c r="V571" s="51"/>
      <c r="W571" s="51"/>
      <c r="X571" s="51"/>
      <c r="Y571" s="51"/>
      <c r="Z571" s="51"/>
      <c r="AA571" s="51"/>
      <c r="AB571" s="51"/>
      <c r="AC571" s="51"/>
      <c r="AD571" s="51"/>
      <c r="AE571" s="51"/>
      <c r="AF571" s="51"/>
      <c r="AG571" s="51"/>
      <c r="AH571" s="51"/>
      <c r="AI571" s="51"/>
      <c r="AJ571" s="51"/>
      <c r="AK571" s="51"/>
      <c r="AL571" s="51"/>
      <c r="AM571" s="51"/>
      <c r="AN571" s="51"/>
      <c r="AO571" s="51"/>
      <c r="AP571" s="51"/>
      <c r="AQ571" s="51"/>
      <c r="AR571" s="51"/>
      <c r="AS571" s="51"/>
      <c r="AT571" s="51"/>
      <c r="AU571" s="51"/>
      <c r="AV571" s="51"/>
      <c r="AW571" s="51"/>
      <c r="AX571" s="51"/>
      <c r="AY571" s="51"/>
      <c r="AZ571" s="51"/>
      <c r="BA571" s="51"/>
      <c r="BB571" s="51"/>
      <c r="BC571" s="51"/>
      <c r="BD571" s="51"/>
      <c r="BE571" s="51"/>
      <c r="BF571" s="51"/>
      <c r="BG571" s="51"/>
      <c r="BH571" s="51"/>
      <c r="BI571" s="51"/>
      <c r="BJ571" s="51"/>
      <c r="BK571" s="51"/>
      <c r="BL571" s="51"/>
      <c r="BM571" s="51"/>
      <c r="BN571" s="51"/>
      <c r="BO571" s="51"/>
      <c r="BP571" s="51"/>
      <c r="BQ571" s="51"/>
      <c r="BR571" s="51"/>
      <c r="BS571" s="51"/>
      <c r="BT571" s="51"/>
      <c r="BU571" s="51"/>
      <c r="BV571" s="51"/>
      <c r="BW571" s="51"/>
      <c r="BX571" s="51"/>
      <c r="BY571" s="51"/>
      <c r="BZ571" s="51"/>
      <c r="CA571" s="51"/>
      <c r="CB571" s="51"/>
      <c r="CC571" s="51"/>
      <c r="CD571" s="51"/>
      <c r="CE571" s="51"/>
      <c r="CF571" s="51"/>
      <c r="CG571" s="51"/>
      <c r="CH571" s="51"/>
      <c r="CI571" s="51"/>
      <c r="CJ571" s="51"/>
      <c r="CK571" s="51"/>
      <c r="CL571" s="51"/>
      <c r="CM571" s="51"/>
      <c r="CN571" s="51"/>
      <c r="CO571" s="51"/>
      <c r="CP571" s="51"/>
      <c r="CQ571" s="51"/>
      <c r="CR571" s="51"/>
      <c r="CS571" s="51"/>
      <c r="CT571" s="51"/>
      <c r="CU571" s="51"/>
      <c r="CV571" s="51"/>
      <c r="CW571" s="51"/>
      <c r="CX571" s="51"/>
      <c r="CY571" s="51"/>
      <c r="CZ571" s="51"/>
      <c r="DA571" s="51"/>
      <c r="DB571" s="51"/>
      <c r="DC571" s="51"/>
      <c r="DD571" s="51"/>
      <c r="DE571" s="51"/>
      <c r="DF571" s="51"/>
      <c r="DG571" s="51"/>
      <c r="DH571" s="51"/>
      <c r="DI571" s="51"/>
      <c r="DJ571" s="51"/>
      <c r="DK571" s="51"/>
      <c r="DL571" s="51"/>
      <c r="DM571" s="51"/>
      <c r="DN571" s="51"/>
      <c r="DO571" s="51"/>
      <c r="DP571" s="51"/>
      <c r="DQ571" s="51"/>
      <c r="DR571" s="51"/>
      <c r="DS571" s="51"/>
      <c r="DT571" s="51"/>
      <c r="DU571" s="51"/>
      <c r="DV571" s="51"/>
      <c r="DW571" s="51"/>
      <c r="DX571" s="51"/>
      <c r="DY571" s="51"/>
      <c r="DZ571" s="51"/>
      <c r="EA571" s="51"/>
      <c r="EB571" s="51"/>
      <c r="EC571" s="51"/>
      <c r="ED571" s="51"/>
      <c r="EE571" s="51"/>
      <c r="EF571" s="51"/>
      <c r="EG571" s="51"/>
      <c r="EH571" s="51"/>
      <c r="EI571" s="51"/>
      <c r="EJ571" s="51"/>
      <c r="EK571" s="51"/>
      <c r="EL571" s="51"/>
      <c r="EM571" s="51"/>
      <c r="EN571" s="51"/>
      <c r="EO571" s="51"/>
      <c r="EP571" s="51"/>
      <c r="EQ571" s="51"/>
      <c r="ER571" s="51"/>
      <c r="ES571" s="51"/>
      <c r="ET571" s="51"/>
      <c r="EU571" s="51"/>
      <c r="EV571" s="51"/>
      <c r="EW571" s="51"/>
      <c r="EX571" s="51"/>
      <c r="EY571" s="51"/>
      <c r="EZ571" s="51"/>
      <c r="FA571" s="51"/>
      <c r="FB571" s="51"/>
      <c r="FC571" s="51"/>
      <c r="FD571" s="51"/>
      <c r="FE571" s="51"/>
      <c r="FF571" s="51"/>
      <c r="FG571" s="51"/>
      <c r="FH571" s="51"/>
      <c r="FI571" s="51"/>
      <c r="FJ571" s="51"/>
      <c r="FK571" s="51"/>
      <c r="FL571" s="51"/>
      <c r="FM571" s="51"/>
      <c r="FN571" s="51"/>
      <c r="FO571" s="51"/>
      <c r="FP571" s="51"/>
      <c r="FQ571" s="51"/>
      <c r="FR571" s="51"/>
      <c r="FS571" s="51"/>
      <c r="FT571" s="51"/>
      <c r="FU571" s="51"/>
      <c r="FV571" s="51"/>
      <c r="FW571" s="51"/>
      <c r="FX571" s="51"/>
      <c r="FY571" s="51"/>
      <c r="FZ571" s="51"/>
      <c r="GA571" s="51"/>
      <c r="GB571" s="51"/>
      <c r="GC571" s="51"/>
      <c r="GD571" s="51"/>
      <c r="GE571" s="51"/>
      <c r="GF571" s="51"/>
      <c r="GG571" s="51"/>
      <c r="GH571" s="51"/>
      <c r="GI571" s="51"/>
      <c r="GJ571" s="51"/>
      <c r="GK571" s="51"/>
      <c r="GL571" s="51"/>
      <c r="GM571" s="51"/>
      <c r="GN571" s="51"/>
      <c r="GO571" s="51"/>
      <c r="GP571" s="51"/>
      <c r="GQ571" s="51"/>
      <c r="GR571" s="51"/>
      <c r="GS571" s="51"/>
      <c r="GT571" s="51"/>
      <c r="GU571" s="51"/>
      <c r="GV571" s="51"/>
      <c r="GW571" s="51"/>
      <c r="GX571" s="51"/>
      <c r="GY571" s="51"/>
      <c r="GZ571" s="51"/>
      <c r="HA571" s="51"/>
      <c r="HB571" s="51"/>
      <c r="HC571" s="51"/>
      <c r="HD571" s="51"/>
      <c r="HE571" s="51"/>
      <c r="HF571" s="51"/>
      <c r="HG571" s="51"/>
      <c r="HH571" s="51"/>
      <c r="HI571" s="51"/>
      <c r="HJ571" s="51"/>
      <c r="HK571" s="51"/>
      <c r="HL571" s="51"/>
      <c r="HM571" s="51"/>
      <c r="HN571" s="51"/>
      <c r="HO571" s="51"/>
      <c r="HP571" s="51"/>
      <c r="HQ571" s="51"/>
      <c r="HR571" s="51"/>
      <c r="HS571" s="51"/>
      <c r="HT571" s="51"/>
      <c r="HU571" s="51"/>
      <c r="HV571" s="51"/>
      <c r="HW571" s="51"/>
      <c r="HX571" s="51"/>
      <c r="HY571" s="51"/>
      <c r="HZ571" s="51"/>
      <c r="IA571" s="51"/>
      <c r="IB571" s="51"/>
      <c r="IC571" s="51"/>
      <c r="ID571" s="51"/>
      <c r="IE571" s="51"/>
      <c r="IF571" s="51"/>
      <c r="IG571" s="51"/>
      <c r="IH571" s="51"/>
      <c r="II571" s="51"/>
      <c r="IJ571" s="51"/>
      <c r="IK571" s="51"/>
      <c r="IL571" s="51"/>
      <c r="IM571" s="51"/>
      <c r="IN571" s="51"/>
      <c r="IO571" s="51"/>
      <c r="IP571" s="51"/>
      <c r="IQ571" s="51"/>
      <c r="IR571" s="51"/>
      <c r="IS571" s="51"/>
      <c r="IT571" s="51"/>
      <c r="IU571" s="51"/>
      <c r="IV571" s="51"/>
    </row>
    <row r="572" spans="1:256" ht="13.5">
      <c r="A572" s="50"/>
      <c r="B572" s="51"/>
      <c r="C572" s="51"/>
      <c r="D572" s="51"/>
      <c r="E572" s="51"/>
      <c r="F572" s="51"/>
      <c r="G572" s="51"/>
      <c r="H572" s="51"/>
      <c r="I572" s="51"/>
      <c r="J572" s="51"/>
      <c r="K572" s="51"/>
      <c r="L572" s="51"/>
      <c r="M572" s="51"/>
      <c r="N572" s="51"/>
      <c r="O572" s="51"/>
      <c r="P572" s="51"/>
      <c r="Q572" s="51"/>
      <c r="R572" s="51"/>
      <c r="S572" s="51"/>
      <c r="T572" s="51"/>
      <c r="U572" s="51"/>
      <c r="V572" s="51"/>
      <c r="W572" s="51"/>
      <c r="X572" s="51"/>
      <c r="Y572" s="51"/>
      <c r="Z572" s="51"/>
      <c r="AA572" s="51"/>
      <c r="AB572" s="51"/>
      <c r="AC572" s="51"/>
      <c r="AD572" s="51"/>
      <c r="AE572" s="51"/>
      <c r="AF572" s="51"/>
      <c r="AG572" s="51"/>
      <c r="AH572" s="51"/>
      <c r="AI572" s="51"/>
      <c r="AJ572" s="51"/>
      <c r="AK572" s="51"/>
      <c r="AL572" s="51"/>
      <c r="AM572" s="51"/>
      <c r="AN572" s="51"/>
      <c r="AO572" s="51"/>
      <c r="AP572" s="51"/>
      <c r="AQ572" s="51"/>
      <c r="AR572" s="51"/>
      <c r="AS572" s="51"/>
      <c r="AT572" s="51"/>
      <c r="AU572" s="51"/>
      <c r="AV572" s="51"/>
      <c r="AW572" s="51"/>
      <c r="AX572" s="51"/>
      <c r="AY572" s="51"/>
      <c r="AZ572" s="51"/>
      <c r="BA572" s="51"/>
      <c r="BB572" s="51"/>
      <c r="BC572" s="51"/>
      <c r="BD572" s="51"/>
      <c r="BE572" s="51"/>
      <c r="BF572" s="51"/>
      <c r="BG572" s="51"/>
      <c r="BH572" s="51"/>
      <c r="BI572" s="51"/>
      <c r="BJ572" s="51"/>
      <c r="BK572" s="51"/>
      <c r="BL572" s="51"/>
      <c r="BM572" s="51"/>
      <c r="BN572" s="51"/>
      <c r="BO572" s="51"/>
      <c r="BP572" s="51"/>
      <c r="BQ572" s="51"/>
      <c r="BR572" s="51"/>
      <c r="BS572" s="51"/>
      <c r="BT572" s="51"/>
      <c r="BU572" s="51"/>
      <c r="BV572" s="51"/>
      <c r="BW572" s="51"/>
      <c r="BX572" s="51"/>
      <c r="BY572" s="51"/>
      <c r="BZ572" s="51"/>
      <c r="CA572" s="51"/>
      <c r="CB572" s="51"/>
      <c r="CC572" s="51"/>
      <c r="CD572" s="51"/>
      <c r="CE572" s="51"/>
      <c r="CF572" s="51"/>
      <c r="CG572" s="51"/>
      <c r="CH572" s="51"/>
      <c r="CI572" s="51"/>
      <c r="CJ572" s="51"/>
      <c r="CK572" s="51"/>
      <c r="CL572" s="51"/>
      <c r="CM572" s="51"/>
      <c r="CN572" s="51"/>
      <c r="CO572" s="51"/>
      <c r="CP572" s="51"/>
      <c r="CQ572" s="51"/>
      <c r="CR572" s="51"/>
      <c r="CS572" s="51"/>
      <c r="CT572" s="51"/>
      <c r="CU572" s="51"/>
      <c r="CV572" s="51"/>
      <c r="CW572" s="51"/>
      <c r="CX572" s="51"/>
      <c r="CY572" s="51"/>
      <c r="CZ572" s="51"/>
      <c r="DA572" s="51"/>
      <c r="DB572" s="51"/>
      <c r="DC572" s="51"/>
      <c r="DD572" s="51"/>
      <c r="DE572" s="51"/>
      <c r="DF572" s="51"/>
      <c r="DG572" s="51"/>
      <c r="DH572" s="51"/>
      <c r="DI572" s="51"/>
      <c r="DJ572" s="51"/>
      <c r="DK572" s="51"/>
      <c r="DL572" s="51"/>
      <c r="DM572" s="51"/>
      <c r="DN572" s="51"/>
      <c r="DO572" s="51"/>
      <c r="DP572" s="51"/>
      <c r="DQ572" s="51"/>
      <c r="DR572" s="51"/>
      <c r="DS572" s="51"/>
      <c r="DT572" s="51"/>
      <c r="DU572" s="51"/>
      <c r="DV572" s="51"/>
      <c r="DW572" s="51"/>
      <c r="DX572" s="51"/>
      <c r="DY572" s="51"/>
      <c r="DZ572" s="51"/>
      <c r="EA572" s="51"/>
      <c r="EB572" s="51"/>
      <c r="EC572" s="51"/>
      <c r="ED572" s="51"/>
      <c r="EE572" s="51"/>
      <c r="EF572" s="51"/>
      <c r="EG572" s="51"/>
      <c r="EH572" s="51"/>
      <c r="EI572" s="51"/>
      <c r="EJ572" s="51"/>
      <c r="EK572" s="51"/>
      <c r="EL572" s="51"/>
      <c r="EM572" s="51"/>
      <c r="EN572" s="51"/>
      <c r="EO572" s="51"/>
      <c r="EP572" s="51"/>
      <c r="EQ572" s="51"/>
      <c r="ER572" s="51"/>
      <c r="ES572" s="51"/>
      <c r="ET572" s="51"/>
      <c r="EU572" s="51"/>
      <c r="EV572" s="51"/>
      <c r="EW572" s="51"/>
      <c r="EX572" s="51"/>
      <c r="EY572" s="51"/>
      <c r="EZ572" s="51"/>
      <c r="FA572" s="51"/>
      <c r="FB572" s="51"/>
      <c r="FC572" s="51"/>
      <c r="FD572" s="51"/>
      <c r="FE572" s="51"/>
      <c r="FF572" s="51"/>
      <c r="FG572" s="51"/>
      <c r="FH572" s="51"/>
      <c r="FI572" s="51"/>
      <c r="FJ572" s="51"/>
      <c r="FK572" s="51"/>
      <c r="FL572" s="51"/>
      <c r="FM572" s="51"/>
      <c r="FN572" s="51"/>
      <c r="FO572" s="51"/>
      <c r="FP572" s="51"/>
      <c r="FQ572" s="51"/>
      <c r="FR572" s="51"/>
      <c r="FS572" s="51"/>
      <c r="FT572" s="51"/>
      <c r="FU572" s="51"/>
      <c r="FV572" s="51"/>
      <c r="FW572" s="51"/>
      <c r="FX572" s="51"/>
      <c r="FY572" s="51"/>
      <c r="FZ572" s="51"/>
      <c r="GA572" s="51"/>
      <c r="GB572" s="51"/>
      <c r="GC572" s="51"/>
      <c r="GD572" s="51"/>
      <c r="GE572" s="51"/>
      <c r="GF572" s="51"/>
      <c r="GG572" s="51"/>
      <c r="GH572" s="51"/>
      <c r="GI572" s="51"/>
      <c r="GJ572" s="51"/>
      <c r="GK572" s="51"/>
      <c r="GL572" s="51"/>
      <c r="GM572" s="51"/>
      <c r="GN572" s="51"/>
      <c r="GO572" s="51"/>
      <c r="GP572" s="51"/>
      <c r="GQ572" s="51"/>
      <c r="GR572" s="51"/>
      <c r="GS572" s="51"/>
      <c r="GT572" s="51"/>
      <c r="GU572" s="51"/>
      <c r="GV572" s="51"/>
      <c r="GW572" s="51"/>
      <c r="GX572" s="51"/>
      <c r="GY572" s="51"/>
      <c r="GZ572" s="51"/>
      <c r="HA572" s="51"/>
      <c r="HB572" s="51"/>
      <c r="HC572" s="51"/>
      <c r="HD572" s="51"/>
      <c r="HE572" s="51"/>
      <c r="HF572" s="51"/>
      <c r="HG572" s="51"/>
      <c r="HH572" s="51"/>
      <c r="HI572" s="51"/>
      <c r="HJ572" s="51"/>
      <c r="HK572" s="51"/>
      <c r="HL572" s="51"/>
      <c r="HM572" s="51"/>
      <c r="HN572" s="51"/>
      <c r="HO572" s="51"/>
      <c r="HP572" s="51"/>
      <c r="HQ572" s="51"/>
      <c r="HR572" s="51"/>
      <c r="HS572" s="51"/>
      <c r="HT572" s="51"/>
      <c r="HU572" s="51"/>
      <c r="HV572" s="51"/>
      <c r="HW572" s="51"/>
      <c r="HX572" s="51"/>
      <c r="HY572" s="51"/>
      <c r="HZ572" s="51"/>
      <c r="IA572" s="51"/>
      <c r="IB572" s="51"/>
      <c r="IC572" s="51"/>
      <c r="ID572" s="51"/>
      <c r="IE572" s="51"/>
      <c r="IF572" s="51"/>
      <c r="IG572" s="51"/>
      <c r="IH572" s="51"/>
      <c r="II572" s="51"/>
      <c r="IJ572" s="51"/>
      <c r="IK572" s="51"/>
      <c r="IL572" s="51"/>
      <c r="IM572" s="51"/>
      <c r="IN572" s="51"/>
      <c r="IO572" s="51"/>
      <c r="IP572" s="51"/>
      <c r="IQ572" s="51"/>
      <c r="IR572" s="51"/>
      <c r="IS572" s="51"/>
      <c r="IT572" s="51"/>
      <c r="IU572" s="51"/>
      <c r="IV572" s="51"/>
    </row>
    <row r="573" spans="1:256" ht="13.5">
      <c r="A573" s="50"/>
      <c r="B573" s="51"/>
      <c r="C573" s="51"/>
      <c r="D573" s="51"/>
      <c r="E573" s="51"/>
      <c r="F573" s="51"/>
      <c r="G573" s="51"/>
      <c r="H573" s="51"/>
      <c r="I573" s="51"/>
      <c r="J573" s="51"/>
      <c r="K573" s="51"/>
      <c r="L573" s="51"/>
      <c r="M573" s="51"/>
      <c r="N573" s="51"/>
      <c r="O573" s="51"/>
      <c r="P573" s="51"/>
      <c r="Q573" s="51"/>
      <c r="R573" s="51"/>
      <c r="S573" s="51"/>
      <c r="T573" s="51"/>
      <c r="U573" s="51"/>
      <c r="V573" s="51"/>
      <c r="W573" s="51"/>
      <c r="X573" s="51"/>
      <c r="Y573" s="51"/>
      <c r="Z573" s="51"/>
      <c r="AA573" s="51"/>
      <c r="AB573" s="51"/>
      <c r="AC573" s="51"/>
      <c r="AD573" s="51"/>
      <c r="AE573" s="51"/>
      <c r="AF573" s="51"/>
      <c r="AG573" s="51"/>
      <c r="AH573" s="51"/>
      <c r="AI573" s="51"/>
      <c r="AJ573" s="51"/>
      <c r="AK573" s="51"/>
      <c r="AL573" s="51"/>
      <c r="AM573" s="51"/>
      <c r="AN573" s="51"/>
      <c r="AO573" s="51"/>
      <c r="AP573" s="51"/>
      <c r="AQ573" s="51"/>
      <c r="AR573" s="51"/>
      <c r="AS573" s="51"/>
      <c r="AT573" s="51"/>
      <c r="AU573" s="51"/>
      <c r="AV573" s="51"/>
      <c r="AW573" s="51"/>
      <c r="AX573" s="51"/>
      <c r="AY573" s="51"/>
      <c r="AZ573" s="51"/>
      <c r="BA573" s="51"/>
      <c r="BB573" s="51"/>
      <c r="BC573" s="51"/>
      <c r="BD573" s="51"/>
      <c r="BE573" s="51"/>
      <c r="BF573" s="51"/>
      <c r="BG573" s="51"/>
      <c r="BH573" s="51"/>
      <c r="BI573" s="51"/>
      <c r="BJ573" s="51"/>
      <c r="BK573" s="51"/>
      <c r="BL573" s="51"/>
      <c r="BM573" s="51"/>
      <c r="BN573" s="51"/>
      <c r="BO573" s="51"/>
      <c r="BP573" s="51"/>
      <c r="BQ573" s="51"/>
      <c r="BR573" s="51"/>
      <c r="BS573" s="51"/>
      <c r="BT573" s="51"/>
      <c r="BU573" s="51"/>
      <c r="BV573" s="51"/>
      <c r="BW573" s="51"/>
      <c r="BX573" s="51"/>
      <c r="BY573" s="51"/>
      <c r="BZ573" s="51"/>
      <c r="CA573" s="51"/>
      <c r="CB573" s="51"/>
      <c r="CC573" s="51"/>
      <c r="CD573" s="51"/>
      <c r="CE573" s="51"/>
      <c r="CF573" s="51"/>
      <c r="CG573" s="51"/>
      <c r="CH573" s="51"/>
      <c r="CI573" s="51"/>
      <c r="CJ573" s="51"/>
      <c r="CK573" s="51"/>
      <c r="CL573" s="51"/>
      <c r="CM573" s="51"/>
      <c r="CN573" s="51"/>
      <c r="CO573" s="51"/>
      <c r="CP573" s="51"/>
      <c r="CQ573" s="51"/>
      <c r="CR573" s="51"/>
      <c r="CS573" s="51"/>
      <c r="CT573" s="51"/>
      <c r="CU573" s="51"/>
      <c r="CV573" s="51"/>
      <c r="CW573" s="51"/>
      <c r="CX573" s="51"/>
      <c r="CY573" s="51"/>
      <c r="CZ573" s="51"/>
      <c r="DA573" s="51"/>
      <c r="DB573" s="51"/>
      <c r="DC573" s="51"/>
      <c r="DD573" s="51"/>
      <c r="DE573" s="51"/>
      <c r="DF573" s="51"/>
      <c r="DG573" s="51"/>
      <c r="DH573" s="51"/>
      <c r="DI573" s="51"/>
      <c r="DJ573" s="51"/>
      <c r="DK573" s="51"/>
      <c r="DL573" s="51"/>
      <c r="DM573" s="51"/>
      <c r="DN573" s="51"/>
      <c r="DO573" s="51"/>
      <c r="DP573" s="51"/>
      <c r="DQ573" s="51"/>
      <c r="DR573" s="51"/>
      <c r="DS573" s="51"/>
      <c r="DT573" s="51"/>
      <c r="DU573" s="51"/>
      <c r="DV573" s="51"/>
      <c r="DW573" s="51"/>
      <c r="DX573" s="51"/>
      <c r="DY573" s="51"/>
      <c r="DZ573" s="51"/>
      <c r="EA573" s="51"/>
      <c r="EB573" s="51"/>
      <c r="EC573" s="51"/>
      <c r="ED573" s="51"/>
      <c r="EE573" s="51"/>
      <c r="EF573" s="51"/>
      <c r="EG573" s="51"/>
      <c r="EH573" s="51"/>
      <c r="EI573" s="51"/>
      <c r="EJ573" s="51"/>
      <c r="EK573" s="51"/>
      <c r="EL573" s="51"/>
      <c r="EM573" s="51"/>
      <c r="EN573" s="51"/>
      <c r="EO573" s="51"/>
      <c r="EP573" s="51"/>
      <c r="EQ573" s="51"/>
      <c r="ER573" s="51"/>
      <c r="ES573" s="51"/>
      <c r="ET573" s="51"/>
      <c r="EU573" s="51"/>
      <c r="EV573" s="51"/>
      <c r="EW573" s="51"/>
      <c r="EX573" s="51"/>
      <c r="EY573" s="51"/>
      <c r="EZ573" s="51"/>
      <c r="FA573" s="51"/>
      <c r="FB573" s="51"/>
      <c r="FC573" s="51"/>
      <c r="FD573" s="51"/>
      <c r="FE573" s="51"/>
      <c r="FF573" s="51"/>
      <c r="FG573" s="51"/>
      <c r="FH573" s="51"/>
      <c r="FI573" s="51"/>
      <c r="FJ573" s="51"/>
      <c r="FK573" s="51"/>
      <c r="FL573" s="51"/>
      <c r="FM573" s="51"/>
      <c r="FN573" s="51"/>
      <c r="FO573" s="51"/>
      <c r="FP573" s="51"/>
      <c r="FQ573" s="51"/>
      <c r="FR573" s="51"/>
      <c r="FS573" s="51"/>
      <c r="FT573" s="51"/>
      <c r="FU573" s="51"/>
      <c r="FV573" s="51"/>
      <c r="FW573" s="51"/>
      <c r="FX573" s="51"/>
      <c r="FY573" s="51"/>
      <c r="FZ573" s="51"/>
      <c r="GA573" s="51"/>
      <c r="GB573" s="51"/>
      <c r="GC573" s="51"/>
      <c r="GD573" s="51"/>
      <c r="GE573" s="51"/>
      <c r="GF573" s="51"/>
      <c r="GG573" s="51"/>
      <c r="GH573" s="51"/>
      <c r="GI573" s="51"/>
      <c r="GJ573" s="51"/>
      <c r="GK573" s="51"/>
      <c r="GL573" s="51"/>
      <c r="GM573" s="51"/>
      <c r="GN573" s="51"/>
      <c r="GO573" s="51"/>
      <c r="GP573" s="51"/>
      <c r="GQ573" s="51"/>
      <c r="GR573" s="51"/>
      <c r="GS573" s="51"/>
      <c r="GT573" s="51"/>
      <c r="GU573" s="51"/>
      <c r="GV573" s="51"/>
      <c r="GW573" s="51"/>
      <c r="GX573" s="51"/>
      <c r="GY573" s="51"/>
      <c r="GZ573" s="51"/>
      <c r="HA573" s="51"/>
      <c r="HB573" s="51"/>
      <c r="HC573" s="51"/>
      <c r="HD573" s="51"/>
      <c r="HE573" s="51"/>
      <c r="HF573" s="51"/>
      <c r="HG573" s="51"/>
      <c r="HH573" s="51"/>
      <c r="HI573" s="51"/>
      <c r="HJ573" s="51"/>
      <c r="HK573" s="51"/>
      <c r="HL573" s="51"/>
      <c r="HM573" s="51"/>
      <c r="HN573" s="51"/>
      <c r="HO573" s="51"/>
      <c r="HP573" s="51"/>
      <c r="HQ573" s="51"/>
      <c r="HR573" s="51"/>
      <c r="HS573" s="51"/>
      <c r="HT573" s="51"/>
      <c r="HU573" s="51"/>
      <c r="HV573" s="51"/>
      <c r="HW573" s="51"/>
      <c r="HX573" s="51"/>
      <c r="HY573" s="51"/>
      <c r="HZ573" s="51"/>
      <c r="IA573" s="51"/>
      <c r="IB573" s="51"/>
      <c r="IC573" s="51"/>
      <c r="ID573" s="51"/>
      <c r="IE573" s="51"/>
      <c r="IF573" s="51"/>
      <c r="IG573" s="51"/>
      <c r="IH573" s="51"/>
      <c r="II573" s="51"/>
      <c r="IJ573" s="51"/>
      <c r="IK573" s="51"/>
      <c r="IL573" s="51"/>
      <c r="IM573" s="51"/>
      <c r="IN573" s="51"/>
      <c r="IO573" s="51"/>
      <c r="IP573" s="51"/>
      <c r="IQ573" s="51"/>
      <c r="IR573" s="51"/>
      <c r="IS573" s="51"/>
      <c r="IT573" s="51"/>
      <c r="IU573" s="51"/>
      <c r="IV573" s="51"/>
    </row>
    <row r="574" spans="1:256" ht="13.5">
      <c r="A574" s="50"/>
      <c r="B574" s="51"/>
      <c r="C574" s="51"/>
      <c r="D574" s="51"/>
      <c r="E574" s="51"/>
      <c r="F574" s="51"/>
      <c r="G574" s="51"/>
      <c r="H574" s="51"/>
      <c r="I574" s="51"/>
      <c r="J574" s="51"/>
      <c r="K574" s="51"/>
      <c r="L574" s="51"/>
      <c r="M574" s="51"/>
      <c r="N574" s="51"/>
      <c r="O574" s="51"/>
      <c r="P574" s="51"/>
      <c r="Q574" s="51"/>
      <c r="R574" s="51"/>
      <c r="S574" s="51"/>
      <c r="T574" s="51"/>
      <c r="U574" s="51"/>
      <c r="V574" s="51"/>
      <c r="W574" s="51"/>
      <c r="X574" s="51"/>
      <c r="Y574" s="51"/>
      <c r="Z574" s="51"/>
      <c r="AA574" s="51"/>
      <c r="AB574" s="51"/>
      <c r="AC574" s="51"/>
      <c r="AD574" s="51"/>
      <c r="AE574" s="51"/>
      <c r="AF574" s="51"/>
      <c r="AG574" s="51"/>
      <c r="AH574" s="51"/>
      <c r="AI574" s="51"/>
      <c r="AJ574" s="51"/>
      <c r="AK574" s="51"/>
      <c r="AL574" s="51"/>
      <c r="AM574" s="51"/>
      <c r="AN574" s="51"/>
      <c r="AO574" s="51"/>
      <c r="AP574" s="51"/>
      <c r="AQ574" s="51"/>
      <c r="AR574" s="51"/>
      <c r="AS574" s="51"/>
      <c r="AT574" s="51"/>
      <c r="AU574" s="51"/>
      <c r="AV574" s="51"/>
      <c r="AW574" s="51"/>
      <c r="AX574" s="51"/>
      <c r="AY574" s="51"/>
      <c r="AZ574" s="51"/>
      <c r="BA574" s="51"/>
      <c r="BB574" s="51"/>
      <c r="BC574" s="51"/>
      <c r="BD574" s="51"/>
      <c r="BE574" s="51"/>
      <c r="BF574" s="51"/>
      <c r="BG574" s="51"/>
      <c r="BH574" s="51"/>
      <c r="BI574" s="51"/>
      <c r="BJ574" s="51"/>
      <c r="BK574" s="51"/>
      <c r="BL574" s="51"/>
      <c r="BM574" s="51"/>
      <c r="BN574" s="51"/>
      <c r="BO574" s="51"/>
      <c r="BP574" s="51"/>
      <c r="BQ574" s="51"/>
      <c r="BR574" s="51"/>
      <c r="BS574" s="51"/>
      <c r="BT574" s="51"/>
      <c r="BU574" s="51"/>
      <c r="BV574" s="51"/>
      <c r="BW574" s="51"/>
      <c r="BX574" s="51"/>
      <c r="BY574" s="51"/>
      <c r="BZ574" s="51"/>
      <c r="CA574" s="51"/>
      <c r="CB574" s="51"/>
      <c r="CC574" s="51"/>
      <c r="CD574" s="51"/>
      <c r="CE574" s="51"/>
      <c r="CF574" s="51"/>
      <c r="CG574" s="51"/>
      <c r="CH574" s="51"/>
      <c r="CI574" s="51"/>
      <c r="CJ574" s="51"/>
      <c r="CK574" s="51"/>
      <c r="CL574" s="51"/>
      <c r="CM574" s="51"/>
      <c r="CN574" s="51"/>
      <c r="CO574" s="51"/>
      <c r="CP574" s="51"/>
      <c r="CQ574" s="51"/>
      <c r="CR574" s="51"/>
      <c r="CS574" s="51"/>
      <c r="CT574" s="51"/>
      <c r="CU574" s="51"/>
      <c r="CV574" s="51"/>
      <c r="CW574" s="51"/>
      <c r="CX574" s="51"/>
      <c r="CY574" s="51"/>
      <c r="CZ574" s="51"/>
      <c r="DA574" s="51"/>
      <c r="DB574" s="51"/>
      <c r="DC574" s="51"/>
      <c r="DD574" s="51"/>
      <c r="DE574" s="51"/>
      <c r="DF574" s="51"/>
      <c r="DG574" s="51"/>
      <c r="DH574" s="51"/>
      <c r="DI574" s="51"/>
      <c r="DJ574" s="51"/>
      <c r="DK574" s="51"/>
      <c r="DL574" s="51"/>
      <c r="DM574" s="51"/>
      <c r="DN574" s="51"/>
      <c r="DO574" s="51"/>
      <c r="DP574" s="51"/>
      <c r="DQ574" s="51"/>
      <c r="DR574" s="51"/>
      <c r="DS574" s="51"/>
      <c r="DT574" s="51"/>
      <c r="DU574" s="51"/>
      <c r="DV574" s="51"/>
      <c r="DW574" s="51"/>
      <c r="DX574" s="51"/>
      <c r="DY574" s="51"/>
      <c r="DZ574" s="51"/>
      <c r="EA574" s="51"/>
      <c r="EB574" s="51"/>
      <c r="EC574" s="51"/>
      <c r="ED574" s="51"/>
      <c r="EE574" s="51"/>
      <c r="EF574" s="51"/>
      <c r="EG574" s="51"/>
      <c r="EH574" s="51"/>
      <c r="EI574" s="51"/>
      <c r="EJ574" s="51"/>
      <c r="EK574" s="51"/>
      <c r="EL574" s="51"/>
      <c r="EM574" s="51"/>
      <c r="EN574" s="51"/>
      <c r="EO574" s="51"/>
      <c r="EP574" s="51"/>
      <c r="EQ574" s="51"/>
      <c r="ER574" s="51"/>
      <c r="ES574" s="51"/>
      <c r="ET574" s="51"/>
      <c r="EU574" s="51"/>
      <c r="EV574" s="51"/>
      <c r="EW574" s="51"/>
      <c r="EX574" s="51"/>
      <c r="EY574" s="51"/>
      <c r="EZ574" s="51"/>
      <c r="FA574" s="51"/>
      <c r="FB574" s="51"/>
      <c r="FC574" s="51"/>
      <c r="FD574" s="51"/>
      <c r="FE574" s="51"/>
      <c r="FF574" s="51"/>
      <c r="FG574" s="51"/>
      <c r="FH574" s="51"/>
      <c r="FI574" s="51"/>
      <c r="FJ574" s="51"/>
      <c r="FK574" s="51"/>
      <c r="FL574" s="51"/>
      <c r="FM574" s="51"/>
      <c r="FN574" s="51"/>
      <c r="FO574" s="51"/>
      <c r="FP574" s="51"/>
      <c r="FQ574" s="51"/>
      <c r="FR574" s="51"/>
      <c r="FS574" s="51"/>
      <c r="FT574" s="51"/>
      <c r="FU574" s="51"/>
      <c r="FV574" s="51"/>
      <c r="FW574" s="51"/>
      <c r="FX574" s="51"/>
      <c r="FY574" s="51"/>
      <c r="FZ574" s="51"/>
      <c r="GA574" s="51"/>
      <c r="GB574" s="51"/>
      <c r="GC574" s="51"/>
      <c r="GD574" s="51"/>
      <c r="GE574" s="51"/>
      <c r="GF574" s="51"/>
      <c r="GG574" s="51"/>
      <c r="GH574" s="51"/>
      <c r="GI574" s="51"/>
      <c r="GJ574" s="51"/>
      <c r="GK574" s="51"/>
      <c r="GL574" s="51"/>
      <c r="GM574" s="51"/>
      <c r="GN574" s="51"/>
      <c r="GO574" s="51"/>
      <c r="GP574" s="51"/>
      <c r="GQ574" s="51"/>
      <c r="GR574" s="51"/>
      <c r="GS574" s="51"/>
      <c r="GT574" s="51"/>
      <c r="GU574" s="51"/>
      <c r="GV574" s="51"/>
      <c r="GW574" s="51"/>
      <c r="GX574" s="51"/>
      <c r="GY574" s="51"/>
      <c r="GZ574" s="51"/>
      <c r="HA574" s="51"/>
      <c r="HB574" s="51"/>
      <c r="HC574" s="51"/>
      <c r="HD574" s="51"/>
      <c r="HE574" s="51"/>
      <c r="HF574" s="51"/>
      <c r="HG574" s="51"/>
      <c r="HH574" s="51"/>
      <c r="HI574" s="51"/>
      <c r="HJ574" s="51"/>
      <c r="HK574" s="51"/>
      <c r="HL574" s="51"/>
      <c r="HM574" s="51"/>
      <c r="HN574" s="51"/>
      <c r="HO574" s="51"/>
      <c r="HP574" s="51"/>
      <c r="HQ574" s="51"/>
      <c r="HR574" s="51"/>
      <c r="HS574" s="51"/>
      <c r="HT574" s="51"/>
      <c r="HU574" s="51"/>
      <c r="HV574" s="51"/>
      <c r="HW574" s="51"/>
      <c r="HX574" s="51"/>
      <c r="HY574" s="51"/>
      <c r="HZ574" s="51"/>
      <c r="IA574" s="51"/>
      <c r="IB574" s="51"/>
      <c r="IC574" s="51"/>
      <c r="ID574" s="51"/>
      <c r="IE574" s="51"/>
      <c r="IF574" s="51"/>
      <c r="IG574" s="51"/>
      <c r="IH574" s="51"/>
      <c r="II574" s="51"/>
      <c r="IJ574" s="51"/>
      <c r="IK574" s="51"/>
      <c r="IL574" s="51"/>
      <c r="IM574" s="51"/>
      <c r="IN574" s="51"/>
      <c r="IO574" s="51"/>
      <c r="IP574" s="51"/>
      <c r="IQ574" s="51"/>
      <c r="IR574" s="51"/>
      <c r="IS574" s="51"/>
      <c r="IT574" s="51"/>
      <c r="IU574" s="51"/>
      <c r="IV574" s="51"/>
    </row>
    <row r="575" spans="1:256" ht="13.5">
      <c r="A575" s="50"/>
      <c r="B575" s="51"/>
      <c r="C575" s="51"/>
      <c r="D575" s="51"/>
      <c r="E575" s="51"/>
      <c r="F575" s="51"/>
      <c r="G575" s="51"/>
      <c r="H575" s="51"/>
      <c r="I575" s="51"/>
      <c r="J575" s="51"/>
      <c r="K575" s="51"/>
      <c r="L575" s="51"/>
      <c r="M575" s="51"/>
      <c r="N575" s="51"/>
      <c r="O575" s="51"/>
      <c r="P575" s="51"/>
      <c r="Q575" s="51"/>
      <c r="R575" s="51"/>
      <c r="S575" s="51"/>
      <c r="T575" s="51"/>
      <c r="U575" s="51"/>
      <c r="V575" s="51"/>
      <c r="W575" s="51"/>
      <c r="X575" s="51"/>
      <c r="Y575" s="51"/>
      <c r="Z575" s="51"/>
      <c r="AA575" s="51"/>
      <c r="AB575" s="51"/>
      <c r="AC575" s="51"/>
      <c r="AD575" s="51"/>
      <c r="AE575" s="51"/>
      <c r="AF575" s="51"/>
      <c r="AG575" s="51"/>
      <c r="AH575" s="51"/>
      <c r="AI575" s="51"/>
      <c r="AJ575" s="51"/>
      <c r="AK575" s="51"/>
      <c r="AL575" s="51"/>
      <c r="AM575" s="51"/>
      <c r="AN575" s="51"/>
      <c r="AO575" s="51"/>
      <c r="AP575" s="51"/>
      <c r="AQ575" s="51"/>
      <c r="AR575" s="51"/>
      <c r="AS575" s="51"/>
      <c r="AT575" s="51"/>
      <c r="AU575" s="51"/>
      <c r="AV575" s="51"/>
      <c r="AW575" s="51"/>
      <c r="AX575" s="51"/>
      <c r="AY575" s="51"/>
      <c r="AZ575" s="51"/>
      <c r="BA575" s="51"/>
      <c r="BB575" s="51"/>
      <c r="BC575" s="51"/>
      <c r="BD575" s="51"/>
      <c r="BE575" s="51"/>
      <c r="BF575" s="51"/>
      <c r="BG575" s="51"/>
      <c r="BH575" s="51"/>
      <c r="BI575" s="51"/>
      <c r="BJ575" s="51"/>
      <c r="BK575" s="51"/>
      <c r="BL575" s="51"/>
      <c r="BM575" s="51"/>
      <c r="BN575" s="51"/>
      <c r="BO575" s="51"/>
      <c r="BP575" s="51"/>
      <c r="BQ575" s="51"/>
      <c r="BR575" s="51"/>
      <c r="BS575" s="51"/>
      <c r="BT575" s="51"/>
      <c r="BU575" s="51"/>
      <c r="BV575" s="51"/>
      <c r="BW575" s="51"/>
      <c r="BX575" s="51"/>
      <c r="BY575" s="51"/>
      <c r="BZ575" s="51"/>
      <c r="CA575" s="51"/>
      <c r="CB575" s="51"/>
      <c r="CC575" s="51"/>
      <c r="CD575" s="51"/>
      <c r="CE575" s="51"/>
      <c r="CF575" s="51"/>
      <c r="CG575" s="51"/>
      <c r="CH575" s="51"/>
      <c r="CI575" s="51"/>
      <c r="CJ575" s="51"/>
      <c r="CK575" s="51"/>
      <c r="CL575" s="51"/>
      <c r="CM575" s="51"/>
      <c r="CN575" s="51"/>
      <c r="CO575" s="51"/>
      <c r="CP575" s="51"/>
      <c r="CQ575" s="51"/>
      <c r="CR575" s="51"/>
      <c r="CS575" s="51"/>
      <c r="CT575" s="51"/>
      <c r="CU575" s="51"/>
      <c r="CV575" s="51"/>
      <c r="CW575" s="51"/>
      <c r="CX575" s="51"/>
      <c r="CY575" s="51"/>
      <c r="CZ575" s="51"/>
      <c r="DA575" s="51"/>
      <c r="DB575" s="51"/>
      <c r="DC575" s="51"/>
      <c r="DD575" s="51"/>
      <c r="DE575" s="51"/>
      <c r="DF575" s="51"/>
      <c r="DG575" s="51"/>
      <c r="DH575" s="51"/>
      <c r="DI575" s="51"/>
      <c r="DJ575" s="51"/>
      <c r="DK575" s="51"/>
      <c r="DL575" s="51"/>
      <c r="DM575" s="51"/>
      <c r="DN575" s="51"/>
      <c r="DO575" s="51"/>
      <c r="DP575" s="51"/>
      <c r="DQ575" s="51"/>
      <c r="DR575" s="51"/>
      <c r="DS575" s="51"/>
      <c r="DT575" s="51"/>
      <c r="DU575" s="51"/>
      <c r="DV575" s="51"/>
      <c r="DW575" s="51"/>
      <c r="DX575" s="51"/>
      <c r="DY575" s="51"/>
      <c r="DZ575" s="51"/>
      <c r="EA575" s="51"/>
      <c r="EB575" s="51"/>
      <c r="EC575" s="51"/>
      <c r="ED575" s="51"/>
      <c r="EE575" s="51"/>
      <c r="EF575" s="51"/>
      <c r="EG575" s="51"/>
      <c r="EH575" s="51"/>
      <c r="EI575" s="51"/>
      <c r="EJ575" s="51"/>
      <c r="EK575" s="51"/>
      <c r="EL575" s="51"/>
      <c r="EM575" s="51"/>
      <c r="EN575" s="51"/>
      <c r="EO575" s="51"/>
      <c r="EP575" s="51"/>
      <c r="EQ575" s="51"/>
      <c r="ER575" s="51"/>
      <c r="ES575" s="51"/>
      <c r="ET575" s="51"/>
      <c r="EU575" s="51"/>
      <c r="EV575" s="51"/>
      <c r="EW575" s="51"/>
      <c r="EX575" s="51"/>
      <c r="EY575" s="51"/>
      <c r="EZ575" s="51"/>
      <c r="FA575" s="51"/>
      <c r="FB575" s="51"/>
      <c r="FC575" s="51"/>
      <c r="FD575" s="51"/>
      <c r="FE575" s="51"/>
      <c r="FF575" s="51"/>
      <c r="FG575" s="51"/>
      <c r="FH575" s="51"/>
      <c r="FI575" s="51"/>
      <c r="FJ575" s="51"/>
      <c r="FK575" s="51"/>
      <c r="FL575" s="51"/>
      <c r="FM575" s="51"/>
      <c r="FN575" s="51"/>
      <c r="FO575" s="51"/>
      <c r="FP575" s="51"/>
      <c r="FQ575" s="51"/>
      <c r="FR575" s="51"/>
      <c r="FS575" s="51"/>
      <c r="FT575" s="51"/>
      <c r="FU575" s="51"/>
      <c r="FV575" s="51"/>
      <c r="FW575" s="51"/>
      <c r="FX575" s="51"/>
      <c r="FY575" s="51"/>
      <c r="FZ575" s="51"/>
      <c r="GA575" s="51"/>
      <c r="GB575" s="51"/>
      <c r="GC575" s="51"/>
      <c r="GD575" s="51"/>
      <c r="GE575" s="51"/>
      <c r="GF575" s="51"/>
      <c r="GG575" s="51"/>
      <c r="GH575" s="51"/>
      <c r="GI575" s="51"/>
      <c r="GJ575" s="51"/>
      <c r="GK575" s="51"/>
      <c r="GL575" s="51"/>
      <c r="GM575" s="51"/>
      <c r="GN575" s="51"/>
      <c r="GO575" s="51"/>
      <c r="GP575" s="51"/>
      <c r="GQ575" s="51"/>
      <c r="GR575" s="51"/>
      <c r="GS575" s="51"/>
      <c r="GT575" s="51"/>
      <c r="GU575" s="51"/>
      <c r="GV575" s="51"/>
      <c r="GW575" s="51"/>
      <c r="GX575" s="51"/>
      <c r="GY575" s="51"/>
      <c r="GZ575" s="51"/>
      <c r="HA575" s="51"/>
      <c r="HB575" s="51"/>
      <c r="HC575" s="51"/>
      <c r="HD575" s="51"/>
      <c r="HE575" s="51"/>
      <c r="HF575" s="51"/>
      <c r="HG575" s="51"/>
      <c r="HH575" s="51"/>
      <c r="HI575" s="51"/>
      <c r="HJ575" s="51"/>
      <c r="HK575" s="51"/>
      <c r="HL575" s="51"/>
      <c r="HM575" s="51"/>
      <c r="HN575" s="51"/>
      <c r="HO575" s="51"/>
      <c r="HP575" s="51"/>
      <c r="HQ575" s="51"/>
      <c r="HR575" s="51"/>
      <c r="HS575" s="51"/>
      <c r="HT575" s="51"/>
      <c r="HU575" s="51"/>
      <c r="HV575" s="51"/>
      <c r="HW575" s="51"/>
      <c r="HX575" s="51"/>
      <c r="HY575" s="51"/>
      <c r="HZ575" s="51"/>
      <c r="IA575" s="51"/>
      <c r="IB575" s="51"/>
      <c r="IC575" s="51"/>
      <c r="ID575" s="51"/>
      <c r="IE575" s="51"/>
      <c r="IF575" s="51"/>
      <c r="IG575" s="51"/>
      <c r="IH575" s="51"/>
      <c r="II575" s="51"/>
      <c r="IJ575" s="51"/>
      <c r="IK575" s="51"/>
      <c r="IL575" s="51"/>
      <c r="IM575" s="51"/>
      <c r="IN575" s="51"/>
      <c r="IO575" s="51"/>
      <c r="IP575" s="51"/>
      <c r="IQ575" s="51"/>
      <c r="IR575" s="51"/>
      <c r="IS575" s="51"/>
      <c r="IT575" s="51"/>
      <c r="IU575" s="51"/>
      <c r="IV575" s="51"/>
    </row>
    <row r="576" spans="1:256" ht="13.5">
      <c r="A576" s="50"/>
      <c r="B576" s="51"/>
      <c r="C576" s="51"/>
      <c r="D576" s="51"/>
      <c r="E576" s="51"/>
      <c r="F576" s="51"/>
      <c r="G576" s="51"/>
      <c r="H576" s="51"/>
      <c r="I576" s="51"/>
      <c r="J576" s="51"/>
      <c r="K576" s="51"/>
      <c r="L576" s="51"/>
      <c r="M576" s="51"/>
      <c r="N576" s="51"/>
      <c r="O576" s="51"/>
      <c r="P576" s="51"/>
      <c r="Q576" s="51"/>
      <c r="R576" s="51"/>
      <c r="S576" s="51"/>
      <c r="T576" s="51"/>
      <c r="U576" s="51"/>
      <c r="V576" s="51"/>
      <c r="W576" s="51"/>
      <c r="X576" s="51"/>
      <c r="Y576" s="51"/>
      <c r="Z576" s="51"/>
      <c r="AA576" s="51"/>
      <c r="AB576" s="51"/>
      <c r="AC576" s="51"/>
      <c r="AD576" s="51"/>
      <c r="AE576" s="51"/>
      <c r="AF576" s="51"/>
      <c r="AG576" s="51"/>
      <c r="AH576" s="51"/>
      <c r="AI576" s="51"/>
      <c r="AJ576" s="51"/>
      <c r="AK576" s="51"/>
      <c r="AL576" s="51"/>
      <c r="AM576" s="51"/>
      <c r="AN576" s="51"/>
      <c r="AO576" s="51"/>
      <c r="AP576" s="51"/>
      <c r="AQ576" s="51"/>
      <c r="AR576" s="51"/>
      <c r="AS576" s="51"/>
      <c r="AT576" s="51"/>
      <c r="AU576" s="51"/>
      <c r="AV576" s="51"/>
      <c r="AW576" s="51"/>
      <c r="AX576" s="51"/>
      <c r="AY576" s="51"/>
      <c r="AZ576" s="51"/>
      <c r="BA576" s="51"/>
      <c r="BB576" s="51"/>
      <c r="BC576" s="51"/>
      <c r="BD576" s="51"/>
      <c r="BE576" s="51"/>
      <c r="BF576" s="51"/>
      <c r="BG576" s="51"/>
      <c r="BH576" s="51"/>
      <c r="BI576" s="51"/>
      <c r="BJ576" s="51"/>
      <c r="BK576" s="51"/>
      <c r="BL576" s="51"/>
      <c r="BM576" s="51"/>
      <c r="BN576" s="51"/>
      <c r="BO576" s="51"/>
      <c r="BP576" s="51"/>
      <c r="BQ576" s="51"/>
      <c r="BR576" s="51"/>
      <c r="BS576" s="51"/>
      <c r="BT576" s="51"/>
      <c r="BU576" s="51"/>
      <c r="BV576" s="51"/>
      <c r="BW576" s="51"/>
      <c r="BX576" s="51"/>
      <c r="BY576" s="51"/>
      <c r="BZ576" s="51"/>
      <c r="CA576" s="51"/>
      <c r="CB576" s="51"/>
      <c r="CC576" s="51"/>
      <c r="CD576" s="51"/>
      <c r="CE576" s="51"/>
      <c r="CF576" s="51"/>
      <c r="CG576" s="51"/>
      <c r="CH576" s="51"/>
      <c r="CI576" s="51"/>
      <c r="CJ576" s="51"/>
      <c r="CK576" s="51"/>
      <c r="CL576" s="51"/>
      <c r="CM576" s="51"/>
      <c r="CN576" s="51"/>
      <c r="CO576" s="51"/>
      <c r="CP576" s="51"/>
      <c r="CQ576" s="51"/>
      <c r="CR576" s="51"/>
      <c r="CS576" s="51"/>
      <c r="CT576" s="51"/>
      <c r="CU576" s="51"/>
      <c r="CV576" s="51"/>
      <c r="CW576" s="51"/>
      <c r="CX576" s="51"/>
      <c r="CY576" s="51"/>
      <c r="CZ576" s="51"/>
      <c r="DA576" s="51"/>
      <c r="DB576" s="51"/>
      <c r="DC576" s="51"/>
      <c r="DD576" s="51"/>
      <c r="DE576" s="51"/>
      <c r="DF576" s="51"/>
      <c r="DG576" s="51"/>
      <c r="DH576" s="51"/>
      <c r="DI576" s="51"/>
      <c r="DJ576" s="51"/>
      <c r="DK576" s="51"/>
      <c r="DL576" s="51"/>
      <c r="DM576" s="51"/>
      <c r="DN576" s="51"/>
      <c r="DO576" s="51"/>
      <c r="DP576" s="51"/>
      <c r="DQ576" s="51"/>
      <c r="DR576" s="51"/>
      <c r="DS576" s="51"/>
      <c r="DT576" s="51"/>
      <c r="DU576" s="51"/>
      <c r="DV576" s="51"/>
      <c r="DW576" s="51"/>
      <c r="DX576" s="51"/>
      <c r="DY576" s="51"/>
      <c r="DZ576" s="51"/>
      <c r="EA576" s="51"/>
      <c r="EB576" s="51"/>
      <c r="EC576" s="51"/>
      <c r="ED576" s="51"/>
      <c r="EE576" s="51"/>
      <c r="EF576" s="51"/>
      <c r="EG576" s="51"/>
      <c r="EH576" s="51"/>
      <c r="EI576" s="51"/>
      <c r="EJ576" s="51"/>
      <c r="EK576" s="51"/>
      <c r="EL576" s="51"/>
      <c r="EM576" s="51"/>
      <c r="EN576" s="51"/>
      <c r="EO576" s="51"/>
      <c r="EP576" s="51"/>
      <c r="EQ576" s="51"/>
      <c r="ER576" s="51"/>
      <c r="ES576" s="51"/>
      <c r="ET576" s="51"/>
      <c r="EU576" s="51"/>
      <c r="EV576" s="51"/>
      <c r="EW576" s="51"/>
      <c r="EX576" s="51"/>
      <c r="EY576" s="51"/>
      <c r="EZ576" s="51"/>
      <c r="FA576" s="51"/>
      <c r="FB576" s="51"/>
      <c r="FC576" s="51"/>
      <c r="FD576" s="51"/>
      <c r="FE576" s="51"/>
      <c r="FF576" s="51"/>
      <c r="FG576" s="51"/>
      <c r="FH576" s="51"/>
      <c r="FI576" s="51"/>
      <c r="FJ576" s="51"/>
      <c r="FK576" s="51"/>
      <c r="FL576" s="51"/>
      <c r="FM576" s="51"/>
      <c r="FN576" s="51"/>
      <c r="FO576" s="51"/>
      <c r="FP576" s="51"/>
      <c r="FQ576" s="51"/>
      <c r="FR576" s="51"/>
      <c r="FS576" s="51"/>
      <c r="FT576" s="51"/>
      <c r="FU576" s="51"/>
      <c r="FV576" s="51"/>
      <c r="FW576" s="51"/>
      <c r="FX576" s="51"/>
      <c r="FY576" s="51"/>
      <c r="FZ576" s="51"/>
      <c r="GA576" s="51"/>
      <c r="GB576" s="51"/>
      <c r="GC576" s="51"/>
      <c r="GD576" s="51"/>
      <c r="GE576" s="51"/>
      <c r="GF576" s="51"/>
      <c r="GG576" s="51"/>
      <c r="GH576" s="51"/>
      <c r="GI576" s="51"/>
      <c r="GJ576" s="51"/>
      <c r="GK576" s="51"/>
      <c r="GL576" s="51"/>
      <c r="GM576" s="51"/>
      <c r="GN576" s="51"/>
      <c r="GO576" s="51"/>
      <c r="GP576" s="51"/>
      <c r="GQ576" s="51"/>
      <c r="GR576" s="51"/>
      <c r="GS576" s="51"/>
      <c r="GT576" s="51"/>
      <c r="GU576" s="51"/>
      <c r="GV576" s="51"/>
      <c r="GW576" s="51"/>
      <c r="GX576" s="51"/>
      <c r="GY576" s="51"/>
      <c r="GZ576" s="51"/>
      <c r="HA576" s="51"/>
      <c r="HB576" s="51"/>
      <c r="HC576" s="51"/>
      <c r="HD576" s="51"/>
      <c r="HE576" s="51"/>
      <c r="HF576" s="51"/>
      <c r="HG576" s="51"/>
      <c r="HH576" s="51"/>
      <c r="HI576" s="51"/>
      <c r="HJ576" s="51"/>
      <c r="HK576" s="51"/>
      <c r="HL576" s="51"/>
      <c r="HM576" s="51"/>
      <c r="HN576" s="51"/>
      <c r="HO576" s="51"/>
      <c r="HP576" s="51"/>
      <c r="HQ576" s="51"/>
      <c r="HR576" s="51"/>
      <c r="HS576" s="51"/>
      <c r="HT576" s="51"/>
      <c r="HU576" s="51"/>
      <c r="HV576" s="51"/>
      <c r="HW576" s="51"/>
      <c r="HX576" s="51"/>
      <c r="HY576" s="51"/>
      <c r="HZ576" s="51"/>
      <c r="IA576" s="51"/>
      <c r="IB576" s="51"/>
      <c r="IC576" s="51"/>
      <c r="ID576" s="51"/>
      <c r="IE576" s="51"/>
      <c r="IF576" s="51"/>
      <c r="IG576" s="51"/>
      <c r="IH576" s="51"/>
      <c r="II576" s="51"/>
      <c r="IJ576" s="51"/>
      <c r="IK576" s="51"/>
      <c r="IL576" s="51"/>
      <c r="IM576" s="51"/>
      <c r="IN576" s="51"/>
      <c r="IO576" s="51"/>
      <c r="IP576" s="51"/>
      <c r="IQ576" s="51"/>
      <c r="IR576" s="51"/>
      <c r="IS576" s="51"/>
      <c r="IT576" s="51"/>
      <c r="IU576" s="51"/>
      <c r="IV576" s="51"/>
    </row>
    <row r="577" spans="1:256" ht="13.5">
      <c r="A577" s="50"/>
      <c r="B577" s="51"/>
      <c r="C577" s="51"/>
      <c r="D577" s="51"/>
      <c r="E577" s="51"/>
      <c r="F577" s="51"/>
      <c r="G577" s="51"/>
      <c r="H577" s="51"/>
      <c r="I577" s="51"/>
      <c r="J577" s="51"/>
      <c r="K577" s="51"/>
      <c r="L577" s="51"/>
      <c r="M577" s="51"/>
      <c r="N577" s="51"/>
      <c r="O577" s="51"/>
      <c r="P577" s="51"/>
      <c r="Q577" s="51"/>
      <c r="R577" s="51"/>
      <c r="S577" s="51"/>
      <c r="T577" s="51"/>
      <c r="U577" s="51"/>
      <c r="V577" s="51"/>
      <c r="W577" s="51"/>
      <c r="X577" s="51"/>
      <c r="Y577" s="51"/>
      <c r="Z577" s="51"/>
      <c r="AA577" s="51"/>
      <c r="AB577" s="51"/>
      <c r="AC577" s="51"/>
      <c r="AD577" s="51"/>
      <c r="AE577" s="51"/>
      <c r="AF577" s="51"/>
      <c r="AG577" s="51"/>
      <c r="AH577" s="51"/>
      <c r="AI577" s="51"/>
      <c r="AJ577" s="51"/>
      <c r="AK577" s="51"/>
      <c r="AL577" s="51"/>
      <c r="AM577" s="51"/>
      <c r="AN577" s="51"/>
      <c r="AO577" s="51"/>
      <c r="AP577" s="51"/>
      <c r="AQ577" s="51"/>
      <c r="AR577" s="51"/>
      <c r="AS577" s="51"/>
      <c r="AT577" s="51"/>
      <c r="AU577" s="51"/>
      <c r="AV577" s="51"/>
      <c r="AW577" s="51"/>
      <c r="AX577" s="51"/>
      <c r="AY577" s="51"/>
      <c r="AZ577" s="51"/>
      <c r="BA577" s="51"/>
      <c r="BB577" s="51"/>
      <c r="BC577" s="51"/>
      <c r="BD577" s="51"/>
      <c r="BE577" s="51"/>
      <c r="BF577" s="51"/>
      <c r="BG577" s="51"/>
      <c r="BH577" s="51"/>
      <c r="BI577" s="51"/>
      <c r="BJ577" s="51"/>
      <c r="BK577" s="51"/>
      <c r="BL577" s="51"/>
      <c r="BM577" s="51"/>
      <c r="BN577" s="51"/>
      <c r="BO577" s="51"/>
      <c r="BP577" s="51"/>
      <c r="BQ577" s="51"/>
      <c r="BR577" s="51"/>
      <c r="BS577" s="51"/>
      <c r="BT577" s="51"/>
      <c r="BU577" s="51"/>
      <c r="BV577" s="51"/>
      <c r="BW577" s="51"/>
      <c r="BX577" s="51"/>
      <c r="BY577" s="51"/>
      <c r="BZ577" s="51"/>
      <c r="CA577" s="51"/>
      <c r="CB577" s="51"/>
      <c r="CC577" s="51"/>
      <c r="CD577" s="51"/>
      <c r="CE577" s="51"/>
      <c r="CF577" s="51"/>
      <c r="CG577" s="51"/>
      <c r="CH577" s="51"/>
      <c r="CI577" s="51"/>
      <c r="CJ577" s="51"/>
      <c r="CK577" s="51"/>
      <c r="CL577" s="51"/>
      <c r="CM577" s="51"/>
      <c r="CN577" s="51"/>
      <c r="CO577" s="51"/>
      <c r="CP577" s="51"/>
      <c r="CQ577" s="51"/>
      <c r="CR577" s="51"/>
      <c r="CS577" s="51"/>
      <c r="CT577" s="51"/>
      <c r="CU577" s="51"/>
      <c r="CV577" s="51"/>
      <c r="CW577" s="51"/>
      <c r="CX577" s="51"/>
      <c r="CY577" s="51"/>
      <c r="CZ577" s="51"/>
      <c r="DA577" s="51"/>
      <c r="DB577" s="51"/>
      <c r="DC577" s="51"/>
      <c r="DD577" s="51"/>
      <c r="DE577" s="51"/>
      <c r="DF577" s="51"/>
      <c r="DG577" s="51"/>
      <c r="DH577" s="51"/>
      <c r="DI577" s="51"/>
      <c r="DJ577" s="51"/>
      <c r="DK577" s="51"/>
      <c r="DL577" s="51"/>
      <c r="DM577" s="51"/>
      <c r="DN577" s="51"/>
      <c r="DO577" s="51"/>
      <c r="DP577" s="51"/>
      <c r="DQ577" s="51"/>
      <c r="DR577" s="51"/>
      <c r="DS577" s="51"/>
      <c r="DT577" s="51"/>
      <c r="DU577" s="51"/>
      <c r="DV577" s="51"/>
      <c r="DW577" s="51"/>
      <c r="DX577" s="51"/>
      <c r="DY577" s="51"/>
      <c r="DZ577" s="51"/>
      <c r="EA577" s="51"/>
      <c r="EB577" s="51"/>
      <c r="EC577" s="51"/>
      <c r="ED577" s="51"/>
      <c r="EE577" s="51"/>
      <c r="EF577" s="51"/>
      <c r="EG577" s="51"/>
      <c r="EH577" s="51"/>
      <c r="EI577" s="51"/>
      <c r="EJ577" s="51"/>
      <c r="EK577" s="51"/>
      <c r="EL577" s="51"/>
      <c r="EM577" s="51"/>
      <c r="EN577" s="51"/>
      <c r="EO577" s="51"/>
      <c r="EP577" s="51"/>
      <c r="EQ577" s="51"/>
      <c r="ER577" s="51"/>
      <c r="ES577" s="51"/>
      <c r="ET577" s="51"/>
      <c r="EU577" s="51"/>
      <c r="EV577" s="51"/>
      <c r="EW577" s="51"/>
      <c r="EX577" s="51"/>
      <c r="EY577" s="51"/>
      <c r="EZ577" s="51"/>
      <c r="FA577" s="51"/>
      <c r="FB577" s="51"/>
      <c r="FC577" s="51"/>
      <c r="FD577" s="51"/>
      <c r="FE577" s="51"/>
      <c r="FF577" s="51"/>
      <c r="FG577" s="51"/>
      <c r="FH577" s="51"/>
      <c r="FI577" s="51"/>
      <c r="FJ577" s="51"/>
      <c r="FK577" s="51"/>
      <c r="FL577" s="51"/>
      <c r="FM577" s="51"/>
      <c r="FN577" s="51"/>
      <c r="FO577" s="51"/>
      <c r="FP577" s="51"/>
      <c r="FQ577" s="51"/>
      <c r="FR577" s="51"/>
      <c r="FS577" s="51"/>
      <c r="FT577" s="51"/>
      <c r="FU577" s="51"/>
      <c r="FV577" s="51"/>
      <c r="FW577" s="51"/>
      <c r="FX577" s="51"/>
      <c r="FY577" s="51"/>
      <c r="FZ577" s="51"/>
      <c r="GA577" s="51"/>
      <c r="GB577" s="51"/>
      <c r="GC577" s="51"/>
      <c r="GD577" s="51"/>
      <c r="GE577" s="51"/>
      <c r="GF577" s="51"/>
      <c r="GG577" s="51"/>
      <c r="GH577" s="51"/>
      <c r="GI577" s="51"/>
      <c r="GJ577" s="51"/>
      <c r="GK577" s="51"/>
      <c r="GL577" s="51"/>
      <c r="GM577" s="51"/>
      <c r="GN577" s="51"/>
      <c r="GO577" s="51"/>
      <c r="GP577" s="51"/>
      <c r="GQ577" s="51"/>
      <c r="GR577" s="51"/>
      <c r="GS577" s="51"/>
      <c r="GT577" s="51"/>
      <c r="GU577" s="51"/>
      <c r="GV577" s="51"/>
      <c r="GW577" s="51"/>
      <c r="GX577" s="51"/>
      <c r="GY577" s="51"/>
      <c r="GZ577" s="51"/>
      <c r="HA577" s="51"/>
      <c r="HB577" s="51"/>
      <c r="HC577" s="51"/>
      <c r="HD577" s="51"/>
      <c r="HE577" s="51"/>
      <c r="HF577" s="51"/>
      <c r="HG577" s="51"/>
      <c r="HH577" s="51"/>
      <c r="HI577" s="51"/>
      <c r="HJ577" s="51"/>
      <c r="HK577" s="51"/>
      <c r="HL577" s="51"/>
      <c r="HM577" s="51"/>
      <c r="HN577" s="51"/>
      <c r="HO577" s="51"/>
      <c r="HP577" s="51"/>
      <c r="HQ577" s="51"/>
      <c r="HR577" s="51"/>
      <c r="HS577" s="51"/>
      <c r="HT577" s="51"/>
      <c r="HU577" s="51"/>
      <c r="HV577" s="51"/>
      <c r="HW577" s="51"/>
      <c r="HX577" s="51"/>
      <c r="HY577" s="51"/>
      <c r="HZ577" s="51"/>
      <c r="IA577" s="51"/>
      <c r="IB577" s="51"/>
      <c r="IC577" s="51"/>
      <c r="ID577" s="51"/>
      <c r="IE577" s="51"/>
      <c r="IF577" s="51"/>
      <c r="IG577" s="51"/>
      <c r="IH577" s="51"/>
      <c r="II577" s="51"/>
      <c r="IJ577" s="51"/>
      <c r="IK577" s="51"/>
      <c r="IL577" s="51"/>
      <c r="IM577" s="51"/>
      <c r="IN577" s="51"/>
      <c r="IO577" s="51"/>
      <c r="IP577" s="51"/>
      <c r="IQ577" s="51"/>
      <c r="IR577" s="51"/>
      <c r="IS577" s="51"/>
      <c r="IT577" s="51"/>
      <c r="IU577" s="51"/>
      <c r="IV577" s="51"/>
    </row>
    <row r="578" spans="1:256" ht="13.5">
      <c r="A578" s="50"/>
      <c r="B578" s="51"/>
      <c r="C578" s="51"/>
      <c r="D578" s="51"/>
      <c r="E578" s="51"/>
      <c r="F578" s="51"/>
      <c r="G578" s="51"/>
      <c r="H578" s="51"/>
      <c r="I578" s="51"/>
      <c r="J578" s="51"/>
      <c r="K578" s="51"/>
      <c r="L578" s="51"/>
      <c r="M578" s="51"/>
      <c r="N578" s="51"/>
      <c r="O578" s="51"/>
      <c r="P578" s="51"/>
      <c r="Q578" s="51"/>
      <c r="R578" s="51"/>
      <c r="S578" s="51"/>
      <c r="T578" s="51"/>
      <c r="U578" s="51"/>
      <c r="V578" s="51"/>
      <c r="W578" s="51"/>
      <c r="X578" s="51"/>
      <c r="Y578" s="51"/>
      <c r="Z578" s="51"/>
      <c r="AA578" s="51"/>
      <c r="AB578" s="51"/>
      <c r="AC578" s="51"/>
      <c r="AD578" s="51"/>
      <c r="AE578" s="51"/>
      <c r="AF578" s="51"/>
      <c r="AG578" s="51"/>
      <c r="AH578" s="51"/>
      <c r="AI578" s="51"/>
      <c r="AJ578" s="51"/>
      <c r="AK578" s="51"/>
      <c r="AL578" s="51"/>
      <c r="AM578" s="51"/>
      <c r="AN578" s="51"/>
      <c r="AO578" s="51"/>
      <c r="AP578" s="51"/>
      <c r="AQ578" s="51"/>
      <c r="AR578" s="51"/>
      <c r="AS578" s="51"/>
      <c r="AT578" s="51"/>
      <c r="AU578" s="51"/>
      <c r="AV578" s="51"/>
      <c r="AW578" s="51"/>
      <c r="AX578" s="51"/>
      <c r="AY578" s="51"/>
      <c r="AZ578" s="51"/>
      <c r="BA578" s="51"/>
      <c r="BB578" s="51"/>
      <c r="BC578" s="51"/>
      <c r="BD578" s="51"/>
      <c r="BE578" s="51"/>
      <c r="BF578" s="51"/>
      <c r="BG578" s="51"/>
      <c r="BH578" s="51"/>
      <c r="BI578" s="51"/>
      <c r="BJ578" s="51"/>
      <c r="BK578" s="51"/>
      <c r="BL578" s="51"/>
      <c r="BM578" s="51"/>
      <c r="BN578" s="51"/>
      <c r="BO578" s="51"/>
      <c r="BP578" s="51"/>
      <c r="BQ578" s="51"/>
      <c r="BR578" s="51"/>
      <c r="BS578" s="51"/>
      <c r="BT578" s="51"/>
      <c r="BU578" s="51"/>
      <c r="BV578" s="51"/>
      <c r="BW578" s="51"/>
      <c r="BX578" s="51"/>
      <c r="BY578" s="51"/>
      <c r="BZ578" s="51"/>
      <c r="CA578" s="51"/>
      <c r="CB578" s="51"/>
      <c r="CC578" s="51"/>
      <c r="CD578" s="51"/>
      <c r="CE578" s="51"/>
      <c r="CF578" s="51"/>
      <c r="CG578" s="51"/>
      <c r="CH578" s="51"/>
      <c r="CI578" s="51"/>
      <c r="CJ578" s="51"/>
      <c r="CK578" s="51"/>
      <c r="CL578" s="51"/>
      <c r="CM578" s="51"/>
      <c r="CN578" s="51"/>
      <c r="CO578" s="51"/>
      <c r="CP578" s="51"/>
      <c r="CQ578" s="51"/>
      <c r="CR578" s="51"/>
      <c r="CS578" s="51"/>
      <c r="CT578" s="51"/>
      <c r="CU578" s="51"/>
      <c r="CV578" s="51"/>
      <c r="CW578" s="51"/>
      <c r="CX578" s="51"/>
      <c r="CY578" s="51"/>
      <c r="CZ578" s="51"/>
      <c r="DA578" s="51"/>
      <c r="DB578" s="51"/>
      <c r="DC578" s="51"/>
      <c r="DD578" s="51"/>
      <c r="DE578" s="51"/>
      <c r="DF578" s="51"/>
      <c r="DG578" s="51"/>
      <c r="DH578" s="51"/>
      <c r="DI578" s="51"/>
      <c r="DJ578" s="51"/>
      <c r="DK578" s="51"/>
      <c r="DL578" s="51"/>
      <c r="DM578" s="51"/>
      <c r="DN578" s="51"/>
      <c r="DO578" s="51"/>
      <c r="DP578" s="51"/>
      <c r="DQ578" s="51"/>
      <c r="DR578" s="51"/>
      <c r="DS578" s="51"/>
      <c r="DT578" s="51"/>
      <c r="DU578" s="51"/>
      <c r="DV578" s="51"/>
      <c r="DW578" s="51"/>
      <c r="DX578" s="51"/>
      <c r="DY578" s="51"/>
      <c r="DZ578" s="51"/>
      <c r="EA578" s="51"/>
      <c r="EB578" s="51"/>
      <c r="EC578" s="51"/>
      <c r="ED578" s="51"/>
      <c r="EE578" s="51"/>
      <c r="EF578" s="51"/>
      <c r="EG578" s="51"/>
      <c r="EH578" s="51"/>
      <c r="EI578" s="51"/>
      <c r="EJ578" s="51"/>
      <c r="EK578" s="51"/>
      <c r="EL578" s="51"/>
      <c r="EM578" s="51"/>
      <c r="EN578" s="51"/>
      <c r="EO578" s="51"/>
      <c r="EP578" s="51"/>
      <c r="EQ578" s="51"/>
      <c r="ER578" s="51"/>
      <c r="ES578" s="51"/>
      <c r="ET578" s="51"/>
      <c r="EU578" s="51"/>
      <c r="EV578" s="51"/>
      <c r="EW578" s="51"/>
      <c r="EX578" s="51"/>
      <c r="EY578" s="51"/>
      <c r="EZ578" s="51"/>
      <c r="FA578" s="51"/>
      <c r="FB578" s="51"/>
      <c r="FC578" s="51"/>
      <c r="FD578" s="51"/>
      <c r="FE578" s="51"/>
      <c r="FF578" s="51"/>
      <c r="FG578" s="51"/>
      <c r="FH578" s="51"/>
      <c r="FI578" s="51"/>
      <c r="FJ578" s="51"/>
      <c r="FK578" s="51"/>
      <c r="FL578" s="51"/>
      <c r="FM578" s="51"/>
      <c r="FN578" s="51"/>
      <c r="FO578" s="51"/>
      <c r="FP578" s="51"/>
      <c r="FQ578" s="51"/>
      <c r="FR578" s="51"/>
      <c r="FS578" s="51"/>
      <c r="FT578" s="51"/>
      <c r="FU578" s="51"/>
      <c r="FV578" s="51"/>
      <c r="FW578" s="51"/>
      <c r="FX578" s="51"/>
      <c r="FY578" s="51"/>
      <c r="FZ578" s="51"/>
      <c r="GA578" s="51"/>
      <c r="GB578" s="51"/>
      <c r="GC578" s="51"/>
      <c r="GD578" s="51"/>
      <c r="GE578" s="51"/>
      <c r="GF578" s="51"/>
      <c r="GG578" s="51"/>
      <c r="GH578" s="51"/>
      <c r="GI578" s="51"/>
      <c r="GJ578" s="51"/>
      <c r="GK578" s="51"/>
      <c r="GL578" s="51"/>
      <c r="GM578" s="51"/>
      <c r="GN578" s="51"/>
      <c r="GO578" s="51"/>
      <c r="GP578" s="51"/>
      <c r="GQ578" s="51"/>
      <c r="GR578" s="51"/>
      <c r="GS578" s="51"/>
      <c r="GT578" s="51"/>
      <c r="GU578" s="51"/>
      <c r="GV578" s="51"/>
      <c r="GW578" s="51"/>
      <c r="GX578" s="51"/>
      <c r="GY578" s="51"/>
      <c r="GZ578" s="51"/>
      <c r="HA578" s="51"/>
      <c r="HB578" s="51"/>
      <c r="HC578" s="51"/>
      <c r="HD578" s="51"/>
      <c r="HE578" s="51"/>
      <c r="HF578" s="51"/>
      <c r="HG578" s="51"/>
      <c r="HH578" s="51"/>
      <c r="HI578" s="51"/>
      <c r="HJ578" s="51"/>
      <c r="HK578" s="51"/>
      <c r="HL578" s="51"/>
      <c r="HM578" s="51"/>
      <c r="HN578" s="51"/>
      <c r="HO578" s="51"/>
      <c r="HP578" s="51"/>
      <c r="HQ578" s="51"/>
      <c r="HR578" s="51"/>
      <c r="HS578" s="51"/>
      <c r="HT578" s="51"/>
      <c r="HU578" s="51"/>
      <c r="HV578" s="51"/>
      <c r="HW578" s="51"/>
      <c r="HX578" s="51"/>
      <c r="HY578" s="51"/>
      <c r="HZ578" s="51"/>
      <c r="IA578" s="51"/>
      <c r="IB578" s="51"/>
      <c r="IC578" s="51"/>
      <c r="ID578" s="51"/>
      <c r="IE578" s="51"/>
      <c r="IF578" s="51"/>
      <c r="IG578" s="51"/>
      <c r="IH578" s="51"/>
      <c r="II578" s="51"/>
      <c r="IJ578" s="51"/>
      <c r="IK578" s="51"/>
      <c r="IL578" s="51"/>
      <c r="IM578" s="51"/>
      <c r="IN578" s="51"/>
      <c r="IO578" s="51"/>
      <c r="IP578" s="51"/>
      <c r="IQ578" s="51"/>
      <c r="IR578" s="51"/>
      <c r="IS578" s="51"/>
      <c r="IT578" s="51"/>
      <c r="IU578" s="51"/>
      <c r="IV578" s="51"/>
    </row>
    <row r="579" spans="1:256" ht="13.5">
      <c r="A579" s="50"/>
      <c r="B579" s="51"/>
      <c r="C579" s="51"/>
      <c r="D579" s="51"/>
      <c r="E579" s="51"/>
      <c r="F579" s="51"/>
      <c r="G579" s="51"/>
      <c r="H579" s="51"/>
      <c r="I579" s="51"/>
      <c r="J579" s="51"/>
      <c r="K579" s="51"/>
      <c r="L579" s="51"/>
      <c r="M579" s="51"/>
      <c r="N579" s="51"/>
      <c r="O579" s="51"/>
      <c r="P579" s="51"/>
      <c r="Q579" s="51"/>
      <c r="R579" s="51"/>
      <c r="S579" s="51"/>
      <c r="T579" s="51"/>
      <c r="U579" s="51"/>
      <c r="V579" s="51"/>
      <c r="W579" s="51"/>
      <c r="X579" s="51"/>
      <c r="Y579" s="51"/>
      <c r="Z579" s="51"/>
      <c r="AA579" s="51"/>
      <c r="AB579" s="51"/>
      <c r="AC579" s="51"/>
      <c r="AD579" s="51"/>
      <c r="AE579" s="51"/>
      <c r="AF579" s="51"/>
      <c r="AG579" s="51"/>
      <c r="AH579" s="51"/>
      <c r="AI579" s="51"/>
      <c r="AJ579" s="51"/>
      <c r="AK579" s="51"/>
      <c r="AL579" s="51"/>
      <c r="AM579" s="51"/>
      <c r="AN579" s="51"/>
      <c r="AO579" s="51"/>
      <c r="AP579" s="51"/>
      <c r="AQ579" s="51"/>
      <c r="AR579" s="51"/>
      <c r="AS579" s="51"/>
      <c r="AT579" s="51"/>
      <c r="AU579" s="51"/>
      <c r="AV579" s="51"/>
      <c r="AW579" s="51"/>
      <c r="AX579" s="51"/>
      <c r="AY579" s="51"/>
      <c r="AZ579" s="51"/>
      <c r="BA579" s="51"/>
      <c r="BB579" s="51"/>
      <c r="BC579" s="51"/>
      <c r="BD579" s="51"/>
      <c r="BE579" s="51"/>
      <c r="BF579" s="51"/>
      <c r="BG579" s="51"/>
      <c r="BH579" s="51"/>
      <c r="BI579" s="51"/>
      <c r="BJ579" s="51"/>
      <c r="BK579" s="51"/>
      <c r="BL579" s="51"/>
      <c r="BM579" s="51"/>
      <c r="BN579" s="51"/>
      <c r="BO579" s="51"/>
      <c r="BP579" s="51"/>
      <c r="BQ579" s="51"/>
      <c r="BR579" s="51"/>
      <c r="BS579" s="51"/>
      <c r="BT579" s="51"/>
      <c r="BU579" s="51"/>
      <c r="BV579" s="51"/>
      <c r="BW579" s="51"/>
      <c r="BX579" s="51"/>
      <c r="BY579" s="51"/>
      <c r="BZ579" s="51"/>
      <c r="CA579" s="51"/>
      <c r="CB579" s="51"/>
      <c r="CC579" s="51"/>
      <c r="CD579" s="51"/>
      <c r="CE579" s="51"/>
      <c r="CF579" s="51"/>
      <c r="CG579" s="51"/>
      <c r="CH579" s="51"/>
      <c r="CI579" s="51"/>
      <c r="CJ579" s="51"/>
      <c r="CK579" s="51"/>
      <c r="CL579" s="51"/>
      <c r="CM579" s="51"/>
      <c r="CN579" s="51"/>
      <c r="CO579" s="51"/>
      <c r="CP579" s="51"/>
      <c r="CQ579" s="51"/>
      <c r="CR579" s="51"/>
      <c r="CS579" s="51"/>
      <c r="CT579" s="51"/>
      <c r="CU579" s="51"/>
      <c r="CV579" s="51"/>
      <c r="CW579" s="51"/>
      <c r="CX579" s="51"/>
      <c r="CY579" s="51"/>
      <c r="CZ579" s="51"/>
      <c r="DA579" s="51"/>
      <c r="DB579" s="51"/>
      <c r="DC579" s="51"/>
      <c r="DD579" s="51"/>
      <c r="DE579" s="51"/>
      <c r="DF579" s="51"/>
      <c r="DG579" s="51"/>
      <c r="DH579" s="51"/>
      <c r="DI579" s="51"/>
      <c r="DJ579" s="51"/>
      <c r="DK579" s="51"/>
      <c r="DL579" s="51"/>
      <c r="DM579" s="51"/>
      <c r="DN579" s="51"/>
      <c r="DO579" s="51"/>
      <c r="DP579" s="51"/>
      <c r="DQ579" s="51"/>
      <c r="DR579" s="51"/>
      <c r="DS579" s="51"/>
      <c r="DT579" s="51"/>
      <c r="DU579" s="51"/>
      <c r="DV579" s="51"/>
      <c r="DW579" s="51"/>
      <c r="DX579" s="51"/>
      <c r="DY579" s="51"/>
      <c r="DZ579" s="51"/>
      <c r="EA579" s="51"/>
      <c r="EB579" s="51"/>
      <c r="EC579" s="51"/>
      <c r="ED579" s="51"/>
      <c r="EE579" s="51"/>
      <c r="EF579" s="51"/>
      <c r="EG579" s="51"/>
      <c r="EH579" s="51"/>
      <c r="EI579" s="51"/>
      <c r="EJ579" s="51"/>
      <c r="EK579" s="51"/>
      <c r="EL579" s="51"/>
      <c r="EM579" s="51"/>
      <c r="EN579" s="51"/>
      <c r="EO579" s="51"/>
      <c r="EP579" s="51"/>
      <c r="EQ579" s="51"/>
      <c r="ER579" s="51"/>
      <c r="ES579" s="51"/>
      <c r="ET579" s="51"/>
      <c r="EU579" s="51"/>
      <c r="EV579" s="51"/>
      <c r="EW579" s="51"/>
      <c r="EX579" s="51"/>
      <c r="EY579" s="51"/>
      <c r="EZ579" s="51"/>
      <c r="FA579" s="51"/>
      <c r="FB579" s="51"/>
      <c r="FC579" s="51"/>
      <c r="FD579" s="51"/>
      <c r="FE579" s="51"/>
      <c r="FF579" s="51"/>
      <c r="FG579" s="51"/>
      <c r="FH579" s="51"/>
      <c r="FI579" s="51"/>
      <c r="FJ579" s="51"/>
      <c r="FK579" s="51"/>
      <c r="FL579" s="51"/>
      <c r="FM579" s="51"/>
      <c r="FN579" s="51"/>
      <c r="FO579" s="51"/>
      <c r="FP579" s="51"/>
      <c r="FQ579" s="51"/>
      <c r="FR579" s="51"/>
      <c r="FS579" s="51"/>
      <c r="FT579" s="51"/>
      <c r="FU579" s="51"/>
      <c r="FV579" s="51"/>
      <c r="FW579" s="51"/>
      <c r="FX579" s="51"/>
      <c r="FY579" s="51"/>
      <c r="FZ579" s="51"/>
      <c r="GA579" s="51"/>
      <c r="GB579" s="51"/>
      <c r="GC579" s="51"/>
      <c r="GD579" s="51"/>
      <c r="GE579" s="51"/>
      <c r="GF579" s="51"/>
      <c r="GG579" s="51"/>
      <c r="GH579" s="51"/>
      <c r="GI579" s="51"/>
      <c r="GJ579" s="51"/>
      <c r="GK579" s="51"/>
      <c r="GL579" s="51"/>
      <c r="GM579" s="51"/>
      <c r="GN579" s="51"/>
      <c r="GO579" s="51"/>
      <c r="GP579" s="51"/>
      <c r="GQ579" s="51"/>
      <c r="GR579" s="51"/>
      <c r="GS579" s="51"/>
      <c r="GT579" s="51"/>
      <c r="GU579" s="51"/>
      <c r="GV579" s="51"/>
      <c r="GW579" s="51"/>
      <c r="GX579" s="51"/>
      <c r="GY579" s="51"/>
      <c r="GZ579" s="51"/>
      <c r="HA579" s="51"/>
      <c r="HB579" s="51"/>
      <c r="HC579" s="51"/>
      <c r="HD579" s="51"/>
      <c r="HE579" s="51"/>
      <c r="HF579" s="51"/>
      <c r="HG579" s="51"/>
      <c r="HH579" s="51"/>
      <c r="HI579" s="51"/>
      <c r="HJ579" s="51"/>
      <c r="HK579" s="51"/>
      <c r="HL579" s="51"/>
      <c r="HM579" s="51"/>
      <c r="HN579" s="51"/>
      <c r="HO579" s="51"/>
      <c r="HP579" s="51"/>
      <c r="HQ579" s="51"/>
      <c r="HR579" s="51"/>
      <c r="HS579" s="51"/>
      <c r="HT579" s="51"/>
      <c r="HU579" s="51"/>
      <c r="HV579" s="51"/>
      <c r="HW579" s="51"/>
      <c r="HX579" s="51"/>
      <c r="HY579" s="51"/>
      <c r="HZ579" s="51"/>
      <c r="IA579" s="51"/>
      <c r="IB579" s="51"/>
      <c r="IC579" s="51"/>
      <c r="ID579" s="51"/>
      <c r="IE579" s="51"/>
      <c r="IF579" s="51"/>
      <c r="IG579" s="51"/>
      <c r="IH579" s="51"/>
      <c r="II579" s="51"/>
      <c r="IJ579" s="51"/>
      <c r="IK579" s="51"/>
      <c r="IL579" s="51"/>
      <c r="IM579" s="51"/>
      <c r="IN579" s="51"/>
      <c r="IO579" s="51"/>
      <c r="IP579" s="51"/>
      <c r="IQ579" s="51"/>
      <c r="IR579" s="51"/>
      <c r="IS579" s="51"/>
      <c r="IT579" s="51"/>
      <c r="IU579" s="51"/>
      <c r="IV579" s="51"/>
    </row>
    <row r="580" spans="1:256" ht="13.5">
      <c r="A580" s="50"/>
      <c r="B580" s="51"/>
      <c r="C580" s="51"/>
      <c r="D580" s="51"/>
      <c r="E580" s="51"/>
      <c r="F580" s="51"/>
      <c r="G580" s="51"/>
      <c r="H580" s="51"/>
      <c r="I580" s="51"/>
      <c r="J580" s="51"/>
      <c r="K580" s="51"/>
      <c r="L580" s="51"/>
      <c r="M580" s="51"/>
      <c r="N580" s="51"/>
      <c r="O580" s="51"/>
      <c r="P580" s="51"/>
      <c r="Q580" s="51"/>
      <c r="R580" s="51"/>
      <c r="S580" s="51"/>
      <c r="T580" s="51"/>
      <c r="U580" s="51"/>
      <c r="V580" s="51"/>
      <c r="W580" s="51"/>
      <c r="X580" s="51"/>
      <c r="Y580" s="51"/>
      <c r="Z580" s="51"/>
      <c r="AA580" s="51"/>
      <c r="AB580" s="51"/>
      <c r="AC580" s="51"/>
      <c r="AD580" s="51"/>
      <c r="AE580" s="51"/>
      <c r="AF580" s="51"/>
      <c r="AG580" s="51"/>
      <c r="AH580" s="51"/>
      <c r="AI580" s="51"/>
      <c r="AJ580" s="51"/>
      <c r="AK580" s="51"/>
      <c r="AL580" s="51"/>
      <c r="AM580" s="51"/>
      <c r="AN580" s="51"/>
      <c r="AO580" s="51"/>
      <c r="AP580" s="51"/>
      <c r="AQ580" s="51"/>
      <c r="AR580" s="51"/>
      <c r="AS580" s="51"/>
      <c r="AT580" s="51"/>
      <c r="AU580" s="51"/>
      <c r="AV580" s="51"/>
      <c r="AW580" s="51"/>
      <c r="AX580" s="51"/>
      <c r="AY580" s="51"/>
      <c r="AZ580" s="51"/>
      <c r="BA580" s="51"/>
      <c r="BB580" s="51"/>
      <c r="BC580" s="51"/>
      <c r="BD580" s="51"/>
      <c r="BE580" s="51"/>
      <c r="BF580" s="51"/>
      <c r="BG580" s="51"/>
      <c r="BH580" s="51"/>
      <c r="BI580" s="51"/>
      <c r="BJ580" s="51"/>
      <c r="BK580" s="51"/>
      <c r="BL580" s="51"/>
      <c r="BM580" s="51"/>
      <c r="BN580" s="51"/>
      <c r="BO580" s="51"/>
      <c r="BP580" s="51"/>
      <c r="BQ580" s="51"/>
      <c r="BR580" s="51"/>
      <c r="BS580" s="51"/>
      <c r="BT580" s="51"/>
      <c r="BU580" s="51"/>
      <c r="BV580" s="51"/>
      <c r="BW580" s="51"/>
      <c r="BX580" s="51"/>
      <c r="BY580" s="51"/>
      <c r="BZ580" s="51"/>
      <c r="CA580" s="51"/>
      <c r="CB580" s="51"/>
      <c r="CC580" s="51"/>
      <c r="CD580" s="51"/>
      <c r="CE580" s="51"/>
      <c r="CF580" s="51"/>
      <c r="CG580" s="51"/>
      <c r="CH580" s="51"/>
      <c r="CI580" s="51"/>
      <c r="CJ580" s="51"/>
      <c r="CK580" s="51"/>
      <c r="CL580" s="51"/>
      <c r="CM580" s="51"/>
      <c r="CN580" s="51"/>
      <c r="CO580" s="51"/>
      <c r="CP580" s="51"/>
      <c r="CQ580" s="51"/>
      <c r="CR580" s="51"/>
      <c r="CS580" s="51"/>
      <c r="CT580" s="51"/>
      <c r="CU580" s="51"/>
      <c r="CV580" s="51"/>
      <c r="CW580" s="51"/>
      <c r="CX580" s="51"/>
      <c r="CY580" s="51"/>
      <c r="CZ580" s="51"/>
      <c r="DA580" s="51"/>
      <c r="DB580" s="51"/>
      <c r="DC580" s="51"/>
      <c r="DD580" s="51"/>
      <c r="DE580" s="51"/>
      <c r="DF580" s="51"/>
      <c r="DG580" s="51"/>
      <c r="DH580" s="51"/>
      <c r="DI580" s="51"/>
      <c r="DJ580" s="51"/>
      <c r="DK580" s="51"/>
      <c r="DL580" s="51"/>
      <c r="DM580" s="51"/>
      <c r="DN580" s="51"/>
      <c r="DO580" s="51"/>
      <c r="DP580" s="51"/>
      <c r="DQ580" s="51"/>
      <c r="DR580" s="51"/>
      <c r="DS580" s="51"/>
      <c r="DT580" s="51"/>
      <c r="DU580" s="51"/>
      <c r="DV580" s="51"/>
      <c r="DW580" s="51"/>
      <c r="DX580" s="51"/>
      <c r="DY580" s="51"/>
      <c r="DZ580" s="51"/>
      <c r="EA580" s="51"/>
      <c r="EB580" s="51"/>
      <c r="EC580" s="51"/>
      <c r="ED580" s="51"/>
      <c r="EE580" s="51"/>
      <c r="EF580" s="51"/>
      <c r="EG580" s="51"/>
      <c r="EH580" s="51"/>
      <c r="EI580" s="51"/>
      <c r="EJ580" s="51"/>
      <c r="EK580" s="51"/>
      <c r="EL580" s="51"/>
      <c r="EM580" s="51"/>
      <c r="EN580" s="51"/>
      <c r="EO580" s="51"/>
      <c r="EP580" s="51"/>
      <c r="EQ580" s="51"/>
      <c r="ER580" s="51"/>
      <c r="ES580" s="51"/>
      <c r="ET580" s="51"/>
      <c r="EU580" s="51"/>
      <c r="EV580" s="51"/>
      <c r="EW580" s="51"/>
      <c r="EX580" s="51"/>
      <c r="EY580" s="51"/>
      <c r="EZ580" s="51"/>
      <c r="FA580" s="51"/>
      <c r="FB580" s="51"/>
      <c r="FC580" s="51"/>
      <c r="FD580" s="51"/>
      <c r="FE580" s="51"/>
      <c r="FF580" s="51"/>
      <c r="FG580" s="51"/>
      <c r="FH580" s="51"/>
      <c r="FI580" s="51"/>
      <c r="FJ580" s="51"/>
      <c r="FK580" s="51"/>
      <c r="FL580" s="51"/>
      <c r="FM580" s="51"/>
      <c r="FN580" s="51"/>
      <c r="FO580" s="51"/>
      <c r="FP580" s="51"/>
      <c r="FQ580" s="51"/>
      <c r="FR580" s="51"/>
      <c r="FS580" s="51"/>
      <c r="FT580" s="51"/>
      <c r="FU580" s="51"/>
      <c r="FV580" s="51"/>
      <c r="FW580" s="51"/>
      <c r="FX580" s="51"/>
      <c r="FY580" s="51"/>
      <c r="FZ580" s="51"/>
      <c r="GA580" s="51"/>
      <c r="GB580" s="51"/>
      <c r="GC580" s="51"/>
      <c r="GD580" s="51"/>
      <c r="GE580" s="51"/>
      <c r="GF580" s="51"/>
      <c r="GG580" s="51"/>
      <c r="GH580" s="51"/>
      <c r="GI580" s="51"/>
      <c r="GJ580" s="51"/>
      <c r="GK580" s="51"/>
      <c r="GL580" s="51"/>
      <c r="GM580" s="51"/>
      <c r="GN580" s="51"/>
      <c r="GO580" s="51"/>
      <c r="GP580" s="51"/>
      <c r="GQ580" s="51"/>
      <c r="GR580" s="51"/>
      <c r="GS580" s="51"/>
      <c r="GT580" s="51"/>
      <c r="GU580" s="51"/>
      <c r="GV580" s="51"/>
      <c r="GW580" s="51"/>
      <c r="GX580" s="51"/>
      <c r="GY580" s="51"/>
      <c r="GZ580" s="51"/>
      <c r="HA580" s="51"/>
      <c r="HB580" s="51"/>
      <c r="HC580" s="51"/>
      <c r="HD580" s="51"/>
      <c r="HE580" s="51"/>
      <c r="HF580" s="51"/>
      <c r="HG580" s="51"/>
      <c r="HH580" s="51"/>
      <c r="HI580" s="51"/>
      <c r="HJ580" s="51"/>
      <c r="HK580" s="51"/>
      <c r="HL580" s="51"/>
      <c r="HM580" s="51"/>
      <c r="HN580" s="51"/>
      <c r="HO580" s="51"/>
      <c r="HP580" s="51"/>
      <c r="HQ580" s="51"/>
      <c r="HR580" s="51"/>
      <c r="HS580" s="51"/>
      <c r="HT580" s="51"/>
      <c r="HU580" s="51"/>
      <c r="HV580" s="51"/>
      <c r="HW580" s="51"/>
      <c r="HX580" s="51"/>
      <c r="HY580" s="51"/>
      <c r="HZ580" s="51"/>
      <c r="IA580" s="51"/>
      <c r="IB580" s="51"/>
      <c r="IC580" s="51"/>
      <c r="ID580" s="51"/>
      <c r="IE580" s="51"/>
      <c r="IF580" s="51"/>
      <c r="IG580" s="51"/>
      <c r="IH580" s="51"/>
      <c r="II580" s="51"/>
      <c r="IJ580" s="51"/>
      <c r="IK580" s="51"/>
      <c r="IL580" s="51"/>
      <c r="IM580" s="51"/>
      <c r="IN580" s="51"/>
      <c r="IO580" s="51"/>
      <c r="IP580" s="51"/>
      <c r="IQ580" s="51"/>
      <c r="IR580" s="51"/>
      <c r="IS580" s="51"/>
      <c r="IT580" s="51"/>
      <c r="IU580" s="51"/>
      <c r="IV580" s="51"/>
    </row>
    <row r="581" spans="1:256" ht="13.5">
      <c r="A581" s="50"/>
      <c r="B581" s="51"/>
      <c r="C581" s="51"/>
      <c r="D581" s="51"/>
      <c r="E581" s="51"/>
      <c r="F581" s="51"/>
      <c r="G581" s="51"/>
      <c r="H581" s="51"/>
      <c r="I581" s="51"/>
      <c r="J581" s="51"/>
      <c r="K581" s="51"/>
      <c r="L581" s="51"/>
      <c r="M581" s="51"/>
      <c r="N581" s="51"/>
      <c r="O581" s="51"/>
      <c r="P581" s="51"/>
      <c r="Q581" s="51"/>
      <c r="R581" s="51"/>
      <c r="S581" s="51"/>
      <c r="T581" s="51"/>
      <c r="U581" s="51"/>
      <c r="V581" s="51"/>
      <c r="W581" s="51"/>
      <c r="X581" s="51"/>
      <c r="Y581" s="51"/>
      <c r="Z581" s="51"/>
      <c r="AA581" s="51"/>
      <c r="AB581" s="51"/>
      <c r="AC581" s="51"/>
      <c r="AD581" s="51"/>
      <c r="AE581" s="51"/>
      <c r="AF581" s="51"/>
      <c r="AG581" s="51"/>
      <c r="AH581" s="51"/>
      <c r="AI581" s="51"/>
      <c r="AJ581" s="51"/>
      <c r="AK581" s="51"/>
      <c r="AL581" s="51"/>
      <c r="AM581" s="51"/>
      <c r="AN581" s="51"/>
      <c r="AO581" s="51"/>
      <c r="AP581" s="51"/>
      <c r="AQ581" s="51"/>
      <c r="AR581" s="51"/>
      <c r="AS581" s="51"/>
      <c r="AT581" s="51"/>
      <c r="AU581" s="51"/>
      <c r="AV581" s="51"/>
      <c r="AW581" s="51"/>
      <c r="AX581" s="51"/>
      <c r="AY581" s="51"/>
      <c r="AZ581" s="51"/>
      <c r="BA581" s="51"/>
      <c r="BB581" s="51"/>
      <c r="BC581" s="51"/>
      <c r="BD581" s="51"/>
      <c r="BE581" s="51"/>
      <c r="BF581" s="51"/>
      <c r="BG581" s="51"/>
      <c r="BH581" s="51"/>
      <c r="BI581" s="51"/>
      <c r="BJ581" s="51"/>
      <c r="BK581" s="51"/>
      <c r="BL581" s="51"/>
      <c r="BM581" s="51"/>
      <c r="BN581" s="51"/>
      <c r="BO581" s="51"/>
      <c r="BP581" s="51"/>
      <c r="BQ581" s="51"/>
      <c r="BR581" s="51"/>
      <c r="BS581" s="51"/>
      <c r="BT581" s="51"/>
      <c r="BU581" s="51"/>
      <c r="BV581" s="51"/>
      <c r="BW581" s="51"/>
      <c r="BX581" s="51"/>
      <c r="BY581" s="51"/>
      <c r="BZ581" s="51"/>
      <c r="CA581" s="51"/>
      <c r="CB581" s="51"/>
      <c r="CC581" s="51"/>
      <c r="CD581" s="51"/>
      <c r="CE581" s="51"/>
      <c r="CF581" s="51"/>
      <c r="CG581" s="51"/>
      <c r="CH581" s="51"/>
      <c r="CI581" s="51"/>
      <c r="CJ581" s="51"/>
      <c r="CK581" s="51"/>
      <c r="CL581" s="51"/>
      <c r="CM581" s="51"/>
      <c r="CN581" s="51"/>
      <c r="CO581" s="51"/>
      <c r="CP581" s="51"/>
      <c r="CQ581" s="51"/>
      <c r="CR581" s="51"/>
      <c r="CS581" s="51"/>
      <c r="CT581" s="51"/>
      <c r="CU581" s="51"/>
      <c r="CV581" s="51"/>
      <c r="CW581" s="51"/>
      <c r="CX581" s="51"/>
      <c r="CY581" s="51"/>
      <c r="CZ581" s="51"/>
      <c r="DA581" s="51"/>
      <c r="DB581" s="51"/>
      <c r="DC581" s="51"/>
      <c r="DD581" s="51"/>
      <c r="DE581" s="51"/>
      <c r="DF581" s="51"/>
      <c r="DG581" s="51"/>
      <c r="DH581" s="51"/>
      <c r="DI581" s="51"/>
      <c r="DJ581" s="51"/>
      <c r="DK581" s="51"/>
      <c r="DL581" s="51"/>
      <c r="DM581" s="51"/>
      <c r="DN581" s="51"/>
      <c r="DO581" s="51"/>
      <c r="DP581" s="51"/>
      <c r="DQ581" s="51"/>
      <c r="DR581" s="51"/>
      <c r="DS581" s="51"/>
      <c r="DT581" s="51"/>
      <c r="DU581" s="51"/>
      <c r="DV581" s="51"/>
      <c r="DW581" s="51"/>
      <c r="DX581" s="51"/>
      <c r="DY581" s="51"/>
      <c r="DZ581" s="51"/>
      <c r="EA581" s="51"/>
      <c r="EB581" s="51"/>
      <c r="EC581" s="51"/>
      <c r="ED581" s="51"/>
      <c r="EE581" s="51"/>
      <c r="EF581" s="51"/>
      <c r="EG581" s="51"/>
      <c r="EH581" s="51"/>
      <c r="EI581" s="51"/>
      <c r="EJ581" s="51"/>
      <c r="EK581" s="51"/>
      <c r="EL581" s="51"/>
      <c r="EM581" s="51"/>
      <c r="EN581" s="51"/>
      <c r="EO581" s="51"/>
      <c r="EP581" s="51"/>
      <c r="EQ581" s="51"/>
      <c r="ER581" s="51"/>
      <c r="ES581" s="51"/>
      <c r="ET581" s="51"/>
      <c r="EU581" s="51"/>
      <c r="EV581" s="51"/>
      <c r="EW581" s="51"/>
      <c r="EX581" s="51"/>
      <c r="EY581" s="51"/>
      <c r="EZ581" s="51"/>
      <c r="FA581" s="51"/>
      <c r="FB581" s="51"/>
      <c r="FC581" s="51"/>
      <c r="FD581" s="51"/>
      <c r="FE581" s="51"/>
      <c r="FF581" s="51"/>
      <c r="FG581" s="51"/>
      <c r="FH581" s="51"/>
      <c r="FI581" s="51"/>
      <c r="FJ581" s="51"/>
      <c r="FK581" s="51"/>
      <c r="FL581" s="51"/>
      <c r="FM581" s="51"/>
      <c r="FN581" s="51"/>
      <c r="FO581" s="51"/>
      <c r="FP581" s="51"/>
      <c r="FQ581" s="51"/>
      <c r="FR581" s="51"/>
      <c r="FS581" s="51"/>
      <c r="FT581" s="51"/>
      <c r="FU581" s="51"/>
      <c r="FV581" s="51"/>
      <c r="FW581" s="51"/>
      <c r="FX581" s="51"/>
      <c r="FY581" s="51"/>
      <c r="FZ581" s="51"/>
      <c r="GA581" s="51"/>
      <c r="GB581" s="51"/>
      <c r="GC581" s="51"/>
      <c r="GD581" s="51"/>
      <c r="GE581" s="51"/>
      <c r="GF581" s="51"/>
      <c r="GG581" s="51"/>
      <c r="GH581" s="51"/>
      <c r="GI581" s="51"/>
      <c r="GJ581" s="51"/>
      <c r="GK581" s="51"/>
      <c r="GL581" s="51"/>
      <c r="GM581" s="51"/>
      <c r="GN581" s="51"/>
      <c r="GO581" s="51"/>
      <c r="GP581" s="51"/>
      <c r="GQ581" s="51"/>
      <c r="GR581" s="51"/>
      <c r="GS581" s="51"/>
      <c r="GT581" s="51"/>
      <c r="GU581" s="51"/>
      <c r="GV581" s="51"/>
      <c r="GW581" s="51"/>
      <c r="GX581" s="51"/>
      <c r="GY581" s="51"/>
      <c r="GZ581" s="51"/>
      <c r="HA581" s="51"/>
      <c r="HB581" s="51"/>
      <c r="HC581" s="51"/>
      <c r="HD581" s="51"/>
      <c r="HE581" s="51"/>
      <c r="HF581" s="51"/>
      <c r="HG581" s="51"/>
      <c r="HH581" s="51"/>
      <c r="HI581" s="51"/>
      <c r="HJ581" s="51"/>
      <c r="HK581" s="51"/>
      <c r="HL581" s="51"/>
      <c r="HM581" s="51"/>
      <c r="HN581" s="51"/>
      <c r="HO581" s="51"/>
      <c r="HP581" s="51"/>
      <c r="HQ581" s="51"/>
      <c r="HR581" s="51"/>
      <c r="HS581" s="51"/>
      <c r="HT581" s="51"/>
      <c r="HU581" s="51"/>
      <c r="HV581" s="51"/>
      <c r="HW581" s="51"/>
      <c r="HX581" s="51"/>
      <c r="HY581" s="51"/>
      <c r="HZ581" s="51"/>
      <c r="IA581" s="51"/>
      <c r="IB581" s="51"/>
      <c r="IC581" s="51"/>
      <c r="ID581" s="51"/>
      <c r="IE581" s="51"/>
      <c r="IF581" s="51"/>
      <c r="IG581" s="51"/>
      <c r="IH581" s="51"/>
      <c r="II581" s="51"/>
      <c r="IJ581" s="51"/>
      <c r="IK581" s="51"/>
      <c r="IL581" s="51"/>
      <c r="IM581" s="51"/>
      <c r="IN581" s="51"/>
      <c r="IO581" s="51"/>
      <c r="IP581" s="51"/>
      <c r="IQ581" s="51"/>
      <c r="IR581" s="51"/>
      <c r="IS581" s="51"/>
      <c r="IT581" s="51"/>
      <c r="IU581" s="51"/>
      <c r="IV581" s="51"/>
    </row>
    <row r="582" spans="1:256" ht="13.5">
      <c r="A582" s="50"/>
      <c r="B582" s="51"/>
      <c r="C582" s="51"/>
      <c r="D582" s="51"/>
      <c r="E582" s="51"/>
      <c r="F582" s="51"/>
      <c r="G582" s="51"/>
      <c r="H582" s="51"/>
      <c r="I582" s="51"/>
      <c r="J582" s="51"/>
      <c r="K582" s="51"/>
      <c r="L582" s="51"/>
      <c r="M582" s="51"/>
      <c r="N582" s="51"/>
      <c r="O582" s="51"/>
      <c r="P582" s="51"/>
      <c r="Q582" s="51"/>
      <c r="R582" s="51"/>
      <c r="S582" s="51"/>
      <c r="T582" s="51"/>
      <c r="U582" s="51"/>
      <c r="V582" s="51"/>
      <c r="W582" s="51"/>
      <c r="X582" s="51"/>
      <c r="Y582" s="51"/>
      <c r="Z582" s="51"/>
      <c r="AA582" s="51"/>
      <c r="AB582" s="51"/>
      <c r="AC582" s="51"/>
      <c r="AD582" s="51"/>
      <c r="AE582" s="51"/>
      <c r="AF582" s="51"/>
      <c r="AG582" s="51"/>
      <c r="AH582" s="51"/>
      <c r="AI582" s="51"/>
      <c r="AJ582" s="51"/>
      <c r="AK582" s="51"/>
      <c r="AL582" s="51"/>
      <c r="AM582" s="51"/>
      <c r="AN582" s="51"/>
      <c r="AO582" s="51"/>
      <c r="AP582" s="51"/>
      <c r="AQ582" s="51"/>
      <c r="AR582" s="51"/>
      <c r="AS582" s="51"/>
      <c r="AT582" s="51"/>
      <c r="AU582" s="51"/>
      <c r="AV582" s="51"/>
      <c r="AW582" s="51"/>
      <c r="AX582" s="51"/>
      <c r="AY582" s="51"/>
      <c r="AZ582" s="51"/>
      <c r="BA582" s="51"/>
      <c r="BB582" s="51"/>
      <c r="BC582" s="51"/>
      <c r="BD582" s="51"/>
      <c r="BE582" s="51"/>
      <c r="BF582" s="51"/>
      <c r="BG582" s="51"/>
      <c r="BH582" s="51"/>
      <c r="BI582" s="51"/>
      <c r="BJ582" s="51"/>
      <c r="BK582" s="51"/>
      <c r="BL582" s="51"/>
      <c r="BM582" s="51"/>
      <c r="BN582" s="51"/>
      <c r="BO582" s="51"/>
      <c r="BP582" s="51"/>
      <c r="BQ582" s="51"/>
      <c r="BR582" s="51"/>
      <c r="BS582" s="51"/>
      <c r="BT582" s="51"/>
      <c r="BU582" s="51"/>
      <c r="BV582" s="51"/>
      <c r="BW582" s="51"/>
      <c r="BX582" s="51"/>
      <c r="BY582" s="51"/>
      <c r="BZ582" s="51"/>
      <c r="CA582" s="51"/>
      <c r="CB582" s="51"/>
      <c r="CC582" s="51"/>
      <c r="CD582" s="51"/>
      <c r="CE582" s="51"/>
      <c r="CF582" s="51"/>
      <c r="CG582" s="51"/>
      <c r="CH582" s="51"/>
      <c r="CI582" s="51"/>
      <c r="CJ582" s="51"/>
      <c r="CK582" s="51"/>
      <c r="CL582" s="51"/>
      <c r="CM582" s="51"/>
      <c r="CN582" s="51"/>
      <c r="CO582" s="51"/>
      <c r="CP582" s="51"/>
      <c r="CQ582" s="51"/>
      <c r="CR582" s="51"/>
      <c r="CS582" s="51"/>
      <c r="CT582" s="51"/>
      <c r="CU582" s="51"/>
      <c r="CV582" s="51"/>
      <c r="CW582" s="51"/>
      <c r="CX582" s="51"/>
      <c r="CY582" s="51"/>
      <c r="CZ582" s="51"/>
      <c r="DA582" s="51"/>
      <c r="DB582" s="51"/>
      <c r="DC582" s="51"/>
      <c r="DD582" s="51"/>
      <c r="DE582" s="51"/>
      <c r="DF582" s="51"/>
      <c r="DG582" s="51"/>
      <c r="DH582" s="51"/>
      <c r="DI582" s="51"/>
      <c r="DJ582" s="51"/>
      <c r="DK582" s="51"/>
      <c r="DL582" s="51"/>
      <c r="DM582" s="51"/>
      <c r="DN582" s="51"/>
      <c r="DO582" s="51"/>
      <c r="DP582" s="51"/>
      <c r="DQ582" s="51"/>
      <c r="DR582" s="51"/>
      <c r="DS582" s="51"/>
      <c r="DT582" s="51"/>
      <c r="DU582" s="51"/>
      <c r="DV582" s="51"/>
      <c r="DW582" s="51"/>
      <c r="DX582" s="51"/>
      <c r="DY582" s="51"/>
      <c r="DZ582" s="51"/>
      <c r="EA582" s="51"/>
      <c r="EB582" s="51"/>
      <c r="EC582" s="51"/>
      <c r="ED582" s="51"/>
      <c r="EE582" s="51"/>
      <c r="EF582" s="51"/>
      <c r="EG582" s="51"/>
      <c r="EH582" s="51"/>
      <c r="EI582" s="51"/>
      <c r="EJ582" s="51"/>
      <c r="EK582" s="51"/>
      <c r="EL582" s="51"/>
      <c r="EM582" s="51"/>
      <c r="EN582" s="51"/>
      <c r="EO582" s="51"/>
      <c r="EP582" s="51"/>
      <c r="EQ582" s="51"/>
      <c r="ER582" s="51"/>
      <c r="ES582" s="51"/>
      <c r="ET582" s="51"/>
      <c r="EU582" s="51"/>
      <c r="EV582" s="51"/>
      <c r="EW582" s="51"/>
      <c r="EX582" s="51"/>
      <c r="EY582" s="51"/>
      <c r="EZ582" s="51"/>
      <c r="FA582" s="51"/>
      <c r="FB582" s="51"/>
      <c r="FC582" s="51"/>
      <c r="FD582" s="51"/>
      <c r="FE582" s="51"/>
      <c r="FF582" s="51"/>
      <c r="FG582" s="51"/>
      <c r="FH582" s="51"/>
      <c r="FI582" s="51"/>
      <c r="FJ582" s="51"/>
      <c r="FK582" s="51"/>
      <c r="FL582" s="51"/>
      <c r="FM582" s="51"/>
      <c r="FN582" s="51"/>
      <c r="FO582" s="51"/>
      <c r="FP582" s="51"/>
      <c r="FQ582" s="51"/>
      <c r="FR582" s="51"/>
      <c r="FS582" s="51"/>
      <c r="FT582" s="51"/>
      <c r="FU582" s="51"/>
      <c r="FV582" s="51"/>
      <c r="FW582" s="51"/>
      <c r="FX582" s="51"/>
      <c r="FY582" s="51"/>
      <c r="FZ582" s="51"/>
      <c r="GA582" s="51"/>
      <c r="GB582" s="51"/>
      <c r="GC582" s="51"/>
      <c r="GD582" s="51"/>
      <c r="GE582" s="51"/>
      <c r="GF582" s="51"/>
      <c r="GG582" s="51"/>
      <c r="GH582" s="51"/>
      <c r="GI582" s="51"/>
      <c r="GJ582" s="51"/>
      <c r="GK582" s="51"/>
      <c r="GL582" s="51"/>
      <c r="GM582" s="51"/>
      <c r="GN582" s="51"/>
      <c r="GO582" s="51"/>
      <c r="GP582" s="51"/>
      <c r="GQ582" s="51"/>
      <c r="GR582" s="51"/>
      <c r="GS582" s="51"/>
      <c r="GT582" s="51"/>
      <c r="GU582" s="51"/>
      <c r="GV582" s="51"/>
      <c r="GW582" s="51"/>
      <c r="GX582" s="51"/>
      <c r="GY582" s="51"/>
      <c r="GZ582" s="51"/>
      <c r="HA582" s="51"/>
      <c r="HB582" s="51"/>
      <c r="HC582" s="51"/>
      <c r="HD582" s="51"/>
      <c r="HE582" s="51"/>
      <c r="HF582" s="51"/>
      <c r="HG582" s="51"/>
      <c r="HH582" s="51"/>
      <c r="HI582" s="51"/>
      <c r="HJ582" s="51"/>
      <c r="HK582" s="51"/>
      <c r="HL582" s="51"/>
      <c r="HM582" s="51"/>
      <c r="HN582" s="51"/>
      <c r="HO582" s="51"/>
      <c r="HP582" s="51"/>
      <c r="HQ582" s="51"/>
      <c r="HR582" s="51"/>
      <c r="HS582" s="51"/>
      <c r="HT582" s="51"/>
      <c r="HU582" s="51"/>
      <c r="HV582" s="51"/>
      <c r="HW582" s="51"/>
      <c r="HX582" s="51"/>
      <c r="HY582" s="51"/>
      <c r="HZ582" s="51"/>
      <c r="IA582" s="51"/>
      <c r="IB582" s="51"/>
      <c r="IC582" s="51"/>
      <c r="ID582" s="51"/>
      <c r="IE582" s="51"/>
      <c r="IF582" s="51"/>
      <c r="IG582" s="51"/>
      <c r="IH582" s="51"/>
      <c r="II582" s="51"/>
      <c r="IJ582" s="51"/>
      <c r="IK582" s="51"/>
      <c r="IL582" s="51"/>
      <c r="IM582" s="51"/>
      <c r="IN582" s="51"/>
      <c r="IO582" s="51"/>
      <c r="IP582" s="51"/>
      <c r="IQ582" s="51"/>
      <c r="IR582" s="51"/>
      <c r="IS582" s="51"/>
      <c r="IT582" s="51"/>
      <c r="IU582" s="51"/>
      <c r="IV582" s="51"/>
    </row>
    <row r="583" spans="1:256" ht="13.5">
      <c r="A583" s="50"/>
      <c r="B583" s="51"/>
      <c r="C583" s="51"/>
      <c r="D583" s="51"/>
      <c r="E583" s="51"/>
      <c r="F583" s="51"/>
      <c r="G583" s="51"/>
      <c r="H583" s="51"/>
      <c r="I583" s="51"/>
      <c r="J583" s="51"/>
      <c r="K583" s="51"/>
      <c r="L583" s="51"/>
      <c r="M583" s="51"/>
      <c r="N583" s="51"/>
      <c r="O583" s="51"/>
      <c r="P583" s="51"/>
      <c r="Q583" s="51"/>
      <c r="R583" s="51"/>
      <c r="S583" s="51"/>
      <c r="T583" s="51"/>
      <c r="U583" s="51"/>
      <c r="V583" s="51"/>
      <c r="W583" s="51"/>
      <c r="X583" s="51"/>
      <c r="Y583" s="51"/>
      <c r="Z583" s="51"/>
      <c r="AA583" s="51"/>
      <c r="AB583" s="51"/>
      <c r="AC583" s="51"/>
      <c r="AD583" s="51"/>
      <c r="AE583" s="51"/>
      <c r="AF583" s="51"/>
      <c r="AG583" s="51"/>
      <c r="AH583" s="51"/>
      <c r="AI583" s="51"/>
      <c r="AJ583" s="51"/>
      <c r="AK583" s="51"/>
      <c r="AL583" s="51"/>
      <c r="AM583" s="51"/>
      <c r="AN583" s="51"/>
      <c r="AO583" s="51"/>
      <c r="AP583" s="51"/>
      <c r="AQ583" s="51"/>
      <c r="AR583" s="51"/>
      <c r="AS583" s="51"/>
      <c r="AT583" s="51"/>
      <c r="AU583" s="51"/>
      <c r="AV583" s="51"/>
      <c r="AW583" s="51"/>
      <c r="AX583" s="51"/>
      <c r="AY583" s="51"/>
      <c r="AZ583" s="51"/>
      <c r="BA583" s="51"/>
      <c r="BB583" s="51"/>
      <c r="BC583" s="51"/>
      <c r="BD583" s="51"/>
      <c r="BE583" s="51"/>
      <c r="BF583" s="51"/>
      <c r="BG583" s="51"/>
      <c r="BH583" s="51"/>
      <c r="BI583" s="51"/>
      <c r="BJ583" s="51"/>
      <c r="BK583" s="51"/>
      <c r="BL583" s="51"/>
      <c r="BM583" s="51"/>
      <c r="BN583" s="51"/>
      <c r="BO583" s="51"/>
      <c r="BP583" s="51"/>
      <c r="BQ583" s="51"/>
      <c r="BR583" s="51"/>
      <c r="BS583" s="51"/>
      <c r="BT583" s="51"/>
      <c r="BU583" s="51"/>
      <c r="BV583" s="51"/>
      <c r="BW583" s="51"/>
      <c r="BX583" s="51"/>
      <c r="BY583" s="51"/>
      <c r="BZ583" s="51"/>
      <c r="CA583" s="51"/>
      <c r="CB583" s="51"/>
      <c r="CC583" s="51"/>
      <c r="CD583" s="51"/>
      <c r="CE583" s="51"/>
      <c r="CF583" s="51"/>
      <c r="CG583" s="51"/>
      <c r="CH583" s="51"/>
      <c r="CI583" s="51"/>
      <c r="CJ583" s="51"/>
      <c r="CK583" s="51"/>
      <c r="CL583" s="51"/>
      <c r="CM583" s="51"/>
      <c r="CN583" s="51"/>
      <c r="CO583" s="51"/>
      <c r="CP583" s="51"/>
      <c r="CQ583" s="51"/>
      <c r="CR583" s="51"/>
      <c r="CS583" s="51"/>
      <c r="CT583" s="51"/>
      <c r="CU583" s="51"/>
      <c r="CV583" s="51"/>
      <c r="CW583" s="51"/>
      <c r="CX583" s="51"/>
      <c r="CY583" s="51"/>
      <c r="CZ583" s="51"/>
      <c r="DA583" s="51"/>
      <c r="DB583" s="51"/>
      <c r="DC583" s="51"/>
      <c r="DD583" s="51"/>
      <c r="DE583" s="51"/>
      <c r="DF583" s="51"/>
      <c r="DG583" s="51"/>
      <c r="DH583" s="51"/>
      <c r="DI583" s="51"/>
      <c r="DJ583" s="51"/>
      <c r="DK583" s="51"/>
      <c r="DL583" s="51"/>
      <c r="DM583" s="51"/>
      <c r="DN583" s="51"/>
      <c r="DO583" s="51"/>
      <c r="DP583" s="51"/>
      <c r="DQ583" s="51"/>
      <c r="DR583" s="51"/>
      <c r="DS583" s="51"/>
      <c r="DT583" s="51"/>
      <c r="DU583" s="51"/>
      <c r="DV583" s="51"/>
      <c r="DW583" s="51"/>
      <c r="DX583" s="51"/>
      <c r="DY583" s="51"/>
      <c r="DZ583" s="51"/>
      <c r="EA583" s="51"/>
      <c r="EB583" s="51"/>
      <c r="EC583" s="51"/>
      <c r="ED583" s="51"/>
      <c r="EE583" s="51"/>
      <c r="EF583" s="51"/>
      <c r="EG583" s="51"/>
      <c r="EH583" s="51"/>
      <c r="EI583" s="51"/>
      <c r="EJ583" s="51"/>
      <c r="EK583" s="51"/>
      <c r="EL583" s="51"/>
      <c r="EM583" s="51"/>
      <c r="EN583" s="51"/>
      <c r="EO583" s="51"/>
      <c r="EP583" s="51"/>
      <c r="EQ583" s="51"/>
      <c r="ER583" s="51"/>
      <c r="ES583" s="51"/>
      <c r="ET583" s="51"/>
      <c r="EU583" s="51"/>
      <c r="EV583" s="51"/>
      <c r="EW583" s="51"/>
      <c r="EX583" s="51"/>
      <c r="EY583" s="51"/>
      <c r="EZ583" s="51"/>
      <c r="FA583" s="51"/>
      <c r="FB583" s="51"/>
      <c r="FC583" s="51"/>
      <c r="FD583" s="51"/>
      <c r="FE583" s="51"/>
      <c r="FF583" s="51"/>
      <c r="FG583" s="51"/>
      <c r="FH583" s="51"/>
      <c r="FI583" s="51"/>
      <c r="FJ583" s="51"/>
      <c r="FK583" s="51"/>
      <c r="FL583" s="51"/>
      <c r="FM583" s="51"/>
      <c r="FN583" s="51"/>
      <c r="FO583" s="51"/>
      <c r="FP583" s="51"/>
      <c r="FQ583" s="51"/>
      <c r="FR583" s="51"/>
      <c r="FS583" s="51"/>
      <c r="FT583" s="51"/>
      <c r="FU583" s="51"/>
      <c r="FV583" s="51"/>
      <c r="FW583" s="51"/>
      <c r="FX583" s="51"/>
      <c r="FY583" s="51"/>
      <c r="FZ583" s="51"/>
      <c r="GA583" s="51"/>
      <c r="GB583" s="51"/>
      <c r="GC583" s="51"/>
      <c r="GD583" s="51"/>
      <c r="GE583" s="51"/>
      <c r="GF583" s="51"/>
      <c r="GG583" s="51"/>
      <c r="GH583" s="51"/>
      <c r="GI583" s="51"/>
      <c r="GJ583" s="51"/>
      <c r="GK583" s="51"/>
      <c r="GL583" s="51"/>
      <c r="GM583" s="51"/>
      <c r="GN583" s="51"/>
      <c r="GO583" s="51"/>
      <c r="GP583" s="51"/>
      <c r="GQ583" s="51"/>
      <c r="GR583" s="51"/>
      <c r="GS583" s="51"/>
      <c r="GT583" s="51"/>
      <c r="GU583" s="51"/>
      <c r="GV583" s="51"/>
      <c r="GW583" s="51"/>
      <c r="GX583" s="51"/>
      <c r="GY583" s="51"/>
      <c r="GZ583" s="51"/>
      <c r="HA583" s="51"/>
      <c r="HB583" s="51"/>
      <c r="HC583" s="51"/>
      <c r="HD583" s="51"/>
      <c r="HE583" s="51"/>
      <c r="HF583" s="51"/>
      <c r="HG583" s="51"/>
      <c r="HH583" s="51"/>
      <c r="HI583" s="51"/>
      <c r="HJ583" s="51"/>
      <c r="HK583" s="51"/>
      <c r="HL583" s="51"/>
      <c r="HM583" s="51"/>
      <c r="HN583" s="51"/>
      <c r="HO583" s="51"/>
      <c r="HP583" s="51"/>
      <c r="HQ583" s="51"/>
      <c r="HR583" s="51"/>
      <c r="HS583" s="51"/>
      <c r="HT583" s="51"/>
      <c r="HU583" s="51"/>
      <c r="HV583" s="51"/>
      <c r="HW583" s="51"/>
      <c r="HX583" s="51"/>
      <c r="HY583" s="51"/>
      <c r="HZ583" s="51"/>
      <c r="IA583" s="51"/>
      <c r="IB583" s="51"/>
      <c r="IC583" s="51"/>
      <c r="ID583" s="51"/>
      <c r="IE583" s="51"/>
      <c r="IF583" s="51"/>
      <c r="IG583" s="51"/>
      <c r="IH583" s="51"/>
      <c r="II583" s="51"/>
      <c r="IJ583" s="51"/>
      <c r="IK583" s="51"/>
      <c r="IL583" s="51"/>
      <c r="IM583" s="51"/>
      <c r="IN583" s="51"/>
      <c r="IO583" s="51"/>
      <c r="IP583" s="51"/>
      <c r="IQ583" s="51"/>
      <c r="IR583" s="51"/>
      <c r="IS583" s="51"/>
      <c r="IT583" s="51"/>
      <c r="IU583" s="51"/>
      <c r="IV583" s="51"/>
    </row>
    <row r="584" spans="1:256" ht="13.5">
      <c r="A584" s="50"/>
      <c r="B584" s="51"/>
      <c r="C584" s="51"/>
      <c r="D584" s="51"/>
      <c r="E584" s="51"/>
      <c r="F584" s="51"/>
      <c r="G584" s="51"/>
      <c r="H584" s="51"/>
      <c r="I584" s="51"/>
      <c r="J584" s="51"/>
      <c r="K584" s="51"/>
      <c r="L584" s="51"/>
      <c r="M584" s="51"/>
      <c r="N584" s="51"/>
      <c r="O584" s="51"/>
      <c r="P584" s="51"/>
      <c r="Q584" s="51"/>
      <c r="R584" s="51"/>
      <c r="S584" s="51"/>
      <c r="T584" s="51"/>
      <c r="U584" s="51"/>
      <c r="V584" s="51"/>
      <c r="W584" s="51"/>
      <c r="X584" s="51"/>
      <c r="Y584" s="51"/>
      <c r="Z584" s="51"/>
      <c r="AA584" s="51"/>
      <c r="AB584" s="51"/>
      <c r="AC584" s="51"/>
      <c r="AD584" s="51"/>
      <c r="AE584" s="51"/>
      <c r="AF584" s="51"/>
      <c r="AG584" s="51"/>
      <c r="AH584" s="51"/>
      <c r="AI584" s="51"/>
      <c r="AJ584" s="51"/>
      <c r="AK584" s="51"/>
      <c r="AL584" s="51"/>
      <c r="AM584" s="51"/>
      <c r="AN584" s="51"/>
      <c r="AO584" s="51"/>
      <c r="AP584" s="51"/>
      <c r="AQ584" s="51"/>
      <c r="AR584" s="51"/>
      <c r="AS584" s="51"/>
      <c r="AT584" s="51"/>
      <c r="AU584" s="51"/>
      <c r="AV584" s="51"/>
      <c r="AW584" s="51"/>
      <c r="AX584" s="51"/>
      <c r="AY584" s="51"/>
      <c r="AZ584" s="51"/>
      <c r="BA584" s="51"/>
      <c r="BB584" s="51"/>
      <c r="BC584" s="51"/>
      <c r="BD584" s="51"/>
      <c r="BE584" s="51"/>
      <c r="BF584" s="51"/>
      <c r="BG584" s="51"/>
      <c r="BH584" s="51"/>
      <c r="BI584" s="51"/>
      <c r="BJ584" s="51"/>
      <c r="BK584" s="51"/>
      <c r="BL584" s="51"/>
      <c r="BM584" s="51"/>
      <c r="BN584" s="51"/>
      <c r="BO584" s="51"/>
      <c r="BP584" s="51"/>
      <c r="BQ584" s="51"/>
      <c r="BR584" s="51"/>
      <c r="BS584" s="51"/>
      <c r="BT584" s="51"/>
      <c r="BU584" s="51"/>
      <c r="BV584" s="51"/>
      <c r="BW584" s="51"/>
      <c r="BX584" s="51"/>
      <c r="BY584" s="51"/>
      <c r="BZ584" s="51"/>
      <c r="CA584" s="51"/>
      <c r="CB584" s="51"/>
      <c r="CC584" s="51"/>
      <c r="CD584" s="51"/>
      <c r="CE584" s="51"/>
      <c r="CF584" s="51"/>
      <c r="CG584" s="51"/>
      <c r="CH584" s="51"/>
      <c r="CI584" s="51"/>
      <c r="CJ584" s="51"/>
      <c r="CK584" s="51"/>
      <c r="CL584" s="51"/>
      <c r="CM584" s="51"/>
      <c r="CN584" s="51"/>
      <c r="CO584" s="51"/>
      <c r="CP584" s="51"/>
      <c r="CQ584" s="51"/>
      <c r="CR584" s="51"/>
      <c r="CS584" s="51"/>
      <c r="CT584" s="51"/>
      <c r="CU584" s="51"/>
      <c r="CV584" s="51"/>
      <c r="CW584" s="51"/>
      <c r="CX584" s="51"/>
      <c r="CY584" s="51"/>
      <c r="CZ584" s="51"/>
      <c r="DA584" s="51"/>
      <c r="DB584" s="51"/>
      <c r="DC584" s="51"/>
      <c r="DD584" s="51"/>
      <c r="DE584" s="51"/>
      <c r="DF584" s="51"/>
      <c r="DG584" s="51"/>
      <c r="DH584" s="51"/>
      <c r="DI584" s="51"/>
      <c r="DJ584" s="51"/>
      <c r="DK584" s="51"/>
      <c r="DL584" s="51"/>
      <c r="DM584" s="51"/>
      <c r="DN584" s="51"/>
      <c r="DO584" s="51"/>
      <c r="DP584" s="51"/>
      <c r="DQ584" s="51"/>
      <c r="DR584" s="51"/>
      <c r="DS584" s="51"/>
      <c r="DT584" s="51"/>
      <c r="DU584" s="51"/>
      <c r="DV584" s="51"/>
      <c r="DW584" s="51"/>
      <c r="DX584" s="51"/>
      <c r="DY584" s="51"/>
      <c r="DZ584" s="51"/>
      <c r="EA584" s="51"/>
      <c r="EB584" s="51"/>
      <c r="EC584" s="51"/>
      <c r="ED584" s="51"/>
      <c r="EE584" s="51"/>
      <c r="EF584" s="51"/>
      <c r="EG584" s="51"/>
      <c r="EH584" s="51"/>
      <c r="EI584" s="51"/>
      <c r="EJ584" s="51"/>
      <c r="EK584" s="51"/>
      <c r="EL584" s="51"/>
      <c r="EM584" s="51"/>
      <c r="EN584" s="51"/>
      <c r="EO584" s="51"/>
      <c r="EP584" s="51"/>
      <c r="EQ584" s="51"/>
      <c r="ER584" s="51"/>
      <c r="ES584" s="51"/>
      <c r="ET584" s="51"/>
      <c r="EU584" s="51"/>
      <c r="EV584" s="51"/>
      <c r="EW584" s="51"/>
      <c r="EX584" s="51"/>
      <c r="EY584" s="51"/>
      <c r="EZ584" s="51"/>
      <c r="FA584" s="51"/>
      <c r="FB584" s="51"/>
      <c r="FC584" s="51"/>
      <c r="FD584" s="51"/>
      <c r="FE584" s="51"/>
      <c r="FF584" s="51"/>
      <c r="FG584" s="51"/>
      <c r="FH584" s="51"/>
      <c r="FI584" s="51"/>
      <c r="FJ584" s="51"/>
      <c r="FK584" s="51"/>
      <c r="FL584" s="51"/>
      <c r="FM584" s="51"/>
      <c r="FN584" s="51"/>
      <c r="FO584" s="51"/>
      <c r="FP584" s="51"/>
      <c r="FQ584" s="51"/>
      <c r="FR584" s="51"/>
      <c r="FS584" s="51"/>
      <c r="FT584" s="51"/>
      <c r="FU584" s="51"/>
      <c r="FV584" s="51"/>
      <c r="FW584" s="51"/>
      <c r="FX584" s="51"/>
      <c r="FY584" s="51"/>
      <c r="FZ584" s="51"/>
      <c r="GA584" s="51"/>
      <c r="GB584" s="51"/>
      <c r="GC584" s="51"/>
      <c r="GD584" s="51"/>
      <c r="GE584" s="51"/>
      <c r="GF584" s="51"/>
      <c r="GG584" s="51"/>
      <c r="GH584" s="51"/>
      <c r="GI584" s="51"/>
      <c r="GJ584" s="51"/>
      <c r="GK584" s="51"/>
      <c r="GL584" s="51"/>
      <c r="GM584" s="51"/>
      <c r="GN584" s="51"/>
      <c r="GO584" s="51"/>
      <c r="GP584" s="51"/>
      <c r="GQ584" s="51"/>
      <c r="GR584" s="51"/>
      <c r="GS584" s="51"/>
      <c r="GT584" s="51"/>
      <c r="GU584" s="51"/>
      <c r="GV584" s="51"/>
      <c r="GW584" s="51"/>
      <c r="GX584" s="51"/>
      <c r="GY584" s="51"/>
      <c r="GZ584" s="51"/>
      <c r="HA584" s="51"/>
      <c r="HB584" s="51"/>
      <c r="HC584" s="51"/>
      <c r="HD584" s="51"/>
      <c r="HE584" s="51"/>
      <c r="HF584" s="51"/>
      <c r="HG584" s="51"/>
      <c r="HH584" s="51"/>
      <c r="HI584" s="51"/>
      <c r="HJ584" s="51"/>
      <c r="HK584" s="51"/>
      <c r="HL584" s="51"/>
      <c r="HM584" s="51"/>
      <c r="HN584" s="51"/>
      <c r="HO584" s="51"/>
      <c r="HP584" s="51"/>
      <c r="HQ584" s="51"/>
      <c r="HR584" s="51"/>
      <c r="HS584" s="51"/>
      <c r="HT584" s="51"/>
      <c r="HU584" s="51"/>
      <c r="HV584" s="51"/>
      <c r="HW584" s="51"/>
      <c r="HX584" s="51"/>
      <c r="HY584" s="51"/>
      <c r="HZ584" s="51"/>
      <c r="IA584" s="51"/>
      <c r="IB584" s="51"/>
      <c r="IC584" s="51"/>
      <c r="ID584" s="51"/>
      <c r="IE584" s="51"/>
      <c r="IF584" s="51"/>
      <c r="IG584" s="51"/>
      <c r="IH584" s="51"/>
      <c r="II584" s="51"/>
      <c r="IJ584" s="51"/>
      <c r="IK584" s="51"/>
      <c r="IL584" s="51"/>
      <c r="IM584" s="51"/>
      <c r="IN584" s="51"/>
      <c r="IO584" s="51"/>
      <c r="IP584" s="51"/>
      <c r="IQ584" s="51"/>
      <c r="IR584" s="51"/>
      <c r="IS584" s="51"/>
      <c r="IT584" s="51"/>
      <c r="IU584" s="51"/>
      <c r="IV584" s="51"/>
    </row>
    <row r="585" spans="1:256" ht="13.5">
      <c r="A585" s="50"/>
      <c r="B585" s="51"/>
      <c r="C585" s="51"/>
      <c r="D585" s="51"/>
      <c r="E585" s="51"/>
      <c r="F585" s="51"/>
      <c r="G585" s="51"/>
      <c r="H585" s="51"/>
      <c r="I585" s="51"/>
      <c r="J585" s="51"/>
      <c r="K585" s="51"/>
      <c r="L585" s="51"/>
      <c r="M585" s="51"/>
      <c r="N585" s="51"/>
      <c r="O585" s="51"/>
      <c r="P585" s="51"/>
      <c r="Q585" s="51"/>
      <c r="R585" s="51"/>
      <c r="S585" s="51"/>
      <c r="T585" s="51"/>
      <c r="U585" s="51"/>
      <c r="V585" s="51"/>
      <c r="W585" s="51"/>
      <c r="X585" s="51"/>
      <c r="Y585" s="51"/>
      <c r="Z585" s="51"/>
      <c r="AA585" s="51"/>
      <c r="AB585" s="51"/>
      <c r="AC585" s="51"/>
      <c r="AD585" s="51"/>
      <c r="AE585" s="51"/>
      <c r="AF585" s="51"/>
      <c r="AG585" s="51"/>
      <c r="AH585" s="51"/>
      <c r="AI585" s="51"/>
      <c r="AJ585" s="51"/>
      <c r="AK585" s="51"/>
      <c r="AL585" s="51"/>
      <c r="AM585" s="51"/>
      <c r="AN585" s="51"/>
      <c r="AO585" s="51"/>
      <c r="AP585" s="51"/>
      <c r="AQ585" s="51"/>
      <c r="AR585" s="51"/>
      <c r="AS585" s="51"/>
      <c r="AT585" s="51"/>
      <c r="AU585" s="51"/>
      <c r="AV585" s="51"/>
      <c r="AW585" s="51"/>
      <c r="AX585" s="51"/>
      <c r="AY585" s="51"/>
      <c r="AZ585" s="51"/>
      <c r="BA585" s="51"/>
      <c r="BB585" s="51"/>
      <c r="BC585" s="51"/>
      <c r="BD585" s="51"/>
      <c r="BE585" s="51"/>
      <c r="BF585" s="51"/>
      <c r="BG585" s="51"/>
      <c r="BH585" s="51"/>
      <c r="BI585" s="51"/>
      <c r="BJ585" s="51"/>
      <c r="BK585" s="51"/>
      <c r="BL585" s="51"/>
      <c r="BM585" s="51"/>
      <c r="BN585" s="51"/>
      <c r="BO585" s="51"/>
      <c r="BP585" s="51"/>
      <c r="BQ585" s="51"/>
      <c r="BR585" s="51"/>
      <c r="BS585" s="51"/>
      <c r="BT585" s="51"/>
      <c r="BU585" s="51"/>
      <c r="BV585" s="51"/>
      <c r="BW585" s="51"/>
      <c r="BX585" s="51"/>
      <c r="BY585" s="51"/>
      <c r="BZ585" s="51"/>
      <c r="CA585" s="51"/>
      <c r="CB585" s="51"/>
      <c r="CC585" s="51"/>
      <c r="CD585" s="51"/>
      <c r="CE585" s="51"/>
      <c r="CF585" s="51"/>
      <c r="CG585" s="51"/>
      <c r="CH585" s="51"/>
      <c r="CI585" s="51"/>
      <c r="CJ585" s="51"/>
      <c r="CK585" s="51"/>
      <c r="CL585" s="51"/>
      <c r="CM585" s="51"/>
      <c r="CN585" s="51"/>
      <c r="CO585" s="51"/>
      <c r="CP585" s="51"/>
      <c r="CQ585" s="51"/>
      <c r="CR585" s="51"/>
      <c r="CS585" s="51"/>
      <c r="CT585" s="51"/>
      <c r="CU585" s="51"/>
      <c r="CV585" s="51"/>
      <c r="CW585" s="51"/>
      <c r="CX585" s="51"/>
      <c r="CY585" s="51"/>
      <c r="CZ585" s="51"/>
      <c r="DA585" s="51"/>
      <c r="DB585" s="51"/>
      <c r="DC585" s="51"/>
      <c r="DD585" s="51"/>
      <c r="DE585" s="51"/>
      <c r="DF585" s="51"/>
      <c r="DG585" s="51"/>
      <c r="DH585" s="51"/>
      <c r="DI585" s="51"/>
      <c r="DJ585" s="51"/>
      <c r="DK585" s="51"/>
      <c r="DL585" s="51"/>
      <c r="DM585" s="51"/>
      <c r="DN585" s="51"/>
      <c r="DO585" s="51"/>
      <c r="DP585" s="51"/>
      <c r="DQ585" s="51"/>
      <c r="DR585" s="51"/>
      <c r="DS585" s="51"/>
      <c r="DT585" s="51"/>
      <c r="DU585" s="51"/>
      <c r="DV585" s="51"/>
      <c r="DW585" s="51"/>
      <c r="DX585" s="51"/>
      <c r="DY585" s="51"/>
      <c r="DZ585" s="51"/>
      <c r="EA585" s="51"/>
      <c r="EB585" s="51"/>
      <c r="EC585" s="51"/>
      <c r="ED585" s="51"/>
      <c r="EE585" s="51"/>
      <c r="EF585" s="51"/>
      <c r="EG585" s="51"/>
      <c r="EH585" s="51"/>
      <c r="EI585" s="51"/>
      <c r="EJ585" s="51"/>
      <c r="EK585" s="51"/>
      <c r="EL585" s="51"/>
      <c r="EM585" s="51"/>
      <c r="EN585" s="51"/>
      <c r="EO585" s="51"/>
      <c r="EP585" s="51"/>
      <c r="EQ585" s="51"/>
      <c r="ER585" s="51"/>
      <c r="ES585" s="51"/>
      <c r="ET585" s="51"/>
      <c r="EU585" s="51"/>
      <c r="EV585" s="51"/>
      <c r="EW585" s="51"/>
      <c r="EX585" s="51"/>
      <c r="EY585" s="51"/>
      <c r="EZ585" s="51"/>
      <c r="FA585" s="51"/>
      <c r="FB585" s="51"/>
      <c r="FC585" s="51"/>
      <c r="FD585" s="51"/>
      <c r="FE585" s="51"/>
      <c r="FF585" s="51"/>
      <c r="FG585" s="51"/>
      <c r="FH585" s="51"/>
      <c r="FI585" s="51"/>
      <c r="FJ585" s="51"/>
      <c r="FK585" s="51"/>
      <c r="FL585" s="51"/>
      <c r="FM585" s="51"/>
      <c r="FN585" s="51"/>
      <c r="FO585" s="51"/>
      <c r="FP585" s="51"/>
      <c r="FQ585" s="51"/>
      <c r="FR585" s="51"/>
      <c r="FS585" s="51"/>
      <c r="FT585" s="51"/>
      <c r="FU585" s="51"/>
      <c r="FV585" s="51"/>
      <c r="FW585" s="51"/>
      <c r="FX585" s="51"/>
      <c r="FY585" s="51"/>
      <c r="FZ585" s="51"/>
      <c r="GA585" s="51"/>
      <c r="GB585" s="51"/>
      <c r="GC585" s="51"/>
      <c r="GD585" s="51"/>
      <c r="GE585" s="51"/>
      <c r="GF585" s="51"/>
      <c r="GG585" s="51"/>
      <c r="GH585" s="51"/>
      <c r="GI585" s="51"/>
      <c r="GJ585" s="51"/>
      <c r="GK585" s="51"/>
      <c r="GL585" s="51"/>
      <c r="GM585" s="51"/>
      <c r="GN585" s="51"/>
      <c r="GO585" s="51"/>
      <c r="GP585" s="51"/>
      <c r="GQ585" s="51"/>
      <c r="GR585" s="51"/>
      <c r="GS585" s="51"/>
      <c r="GT585" s="51"/>
      <c r="GU585" s="51"/>
      <c r="GV585" s="51"/>
      <c r="GW585" s="51"/>
      <c r="GX585" s="51"/>
      <c r="GY585" s="51"/>
      <c r="GZ585" s="51"/>
      <c r="HA585" s="51"/>
      <c r="HB585" s="51"/>
      <c r="HC585" s="51"/>
      <c r="HD585" s="51"/>
      <c r="HE585" s="51"/>
      <c r="HF585" s="51"/>
      <c r="HG585" s="51"/>
      <c r="HH585" s="51"/>
      <c r="HI585" s="51"/>
      <c r="HJ585" s="51"/>
      <c r="HK585" s="51"/>
      <c r="HL585" s="51"/>
      <c r="HM585" s="51"/>
      <c r="HN585" s="51"/>
      <c r="HO585" s="51"/>
      <c r="HP585" s="51"/>
      <c r="HQ585" s="51"/>
      <c r="HR585" s="51"/>
      <c r="HS585" s="51"/>
      <c r="HT585" s="51"/>
      <c r="HU585" s="51"/>
      <c r="HV585" s="51"/>
      <c r="HW585" s="51"/>
      <c r="HX585" s="51"/>
      <c r="HY585" s="51"/>
      <c r="HZ585" s="51"/>
      <c r="IA585" s="51"/>
      <c r="IB585" s="51"/>
      <c r="IC585" s="51"/>
      <c r="ID585" s="51"/>
      <c r="IE585" s="51"/>
      <c r="IF585" s="51"/>
      <c r="IG585" s="51"/>
      <c r="IH585" s="51"/>
      <c r="II585" s="51"/>
      <c r="IJ585" s="51"/>
      <c r="IK585" s="51"/>
      <c r="IL585" s="51"/>
      <c r="IM585" s="51"/>
      <c r="IN585" s="51"/>
      <c r="IO585" s="51"/>
      <c r="IP585" s="51"/>
      <c r="IQ585" s="51"/>
      <c r="IR585" s="51"/>
      <c r="IS585" s="51"/>
      <c r="IT585" s="51"/>
      <c r="IU585" s="51"/>
      <c r="IV585" s="51"/>
    </row>
    <row r="586" spans="1:256" ht="13.5">
      <c r="A586" s="50"/>
      <c r="B586" s="51"/>
      <c r="C586" s="51"/>
      <c r="D586" s="51"/>
      <c r="E586" s="51"/>
      <c r="F586" s="51"/>
      <c r="G586" s="51"/>
      <c r="H586" s="51"/>
      <c r="I586" s="51"/>
      <c r="J586" s="51"/>
      <c r="K586" s="51"/>
      <c r="L586" s="51"/>
      <c r="M586" s="51"/>
      <c r="N586" s="51"/>
      <c r="O586" s="51"/>
      <c r="P586" s="51"/>
      <c r="Q586" s="51"/>
      <c r="R586" s="51"/>
      <c r="S586" s="51"/>
      <c r="T586" s="51"/>
      <c r="U586" s="51"/>
      <c r="V586" s="51"/>
      <c r="W586" s="51"/>
      <c r="X586" s="51"/>
      <c r="Y586" s="51"/>
      <c r="Z586" s="51"/>
      <c r="AA586" s="51"/>
      <c r="AB586" s="51"/>
      <c r="AC586" s="51"/>
      <c r="AD586" s="51"/>
      <c r="AE586" s="51"/>
      <c r="AF586" s="51"/>
      <c r="AG586" s="51"/>
      <c r="AH586" s="51"/>
      <c r="AI586" s="51"/>
      <c r="AJ586" s="51"/>
      <c r="AK586" s="51"/>
      <c r="AL586" s="51"/>
      <c r="AM586" s="51"/>
      <c r="AN586" s="51"/>
      <c r="AO586" s="51"/>
      <c r="AP586" s="51"/>
      <c r="AQ586" s="51"/>
      <c r="AR586" s="51"/>
      <c r="AS586" s="51"/>
      <c r="AT586" s="51"/>
      <c r="AU586" s="51"/>
      <c r="AV586" s="51"/>
      <c r="AW586" s="51"/>
      <c r="AX586" s="51"/>
      <c r="AY586" s="51"/>
      <c r="AZ586" s="51"/>
      <c r="BA586" s="51"/>
      <c r="BB586" s="51"/>
      <c r="BC586" s="51"/>
      <c r="BD586" s="51"/>
      <c r="BE586" s="51"/>
      <c r="BF586" s="51"/>
      <c r="BG586" s="51"/>
      <c r="BH586" s="51"/>
      <c r="BI586" s="51"/>
      <c r="BJ586" s="51"/>
      <c r="BK586" s="51"/>
      <c r="BL586" s="51"/>
      <c r="BM586" s="51"/>
      <c r="BN586" s="51"/>
      <c r="BO586" s="51"/>
      <c r="BP586" s="51"/>
      <c r="BQ586" s="51"/>
      <c r="BR586" s="51"/>
      <c r="BS586" s="51"/>
      <c r="BT586" s="51"/>
      <c r="BU586" s="51"/>
      <c r="BV586" s="51"/>
      <c r="BW586" s="51"/>
      <c r="BX586" s="51"/>
      <c r="BY586" s="51"/>
      <c r="BZ586" s="51"/>
      <c r="CA586" s="51"/>
      <c r="CB586" s="51"/>
      <c r="CC586" s="51"/>
      <c r="CD586" s="51"/>
      <c r="CE586" s="51"/>
      <c r="CF586" s="51"/>
      <c r="CG586" s="51"/>
      <c r="CH586" s="51"/>
      <c r="CI586" s="51"/>
      <c r="CJ586" s="51"/>
      <c r="CK586" s="51"/>
      <c r="CL586" s="51"/>
      <c r="CM586" s="51"/>
      <c r="CN586" s="51"/>
      <c r="CO586" s="51"/>
      <c r="CP586" s="51"/>
      <c r="CQ586" s="51"/>
      <c r="CR586" s="51"/>
      <c r="CS586" s="51"/>
      <c r="CT586" s="51"/>
      <c r="CU586" s="51"/>
      <c r="CV586" s="51"/>
      <c r="CW586" s="51"/>
      <c r="CX586" s="51"/>
      <c r="CY586" s="51"/>
      <c r="CZ586" s="51"/>
      <c r="DA586" s="51"/>
      <c r="DB586" s="51"/>
      <c r="DC586" s="51"/>
      <c r="DD586" s="51"/>
      <c r="DE586" s="51"/>
      <c r="DF586" s="51"/>
      <c r="DG586" s="51"/>
      <c r="DH586" s="51"/>
      <c r="DI586" s="51"/>
      <c r="DJ586" s="51"/>
      <c r="DK586" s="51"/>
      <c r="DL586" s="51"/>
      <c r="DM586" s="51"/>
      <c r="DN586" s="51"/>
      <c r="DO586" s="51"/>
      <c r="DP586" s="51"/>
      <c r="DQ586" s="51"/>
      <c r="DR586" s="51"/>
      <c r="DS586" s="51"/>
      <c r="DT586" s="51"/>
      <c r="DU586" s="51"/>
      <c r="DV586" s="51"/>
      <c r="DW586" s="51"/>
      <c r="DX586" s="51"/>
      <c r="DY586" s="51"/>
      <c r="DZ586" s="51"/>
      <c r="EA586" s="51"/>
      <c r="EB586" s="51"/>
      <c r="EC586" s="51"/>
      <c r="ED586" s="51"/>
      <c r="EE586" s="51"/>
      <c r="EF586" s="51"/>
      <c r="EG586" s="51"/>
      <c r="EH586" s="51"/>
      <c r="EI586" s="51"/>
      <c r="EJ586" s="51"/>
      <c r="EK586" s="51"/>
      <c r="EL586" s="51"/>
      <c r="EM586" s="51"/>
      <c r="EN586" s="51"/>
      <c r="EO586" s="51"/>
      <c r="EP586" s="51"/>
      <c r="EQ586" s="51"/>
      <c r="ER586" s="51"/>
      <c r="ES586" s="51"/>
      <c r="ET586" s="51"/>
      <c r="EU586" s="51"/>
      <c r="EV586" s="51"/>
      <c r="EW586" s="51"/>
      <c r="EX586" s="51"/>
      <c r="EY586" s="51"/>
      <c r="EZ586" s="51"/>
      <c r="FA586" s="51"/>
      <c r="FB586" s="51"/>
      <c r="FC586" s="51"/>
      <c r="FD586" s="51"/>
      <c r="FE586" s="51"/>
      <c r="FF586" s="51"/>
      <c r="FG586" s="51"/>
      <c r="FH586" s="51"/>
      <c r="FI586" s="51"/>
      <c r="FJ586" s="51"/>
      <c r="FK586" s="51"/>
      <c r="FL586" s="51"/>
      <c r="FM586" s="51"/>
      <c r="FN586" s="51"/>
      <c r="FO586" s="51"/>
      <c r="FP586" s="51"/>
      <c r="FQ586" s="51"/>
      <c r="FR586" s="51"/>
      <c r="FS586" s="51"/>
      <c r="FT586" s="51"/>
      <c r="FU586" s="51"/>
      <c r="FV586" s="51"/>
      <c r="FW586" s="51"/>
      <c r="FX586" s="51"/>
      <c r="FY586" s="51"/>
      <c r="FZ586" s="51"/>
      <c r="GA586" s="51"/>
      <c r="GB586" s="51"/>
      <c r="GC586" s="51"/>
      <c r="GD586" s="51"/>
      <c r="GE586" s="51"/>
      <c r="GF586" s="51"/>
      <c r="GG586" s="51"/>
      <c r="GH586" s="51"/>
      <c r="GI586" s="51"/>
      <c r="GJ586" s="51"/>
      <c r="GK586" s="51"/>
      <c r="GL586" s="51"/>
      <c r="GM586" s="51"/>
      <c r="GN586" s="51"/>
      <c r="GO586" s="51"/>
      <c r="GP586" s="51"/>
      <c r="GQ586" s="51"/>
      <c r="GR586" s="51"/>
      <c r="GS586" s="51"/>
      <c r="GT586" s="51"/>
      <c r="GU586" s="51"/>
      <c r="GV586" s="51"/>
      <c r="GW586" s="51"/>
      <c r="GX586" s="51"/>
      <c r="GY586" s="51"/>
      <c r="GZ586" s="51"/>
      <c r="HA586" s="51"/>
      <c r="HB586" s="51"/>
      <c r="HC586" s="51"/>
      <c r="HD586" s="51"/>
      <c r="HE586" s="51"/>
      <c r="HF586" s="51"/>
      <c r="HG586" s="51"/>
      <c r="HH586" s="51"/>
      <c r="HI586" s="51"/>
      <c r="HJ586" s="51"/>
      <c r="HK586" s="51"/>
      <c r="HL586" s="51"/>
      <c r="HM586" s="51"/>
      <c r="HN586" s="51"/>
      <c r="HO586" s="51"/>
      <c r="HP586" s="51"/>
      <c r="HQ586" s="51"/>
      <c r="HR586" s="51"/>
      <c r="HS586" s="51"/>
      <c r="HT586" s="51"/>
      <c r="HU586" s="51"/>
      <c r="HV586" s="51"/>
      <c r="HW586" s="51"/>
      <c r="HX586" s="51"/>
      <c r="HY586" s="51"/>
      <c r="HZ586" s="51"/>
      <c r="IA586" s="51"/>
      <c r="IB586" s="51"/>
      <c r="IC586" s="51"/>
      <c r="ID586" s="51"/>
      <c r="IE586" s="51"/>
      <c r="IF586" s="51"/>
      <c r="IG586" s="51"/>
      <c r="IH586" s="51"/>
      <c r="II586" s="51"/>
      <c r="IJ586" s="51"/>
      <c r="IK586" s="51"/>
      <c r="IL586" s="51"/>
      <c r="IM586" s="51"/>
      <c r="IN586" s="51"/>
      <c r="IO586" s="51"/>
      <c r="IP586" s="51"/>
      <c r="IQ586" s="51"/>
      <c r="IR586" s="51"/>
      <c r="IS586" s="51"/>
      <c r="IT586" s="51"/>
      <c r="IU586" s="51"/>
      <c r="IV586" s="51"/>
    </row>
    <row r="587" spans="1:256" ht="13.5">
      <c r="A587" s="50"/>
      <c r="B587" s="51"/>
      <c r="C587" s="51"/>
      <c r="D587" s="51"/>
      <c r="E587" s="51"/>
      <c r="F587" s="51"/>
      <c r="G587" s="51"/>
      <c r="H587" s="51"/>
      <c r="I587" s="51"/>
      <c r="J587" s="51"/>
      <c r="K587" s="51"/>
      <c r="L587" s="51"/>
      <c r="M587" s="51"/>
      <c r="N587" s="51"/>
      <c r="O587" s="51"/>
      <c r="P587" s="51"/>
      <c r="Q587" s="51"/>
      <c r="R587" s="51"/>
      <c r="S587" s="51"/>
      <c r="T587" s="51"/>
      <c r="U587" s="51"/>
      <c r="V587" s="51"/>
      <c r="W587" s="51"/>
      <c r="X587" s="51"/>
      <c r="Y587" s="51"/>
      <c r="Z587" s="51"/>
      <c r="AA587" s="51"/>
      <c r="AB587" s="51"/>
      <c r="AC587" s="51"/>
      <c r="AD587" s="51"/>
      <c r="AE587" s="51"/>
      <c r="AF587" s="51"/>
      <c r="AG587" s="51"/>
      <c r="AH587" s="51"/>
      <c r="AI587" s="51"/>
      <c r="AJ587" s="51"/>
      <c r="AK587" s="51"/>
      <c r="AL587" s="51"/>
      <c r="AM587" s="51"/>
      <c r="AN587" s="51"/>
      <c r="AO587" s="51"/>
      <c r="AP587" s="51"/>
      <c r="AQ587" s="51"/>
      <c r="AR587" s="51"/>
      <c r="AS587" s="51"/>
      <c r="AT587" s="51"/>
      <c r="AU587" s="51"/>
      <c r="AV587" s="51"/>
      <c r="AW587" s="51"/>
      <c r="AX587" s="51"/>
      <c r="AY587" s="51"/>
      <c r="AZ587" s="51"/>
      <c r="BA587" s="51"/>
      <c r="BB587" s="51"/>
      <c r="BC587" s="51"/>
      <c r="BD587" s="51"/>
      <c r="BE587" s="51"/>
      <c r="BF587" s="51"/>
      <c r="BG587" s="51"/>
      <c r="BH587" s="51"/>
      <c r="BI587" s="51"/>
      <c r="BJ587" s="51"/>
      <c r="BK587" s="51"/>
      <c r="BL587" s="51"/>
      <c r="BM587" s="51"/>
      <c r="BN587" s="51"/>
      <c r="BO587" s="51"/>
      <c r="BP587" s="51"/>
      <c r="BQ587" s="51"/>
      <c r="BR587" s="51"/>
      <c r="BS587" s="51"/>
      <c r="BT587" s="51"/>
      <c r="BU587" s="51"/>
      <c r="BV587" s="51"/>
      <c r="BW587" s="51"/>
      <c r="BX587" s="51"/>
      <c r="BY587" s="51"/>
      <c r="BZ587" s="51"/>
      <c r="CA587" s="51"/>
      <c r="CB587" s="51"/>
      <c r="CC587" s="51"/>
      <c r="CD587" s="51"/>
      <c r="CE587" s="51"/>
      <c r="CF587" s="51"/>
      <c r="CG587" s="51"/>
      <c r="CH587" s="51"/>
      <c r="CI587" s="51"/>
      <c r="CJ587" s="51"/>
      <c r="CK587" s="51"/>
      <c r="CL587" s="51"/>
      <c r="CM587" s="51"/>
      <c r="CN587" s="51"/>
      <c r="CO587" s="51"/>
      <c r="CP587" s="51"/>
      <c r="CQ587" s="51"/>
      <c r="CR587" s="51"/>
      <c r="CS587" s="51"/>
      <c r="CT587" s="51"/>
      <c r="CU587" s="51"/>
      <c r="CV587" s="51"/>
      <c r="CW587" s="51"/>
      <c r="CX587" s="51"/>
      <c r="CY587" s="51"/>
      <c r="CZ587" s="51"/>
      <c r="DA587" s="51"/>
      <c r="DB587" s="51"/>
      <c r="DC587" s="51"/>
      <c r="DD587" s="51"/>
      <c r="DE587" s="51"/>
      <c r="DF587" s="51"/>
      <c r="DG587" s="51"/>
      <c r="DH587" s="51"/>
      <c r="DI587" s="51"/>
      <c r="DJ587" s="51"/>
      <c r="DK587" s="51"/>
      <c r="DL587" s="51"/>
      <c r="DM587" s="51"/>
      <c r="DN587" s="51"/>
      <c r="DO587" s="51"/>
      <c r="DP587" s="51"/>
      <c r="DQ587" s="51"/>
      <c r="DR587" s="51"/>
      <c r="DS587" s="51"/>
      <c r="DT587" s="51"/>
      <c r="DU587" s="51"/>
      <c r="DV587" s="51"/>
      <c r="DW587" s="51"/>
      <c r="DX587" s="51"/>
      <c r="DY587" s="51"/>
      <c r="DZ587" s="51"/>
      <c r="EA587" s="51"/>
      <c r="EB587" s="51"/>
      <c r="EC587" s="51"/>
      <c r="ED587" s="51"/>
      <c r="EE587" s="51"/>
      <c r="EF587" s="51"/>
      <c r="EG587" s="51"/>
      <c r="EH587" s="51"/>
      <c r="EI587" s="51"/>
      <c r="EJ587" s="51"/>
      <c r="EK587" s="51"/>
      <c r="EL587" s="51"/>
      <c r="EM587" s="51"/>
      <c r="EN587" s="51"/>
      <c r="EO587" s="51"/>
      <c r="EP587" s="51"/>
      <c r="EQ587" s="51"/>
      <c r="ER587" s="51"/>
      <c r="ES587" s="51"/>
      <c r="ET587" s="51"/>
      <c r="EU587" s="51"/>
      <c r="EV587" s="51"/>
      <c r="EW587" s="51"/>
      <c r="EX587" s="51"/>
      <c r="EY587" s="51"/>
      <c r="EZ587" s="51"/>
      <c r="FA587" s="51"/>
      <c r="FB587" s="51"/>
      <c r="FC587" s="51"/>
      <c r="FD587" s="51"/>
      <c r="FE587" s="51"/>
      <c r="FF587" s="51"/>
      <c r="FG587" s="51"/>
      <c r="FH587" s="51"/>
      <c r="FI587" s="51"/>
      <c r="FJ587" s="51"/>
      <c r="FK587" s="51"/>
      <c r="FL587" s="51"/>
      <c r="FM587" s="51"/>
      <c r="FN587" s="51"/>
      <c r="FO587" s="51"/>
      <c r="FP587" s="51"/>
      <c r="FQ587" s="51"/>
      <c r="FR587" s="51"/>
      <c r="FS587" s="51"/>
      <c r="FT587" s="51"/>
      <c r="FU587" s="51"/>
      <c r="FV587" s="51"/>
      <c r="FW587" s="51"/>
      <c r="FX587" s="51"/>
      <c r="FY587" s="51"/>
      <c r="FZ587" s="51"/>
      <c r="GA587" s="51"/>
      <c r="GB587" s="51"/>
      <c r="GC587" s="51"/>
      <c r="GD587" s="51"/>
      <c r="GE587" s="51"/>
      <c r="GF587" s="51"/>
      <c r="GG587" s="51"/>
      <c r="GH587" s="51"/>
      <c r="GI587" s="51"/>
      <c r="GJ587" s="51"/>
      <c r="GK587" s="51"/>
      <c r="GL587" s="51"/>
      <c r="GM587" s="51"/>
      <c r="GN587" s="51"/>
      <c r="GO587" s="51"/>
      <c r="GP587" s="51"/>
      <c r="GQ587" s="51"/>
      <c r="GR587" s="51"/>
      <c r="GS587" s="51"/>
      <c r="GT587" s="51"/>
      <c r="GU587" s="51"/>
      <c r="GV587" s="51"/>
      <c r="GW587" s="51"/>
      <c r="GX587" s="51"/>
      <c r="GY587" s="51"/>
      <c r="GZ587" s="51"/>
      <c r="HA587" s="51"/>
      <c r="HB587" s="51"/>
      <c r="HC587" s="51"/>
      <c r="HD587" s="51"/>
      <c r="HE587" s="51"/>
      <c r="HF587" s="51"/>
      <c r="HG587" s="51"/>
      <c r="HH587" s="51"/>
      <c r="HI587" s="51"/>
      <c r="HJ587" s="51"/>
      <c r="HK587" s="51"/>
      <c r="HL587" s="51"/>
      <c r="HM587" s="51"/>
      <c r="HN587" s="51"/>
      <c r="HO587" s="51"/>
      <c r="HP587" s="51"/>
      <c r="HQ587" s="51"/>
      <c r="HR587" s="51"/>
      <c r="HS587" s="51"/>
      <c r="HT587" s="51"/>
      <c r="HU587" s="51"/>
      <c r="HV587" s="51"/>
      <c r="HW587" s="51"/>
      <c r="HX587" s="51"/>
      <c r="HY587" s="51"/>
      <c r="HZ587" s="51"/>
      <c r="IA587" s="51"/>
      <c r="IB587" s="51"/>
      <c r="IC587" s="51"/>
      <c r="ID587" s="51"/>
      <c r="IE587" s="51"/>
      <c r="IF587" s="51"/>
      <c r="IG587" s="51"/>
      <c r="IH587" s="51"/>
      <c r="II587" s="51"/>
      <c r="IJ587" s="51"/>
      <c r="IK587" s="51"/>
      <c r="IL587" s="51"/>
      <c r="IM587" s="51"/>
      <c r="IN587" s="51"/>
      <c r="IO587" s="51"/>
      <c r="IP587" s="51"/>
      <c r="IQ587" s="51"/>
      <c r="IR587" s="51"/>
      <c r="IS587" s="51"/>
      <c r="IT587" s="51"/>
      <c r="IU587" s="51"/>
      <c r="IV587" s="51"/>
    </row>
    <row r="588" spans="1:256" ht="13.5">
      <c r="A588" s="50"/>
      <c r="B588" s="51"/>
      <c r="C588" s="51"/>
      <c r="D588" s="51"/>
      <c r="E588" s="51"/>
      <c r="F588" s="51"/>
      <c r="G588" s="51"/>
      <c r="H588" s="51"/>
      <c r="I588" s="51"/>
      <c r="J588" s="51"/>
      <c r="K588" s="51"/>
      <c r="L588" s="51"/>
      <c r="M588" s="51"/>
      <c r="N588" s="51"/>
      <c r="O588" s="51"/>
      <c r="P588" s="51"/>
      <c r="Q588" s="51"/>
      <c r="R588" s="51"/>
      <c r="S588" s="51"/>
      <c r="T588" s="51"/>
      <c r="U588" s="51"/>
      <c r="V588" s="51"/>
      <c r="W588" s="51"/>
      <c r="X588" s="51"/>
      <c r="Y588" s="51"/>
      <c r="Z588" s="51"/>
      <c r="AA588" s="51"/>
      <c r="AB588" s="51"/>
      <c r="AC588" s="51"/>
      <c r="AD588" s="51"/>
      <c r="AE588" s="51"/>
      <c r="AF588" s="51"/>
      <c r="AG588" s="51"/>
      <c r="AH588" s="51"/>
      <c r="AI588" s="51"/>
      <c r="AJ588" s="51"/>
      <c r="AK588" s="51"/>
      <c r="AL588" s="51"/>
      <c r="AM588" s="51"/>
      <c r="AN588" s="51"/>
      <c r="AO588" s="51"/>
      <c r="AP588" s="51"/>
      <c r="AQ588" s="51"/>
      <c r="AR588" s="51"/>
      <c r="AS588" s="51"/>
      <c r="AT588" s="51"/>
      <c r="AU588" s="51"/>
      <c r="AV588" s="51"/>
      <c r="AW588" s="51"/>
      <c r="AX588" s="51"/>
      <c r="AY588" s="51"/>
      <c r="AZ588" s="51"/>
      <c r="BA588" s="51"/>
      <c r="BB588" s="51"/>
      <c r="BC588" s="51"/>
      <c r="BD588" s="51"/>
      <c r="BE588" s="51"/>
      <c r="BF588" s="51"/>
      <c r="BG588" s="51"/>
      <c r="BH588" s="51"/>
      <c r="BI588" s="51"/>
      <c r="BJ588" s="51"/>
      <c r="BK588" s="51"/>
      <c r="BL588" s="51"/>
      <c r="BM588" s="51"/>
      <c r="BN588" s="51"/>
      <c r="BO588" s="51"/>
      <c r="BP588" s="51"/>
      <c r="BQ588" s="51"/>
      <c r="BR588" s="51"/>
      <c r="BS588" s="51"/>
      <c r="BT588" s="51"/>
      <c r="BU588" s="51"/>
      <c r="BV588" s="51"/>
      <c r="BW588" s="51"/>
      <c r="BX588" s="51"/>
      <c r="BY588" s="51"/>
      <c r="BZ588" s="51"/>
      <c r="CA588" s="51"/>
      <c r="CB588" s="51"/>
      <c r="CC588" s="51"/>
      <c r="CD588" s="51"/>
      <c r="CE588" s="51"/>
      <c r="CF588" s="51"/>
      <c r="CG588" s="51"/>
      <c r="CH588" s="51"/>
      <c r="CI588" s="51"/>
      <c r="CJ588" s="51"/>
      <c r="CK588" s="51"/>
      <c r="CL588" s="51"/>
      <c r="CM588" s="51"/>
      <c r="CN588" s="51"/>
      <c r="CO588" s="51"/>
      <c r="CP588" s="51"/>
      <c r="CQ588" s="51"/>
      <c r="CR588" s="51"/>
      <c r="CS588" s="51"/>
      <c r="CT588" s="51"/>
      <c r="CU588" s="51"/>
      <c r="CV588" s="51"/>
      <c r="CW588" s="51"/>
      <c r="CX588" s="51"/>
      <c r="CY588" s="51"/>
      <c r="CZ588" s="51"/>
      <c r="DA588" s="51"/>
      <c r="DB588" s="51"/>
      <c r="DC588" s="51"/>
      <c r="DD588" s="51"/>
      <c r="DE588" s="51"/>
      <c r="DF588" s="51"/>
      <c r="DG588" s="51"/>
      <c r="DH588" s="51"/>
      <c r="DI588" s="51"/>
      <c r="DJ588" s="51"/>
      <c r="DK588" s="51"/>
      <c r="DL588" s="51"/>
      <c r="DM588" s="51"/>
      <c r="DN588" s="51"/>
      <c r="DO588" s="51"/>
      <c r="DP588" s="51"/>
      <c r="DQ588" s="51"/>
      <c r="DR588" s="51"/>
      <c r="DS588" s="51"/>
      <c r="DT588" s="51"/>
      <c r="DU588" s="51"/>
      <c r="DV588" s="51"/>
      <c r="DW588" s="51"/>
      <c r="DX588" s="51"/>
      <c r="DY588" s="51"/>
      <c r="DZ588" s="51"/>
      <c r="EA588" s="51"/>
      <c r="EB588" s="51"/>
      <c r="EC588" s="51"/>
      <c r="ED588" s="51"/>
      <c r="EE588" s="51"/>
      <c r="EF588" s="51"/>
      <c r="EG588" s="51"/>
      <c r="EH588" s="51"/>
      <c r="EI588" s="51"/>
      <c r="EJ588" s="51"/>
      <c r="EK588" s="51"/>
      <c r="EL588" s="51"/>
      <c r="EM588" s="51"/>
      <c r="EN588" s="51"/>
      <c r="EO588" s="51"/>
      <c r="EP588" s="51"/>
      <c r="EQ588" s="51"/>
      <c r="ER588" s="51"/>
      <c r="ES588" s="51"/>
      <c r="ET588" s="51"/>
      <c r="EU588" s="51"/>
      <c r="EV588" s="51"/>
      <c r="EW588" s="51"/>
      <c r="EX588" s="51"/>
      <c r="EY588" s="51"/>
      <c r="EZ588" s="51"/>
      <c r="FA588" s="51"/>
      <c r="FB588" s="51"/>
      <c r="FC588" s="51"/>
      <c r="FD588" s="51"/>
      <c r="FE588" s="51"/>
      <c r="FF588" s="51"/>
      <c r="FG588" s="51"/>
      <c r="FH588" s="51"/>
      <c r="FI588" s="51"/>
      <c r="FJ588" s="51"/>
      <c r="FK588" s="51"/>
      <c r="FL588" s="51"/>
      <c r="FM588" s="51"/>
      <c r="FN588" s="51"/>
      <c r="FO588" s="51"/>
      <c r="FP588" s="51"/>
      <c r="FQ588" s="51"/>
      <c r="FR588" s="51"/>
      <c r="FS588" s="51"/>
      <c r="FT588" s="51"/>
      <c r="FU588" s="51"/>
      <c r="FV588" s="51"/>
      <c r="FW588" s="51"/>
      <c r="FX588" s="51"/>
      <c r="FY588" s="51"/>
      <c r="FZ588" s="51"/>
      <c r="GA588" s="51"/>
      <c r="GB588" s="51"/>
      <c r="GC588" s="51"/>
      <c r="GD588" s="51"/>
      <c r="GE588" s="51"/>
      <c r="GF588" s="51"/>
      <c r="GG588" s="51"/>
      <c r="GH588" s="51"/>
      <c r="GI588" s="51"/>
      <c r="GJ588" s="51"/>
      <c r="GK588" s="51"/>
      <c r="GL588" s="51"/>
      <c r="GM588" s="51"/>
      <c r="GN588" s="51"/>
      <c r="GO588" s="51"/>
      <c r="GP588" s="51"/>
      <c r="GQ588" s="51"/>
      <c r="GR588" s="51"/>
      <c r="GS588" s="51"/>
      <c r="GT588" s="51"/>
      <c r="GU588" s="51"/>
      <c r="GV588" s="51"/>
      <c r="GW588" s="51"/>
      <c r="GX588" s="51"/>
      <c r="GY588" s="51"/>
      <c r="GZ588" s="51"/>
      <c r="HA588" s="51"/>
      <c r="HB588" s="51"/>
      <c r="HC588" s="51"/>
      <c r="HD588" s="51"/>
      <c r="HE588" s="51"/>
      <c r="HF588" s="51"/>
      <c r="HG588" s="51"/>
      <c r="HH588" s="51"/>
      <c r="HI588" s="51"/>
      <c r="HJ588" s="51"/>
      <c r="HK588" s="51"/>
      <c r="HL588" s="51"/>
      <c r="HM588" s="51"/>
      <c r="HN588" s="51"/>
      <c r="HO588" s="51"/>
      <c r="HP588" s="51"/>
      <c r="HQ588" s="51"/>
      <c r="HR588" s="51"/>
      <c r="HS588" s="51"/>
      <c r="HT588" s="51"/>
      <c r="HU588" s="51"/>
      <c r="HV588" s="51"/>
      <c r="HW588" s="51"/>
      <c r="HX588" s="51"/>
      <c r="HY588" s="51"/>
      <c r="HZ588" s="51"/>
      <c r="IA588" s="51"/>
      <c r="IB588" s="51"/>
      <c r="IC588" s="51"/>
      <c r="ID588" s="51"/>
      <c r="IE588" s="51"/>
      <c r="IF588" s="51"/>
      <c r="IG588" s="51"/>
      <c r="IH588" s="51"/>
      <c r="II588" s="51"/>
      <c r="IJ588" s="51"/>
      <c r="IK588" s="51"/>
      <c r="IL588" s="51"/>
      <c r="IM588" s="51"/>
      <c r="IN588" s="51"/>
      <c r="IO588" s="51"/>
      <c r="IP588" s="51"/>
      <c r="IQ588" s="51"/>
      <c r="IR588" s="51"/>
      <c r="IS588" s="51"/>
      <c r="IT588" s="51"/>
      <c r="IU588" s="51"/>
      <c r="IV588" s="51"/>
    </row>
    <row r="589" spans="1:256" ht="13.5">
      <c r="A589" s="50"/>
      <c r="B589" s="51"/>
      <c r="C589" s="51"/>
      <c r="D589" s="51"/>
      <c r="E589" s="51"/>
      <c r="F589" s="51"/>
      <c r="G589" s="51"/>
      <c r="H589" s="51"/>
      <c r="I589" s="51"/>
      <c r="J589" s="51"/>
      <c r="K589" s="51"/>
      <c r="L589" s="51"/>
      <c r="M589" s="51"/>
      <c r="N589" s="51"/>
      <c r="O589" s="51"/>
      <c r="P589" s="51"/>
      <c r="Q589" s="51"/>
      <c r="R589" s="51"/>
      <c r="S589" s="51"/>
      <c r="T589" s="51"/>
      <c r="U589" s="51"/>
      <c r="V589" s="51"/>
      <c r="W589" s="51"/>
      <c r="X589" s="51"/>
      <c r="Y589" s="51"/>
      <c r="Z589" s="51"/>
      <c r="AA589" s="51"/>
      <c r="AB589" s="51"/>
      <c r="AC589" s="51"/>
      <c r="AD589" s="51"/>
      <c r="AE589" s="51"/>
      <c r="AF589" s="51"/>
      <c r="AG589" s="51"/>
      <c r="AH589" s="51"/>
      <c r="AI589" s="51"/>
      <c r="AJ589" s="51"/>
      <c r="AK589" s="51"/>
      <c r="AL589" s="51"/>
      <c r="AM589" s="51"/>
      <c r="AN589" s="51"/>
      <c r="AO589" s="51"/>
      <c r="AP589" s="51"/>
      <c r="AQ589" s="51"/>
      <c r="AR589" s="51"/>
      <c r="AS589" s="51"/>
      <c r="AT589" s="51"/>
      <c r="AU589" s="51"/>
      <c r="AV589" s="51"/>
      <c r="AW589" s="51"/>
      <c r="AX589" s="51"/>
      <c r="AY589" s="51"/>
      <c r="AZ589" s="51"/>
      <c r="BA589" s="51"/>
      <c r="BB589" s="51"/>
      <c r="BC589" s="51"/>
      <c r="BD589" s="51"/>
      <c r="BE589" s="51"/>
      <c r="BF589" s="51"/>
      <c r="BG589" s="51"/>
      <c r="BH589" s="51"/>
      <c r="BI589" s="51"/>
      <c r="BJ589" s="51"/>
      <c r="BK589" s="51"/>
      <c r="BL589" s="51"/>
      <c r="BM589" s="51"/>
      <c r="BN589" s="51"/>
      <c r="BO589" s="51"/>
      <c r="BP589" s="51"/>
      <c r="BQ589" s="51"/>
      <c r="BR589" s="51"/>
      <c r="BS589" s="51"/>
      <c r="BT589" s="51"/>
      <c r="BU589" s="51"/>
      <c r="BV589" s="51"/>
      <c r="BW589" s="51"/>
      <c r="BX589" s="51"/>
      <c r="BY589" s="51"/>
      <c r="BZ589" s="51"/>
      <c r="CA589" s="51"/>
      <c r="CB589" s="51"/>
      <c r="CC589" s="51"/>
      <c r="CD589" s="51"/>
      <c r="CE589" s="51"/>
      <c r="CF589" s="51"/>
      <c r="CG589" s="51"/>
      <c r="CH589" s="51"/>
      <c r="CI589" s="51"/>
      <c r="CJ589" s="51"/>
      <c r="CK589" s="51"/>
      <c r="CL589" s="51"/>
      <c r="CM589" s="51"/>
      <c r="CN589" s="51"/>
      <c r="CO589" s="51"/>
      <c r="CP589" s="51"/>
      <c r="CQ589" s="51"/>
      <c r="CR589" s="51"/>
      <c r="CS589" s="51"/>
      <c r="CT589" s="51"/>
      <c r="CU589" s="51"/>
      <c r="CV589" s="51"/>
      <c r="CW589" s="51"/>
      <c r="CX589" s="51"/>
      <c r="CY589" s="51"/>
      <c r="CZ589" s="51"/>
      <c r="DA589" s="51"/>
      <c r="DB589" s="51"/>
      <c r="DC589" s="51"/>
      <c r="DD589" s="51"/>
      <c r="DE589" s="51"/>
      <c r="DF589" s="51"/>
      <c r="DG589" s="51"/>
      <c r="DH589" s="51"/>
      <c r="DI589" s="51"/>
      <c r="DJ589" s="51"/>
      <c r="DK589" s="51"/>
      <c r="DL589" s="51"/>
      <c r="DM589" s="51"/>
      <c r="DN589" s="51"/>
      <c r="DO589" s="51"/>
      <c r="DP589" s="51"/>
      <c r="DQ589" s="51"/>
      <c r="DR589" s="51"/>
      <c r="DS589" s="51"/>
      <c r="DT589" s="51"/>
      <c r="DU589" s="51"/>
      <c r="DV589" s="51"/>
      <c r="DW589" s="51"/>
      <c r="DX589" s="51"/>
      <c r="DY589" s="51"/>
      <c r="DZ589" s="51"/>
      <c r="EA589" s="51"/>
      <c r="EB589" s="51"/>
      <c r="EC589" s="51"/>
      <c r="ED589" s="51"/>
      <c r="EE589" s="51"/>
      <c r="EF589" s="51"/>
      <c r="EG589" s="51"/>
      <c r="EH589" s="51"/>
      <c r="EI589" s="51"/>
      <c r="EJ589" s="51"/>
      <c r="EK589" s="51"/>
      <c r="EL589" s="51"/>
      <c r="EM589" s="51"/>
      <c r="EN589" s="51"/>
      <c r="EO589" s="51"/>
      <c r="EP589" s="51"/>
      <c r="EQ589" s="51"/>
      <c r="ER589" s="51"/>
      <c r="ES589" s="51"/>
      <c r="ET589" s="51"/>
      <c r="EU589" s="51"/>
      <c r="EV589" s="51"/>
      <c r="EW589" s="51"/>
      <c r="EX589" s="51"/>
      <c r="EY589" s="51"/>
      <c r="EZ589" s="51"/>
      <c r="FA589" s="51"/>
      <c r="FB589" s="51"/>
      <c r="FC589" s="51"/>
      <c r="FD589" s="51"/>
      <c r="FE589" s="51"/>
      <c r="FF589" s="51"/>
      <c r="FG589" s="51"/>
      <c r="FH589" s="51"/>
      <c r="FI589" s="51"/>
      <c r="FJ589" s="51"/>
      <c r="FK589" s="51"/>
      <c r="FL589" s="51"/>
      <c r="FM589" s="51"/>
      <c r="FN589" s="51"/>
      <c r="FO589" s="51"/>
      <c r="FP589" s="51"/>
      <c r="FQ589" s="51"/>
      <c r="FR589" s="51"/>
      <c r="FS589" s="51"/>
      <c r="FT589" s="51"/>
      <c r="FU589" s="51"/>
      <c r="FV589" s="51"/>
      <c r="FW589" s="51"/>
      <c r="FX589" s="51"/>
      <c r="FY589" s="51"/>
      <c r="FZ589" s="51"/>
      <c r="GA589" s="51"/>
      <c r="GB589" s="51"/>
      <c r="GC589" s="51"/>
      <c r="GD589" s="51"/>
      <c r="GE589" s="51"/>
      <c r="GF589" s="51"/>
      <c r="GG589" s="51"/>
      <c r="GH589" s="51"/>
      <c r="GI589" s="51"/>
      <c r="GJ589" s="51"/>
      <c r="GK589" s="51"/>
      <c r="GL589" s="51"/>
      <c r="GM589" s="51"/>
      <c r="GN589" s="51"/>
      <c r="GO589" s="51"/>
      <c r="GP589" s="51"/>
      <c r="GQ589" s="51"/>
      <c r="GR589" s="51"/>
      <c r="GS589" s="51"/>
      <c r="GT589" s="51"/>
      <c r="GU589" s="51"/>
      <c r="GV589" s="51"/>
      <c r="GW589" s="51"/>
      <c r="GX589" s="51"/>
      <c r="GY589" s="51"/>
      <c r="GZ589" s="51"/>
      <c r="HA589" s="51"/>
      <c r="HB589" s="51"/>
      <c r="HC589" s="51"/>
      <c r="HD589" s="51"/>
      <c r="HE589" s="51"/>
      <c r="HF589" s="51"/>
      <c r="HG589" s="51"/>
      <c r="HH589" s="51"/>
      <c r="HI589" s="51"/>
      <c r="HJ589" s="51"/>
      <c r="HK589" s="51"/>
      <c r="HL589" s="51"/>
      <c r="HM589" s="51"/>
      <c r="HN589" s="51"/>
      <c r="HO589" s="51"/>
      <c r="HP589" s="51"/>
      <c r="HQ589" s="51"/>
      <c r="HR589" s="51"/>
      <c r="HS589" s="51"/>
      <c r="HT589" s="51"/>
      <c r="HU589" s="51"/>
      <c r="HV589" s="51"/>
      <c r="HW589" s="51"/>
      <c r="HX589" s="51"/>
      <c r="HY589" s="51"/>
      <c r="HZ589" s="51"/>
      <c r="IA589" s="51"/>
      <c r="IB589" s="51"/>
      <c r="IC589" s="51"/>
      <c r="ID589" s="51"/>
      <c r="IE589" s="51"/>
      <c r="IF589" s="51"/>
      <c r="IG589" s="51"/>
      <c r="IH589" s="51"/>
      <c r="II589" s="51"/>
      <c r="IJ589" s="51"/>
      <c r="IK589" s="51"/>
      <c r="IL589" s="51"/>
      <c r="IM589" s="51"/>
      <c r="IN589" s="51"/>
      <c r="IO589" s="51"/>
      <c r="IP589" s="51"/>
      <c r="IQ589" s="51"/>
      <c r="IR589" s="51"/>
      <c r="IS589" s="51"/>
      <c r="IT589" s="51"/>
      <c r="IU589" s="51"/>
      <c r="IV589" s="51"/>
    </row>
    <row r="590" spans="1:256" ht="13.5">
      <c r="A590" s="50"/>
      <c r="B590" s="51"/>
      <c r="C590" s="51"/>
      <c r="D590" s="51"/>
      <c r="E590" s="51"/>
      <c r="F590" s="51"/>
      <c r="G590" s="51"/>
      <c r="H590" s="51"/>
      <c r="I590" s="51"/>
      <c r="J590" s="51"/>
      <c r="K590" s="51"/>
      <c r="L590" s="51"/>
      <c r="M590" s="51"/>
      <c r="N590" s="51"/>
      <c r="O590" s="51"/>
      <c r="P590" s="51"/>
      <c r="Q590" s="51"/>
      <c r="R590" s="51"/>
      <c r="S590" s="51"/>
      <c r="T590" s="51"/>
      <c r="U590" s="51"/>
      <c r="V590" s="51"/>
      <c r="W590" s="51"/>
      <c r="X590" s="51"/>
      <c r="Y590" s="51"/>
      <c r="Z590" s="51"/>
      <c r="AA590" s="51"/>
      <c r="AB590" s="51"/>
      <c r="AC590" s="51"/>
      <c r="AD590" s="51"/>
      <c r="AE590" s="51"/>
      <c r="AF590" s="51"/>
      <c r="AG590" s="51"/>
      <c r="AH590" s="51"/>
      <c r="AI590" s="51"/>
      <c r="AJ590" s="51"/>
      <c r="AK590" s="51"/>
      <c r="AL590" s="51"/>
      <c r="AM590" s="51"/>
      <c r="AN590" s="51"/>
      <c r="AO590" s="51"/>
      <c r="AP590" s="51"/>
      <c r="AQ590" s="51"/>
      <c r="AR590" s="51"/>
      <c r="AS590" s="51"/>
      <c r="AT590" s="51"/>
      <c r="AU590" s="51"/>
      <c r="AV590" s="51"/>
      <c r="AW590" s="51"/>
      <c r="AX590" s="51"/>
      <c r="AY590" s="51"/>
      <c r="AZ590" s="51"/>
      <c r="BA590" s="51"/>
      <c r="BB590" s="51"/>
      <c r="BC590" s="51"/>
      <c r="BD590" s="51"/>
      <c r="BE590" s="51"/>
      <c r="BF590" s="51"/>
      <c r="BG590" s="51"/>
      <c r="BH590" s="51"/>
      <c r="BI590" s="51"/>
      <c r="BJ590" s="51"/>
      <c r="BK590" s="51"/>
      <c r="BL590" s="51"/>
      <c r="BM590" s="51"/>
      <c r="BN590" s="51"/>
      <c r="BO590" s="51"/>
      <c r="BP590" s="51"/>
      <c r="BQ590" s="51"/>
      <c r="BR590" s="51"/>
      <c r="BS590" s="51"/>
      <c r="BT590" s="51"/>
      <c r="BU590" s="51"/>
      <c r="BV590" s="51"/>
      <c r="BW590" s="51"/>
      <c r="BX590" s="51"/>
      <c r="BY590" s="51"/>
      <c r="BZ590" s="51"/>
      <c r="CA590" s="51"/>
      <c r="CB590" s="51"/>
      <c r="CC590" s="51"/>
      <c r="CD590" s="51"/>
      <c r="CE590" s="51"/>
      <c r="CF590" s="51"/>
      <c r="CG590" s="51"/>
      <c r="CH590" s="51"/>
      <c r="CI590" s="51"/>
      <c r="CJ590" s="51"/>
      <c r="CK590" s="51"/>
      <c r="CL590" s="51"/>
      <c r="CM590" s="51"/>
      <c r="CN590" s="51"/>
      <c r="CO590" s="51"/>
      <c r="CP590" s="51"/>
      <c r="CQ590" s="51"/>
      <c r="CR590" s="51"/>
      <c r="CS590" s="51"/>
      <c r="CT590" s="51"/>
      <c r="CU590" s="51"/>
      <c r="CV590" s="51"/>
      <c r="CW590" s="51"/>
      <c r="CX590" s="51"/>
      <c r="CY590" s="51"/>
      <c r="CZ590" s="51"/>
      <c r="DA590" s="51"/>
      <c r="DB590" s="51"/>
      <c r="DC590" s="51"/>
      <c r="DD590" s="51"/>
      <c r="DE590" s="51"/>
      <c r="DF590" s="51"/>
      <c r="DG590" s="51"/>
      <c r="DH590" s="51"/>
      <c r="DI590" s="51"/>
      <c r="DJ590" s="51"/>
      <c r="DK590" s="51"/>
      <c r="DL590" s="51"/>
      <c r="DM590" s="51"/>
      <c r="DN590" s="51"/>
      <c r="DO590" s="51"/>
      <c r="DP590" s="51"/>
      <c r="DQ590" s="51"/>
      <c r="DR590" s="51"/>
      <c r="DS590" s="51"/>
      <c r="DT590" s="51"/>
      <c r="DU590" s="51"/>
      <c r="DV590" s="51"/>
      <c r="DW590" s="51"/>
      <c r="DX590" s="51"/>
      <c r="DY590" s="51"/>
      <c r="DZ590" s="51"/>
      <c r="EA590" s="51"/>
      <c r="EB590" s="51"/>
      <c r="EC590" s="51"/>
      <c r="ED590" s="51"/>
      <c r="EE590" s="51"/>
      <c r="EF590" s="51"/>
      <c r="EG590" s="51"/>
      <c r="EH590" s="51"/>
      <c r="EI590" s="51"/>
      <c r="EJ590" s="51"/>
      <c r="EK590" s="51"/>
      <c r="EL590" s="51"/>
      <c r="EM590" s="51"/>
      <c r="EN590" s="51"/>
      <c r="EO590" s="51"/>
      <c r="EP590" s="51"/>
      <c r="EQ590" s="51"/>
      <c r="ER590" s="51"/>
      <c r="ES590" s="51"/>
      <c r="ET590" s="51"/>
      <c r="EU590" s="51"/>
      <c r="EV590" s="51"/>
      <c r="EW590" s="51"/>
      <c r="EX590" s="51"/>
      <c r="EY590" s="51"/>
      <c r="EZ590" s="51"/>
      <c r="FA590" s="51"/>
      <c r="FB590" s="51"/>
      <c r="FC590" s="51"/>
      <c r="FD590" s="51"/>
      <c r="FE590" s="51"/>
      <c r="FF590" s="51"/>
      <c r="FG590" s="51"/>
      <c r="FH590" s="51"/>
      <c r="FI590" s="51"/>
      <c r="FJ590" s="51"/>
      <c r="FK590" s="51"/>
      <c r="FL590" s="51"/>
      <c r="FM590" s="51"/>
      <c r="FN590" s="51"/>
      <c r="FO590" s="51"/>
      <c r="FP590" s="51"/>
      <c r="FQ590" s="51"/>
      <c r="FR590" s="51"/>
      <c r="FS590" s="51"/>
      <c r="FT590" s="51"/>
      <c r="FU590" s="51"/>
      <c r="FV590" s="51"/>
      <c r="FW590" s="51"/>
      <c r="FX590" s="51"/>
      <c r="FY590" s="51"/>
      <c r="FZ590" s="51"/>
      <c r="GA590" s="51"/>
      <c r="GB590" s="51"/>
      <c r="GC590" s="51"/>
      <c r="GD590" s="51"/>
      <c r="GE590" s="51"/>
      <c r="GF590" s="51"/>
      <c r="GG590" s="51"/>
      <c r="GH590" s="51"/>
      <c r="GI590" s="51"/>
      <c r="GJ590" s="51"/>
      <c r="GK590" s="51"/>
      <c r="GL590" s="51"/>
      <c r="GM590" s="51"/>
      <c r="GN590" s="51"/>
      <c r="GO590" s="51"/>
      <c r="GP590" s="51"/>
      <c r="GQ590" s="51"/>
      <c r="GR590" s="51"/>
      <c r="GS590" s="51"/>
      <c r="GT590" s="51"/>
      <c r="GU590" s="51"/>
      <c r="GV590" s="51"/>
      <c r="GW590" s="51"/>
      <c r="GX590" s="51"/>
      <c r="GY590" s="51"/>
      <c r="GZ590" s="51"/>
      <c r="HA590" s="51"/>
      <c r="HB590" s="51"/>
      <c r="HC590" s="51"/>
      <c r="HD590" s="51"/>
      <c r="HE590" s="51"/>
      <c r="HF590" s="51"/>
      <c r="HG590" s="51"/>
      <c r="HH590" s="51"/>
      <c r="HI590" s="51"/>
      <c r="HJ590" s="51"/>
      <c r="HK590" s="51"/>
      <c r="HL590" s="51"/>
      <c r="HM590" s="51"/>
      <c r="HN590" s="51"/>
      <c r="HO590" s="51"/>
      <c r="HP590" s="51"/>
      <c r="HQ590" s="51"/>
      <c r="HR590" s="51"/>
      <c r="HS590" s="51"/>
      <c r="HT590" s="51"/>
      <c r="HU590" s="51"/>
      <c r="HV590" s="51"/>
      <c r="HW590" s="51"/>
      <c r="HX590" s="51"/>
      <c r="HY590" s="51"/>
      <c r="HZ590" s="51"/>
      <c r="IA590" s="51"/>
      <c r="IB590" s="51"/>
      <c r="IC590" s="51"/>
      <c r="ID590" s="51"/>
      <c r="IE590" s="51"/>
      <c r="IF590" s="51"/>
      <c r="IG590" s="51"/>
      <c r="IH590" s="51"/>
      <c r="II590" s="51"/>
      <c r="IJ590" s="51"/>
      <c r="IK590" s="51"/>
      <c r="IL590" s="51"/>
      <c r="IM590" s="51"/>
      <c r="IN590" s="51"/>
      <c r="IO590" s="51"/>
      <c r="IP590" s="51"/>
      <c r="IQ590" s="51"/>
      <c r="IR590" s="51"/>
      <c r="IS590" s="51"/>
      <c r="IT590" s="51"/>
      <c r="IU590" s="51"/>
      <c r="IV590" s="51"/>
    </row>
    <row r="591" spans="1:256" ht="13.5">
      <c r="A591" s="50"/>
      <c r="B591" s="51"/>
      <c r="C591" s="51"/>
      <c r="D591" s="51"/>
      <c r="E591" s="51"/>
      <c r="F591" s="51"/>
      <c r="G591" s="51"/>
      <c r="H591" s="51"/>
      <c r="I591" s="51"/>
      <c r="J591" s="51"/>
      <c r="K591" s="51"/>
      <c r="L591" s="51"/>
      <c r="M591" s="51"/>
      <c r="N591" s="51"/>
      <c r="O591" s="51"/>
      <c r="P591" s="51"/>
      <c r="Q591" s="51"/>
      <c r="R591" s="51"/>
      <c r="S591" s="51"/>
      <c r="T591" s="51"/>
      <c r="U591" s="51"/>
      <c r="V591" s="51"/>
      <c r="W591" s="51"/>
      <c r="X591" s="51"/>
      <c r="Y591" s="51"/>
      <c r="Z591" s="51"/>
      <c r="AA591" s="51"/>
      <c r="AB591" s="51"/>
      <c r="AC591" s="51"/>
      <c r="AD591" s="51"/>
      <c r="AE591" s="51"/>
      <c r="AF591" s="51"/>
      <c r="AG591" s="51"/>
      <c r="AH591" s="51"/>
      <c r="AI591" s="51"/>
      <c r="AJ591" s="51"/>
      <c r="AK591" s="51"/>
      <c r="AL591" s="51"/>
      <c r="AM591" s="51"/>
      <c r="AN591" s="51"/>
      <c r="AO591" s="51"/>
      <c r="AP591" s="51"/>
      <c r="AQ591" s="51"/>
      <c r="AR591" s="51"/>
      <c r="AS591" s="51"/>
      <c r="AT591" s="51"/>
      <c r="AU591" s="51"/>
      <c r="AV591" s="51"/>
      <c r="AW591" s="51"/>
      <c r="AX591" s="51"/>
      <c r="AY591" s="51"/>
      <c r="AZ591" s="51"/>
      <c r="BA591" s="51"/>
      <c r="BB591" s="51"/>
      <c r="BC591" s="51"/>
      <c r="BD591" s="51"/>
      <c r="BE591" s="51"/>
      <c r="BF591" s="51"/>
      <c r="BG591" s="51"/>
      <c r="BH591" s="51"/>
      <c r="BI591" s="51"/>
      <c r="BJ591" s="51"/>
      <c r="BK591" s="51"/>
      <c r="BL591" s="51"/>
      <c r="BM591" s="51"/>
      <c r="BN591" s="51"/>
      <c r="BO591" s="51"/>
      <c r="BP591" s="51"/>
      <c r="BQ591" s="51"/>
      <c r="BR591" s="51"/>
      <c r="BS591" s="51"/>
      <c r="BT591" s="51"/>
      <c r="BU591" s="51"/>
      <c r="BV591" s="51"/>
      <c r="BW591" s="51"/>
      <c r="BX591" s="51"/>
      <c r="BY591" s="51"/>
      <c r="BZ591" s="51"/>
      <c r="CA591" s="51"/>
      <c r="CB591" s="51"/>
      <c r="CC591" s="51"/>
      <c r="CD591" s="51"/>
      <c r="CE591" s="51"/>
      <c r="CF591" s="51"/>
      <c r="CG591" s="51"/>
      <c r="CH591" s="51"/>
      <c r="CI591" s="51"/>
      <c r="CJ591" s="51"/>
      <c r="CK591" s="51"/>
      <c r="CL591" s="51"/>
      <c r="CM591" s="51"/>
      <c r="CN591" s="51"/>
      <c r="CO591" s="51"/>
      <c r="CP591" s="51"/>
      <c r="CQ591" s="51"/>
      <c r="CR591" s="51"/>
      <c r="CS591" s="51"/>
      <c r="CT591" s="51"/>
      <c r="CU591" s="51"/>
      <c r="CV591" s="51"/>
      <c r="CW591" s="51"/>
      <c r="CX591" s="51"/>
      <c r="CY591" s="51"/>
      <c r="CZ591" s="51"/>
      <c r="DA591" s="51"/>
      <c r="DB591" s="51"/>
      <c r="DC591" s="51"/>
      <c r="DD591" s="51"/>
      <c r="DE591" s="51"/>
      <c r="DF591" s="51"/>
      <c r="DG591" s="51"/>
      <c r="DH591" s="51"/>
      <c r="DI591" s="51"/>
      <c r="DJ591" s="51"/>
      <c r="DK591" s="51"/>
      <c r="DL591" s="51"/>
      <c r="DM591" s="51"/>
      <c r="DN591" s="51"/>
      <c r="DO591" s="51"/>
      <c r="DP591" s="51"/>
      <c r="DQ591" s="51"/>
      <c r="DR591" s="51"/>
      <c r="DS591" s="51"/>
      <c r="DT591" s="51"/>
      <c r="DU591" s="51"/>
      <c r="DV591" s="51"/>
      <c r="DW591" s="51"/>
      <c r="DX591" s="51"/>
      <c r="DY591" s="51"/>
      <c r="DZ591" s="51"/>
      <c r="EA591" s="51"/>
      <c r="EB591" s="51"/>
      <c r="EC591" s="51"/>
      <c r="ED591" s="51"/>
      <c r="EE591" s="51"/>
      <c r="EF591" s="51"/>
      <c r="EG591" s="51"/>
      <c r="EH591" s="51"/>
      <c r="EI591" s="51"/>
      <c r="EJ591" s="51"/>
      <c r="EK591" s="51"/>
      <c r="EL591" s="51"/>
      <c r="EM591" s="51"/>
      <c r="EN591" s="51"/>
      <c r="EO591" s="51"/>
      <c r="EP591" s="51"/>
      <c r="EQ591" s="51"/>
      <c r="ER591" s="51"/>
      <c r="ES591" s="51"/>
      <c r="ET591" s="51"/>
      <c r="EU591" s="51"/>
      <c r="EV591" s="51"/>
      <c r="EW591" s="51"/>
      <c r="EX591" s="51"/>
      <c r="EY591" s="51"/>
      <c r="EZ591" s="51"/>
      <c r="FA591" s="51"/>
      <c r="FB591" s="51"/>
      <c r="FC591" s="51"/>
      <c r="FD591" s="51"/>
      <c r="FE591" s="51"/>
      <c r="FF591" s="51"/>
      <c r="FG591" s="51"/>
      <c r="FH591" s="51"/>
      <c r="FI591" s="51"/>
      <c r="FJ591" s="51"/>
      <c r="FK591" s="51"/>
      <c r="FL591" s="51"/>
      <c r="FM591" s="51"/>
      <c r="FN591" s="51"/>
      <c r="FO591" s="51"/>
      <c r="FP591" s="51"/>
      <c r="FQ591" s="51"/>
      <c r="FR591" s="51"/>
      <c r="FS591" s="51"/>
      <c r="FT591" s="51"/>
      <c r="FU591" s="51"/>
      <c r="FV591" s="51"/>
      <c r="FW591" s="51"/>
      <c r="FX591" s="51"/>
      <c r="FY591" s="51"/>
      <c r="FZ591" s="51"/>
      <c r="GA591" s="51"/>
      <c r="GB591" s="51"/>
      <c r="GC591" s="51"/>
      <c r="GD591" s="51"/>
      <c r="GE591" s="51"/>
      <c r="GF591" s="51"/>
      <c r="GG591" s="51"/>
      <c r="GH591" s="51"/>
      <c r="GI591" s="51"/>
      <c r="GJ591" s="51"/>
      <c r="GK591" s="51"/>
      <c r="GL591" s="51"/>
      <c r="GM591" s="51"/>
      <c r="GN591" s="51"/>
      <c r="GO591" s="51"/>
      <c r="GP591" s="51"/>
      <c r="GQ591" s="51"/>
      <c r="GR591" s="51"/>
      <c r="GS591" s="51"/>
      <c r="GT591" s="51"/>
      <c r="GU591" s="51"/>
      <c r="GV591" s="51"/>
      <c r="GW591" s="51"/>
      <c r="GX591" s="51"/>
      <c r="GY591" s="51"/>
      <c r="GZ591" s="51"/>
      <c r="HA591" s="51"/>
      <c r="HB591" s="51"/>
      <c r="HC591" s="51"/>
      <c r="HD591" s="51"/>
      <c r="HE591" s="51"/>
      <c r="HF591" s="51"/>
      <c r="HG591" s="51"/>
      <c r="HH591" s="51"/>
      <c r="HI591" s="51"/>
      <c r="HJ591" s="51"/>
      <c r="HK591" s="51"/>
      <c r="HL591" s="51"/>
      <c r="HM591" s="51"/>
      <c r="HN591" s="51"/>
      <c r="HO591" s="51"/>
      <c r="HP591" s="51"/>
      <c r="HQ591" s="51"/>
      <c r="HR591" s="51"/>
      <c r="HS591" s="51"/>
      <c r="HT591" s="51"/>
      <c r="HU591" s="51"/>
      <c r="HV591" s="51"/>
      <c r="HW591" s="51"/>
      <c r="HX591" s="51"/>
      <c r="HY591" s="51"/>
      <c r="HZ591" s="51"/>
      <c r="IA591" s="51"/>
      <c r="IB591" s="51"/>
      <c r="IC591" s="51"/>
      <c r="ID591" s="51"/>
      <c r="IE591" s="51"/>
      <c r="IF591" s="51"/>
      <c r="IG591" s="51"/>
      <c r="IH591" s="51"/>
      <c r="II591" s="51"/>
      <c r="IJ591" s="51"/>
      <c r="IK591" s="51"/>
      <c r="IL591" s="51"/>
      <c r="IM591" s="51"/>
      <c r="IN591" s="51"/>
      <c r="IO591" s="51"/>
      <c r="IP591" s="51"/>
      <c r="IQ591" s="51"/>
      <c r="IR591" s="51"/>
      <c r="IS591" s="51"/>
      <c r="IT591" s="51"/>
      <c r="IU591" s="51"/>
      <c r="IV591" s="51"/>
    </row>
    <row r="592" spans="1:256" ht="13.5">
      <c r="A592" s="50"/>
      <c r="B592" s="51"/>
      <c r="C592" s="51"/>
      <c r="D592" s="51"/>
      <c r="E592" s="51"/>
      <c r="F592" s="51"/>
      <c r="G592" s="51"/>
      <c r="H592" s="51"/>
      <c r="I592" s="51"/>
      <c r="J592" s="51"/>
      <c r="K592" s="51"/>
      <c r="L592" s="51"/>
      <c r="M592" s="51"/>
      <c r="N592" s="51"/>
      <c r="O592" s="51"/>
      <c r="P592" s="51"/>
      <c r="Q592" s="51"/>
      <c r="R592" s="51"/>
      <c r="S592" s="51"/>
      <c r="T592" s="51"/>
      <c r="U592" s="51"/>
      <c r="V592" s="51"/>
      <c r="W592" s="51"/>
      <c r="X592" s="51"/>
      <c r="Y592" s="51"/>
      <c r="Z592" s="51"/>
      <c r="AA592" s="51"/>
      <c r="AB592" s="51"/>
      <c r="AC592" s="51"/>
      <c r="AD592" s="51"/>
      <c r="AE592" s="51"/>
      <c r="AF592" s="51"/>
      <c r="AG592" s="51"/>
      <c r="AH592" s="51"/>
      <c r="AI592" s="51"/>
      <c r="AJ592" s="51"/>
      <c r="AK592" s="51"/>
      <c r="AL592" s="51"/>
      <c r="AM592" s="51"/>
      <c r="AN592" s="51"/>
      <c r="AO592" s="51"/>
      <c r="AP592" s="51"/>
      <c r="AQ592" s="51"/>
      <c r="AR592" s="51"/>
      <c r="AS592" s="51"/>
      <c r="AT592" s="51"/>
      <c r="AU592" s="51"/>
      <c r="AV592" s="51"/>
      <c r="AW592" s="51"/>
      <c r="AX592" s="51"/>
      <c r="AY592" s="51"/>
      <c r="AZ592" s="51"/>
      <c r="BA592" s="51"/>
      <c r="BB592" s="51"/>
      <c r="BC592" s="51"/>
      <c r="BD592" s="51"/>
      <c r="BE592" s="51"/>
      <c r="BF592" s="51"/>
      <c r="BG592" s="51"/>
      <c r="BH592" s="51"/>
      <c r="BI592" s="51"/>
      <c r="BJ592" s="51"/>
      <c r="BK592" s="51"/>
      <c r="BL592" s="51"/>
      <c r="BM592" s="51"/>
      <c r="BN592" s="51"/>
      <c r="BO592" s="51"/>
      <c r="BP592" s="51"/>
      <c r="BQ592" s="51"/>
      <c r="BR592" s="51"/>
      <c r="BS592" s="51"/>
      <c r="BT592" s="51"/>
      <c r="BU592" s="51"/>
      <c r="BV592" s="51"/>
      <c r="BW592" s="51"/>
      <c r="BX592" s="51"/>
      <c r="BY592" s="51"/>
      <c r="BZ592" s="51"/>
      <c r="CA592" s="51"/>
      <c r="CB592" s="51"/>
      <c r="CC592" s="51"/>
      <c r="CD592" s="51"/>
      <c r="CE592" s="51"/>
      <c r="CF592" s="51"/>
      <c r="CG592" s="51"/>
      <c r="CH592" s="51"/>
      <c r="CI592" s="51"/>
      <c r="CJ592" s="51"/>
      <c r="CK592" s="51"/>
      <c r="CL592" s="51"/>
      <c r="CM592" s="51"/>
      <c r="CN592" s="51"/>
      <c r="CO592" s="51"/>
      <c r="CP592" s="51"/>
      <c r="CQ592" s="51"/>
      <c r="CR592" s="51"/>
      <c r="CS592" s="51"/>
      <c r="CT592" s="51"/>
      <c r="CU592" s="51"/>
      <c r="CV592" s="51"/>
      <c r="CW592" s="51"/>
      <c r="CX592" s="51"/>
      <c r="CY592" s="51"/>
      <c r="CZ592" s="51"/>
      <c r="DA592" s="51"/>
      <c r="DB592" s="51"/>
      <c r="DC592" s="51"/>
      <c r="DD592" s="51"/>
      <c r="DE592" s="51"/>
      <c r="DF592" s="51"/>
      <c r="DG592" s="51"/>
      <c r="DH592" s="51"/>
      <c r="DI592" s="51"/>
      <c r="DJ592" s="51"/>
      <c r="DK592" s="51"/>
      <c r="DL592" s="51"/>
      <c r="DM592" s="51"/>
      <c r="DN592" s="51"/>
      <c r="DO592" s="51"/>
      <c r="DP592" s="51"/>
      <c r="DQ592" s="51"/>
      <c r="DR592" s="51"/>
      <c r="DS592" s="51"/>
      <c r="DT592" s="51"/>
      <c r="DU592" s="51"/>
      <c r="DV592" s="51"/>
      <c r="DW592" s="51"/>
      <c r="DX592" s="51"/>
      <c r="DY592" s="51"/>
      <c r="DZ592" s="51"/>
      <c r="EA592" s="51"/>
      <c r="EB592" s="51"/>
      <c r="EC592" s="51"/>
      <c r="ED592" s="51"/>
      <c r="EE592" s="51"/>
      <c r="EF592" s="51"/>
      <c r="EG592" s="51"/>
      <c r="EH592" s="51"/>
      <c r="EI592" s="51"/>
      <c r="EJ592" s="51"/>
      <c r="EK592" s="51"/>
      <c r="EL592" s="51"/>
      <c r="EM592" s="51"/>
      <c r="EN592" s="51"/>
      <c r="EO592" s="51"/>
      <c r="EP592" s="51"/>
      <c r="EQ592" s="51"/>
      <c r="ER592" s="51"/>
      <c r="ES592" s="51"/>
      <c r="ET592" s="51"/>
      <c r="EU592" s="51"/>
      <c r="EV592" s="51"/>
      <c r="EW592" s="51"/>
      <c r="EX592" s="51"/>
      <c r="EY592" s="51"/>
      <c r="EZ592" s="51"/>
      <c r="FA592" s="51"/>
      <c r="FB592" s="51"/>
      <c r="FC592" s="51"/>
      <c r="FD592" s="51"/>
      <c r="FE592" s="51"/>
      <c r="FF592" s="51"/>
      <c r="FG592" s="51"/>
      <c r="FH592" s="51"/>
      <c r="FI592" s="51"/>
      <c r="FJ592" s="51"/>
      <c r="FK592" s="51"/>
      <c r="FL592" s="51"/>
      <c r="FM592" s="51"/>
      <c r="FN592" s="51"/>
      <c r="FO592" s="51"/>
      <c r="FP592" s="51"/>
      <c r="FQ592" s="51"/>
      <c r="FR592" s="51"/>
      <c r="FS592" s="51"/>
      <c r="FT592" s="51"/>
      <c r="FU592" s="51"/>
      <c r="FV592" s="51"/>
      <c r="FW592" s="51"/>
      <c r="FX592" s="51"/>
      <c r="FY592" s="51"/>
      <c r="FZ592" s="51"/>
      <c r="GA592" s="51"/>
      <c r="GB592" s="51"/>
      <c r="GC592" s="51"/>
      <c r="GD592" s="51"/>
      <c r="GE592" s="51"/>
      <c r="GF592" s="51"/>
      <c r="GG592" s="51"/>
      <c r="GH592" s="51"/>
      <c r="GI592" s="51"/>
      <c r="GJ592" s="51"/>
      <c r="GK592" s="51"/>
      <c r="GL592" s="51"/>
      <c r="GM592" s="51"/>
      <c r="GN592" s="51"/>
      <c r="GO592" s="51"/>
      <c r="GP592" s="51"/>
      <c r="GQ592" s="51"/>
      <c r="GR592" s="51"/>
      <c r="GS592" s="51"/>
      <c r="GT592" s="51"/>
      <c r="GU592" s="51"/>
      <c r="GV592" s="51"/>
      <c r="GW592" s="51"/>
      <c r="GX592" s="51"/>
      <c r="GY592" s="51"/>
      <c r="GZ592" s="51"/>
      <c r="HA592" s="51"/>
      <c r="HB592" s="51"/>
      <c r="HC592" s="51"/>
      <c r="HD592" s="51"/>
      <c r="HE592" s="51"/>
      <c r="HF592" s="51"/>
      <c r="HG592" s="51"/>
      <c r="HH592" s="51"/>
      <c r="HI592" s="51"/>
      <c r="HJ592" s="51"/>
      <c r="HK592" s="51"/>
      <c r="HL592" s="51"/>
      <c r="HM592" s="51"/>
      <c r="HN592" s="51"/>
      <c r="HO592" s="51"/>
      <c r="HP592" s="51"/>
      <c r="HQ592" s="51"/>
      <c r="HR592" s="51"/>
      <c r="HS592" s="51"/>
      <c r="HT592" s="51"/>
      <c r="HU592" s="51"/>
      <c r="HV592" s="51"/>
      <c r="HW592" s="51"/>
      <c r="HX592" s="51"/>
      <c r="HY592" s="51"/>
      <c r="HZ592" s="51"/>
      <c r="IA592" s="51"/>
      <c r="IB592" s="51"/>
      <c r="IC592" s="51"/>
      <c r="ID592" s="51"/>
      <c r="IE592" s="51"/>
      <c r="IF592" s="51"/>
      <c r="IG592" s="51"/>
      <c r="IH592" s="51"/>
      <c r="II592" s="51"/>
      <c r="IJ592" s="51"/>
      <c r="IK592" s="51"/>
      <c r="IL592" s="51"/>
      <c r="IM592" s="51"/>
      <c r="IN592" s="51"/>
      <c r="IO592" s="51"/>
      <c r="IP592" s="51"/>
      <c r="IQ592" s="51"/>
      <c r="IR592" s="51"/>
      <c r="IS592" s="51"/>
      <c r="IT592" s="51"/>
      <c r="IU592" s="51"/>
      <c r="IV592" s="51"/>
    </row>
    <row r="593" spans="1:256" ht="13.5">
      <c r="A593" s="50"/>
      <c r="B593" s="51"/>
      <c r="C593" s="51"/>
      <c r="D593" s="51"/>
      <c r="E593" s="51"/>
      <c r="F593" s="51"/>
      <c r="G593" s="51"/>
      <c r="H593" s="51"/>
      <c r="I593" s="51"/>
      <c r="J593" s="51"/>
      <c r="K593" s="51"/>
      <c r="L593" s="51"/>
      <c r="M593" s="51"/>
      <c r="N593" s="51"/>
      <c r="O593" s="51"/>
      <c r="P593" s="51"/>
      <c r="Q593" s="51"/>
      <c r="R593" s="51"/>
      <c r="S593" s="51"/>
      <c r="T593" s="51"/>
      <c r="U593" s="51"/>
      <c r="V593" s="51"/>
      <c r="W593" s="51"/>
      <c r="X593" s="51"/>
      <c r="Y593" s="51"/>
      <c r="Z593" s="51"/>
      <c r="AA593" s="51"/>
      <c r="AB593" s="51"/>
      <c r="AC593" s="51"/>
      <c r="AD593" s="51"/>
      <c r="AE593" s="51"/>
      <c r="AF593" s="51"/>
      <c r="AG593" s="51"/>
      <c r="AH593" s="51"/>
      <c r="AI593" s="51"/>
      <c r="AJ593" s="51"/>
      <c r="AK593" s="51"/>
      <c r="AL593" s="51"/>
      <c r="AM593" s="51"/>
      <c r="AN593" s="51"/>
      <c r="AO593" s="51"/>
      <c r="AP593" s="51"/>
      <c r="AQ593" s="51"/>
      <c r="AR593" s="51"/>
      <c r="AS593" s="51"/>
      <c r="AT593" s="51"/>
      <c r="AU593" s="51"/>
      <c r="AV593" s="51"/>
      <c r="AW593" s="51"/>
      <c r="AX593" s="51"/>
      <c r="AY593" s="51"/>
      <c r="AZ593" s="51"/>
      <c r="BA593" s="51"/>
      <c r="BB593" s="51"/>
      <c r="BC593" s="51"/>
      <c r="BD593" s="51"/>
      <c r="BE593" s="51"/>
      <c r="BF593" s="51"/>
      <c r="BG593" s="51"/>
      <c r="BH593" s="51"/>
      <c r="BI593" s="51"/>
      <c r="BJ593" s="51"/>
      <c r="BK593" s="51"/>
      <c r="BL593" s="51"/>
      <c r="BM593" s="51"/>
      <c r="BN593" s="51"/>
      <c r="BO593" s="51"/>
      <c r="BP593" s="51"/>
      <c r="BQ593" s="51"/>
      <c r="BR593" s="51"/>
      <c r="BS593" s="51"/>
      <c r="BT593" s="51"/>
      <c r="BU593" s="51"/>
      <c r="BV593" s="51"/>
      <c r="BW593" s="51"/>
      <c r="BX593" s="51"/>
      <c r="BY593" s="51"/>
      <c r="BZ593" s="51"/>
      <c r="CA593" s="51"/>
      <c r="CB593" s="51"/>
      <c r="CC593" s="51"/>
      <c r="CD593" s="51"/>
      <c r="CE593" s="51"/>
      <c r="CF593" s="51"/>
      <c r="CG593" s="51"/>
      <c r="CH593" s="51"/>
      <c r="CI593" s="51"/>
      <c r="CJ593" s="51"/>
      <c r="CK593" s="51"/>
      <c r="CL593" s="51"/>
      <c r="CM593" s="51"/>
      <c r="CN593" s="51"/>
      <c r="CO593" s="51"/>
      <c r="CP593" s="51"/>
      <c r="CQ593" s="51"/>
      <c r="CR593" s="51"/>
      <c r="CS593" s="51"/>
      <c r="CT593" s="51"/>
      <c r="CU593" s="51"/>
      <c r="CV593" s="51"/>
      <c r="CW593" s="51"/>
      <c r="CX593" s="51"/>
      <c r="CY593" s="51"/>
      <c r="CZ593" s="51"/>
      <c r="DA593" s="51"/>
      <c r="DB593" s="51"/>
      <c r="DC593" s="51"/>
      <c r="DD593" s="51"/>
      <c r="DE593" s="51"/>
      <c r="DF593" s="51"/>
      <c r="DG593" s="51"/>
      <c r="DH593" s="51"/>
      <c r="DI593" s="51"/>
      <c r="DJ593" s="51"/>
      <c r="DK593" s="51"/>
      <c r="DL593" s="51"/>
      <c r="DM593" s="51"/>
      <c r="DN593" s="51"/>
      <c r="DO593" s="51"/>
      <c r="DP593" s="51"/>
      <c r="DQ593" s="51"/>
      <c r="DR593" s="51"/>
      <c r="DS593" s="51"/>
      <c r="DT593" s="51"/>
      <c r="DU593" s="51"/>
      <c r="DV593" s="51"/>
      <c r="DW593" s="51"/>
      <c r="DX593" s="51"/>
      <c r="DY593" s="51"/>
      <c r="DZ593" s="51"/>
      <c r="EA593" s="51"/>
      <c r="EB593" s="51"/>
      <c r="EC593" s="51"/>
      <c r="ED593" s="51"/>
      <c r="EE593" s="51"/>
      <c r="EF593" s="51"/>
      <c r="EG593" s="51"/>
      <c r="EH593" s="51"/>
      <c r="EI593" s="51"/>
      <c r="EJ593" s="51"/>
      <c r="EK593" s="51"/>
      <c r="EL593" s="51"/>
      <c r="EM593" s="51"/>
      <c r="EN593" s="51"/>
      <c r="EO593" s="51"/>
      <c r="EP593" s="51"/>
      <c r="EQ593" s="51"/>
      <c r="ER593" s="51"/>
      <c r="ES593" s="51"/>
      <c r="ET593" s="51"/>
      <c r="EU593" s="51"/>
      <c r="EV593" s="51"/>
      <c r="EW593" s="51"/>
      <c r="EX593" s="51"/>
      <c r="EY593" s="51"/>
      <c r="EZ593" s="51"/>
      <c r="FA593" s="51"/>
      <c r="FB593" s="51"/>
      <c r="FC593" s="51"/>
      <c r="FD593" s="51"/>
      <c r="FE593" s="51"/>
      <c r="FF593" s="51"/>
      <c r="FG593" s="51"/>
      <c r="FH593" s="51"/>
      <c r="FI593" s="51"/>
      <c r="FJ593" s="51"/>
      <c r="FK593" s="51"/>
      <c r="FL593" s="51"/>
      <c r="FM593" s="51"/>
      <c r="FN593" s="51"/>
      <c r="FO593" s="51"/>
      <c r="FP593" s="51"/>
      <c r="FQ593" s="51"/>
      <c r="FR593" s="51"/>
      <c r="FS593" s="51"/>
      <c r="FT593" s="51"/>
      <c r="FU593" s="51"/>
      <c r="FV593" s="51"/>
      <c r="FW593" s="51"/>
      <c r="FX593" s="51"/>
      <c r="FY593" s="51"/>
      <c r="FZ593" s="51"/>
      <c r="GA593" s="51"/>
      <c r="GB593" s="51"/>
      <c r="GC593" s="51"/>
      <c r="GD593" s="51"/>
      <c r="GE593" s="51"/>
      <c r="GF593" s="51"/>
      <c r="GG593" s="51"/>
      <c r="GH593" s="51"/>
      <c r="GI593" s="51"/>
      <c r="GJ593" s="51"/>
      <c r="GK593" s="51"/>
      <c r="GL593" s="51"/>
      <c r="GM593" s="51"/>
      <c r="GN593" s="51"/>
      <c r="GO593" s="51"/>
      <c r="GP593" s="51"/>
      <c r="GQ593" s="51"/>
      <c r="GR593" s="51"/>
      <c r="GS593" s="51"/>
      <c r="GT593" s="51"/>
      <c r="GU593" s="51"/>
      <c r="GV593" s="51"/>
      <c r="GW593" s="51"/>
      <c r="GX593" s="51"/>
      <c r="GY593" s="51"/>
      <c r="GZ593" s="51"/>
      <c r="HA593" s="51"/>
      <c r="HB593" s="51"/>
      <c r="HC593" s="51"/>
      <c r="HD593" s="51"/>
      <c r="HE593" s="51"/>
      <c r="HF593" s="51"/>
      <c r="HG593" s="51"/>
      <c r="HH593" s="51"/>
      <c r="HI593" s="51"/>
      <c r="HJ593" s="51"/>
      <c r="HK593" s="51"/>
      <c r="HL593" s="51"/>
      <c r="HM593" s="51"/>
      <c r="HN593" s="51"/>
      <c r="HO593" s="51"/>
      <c r="HP593" s="51"/>
      <c r="HQ593" s="51"/>
      <c r="HR593" s="51"/>
      <c r="HS593" s="51"/>
      <c r="HT593" s="51"/>
      <c r="HU593" s="51"/>
      <c r="HV593" s="51"/>
      <c r="HW593" s="51"/>
      <c r="HX593" s="51"/>
      <c r="HY593" s="51"/>
      <c r="HZ593" s="51"/>
      <c r="IA593" s="51"/>
      <c r="IB593" s="51"/>
      <c r="IC593" s="51"/>
      <c r="ID593" s="51"/>
      <c r="IE593" s="51"/>
      <c r="IF593" s="51"/>
      <c r="IG593" s="51"/>
      <c r="IH593" s="51"/>
      <c r="II593" s="51"/>
      <c r="IJ593" s="51"/>
      <c r="IK593" s="51"/>
      <c r="IL593" s="51"/>
      <c r="IM593" s="51"/>
      <c r="IN593" s="51"/>
      <c r="IO593" s="51"/>
      <c r="IP593" s="51"/>
      <c r="IQ593" s="51"/>
      <c r="IR593" s="51"/>
      <c r="IS593" s="51"/>
      <c r="IT593" s="51"/>
      <c r="IU593" s="51"/>
      <c r="IV593" s="51"/>
    </row>
    <row r="594" spans="1:256" ht="13.5">
      <c r="A594" s="50"/>
      <c r="B594" s="51"/>
      <c r="C594" s="51"/>
      <c r="D594" s="51"/>
      <c r="E594" s="51"/>
      <c r="F594" s="51"/>
      <c r="G594" s="51"/>
      <c r="H594" s="51"/>
      <c r="I594" s="51"/>
      <c r="J594" s="51"/>
      <c r="K594" s="51"/>
      <c r="L594" s="51"/>
      <c r="M594" s="51"/>
      <c r="N594" s="51"/>
      <c r="O594" s="51"/>
      <c r="P594" s="51"/>
      <c r="Q594" s="51"/>
      <c r="R594" s="51"/>
      <c r="S594" s="51"/>
      <c r="T594" s="51"/>
      <c r="U594" s="51"/>
      <c r="V594" s="51"/>
      <c r="W594" s="51"/>
      <c r="X594" s="51"/>
      <c r="Y594" s="51"/>
      <c r="Z594" s="51"/>
      <c r="AA594" s="51"/>
      <c r="AB594" s="51"/>
      <c r="AC594" s="51"/>
      <c r="AD594" s="51"/>
      <c r="AE594" s="51"/>
      <c r="AF594" s="51"/>
      <c r="AG594" s="51"/>
      <c r="AH594" s="51"/>
      <c r="AI594" s="51"/>
      <c r="AJ594" s="51"/>
      <c r="AK594" s="51"/>
      <c r="AL594" s="51"/>
      <c r="AM594" s="51"/>
      <c r="AN594" s="51"/>
      <c r="AO594" s="51"/>
      <c r="AP594" s="51"/>
      <c r="AQ594" s="51"/>
      <c r="AR594" s="51"/>
      <c r="AS594" s="51"/>
      <c r="AT594" s="51"/>
      <c r="AU594" s="51"/>
      <c r="AV594" s="51"/>
      <c r="AW594" s="51"/>
      <c r="AX594" s="51"/>
      <c r="AY594" s="51"/>
      <c r="AZ594" s="51"/>
      <c r="BA594" s="51"/>
      <c r="BB594" s="51"/>
      <c r="BC594" s="51"/>
      <c r="BD594" s="51"/>
      <c r="BE594" s="51"/>
      <c r="BF594" s="51"/>
      <c r="BG594" s="51"/>
      <c r="BH594" s="51"/>
      <c r="BI594" s="51"/>
      <c r="BJ594" s="51"/>
      <c r="BK594" s="51"/>
      <c r="BL594" s="51"/>
      <c r="BM594" s="51"/>
      <c r="BN594" s="51"/>
      <c r="BO594" s="51"/>
      <c r="BP594" s="51"/>
      <c r="BQ594" s="51"/>
      <c r="BR594" s="51"/>
      <c r="BS594" s="51"/>
      <c r="BT594" s="51"/>
      <c r="BU594" s="51"/>
      <c r="BV594" s="51"/>
      <c r="BW594" s="51"/>
      <c r="BX594" s="51"/>
      <c r="BY594" s="51"/>
      <c r="BZ594" s="51"/>
      <c r="CA594" s="51"/>
      <c r="CB594" s="51"/>
      <c r="CC594" s="51"/>
      <c r="CD594" s="51"/>
      <c r="CE594" s="51"/>
      <c r="CF594" s="51"/>
      <c r="CG594" s="51"/>
      <c r="CH594" s="51"/>
      <c r="CI594" s="51"/>
      <c r="CJ594" s="51"/>
      <c r="CK594" s="51"/>
      <c r="CL594" s="51"/>
      <c r="CM594" s="51"/>
      <c r="CN594" s="51"/>
      <c r="CO594" s="51"/>
      <c r="CP594" s="51"/>
      <c r="CQ594" s="51"/>
      <c r="CR594" s="51"/>
      <c r="CS594" s="51"/>
      <c r="CT594" s="51"/>
      <c r="CU594" s="51"/>
      <c r="CV594" s="51"/>
      <c r="CW594" s="51"/>
      <c r="CX594" s="51"/>
      <c r="CY594" s="51"/>
      <c r="CZ594" s="51"/>
      <c r="DA594" s="51"/>
      <c r="DB594" s="51"/>
      <c r="DC594" s="51"/>
      <c r="DD594" s="51"/>
      <c r="DE594" s="51"/>
      <c r="DF594" s="51"/>
      <c r="DG594" s="51"/>
      <c r="DH594" s="51"/>
      <c r="DI594" s="51"/>
      <c r="DJ594" s="51"/>
      <c r="DK594" s="51"/>
      <c r="DL594" s="51"/>
      <c r="DM594" s="51"/>
      <c r="DN594" s="51"/>
      <c r="DO594" s="51"/>
      <c r="DP594" s="51"/>
      <c r="DQ594" s="51"/>
      <c r="DR594" s="51"/>
      <c r="DS594" s="51"/>
      <c r="DT594" s="51"/>
      <c r="DU594" s="51"/>
      <c r="DV594" s="51"/>
      <c r="DW594" s="51"/>
      <c r="DX594" s="51"/>
      <c r="DY594" s="51"/>
      <c r="DZ594" s="51"/>
      <c r="EA594" s="51"/>
      <c r="EB594" s="51"/>
      <c r="EC594" s="51"/>
      <c r="ED594" s="51"/>
      <c r="EE594" s="51"/>
      <c r="EF594" s="51"/>
      <c r="EG594" s="51"/>
      <c r="EH594" s="51"/>
      <c r="EI594" s="51"/>
      <c r="EJ594" s="51"/>
      <c r="EK594" s="51"/>
      <c r="EL594" s="51"/>
      <c r="EM594" s="51"/>
      <c r="EN594" s="51"/>
      <c r="EO594" s="51"/>
      <c r="EP594" s="51"/>
      <c r="EQ594" s="51"/>
      <c r="ER594" s="51"/>
      <c r="ES594" s="51"/>
      <c r="ET594" s="51"/>
      <c r="EU594" s="51"/>
      <c r="EV594" s="51"/>
      <c r="EW594" s="51"/>
      <c r="EX594" s="51"/>
      <c r="EY594" s="51"/>
      <c r="EZ594" s="51"/>
      <c r="FA594" s="51"/>
      <c r="FB594" s="51"/>
      <c r="FC594" s="51"/>
      <c r="FD594" s="51"/>
      <c r="FE594" s="51"/>
      <c r="FF594" s="51"/>
      <c r="FG594" s="51"/>
      <c r="FH594" s="51"/>
      <c r="FI594" s="51"/>
      <c r="FJ594" s="51"/>
      <c r="FK594" s="51"/>
      <c r="FL594" s="51"/>
      <c r="FM594" s="51"/>
      <c r="FN594" s="51"/>
      <c r="FO594" s="51"/>
      <c r="FP594" s="51"/>
      <c r="FQ594" s="51"/>
      <c r="FR594" s="51"/>
      <c r="FS594" s="51"/>
      <c r="FT594" s="51"/>
      <c r="FU594" s="51"/>
      <c r="FV594" s="51"/>
      <c r="FW594" s="51"/>
      <c r="FX594" s="51"/>
      <c r="FY594" s="51"/>
      <c r="FZ594" s="51"/>
      <c r="GA594" s="51"/>
      <c r="GB594" s="51"/>
      <c r="GC594" s="51"/>
      <c r="GD594" s="51"/>
      <c r="GE594" s="51"/>
      <c r="GF594" s="51"/>
      <c r="GG594" s="51"/>
      <c r="GH594" s="51"/>
      <c r="GI594" s="51"/>
      <c r="GJ594" s="51"/>
      <c r="GK594" s="51"/>
      <c r="GL594" s="51"/>
      <c r="GM594" s="51"/>
      <c r="GN594" s="51"/>
      <c r="GO594" s="51"/>
      <c r="GP594" s="51"/>
      <c r="GQ594" s="51"/>
      <c r="GR594" s="51"/>
      <c r="GS594" s="51"/>
      <c r="GT594" s="51"/>
      <c r="GU594" s="51"/>
      <c r="GV594" s="51"/>
      <c r="GW594" s="51"/>
      <c r="GX594" s="51"/>
      <c r="GY594" s="51"/>
      <c r="GZ594" s="51"/>
      <c r="HA594" s="51"/>
      <c r="HB594" s="51"/>
      <c r="HC594" s="51"/>
      <c r="HD594" s="51"/>
      <c r="HE594" s="51"/>
      <c r="HF594" s="51"/>
      <c r="HG594" s="51"/>
      <c r="HH594" s="51"/>
      <c r="HI594" s="51"/>
      <c r="HJ594" s="51"/>
      <c r="HK594" s="51"/>
      <c r="HL594" s="51"/>
      <c r="HM594" s="51"/>
      <c r="HN594" s="51"/>
      <c r="HO594" s="51"/>
      <c r="HP594" s="51"/>
      <c r="HQ594" s="51"/>
      <c r="HR594" s="51"/>
      <c r="HS594" s="51"/>
      <c r="HT594" s="51"/>
      <c r="HU594" s="51"/>
      <c r="HV594" s="51"/>
      <c r="HW594" s="51"/>
      <c r="HX594" s="51"/>
      <c r="HY594" s="51"/>
      <c r="HZ594" s="51"/>
      <c r="IA594" s="51"/>
      <c r="IB594" s="51"/>
      <c r="IC594" s="51"/>
      <c r="ID594" s="51"/>
      <c r="IE594" s="51"/>
      <c r="IF594" s="51"/>
      <c r="IG594" s="51"/>
      <c r="IH594" s="51"/>
      <c r="II594" s="51"/>
      <c r="IJ594" s="51"/>
      <c r="IK594" s="51"/>
      <c r="IL594" s="51"/>
      <c r="IM594" s="51"/>
      <c r="IN594" s="51"/>
      <c r="IO594" s="51"/>
      <c r="IP594" s="51"/>
      <c r="IQ594" s="51"/>
      <c r="IR594" s="51"/>
      <c r="IS594" s="51"/>
      <c r="IT594" s="51"/>
      <c r="IU594" s="51"/>
      <c r="IV594" s="51"/>
    </row>
    <row r="595" spans="1:256" ht="13.5">
      <c r="A595" s="50"/>
      <c r="B595" s="51"/>
      <c r="C595" s="51"/>
      <c r="D595" s="51"/>
      <c r="E595" s="51"/>
      <c r="F595" s="51"/>
      <c r="G595" s="51"/>
      <c r="H595" s="51"/>
      <c r="I595" s="51"/>
      <c r="J595" s="51"/>
      <c r="K595" s="51"/>
      <c r="L595" s="51"/>
      <c r="M595" s="51"/>
      <c r="N595" s="51"/>
      <c r="O595" s="51"/>
      <c r="P595" s="51"/>
      <c r="Q595" s="51"/>
      <c r="R595" s="51"/>
      <c r="S595" s="51"/>
      <c r="T595" s="51"/>
      <c r="U595" s="51"/>
      <c r="V595" s="51"/>
      <c r="W595" s="51"/>
      <c r="X595" s="51"/>
      <c r="Y595" s="51"/>
      <c r="Z595" s="51"/>
      <c r="AA595" s="51"/>
      <c r="AB595" s="51"/>
      <c r="AC595" s="51"/>
      <c r="AD595" s="51"/>
      <c r="AE595" s="51"/>
      <c r="AF595" s="51"/>
      <c r="AG595" s="51"/>
      <c r="AH595" s="51"/>
      <c r="AI595" s="51"/>
      <c r="AJ595" s="51"/>
      <c r="AK595" s="51"/>
      <c r="AL595" s="51"/>
      <c r="AM595" s="51"/>
      <c r="AN595" s="51"/>
      <c r="AO595" s="51"/>
      <c r="AP595" s="51"/>
      <c r="AQ595" s="51"/>
      <c r="AR595" s="51"/>
      <c r="AS595" s="51"/>
      <c r="AT595" s="51"/>
      <c r="AU595" s="51"/>
      <c r="AV595" s="51"/>
      <c r="AW595" s="51"/>
      <c r="AX595" s="51"/>
      <c r="AY595" s="51"/>
      <c r="AZ595" s="51"/>
      <c r="BA595" s="51"/>
      <c r="BB595" s="51"/>
      <c r="BC595" s="51"/>
      <c r="BD595" s="51"/>
      <c r="BE595" s="51"/>
      <c r="BF595" s="51"/>
      <c r="BG595" s="51"/>
      <c r="BH595" s="51"/>
      <c r="BI595" s="51"/>
      <c r="BJ595" s="51"/>
      <c r="BK595" s="51"/>
      <c r="BL595" s="51"/>
      <c r="BM595" s="51"/>
      <c r="BN595" s="51"/>
      <c r="BO595" s="51"/>
      <c r="BP595" s="51"/>
      <c r="BQ595" s="51"/>
      <c r="BR595" s="51"/>
      <c r="BS595" s="51"/>
      <c r="BT595" s="51"/>
      <c r="BU595" s="51"/>
      <c r="BV595" s="51"/>
      <c r="BW595" s="51"/>
      <c r="BX595" s="51"/>
      <c r="BY595" s="51"/>
      <c r="BZ595" s="51"/>
      <c r="CA595" s="51"/>
      <c r="CB595" s="51"/>
      <c r="CC595" s="51"/>
      <c r="CD595" s="51"/>
      <c r="CE595" s="51"/>
      <c r="CF595" s="51"/>
      <c r="CG595" s="51"/>
      <c r="CH595" s="51"/>
      <c r="CI595" s="51"/>
      <c r="CJ595" s="51"/>
      <c r="CK595" s="51"/>
      <c r="CL595" s="51"/>
      <c r="CM595" s="51"/>
      <c r="CN595" s="51"/>
      <c r="CO595" s="51"/>
      <c r="CP595" s="51"/>
      <c r="CQ595" s="51"/>
      <c r="CR595" s="51"/>
      <c r="CS595" s="51"/>
      <c r="CT595" s="51"/>
      <c r="CU595" s="51"/>
      <c r="CV595" s="51"/>
      <c r="CW595" s="51"/>
      <c r="CX595" s="51"/>
      <c r="CY595" s="51"/>
      <c r="CZ595" s="51"/>
      <c r="DA595" s="51"/>
      <c r="DB595" s="51"/>
      <c r="DC595" s="51"/>
      <c r="DD595" s="51"/>
      <c r="DE595" s="51"/>
      <c r="DF595" s="51"/>
      <c r="DG595" s="51"/>
      <c r="DH595" s="51"/>
      <c r="DI595" s="51"/>
      <c r="DJ595" s="51"/>
      <c r="DK595" s="51"/>
      <c r="DL595" s="51"/>
      <c r="DM595" s="51"/>
      <c r="DN595" s="51"/>
      <c r="DO595" s="51"/>
      <c r="DP595" s="51"/>
      <c r="DQ595" s="51"/>
      <c r="DR595" s="51"/>
      <c r="DS595" s="51"/>
      <c r="DT595" s="51"/>
      <c r="DU595" s="51"/>
      <c r="DV595" s="51"/>
      <c r="DW595" s="51"/>
      <c r="DX595" s="51"/>
      <c r="DY595" s="51"/>
      <c r="DZ595" s="51"/>
      <c r="EA595" s="51"/>
      <c r="EB595" s="51"/>
      <c r="EC595" s="51"/>
      <c r="ED595" s="51"/>
      <c r="EE595" s="51"/>
      <c r="EF595" s="51"/>
      <c r="EG595" s="51"/>
      <c r="EH595" s="51"/>
      <c r="EI595" s="51"/>
      <c r="EJ595" s="51"/>
      <c r="EK595" s="51"/>
      <c r="EL595" s="51"/>
      <c r="EM595" s="51"/>
      <c r="EN595" s="51"/>
      <c r="EO595" s="51"/>
      <c r="EP595" s="51"/>
      <c r="EQ595" s="51"/>
      <c r="ER595" s="51"/>
      <c r="ES595" s="51"/>
      <c r="ET595" s="51"/>
      <c r="EU595" s="51"/>
      <c r="EV595" s="51"/>
      <c r="EW595" s="51"/>
      <c r="EX595" s="51"/>
      <c r="EY595" s="51"/>
      <c r="EZ595" s="51"/>
      <c r="FA595" s="51"/>
      <c r="FB595" s="51"/>
      <c r="FC595" s="51"/>
      <c r="FD595" s="51"/>
      <c r="FE595" s="51"/>
      <c r="FF595" s="51"/>
      <c r="FG595" s="51"/>
      <c r="FH595" s="51"/>
      <c r="FI595" s="51"/>
      <c r="FJ595" s="51"/>
      <c r="FK595" s="51"/>
      <c r="FL595" s="51"/>
      <c r="FM595" s="51"/>
      <c r="FN595" s="51"/>
      <c r="FO595" s="51"/>
      <c r="FP595" s="51"/>
      <c r="FQ595" s="51"/>
      <c r="FR595" s="51"/>
      <c r="FS595" s="51"/>
      <c r="FT595" s="51"/>
      <c r="FU595" s="51"/>
      <c r="FV595" s="51"/>
      <c r="FW595" s="51"/>
      <c r="FX595" s="51"/>
      <c r="FY595" s="51"/>
      <c r="FZ595" s="51"/>
      <c r="GA595" s="51"/>
      <c r="GB595" s="51"/>
      <c r="GC595" s="51"/>
      <c r="GD595" s="51"/>
      <c r="GE595" s="51"/>
      <c r="GF595" s="51"/>
      <c r="GG595" s="51"/>
      <c r="GH595" s="51"/>
      <c r="GI595" s="51"/>
      <c r="GJ595" s="51"/>
      <c r="GK595" s="51"/>
      <c r="GL595" s="51"/>
      <c r="GM595" s="51"/>
      <c r="GN595" s="51"/>
      <c r="GO595" s="51"/>
      <c r="GP595" s="51"/>
      <c r="GQ595" s="51"/>
      <c r="GR595" s="51"/>
      <c r="GS595" s="51"/>
      <c r="GT595" s="51"/>
      <c r="GU595" s="51"/>
      <c r="GV595" s="51"/>
      <c r="GW595" s="51"/>
      <c r="GX595" s="51"/>
      <c r="GY595" s="51"/>
      <c r="GZ595" s="51"/>
      <c r="HA595" s="51"/>
      <c r="HB595" s="51"/>
      <c r="HC595" s="51"/>
      <c r="HD595" s="51"/>
      <c r="HE595" s="51"/>
      <c r="HF595" s="51"/>
      <c r="HG595" s="51"/>
      <c r="HH595" s="51"/>
      <c r="HI595" s="51"/>
      <c r="HJ595" s="51"/>
      <c r="HK595" s="51"/>
      <c r="HL595" s="51"/>
      <c r="HM595" s="51"/>
      <c r="HN595" s="51"/>
      <c r="HO595" s="51"/>
      <c r="HP595" s="51"/>
      <c r="HQ595" s="51"/>
      <c r="HR595" s="51"/>
      <c r="HS595" s="51"/>
      <c r="HT595" s="51"/>
      <c r="HU595" s="51"/>
      <c r="HV595" s="51"/>
      <c r="HW595" s="51"/>
      <c r="HX595" s="51"/>
      <c r="HY595" s="51"/>
      <c r="HZ595" s="51"/>
      <c r="IA595" s="51"/>
      <c r="IB595" s="51"/>
      <c r="IC595" s="51"/>
      <c r="ID595" s="51"/>
      <c r="IE595" s="51"/>
      <c r="IF595" s="51"/>
      <c r="IG595" s="51"/>
      <c r="IH595" s="51"/>
      <c r="II595" s="51"/>
      <c r="IJ595" s="51"/>
      <c r="IK595" s="51"/>
      <c r="IL595" s="51"/>
      <c r="IM595" s="51"/>
      <c r="IN595" s="51"/>
      <c r="IO595" s="51"/>
      <c r="IP595" s="51"/>
      <c r="IQ595" s="51"/>
      <c r="IR595" s="51"/>
      <c r="IS595" s="51"/>
      <c r="IT595" s="51"/>
      <c r="IU595" s="51"/>
      <c r="IV595" s="51"/>
    </row>
    <row r="596" spans="1:256" ht="13.5">
      <c r="A596" s="50"/>
      <c r="B596" s="51"/>
      <c r="C596" s="51"/>
      <c r="D596" s="51"/>
      <c r="E596" s="51"/>
      <c r="F596" s="51"/>
      <c r="G596" s="51"/>
      <c r="H596" s="51"/>
      <c r="I596" s="51"/>
      <c r="J596" s="51"/>
      <c r="K596" s="51"/>
      <c r="L596" s="51"/>
      <c r="M596" s="51"/>
      <c r="N596" s="51"/>
      <c r="O596" s="51"/>
      <c r="P596" s="51"/>
      <c r="Q596" s="51"/>
      <c r="R596" s="51"/>
      <c r="S596" s="51"/>
      <c r="T596" s="51"/>
      <c r="U596" s="51"/>
      <c r="V596" s="51"/>
      <c r="W596" s="51"/>
      <c r="X596" s="51"/>
      <c r="Y596" s="51"/>
      <c r="Z596" s="51"/>
      <c r="AA596" s="51"/>
      <c r="AB596" s="51"/>
      <c r="AC596" s="51"/>
      <c r="AD596" s="51"/>
      <c r="AE596" s="51"/>
      <c r="AF596" s="51"/>
      <c r="AG596" s="51"/>
      <c r="AH596" s="51"/>
      <c r="AI596" s="51"/>
      <c r="AJ596" s="51"/>
      <c r="AK596" s="51"/>
      <c r="AL596" s="51"/>
      <c r="AM596" s="51"/>
      <c r="AN596" s="51"/>
      <c r="AO596" s="51"/>
      <c r="AP596" s="51"/>
      <c r="AQ596" s="51"/>
      <c r="AR596" s="51"/>
      <c r="AS596" s="51"/>
      <c r="AT596" s="51"/>
      <c r="AU596" s="51"/>
      <c r="AV596" s="51"/>
      <c r="AW596" s="51"/>
      <c r="AX596" s="51"/>
      <c r="AY596" s="51"/>
      <c r="AZ596" s="51"/>
      <c r="BA596" s="51"/>
      <c r="BB596" s="51"/>
      <c r="BC596" s="51"/>
      <c r="BD596" s="51"/>
      <c r="BE596" s="51"/>
      <c r="BF596" s="51"/>
      <c r="BG596" s="51"/>
      <c r="BH596" s="51"/>
      <c r="BI596" s="51"/>
      <c r="BJ596" s="51"/>
      <c r="BK596" s="51"/>
      <c r="BL596" s="51"/>
      <c r="BM596" s="51"/>
      <c r="BN596" s="51"/>
      <c r="BO596" s="51"/>
      <c r="BP596" s="51"/>
      <c r="BQ596" s="51"/>
      <c r="BR596" s="51"/>
      <c r="BS596" s="51"/>
      <c r="BT596" s="51"/>
      <c r="BU596" s="51"/>
      <c r="BV596" s="51"/>
      <c r="BW596" s="51"/>
      <c r="BX596" s="51"/>
      <c r="BY596" s="51"/>
      <c r="BZ596" s="51"/>
      <c r="CA596" s="51"/>
      <c r="CB596" s="51"/>
      <c r="CC596" s="51"/>
      <c r="CD596" s="51"/>
      <c r="CE596" s="51"/>
      <c r="CF596" s="51"/>
      <c r="CG596" s="51"/>
      <c r="CH596" s="51"/>
      <c r="CI596" s="51"/>
      <c r="CJ596" s="51"/>
      <c r="CK596" s="51"/>
      <c r="CL596" s="51"/>
      <c r="CM596" s="51"/>
      <c r="CN596" s="51"/>
      <c r="CO596" s="51"/>
      <c r="CP596" s="51"/>
      <c r="CQ596" s="51"/>
      <c r="CR596" s="51"/>
      <c r="CS596" s="51"/>
      <c r="CT596" s="51"/>
      <c r="CU596" s="51"/>
      <c r="CV596" s="51"/>
      <c r="CW596" s="51"/>
      <c r="CX596" s="51"/>
      <c r="CY596" s="51"/>
      <c r="CZ596" s="51"/>
      <c r="DA596" s="51"/>
      <c r="DB596" s="51"/>
      <c r="DC596" s="51"/>
      <c r="DD596" s="51"/>
      <c r="DE596" s="51"/>
      <c r="DF596" s="51"/>
      <c r="DG596" s="51"/>
      <c r="DH596" s="51"/>
      <c r="DI596" s="51"/>
      <c r="DJ596" s="51"/>
      <c r="DK596" s="51"/>
      <c r="DL596" s="51"/>
      <c r="DM596" s="51"/>
      <c r="DN596" s="51"/>
      <c r="DO596" s="51"/>
      <c r="DP596" s="51"/>
      <c r="DQ596" s="51"/>
      <c r="DR596" s="51"/>
      <c r="DS596" s="51"/>
      <c r="DT596" s="51"/>
      <c r="DU596" s="51"/>
      <c r="DV596" s="51"/>
      <c r="DW596" s="51"/>
      <c r="DX596" s="51"/>
      <c r="DY596" s="51"/>
      <c r="DZ596" s="51"/>
      <c r="EA596" s="51"/>
      <c r="EB596" s="51"/>
      <c r="EC596" s="51"/>
      <c r="ED596" s="51"/>
      <c r="EE596" s="51"/>
      <c r="EF596" s="51"/>
      <c r="EG596" s="51"/>
      <c r="EH596" s="51"/>
      <c r="EI596" s="51"/>
      <c r="EJ596" s="51"/>
      <c r="EK596" s="51"/>
      <c r="EL596" s="51"/>
      <c r="EM596" s="51"/>
      <c r="EN596" s="51"/>
      <c r="EO596" s="51"/>
      <c r="EP596" s="51"/>
      <c r="EQ596" s="51"/>
      <c r="ER596" s="51"/>
      <c r="ES596" s="51"/>
      <c r="ET596" s="51"/>
      <c r="EU596" s="51"/>
      <c r="EV596" s="51"/>
      <c r="EW596" s="51"/>
      <c r="EX596" s="51"/>
      <c r="EY596" s="51"/>
      <c r="EZ596" s="51"/>
      <c r="FA596" s="51"/>
      <c r="FB596" s="51"/>
      <c r="FC596" s="51"/>
      <c r="FD596" s="51"/>
      <c r="FE596" s="51"/>
      <c r="FF596" s="51"/>
      <c r="FG596" s="51"/>
      <c r="FH596" s="51"/>
      <c r="FI596" s="51"/>
      <c r="FJ596" s="51"/>
      <c r="FK596" s="51"/>
      <c r="FL596" s="51"/>
      <c r="FM596" s="51"/>
      <c r="FN596" s="51"/>
      <c r="FO596" s="51"/>
      <c r="FP596" s="51"/>
      <c r="FQ596" s="51"/>
      <c r="FR596" s="51"/>
      <c r="FS596" s="51"/>
      <c r="FT596" s="51"/>
      <c r="FU596" s="51"/>
      <c r="FV596" s="51"/>
      <c r="FW596" s="51"/>
      <c r="FX596" s="51"/>
      <c r="FY596" s="51"/>
      <c r="FZ596" s="51"/>
      <c r="GA596" s="51"/>
      <c r="GB596" s="51"/>
      <c r="GC596" s="51"/>
      <c r="GD596" s="51"/>
      <c r="GE596" s="51"/>
      <c r="GF596" s="51"/>
      <c r="GG596" s="51"/>
      <c r="GH596" s="51"/>
      <c r="GI596" s="51"/>
      <c r="GJ596" s="51"/>
      <c r="GK596" s="51"/>
      <c r="GL596" s="51"/>
      <c r="GM596" s="51"/>
      <c r="GN596" s="51"/>
      <c r="GO596" s="51"/>
      <c r="GP596" s="51"/>
      <c r="GQ596" s="51"/>
      <c r="GR596" s="51"/>
      <c r="GS596" s="51"/>
      <c r="GT596" s="51"/>
      <c r="GU596" s="51"/>
      <c r="GV596" s="51"/>
      <c r="GW596" s="51"/>
      <c r="GX596" s="51"/>
      <c r="GY596" s="51"/>
      <c r="GZ596" s="51"/>
      <c r="HA596" s="51"/>
      <c r="HB596" s="51"/>
      <c r="HC596" s="51"/>
      <c r="HD596" s="51"/>
      <c r="HE596" s="51"/>
      <c r="HF596" s="51"/>
      <c r="HG596" s="51"/>
      <c r="HH596" s="51"/>
      <c r="HI596" s="51"/>
      <c r="HJ596" s="51"/>
      <c r="HK596" s="51"/>
      <c r="HL596" s="51"/>
      <c r="HM596" s="51"/>
      <c r="HN596" s="51"/>
      <c r="HO596" s="51"/>
      <c r="HP596" s="51"/>
      <c r="HQ596" s="51"/>
      <c r="HR596" s="51"/>
      <c r="HS596" s="51"/>
      <c r="HT596" s="51"/>
      <c r="HU596" s="51"/>
      <c r="HV596" s="51"/>
      <c r="HW596" s="51"/>
      <c r="HX596" s="51"/>
      <c r="HY596" s="51"/>
      <c r="HZ596" s="51"/>
      <c r="IA596" s="51"/>
      <c r="IB596" s="51"/>
      <c r="IC596" s="51"/>
      <c r="ID596" s="51"/>
      <c r="IE596" s="51"/>
      <c r="IF596" s="51"/>
      <c r="IG596" s="51"/>
      <c r="IH596" s="51"/>
      <c r="II596" s="51"/>
      <c r="IJ596" s="51"/>
      <c r="IK596" s="51"/>
      <c r="IL596" s="51"/>
      <c r="IM596" s="51"/>
      <c r="IN596" s="51"/>
      <c r="IO596" s="51"/>
      <c r="IP596" s="51"/>
      <c r="IQ596" s="51"/>
      <c r="IR596" s="51"/>
      <c r="IS596" s="51"/>
      <c r="IT596" s="51"/>
      <c r="IU596" s="51"/>
      <c r="IV596" s="51"/>
    </row>
    <row r="597" spans="1:256" ht="13.5">
      <c r="A597" s="50"/>
      <c r="B597" s="51"/>
      <c r="C597" s="51"/>
      <c r="D597" s="51"/>
      <c r="E597" s="51"/>
      <c r="F597" s="51"/>
      <c r="G597" s="51"/>
      <c r="H597" s="51"/>
      <c r="I597" s="51"/>
      <c r="J597" s="51"/>
      <c r="K597" s="51"/>
      <c r="L597" s="51"/>
      <c r="M597" s="51"/>
      <c r="N597" s="51"/>
      <c r="O597" s="51"/>
      <c r="P597" s="51"/>
      <c r="Q597" s="51"/>
      <c r="R597" s="51"/>
      <c r="S597" s="51"/>
      <c r="T597" s="51"/>
      <c r="U597" s="51"/>
      <c r="V597" s="51"/>
      <c r="W597" s="51"/>
      <c r="X597" s="51"/>
      <c r="Y597" s="51"/>
      <c r="Z597" s="51"/>
      <c r="AA597" s="51"/>
      <c r="AB597" s="51"/>
      <c r="AC597" s="51"/>
      <c r="AD597" s="51"/>
      <c r="AE597" s="51"/>
      <c r="AF597" s="51"/>
      <c r="AG597" s="51"/>
      <c r="AH597" s="51"/>
      <c r="AI597" s="51"/>
      <c r="AJ597" s="51"/>
      <c r="AK597" s="51"/>
      <c r="AL597" s="51"/>
      <c r="AM597" s="51"/>
      <c r="AN597" s="51"/>
      <c r="AO597" s="51"/>
      <c r="AP597" s="51"/>
      <c r="AQ597" s="51"/>
      <c r="AR597" s="51"/>
      <c r="AS597" s="51"/>
      <c r="AT597" s="51"/>
      <c r="AU597" s="51"/>
      <c r="AV597" s="51"/>
      <c r="AW597" s="51"/>
      <c r="AX597" s="51"/>
      <c r="AY597" s="51"/>
      <c r="AZ597" s="51"/>
      <c r="BA597" s="51"/>
      <c r="BB597" s="51"/>
      <c r="BC597" s="51"/>
      <c r="BD597" s="51"/>
      <c r="BE597" s="51"/>
      <c r="BF597" s="51"/>
      <c r="BG597" s="51"/>
      <c r="BH597" s="51"/>
      <c r="BI597" s="51"/>
      <c r="BJ597" s="51"/>
      <c r="BK597" s="51"/>
      <c r="BL597" s="51"/>
      <c r="BM597" s="51"/>
      <c r="BN597" s="51"/>
      <c r="BO597" s="51"/>
      <c r="BP597" s="51"/>
      <c r="BQ597" s="51"/>
      <c r="BR597" s="51"/>
      <c r="BS597" s="51"/>
      <c r="BT597" s="51"/>
      <c r="BU597" s="51"/>
      <c r="BV597" s="51"/>
      <c r="BW597" s="51"/>
      <c r="BX597" s="51"/>
      <c r="BY597" s="51"/>
      <c r="BZ597" s="51"/>
      <c r="CA597" s="51"/>
      <c r="CB597" s="51"/>
      <c r="CC597" s="51"/>
      <c r="CD597" s="51"/>
      <c r="CE597" s="51"/>
      <c r="CF597" s="51"/>
      <c r="CG597" s="51"/>
      <c r="CH597" s="51"/>
      <c r="CI597" s="51"/>
      <c r="CJ597" s="51"/>
      <c r="CK597" s="51"/>
      <c r="CL597" s="51"/>
      <c r="CM597" s="51"/>
      <c r="CN597" s="51"/>
      <c r="CO597" s="51"/>
      <c r="CP597" s="51"/>
      <c r="CQ597" s="51"/>
      <c r="CR597" s="51"/>
      <c r="CS597" s="51"/>
      <c r="CT597" s="51"/>
      <c r="CU597" s="51"/>
      <c r="CV597" s="51"/>
      <c r="CW597" s="51"/>
      <c r="CX597" s="51"/>
      <c r="CY597" s="51"/>
      <c r="CZ597" s="51"/>
      <c r="DA597" s="51"/>
      <c r="DB597" s="51"/>
      <c r="DC597" s="51"/>
      <c r="DD597" s="51"/>
      <c r="DE597" s="51"/>
      <c r="DF597" s="51"/>
      <c r="DG597" s="51"/>
      <c r="DH597" s="51"/>
      <c r="DI597" s="51"/>
      <c r="DJ597" s="51"/>
      <c r="DK597" s="51"/>
      <c r="DL597" s="51"/>
      <c r="DM597" s="51"/>
      <c r="DN597" s="51"/>
      <c r="DO597" s="51"/>
      <c r="DP597" s="51"/>
      <c r="DQ597" s="51"/>
      <c r="DR597" s="51"/>
      <c r="DS597" s="51"/>
      <c r="DT597" s="51"/>
      <c r="DU597" s="51"/>
      <c r="DV597" s="51"/>
      <c r="DW597" s="51"/>
      <c r="DX597" s="51"/>
      <c r="DY597" s="51"/>
      <c r="DZ597" s="51"/>
      <c r="EA597" s="51"/>
      <c r="EB597" s="51"/>
      <c r="EC597" s="51"/>
      <c r="ED597" s="51"/>
      <c r="EE597" s="51"/>
      <c r="EF597" s="51"/>
      <c r="EG597" s="51"/>
      <c r="EH597" s="51"/>
      <c r="EI597" s="51"/>
      <c r="EJ597" s="51"/>
      <c r="EK597" s="51"/>
      <c r="EL597" s="51"/>
      <c r="EM597" s="51"/>
      <c r="EN597" s="51"/>
      <c r="EO597" s="51"/>
      <c r="EP597" s="51"/>
      <c r="EQ597" s="51"/>
      <c r="ER597" s="51"/>
      <c r="ES597" s="51"/>
      <c r="ET597" s="51"/>
      <c r="EU597" s="51"/>
      <c r="EV597" s="51"/>
      <c r="EW597" s="51"/>
      <c r="EX597" s="51"/>
      <c r="EY597" s="51"/>
      <c r="EZ597" s="51"/>
      <c r="FA597" s="51"/>
      <c r="FB597" s="51"/>
      <c r="FC597" s="51"/>
      <c r="FD597" s="51"/>
      <c r="FE597" s="51"/>
      <c r="FF597" s="51"/>
      <c r="FG597" s="51"/>
      <c r="FH597" s="51"/>
      <c r="FI597" s="51"/>
      <c r="FJ597" s="51"/>
      <c r="FK597" s="51"/>
      <c r="FL597" s="51"/>
      <c r="FM597" s="51"/>
      <c r="FN597" s="51"/>
      <c r="FO597" s="51"/>
      <c r="FP597" s="51"/>
      <c r="FQ597" s="51"/>
      <c r="FR597" s="51"/>
      <c r="FS597" s="51"/>
      <c r="FT597" s="51"/>
      <c r="FU597" s="51"/>
      <c r="FV597" s="51"/>
      <c r="FW597" s="51"/>
      <c r="FX597" s="51"/>
      <c r="FY597" s="51"/>
      <c r="FZ597" s="51"/>
      <c r="GA597" s="51"/>
      <c r="GB597" s="51"/>
      <c r="GC597" s="51"/>
      <c r="GD597" s="51"/>
      <c r="GE597" s="51"/>
      <c r="GF597" s="51"/>
      <c r="GG597" s="51"/>
      <c r="GH597" s="51"/>
      <c r="GI597" s="51"/>
      <c r="GJ597" s="51"/>
      <c r="GK597" s="51"/>
      <c r="GL597" s="51"/>
      <c r="GM597" s="51"/>
      <c r="GN597" s="51"/>
      <c r="GO597" s="51"/>
      <c r="GP597" s="51"/>
      <c r="GQ597" s="51"/>
      <c r="GR597" s="51"/>
      <c r="GS597" s="51"/>
      <c r="GT597" s="51"/>
      <c r="GU597" s="51"/>
      <c r="GV597" s="51"/>
      <c r="GW597" s="51"/>
      <c r="GX597" s="51"/>
      <c r="GY597" s="51"/>
      <c r="GZ597" s="51"/>
      <c r="HA597" s="51"/>
      <c r="HB597" s="51"/>
      <c r="HC597" s="51"/>
      <c r="HD597" s="51"/>
      <c r="HE597" s="51"/>
      <c r="HF597" s="51"/>
      <c r="HG597" s="51"/>
      <c r="HH597" s="51"/>
      <c r="HI597" s="51"/>
      <c r="HJ597" s="51"/>
      <c r="HK597" s="51"/>
      <c r="HL597" s="51"/>
      <c r="HM597" s="51"/>
      <c r="HN597" s="51"/>
      <c r="HO597" s="51"/>
      <c r="HP597" s="51"/>
      <c r="HQ597" s="51"/>
      <c r="HR597" s="51"/>
      <c r="HS597" s="51"/>
      <c r="HT597" s="51"/>
      <c r="HU597" s="51"/>
      <c r="HV597" s="51"/>
      <c r="HW597" s="51"/>
      <c r="HX597" s="51"/>
      <c r="HY597" s="51"/>
      <c r="HZ597" s="51"/>
      <c r="IA597" s="51"/>
      <c r="IB597" s="51"/>
      <c r="IC597" s="51"/>
      <c r="ID597" s="51"/>
      <c r="IE597" s="51"/>
      <c r="IF597" s="51"/>
      <c r="IG597" s="51"/>
      <c r="IH597" s="51"/>
      <c r="II597" s="51"/>
      <c r="IJ597" s="51"/>
      <c r="IK597" s="51"/>
      <c r="IL597" s="51"/>
      <c r="IM597" s="51"/>
      <c r="IN597" s="51"/>
      <c r="IO597" s="51"/>
      <c r="IP597" s="51"/>
      <c r="IQ597" s="51"/>
      <c r="IR597" s="51"/>
      <c r="IS597" s="51"/>
      <c r="IT597" s="51"/>
      <c r="IU597" s="51"/>
      <c r="IV597" s="51"/>
    </row>
    <row r="598" spans="1:256" ht="13.5">
      <c r="A598" s="50"/>
      <c r="B598" s="51"/>
      <c r="C598" s="51"/>
      <c r="D598" s="51"/>
      <c r="E598" s="51"/>
      <c r="F598" s="51"/>
      <c r="G598" s="51"/>
      <c r="H598" s="51"/>
      <c r="I598" s="51"/>
      <c r="J598" s="51"/>
      <c r="K598" s="51"/>
      <c r="L598" s="51"/>
      <c r="M598" s="51"/>
      <c r="N598" s="51"/>
      <c r="O598" s="51"/>
      <c r="P598" s="51"/>
      <c r="Q598" s="51"/>
      <c r="R598" s="51"/>
      <c r="S598" s="51"/>
      <c r="T598" s="51"/>
      <c r="U598" s="51"/>
      <c r="V598" s="51"/>
      <c r="W598" s="51"/>
      <c r="X598" s="51"/>
      <c r="Y598" s="51"/>
      <c r="Z598" s="51"/>
      <c r="AA598" s="51"/>
      <c r="AB598" s="51"/>
      <c r="AC598" s="51"/>
      <c r="AD598" s="51"/>
      <c r="AE598" s="51"/>
      <c r="AF598" s="51"/>
      <c r="AG598" s="51"/>
      <c r="AH598" s="51"/>
      <c r="AI598" s="51"/>
      <c r="AJ598" s="51"/>
      <c r="AK598" s="51"/>
      <c r="AL598" s="51"/>
      <c r="AM598" s="51"/>
      <c r="AN598" s="51"/>
      <c r="AO598" s="51"/>
      <c r="AP598" s="51"/>
      <c r="AQ598" s="51"/>
      <c r="AR598" s="51"/>
      <c r="AS598" s="51"/>
      <c r="AT598" s="51"/>
      <c r="AU598" s="51"/>
      <c r="AV598" s="51"/>
      <c r="AW598" s="51"/>
      <c r="AX598" s="51"/>
      <c r="AY598" s="51"/>
      <c r="AZ598" s="51"/>
      <c r="BA598" s="51"/>
      <c r="BB598" s="51"/>
      <c r="BC598" s="51"/>
      <c r="BD598" s="51"/>
      <c r="BE598" s="51"/>
      <c r="BF598" s="51"/>
      <c r="BG598" s="51"/>
      <c r="BH598" s="51"/>
      <c r="BI598" s="51"/>
      <c r="BJ598" s="51"/>
      <c r="BK598" s="51"/>
      <c r="BL598" s="51"/>
      <c r="BM598" s="51"/>
      <c r="BN598" s="51"/>
      <c r="BO598" s="51"/>
      <c r="BP598" s="51"/>
      <c r="BQ598" s="51"/>
      <c r="BR598" s="51"/>
      <c r="BS598" s="51"/>
      <c r="BT598" s="51"/>
      <c r="BU598" s="51"/>
      <c r="BV598" s="51"/>
      <c r="BW598" s="51"/>
      <c r="BX598" s="51"/>
      <c r="BY598" s="51"/>
      <c r="BZ598" s="51"/>
      <c r="CA598" s="51"/>
      <c r="CB598" s="51"/>
      <c r="CC598" s="51"/>
      <c r="CD598" s="51"/>
      <c r="CE598" s="51"/>
      <c r="CF598" s="51"/>
      <c r="CG598" s="51"/>
      <c r="CH598" s="51"/>
      <c r="CI598" s="51"/>
      <c r="CJ598" s="51"/>
      <c r="CK598" s="51"/>
      <c r="CL598" s="51"/>
      <c r="CM598" s="51"/>
      <c r="CN598" s="51"/>
      <c r="CO598" s="51"/>
      <c r="CP598" s="51"/>
      <c r="CQ598" s="51"/>
      <c r="CR598" s="51"/>
      <c r="CS598" s="51"/>
      <c r="CT598" s="51"/>
      <c r="CU598" s="51"/>
      <c r="CV598" s="51"/>
      <c r="CW598" s="51"/>
      <c r="CX598" s="51"/>
      <c r="CY598" s="51"/>
      <c r="CZ598" s="51"/>
      <c r="DA598" s="51"/>
      <c r="DB598" s="51"/>
      <c r="DC598" s="51"/>
      <c r="DD598" s="51"/>
      <c r="DE598" s="51"/>
      <c r="DF598" s="51"/>
      <c r="DG598" s="51"/>
      <c r="DH598" s="51"/>
      <c r="DI598" s="51"/>
      <c r="DJ598" s="51"/>
      <c r="DK598" s="51"/>
      <c r="DL598" s="51"/>
      <c r="DM598" s="51"/>
      <c r="DN598" s="51"/>
      <c r="DO598" s="51"/>
      <c r="DP598" s="51"/>
      <c r="DQ598" s="51"/>
      <c r="DR598" s="51"/>
      <c r="DS598" s="51"/>
      <c r="DT598" s="51"/>
      <c r="DU598" s="51"/>
      <c r="DV598" s="51"/>
      <c r="DW598" s="51"/>
      <c r="DX598" s="51"/>
      <c r="DY598" s="51"/>
      <c r="DZ598" s="51"/>
      <c r="EA598" s="51"/>
      <c r="EB598" s="51"/>
      <c r="EC598" s="51"/>
      <c r="ED598" s="51"/>
      <c r="EE598" s="51"/>
      <c r="EF598" s="51"/>
      <c r="EG598" s="51"/>
      <c r="EH598" s="51"/>
      <c r="EI598" s="51"/>
      <c r="EJ598" s="51"/>
      <c r="EK598" s="51"/>
      <c r="EL598" s="51"/>
      <c r="EM598" s="51"/>
      <c r="EN598" s="51"/>
      <c r="EO598" s="51"/>
      <c r="EP598" s="51"/>
      <c r="EQ598" s="51"/>
      <c r="ER598" s="51"/>
      <c r="ES598" s="51"/>
      <c r="ET598" s="51"/>
      <c r="EU598" s="51"/>
      <c r="EV598" s="51"/>
      <c r="EW598" s="51"/>
      <c r="EX598" s="51"/>
      <c r="EY598" s="51"/>
      <c r="EZ598" s="51"/>
      <c r="FA598" s="51"/>
      <c r="FB598" s="51"/>
      <c r="FC598" s="51"/>
      <c r="FD598" s="51"/>
      <c r="FE598" s="51"/>
      <c r="FF598" s="51"/>
      <c r="FG598" s="51"/>
      <c r="FH598" s="51"/>
      <c r="FI598" s="51"/>
      <c r="FJ598" s="51"/>
      <c r="FK598" s="51"/>
      <c r="FL598" s="51"/>
      <c r="FM598" s="51"/>
      <c r="FN598" s="51"/>
      <c r="FO598" s="51"/>
      <c r="FP598" s="51"/>
      <c r="FQ598" s="51"/>
      <c r="FR598" s="51"/>
      <c r="FS598" s="51"/>
      <c r="FT598" s="51"/>
      <c r="FU598" s="51"/>
      <c r="FV598" s="51"/>
      <c r="FW598" s="51"/>
      <c r="FX598" s="51"/>
      <c r="FY598" s="51"/>
      <c r="FZ598" s="51"/>
      <c r="GA598" s="51"/>
      <c r="GB598" s="51"/>
      <c r="GC598" s="51"/>
      <c r="GD598" s="51"/>
      <c r="GE598" s="51"/>
      <c r="GF598" s="51"/>
      <c r="GG598" s="51"/>
      <c r="GH598" s="51"/>
      <c r="GI598" s="51"/>
      <c r="GJ598" s="51"/>
      <c r="GK598" s="51"/>
      <c r="GL598" s="51"/>
      <c r="GM598" s="51"/>
      <c r="GN598" s="51"/>
      <c r="GO598" s="51"/>
      <c r="GP598" s="51"/>
      <c r="GQ598" s="51"/>
      <c r="GR598" s="51"/>
      <c r="GS598" s="51"/>
      <c r="GT598" s="51"/>
      <c r="GU598" s="51"/>
      <c r="GV598" s="51"/>
      <c r="GW598" s="51"/>
      <c r="GX598" s="51"/>
      <c r="GY598" s="51"/>
      <c r="GZ598" s="51"/>
      <c r="HA598" s="51"/>
      <c r="HB598" s="51"/>
      <c r="HC598" s="51"/>
      <c r="HD598" s="51"/>
      <c r="HE598" s="51"/>
      <c r="HF598" s="51"/>
      <c r="HG598" s="51"/>
      <c r="HH598" s="51"/>
      <c r="HI598" s="51"/>
      <c r="HJ598" s="51"/>
      <c r="HK598" s="51"/>
      <c r="HL598" s="51"/>
      <c r="HM598" s="51"/>
      <c r="HN598" s="51"/>
      <c r="HO598" s="51"/>
      <c r="HP598" s="51"/>
      <c r="HQ598" s="51"/>
      <c r="HR598" s="51"/>
      <c r="HS598" s="51"/>
      <c r="HT598" s="51"/>
      <c r="HU598" s="51"/>
      <c r="HV598" s="51"/>
      <c r="HW598" s="51"/>
      <c r="HX598" s="51"/>
      <c r="HY598" s="51"/>
      <c r="HZ598" s="51"/>
      <c r="IA598" s="51"/>
      <c r="IB598" s="51"/>
      <c r="IC598" s="51"/>
      <c r="ID598" s="51"/>
      <c r="IE598" s="51"/>
      <c r="IF598" s="51"/>
      <c r="IG598" s="51"/>
      <c r="IH598" s="51"/>
      <c r="II598" s="51"/>
      <c r="IJ598" s="51"/>
      <c r="IK598" s="51"/>
      <c r="IL598" s="51"/>
      <c r="IM598" s="51"/>
      <c r="IN598" s="51"/>
      <c r="IO598" s="51"/>
      <c r="IP598" s="51"/>
      <c r="IQ598" s="51"/>
      <c r="IR598" s="51"/>
      <c r="IS598" s="51"/>
      <c r="IT598" s="51"/>
      <c r="IU598" s="51"/>
      <c r="IV598" s="51"/>
    </row>
    <row r="599" spans="1:256" ht="13.5">
      <c r="A599" s="50"/>
      <c r="B599" s="51"/>
      <c r="C599" s="51"/>
      <c r="D599" s="51"/>
      <c r="E599" s="51"/>
      <c r="F599" s="51"/>
      <c r="G599" s="51"/>
      <c r="H599" s="51"/>
      <c r="I599" s="51"/>
      <c r="J599" s="51"/>
      <c r="K599" s="51"/>
      <c r="L599" s="51"/>
      <c r="M599" s="51"/>
      <c r="N599" s="51"/>
      <c r="O599" s="51"/>
      <c r="P599" s="51"/>
      <c r="Q599" s="51"/>
      <c r="R599" s="51"/>
      <c r="S599" s="51"/>
      <c r="T599" s="51"/>
      <c r="U599" s="51"/>
      <c r="V599" s="51"/>
      <c r="W599" s="51"/>
      <c r="X599" s="51"/>
      <c r="Y599" s="51"/>
      <c r="Z599" s="51"/>
      <c r="AA599" s="51"/>
      <c r="AB599" s="51"/>
      <c r="AC599" s="51"/>
      <c r="AD599" s="51"/>
      <c r="AE599" s="51"/>
      <c r="AF599" s="51"/>
      <c r="AG599" s="51"/>
      <c r="AH599" s="51"/>
      <c r="AI599" s="51"/>
      <c r="AJ599" s="51"/>
      <c r="AK599" s="51"/>
      <c r="AL599" s="51"/>
      <c r="AM599" s="51"/>
      <c r="AN599" s="51"/>
      <c r="AO599" s="51"/>
      <c r="AP599" s="51"/>
      <c r="AQ599" s="51"/>
      <c r="AR599" s="51"/>
      <c r="AS599" s="51"/>
      <c r="AT599" s="51"/>
      <c r="AU599" s="51"/>
      <c r="AV599" s="51"/>
      <c r="AW599" s="51"/>
      <c r="AX599" s="51"/>
      <c r="AY599" s="51"/>
      <c r="AZ599" s="51"/>
      <c r="BA599" s="51"/>
      <c r="BB599" s="51"/>
      <c r="BC599" s="51"/>
      <c r="BD599" s="51"/>
      <c r="BE599" s="51"/>
      <c r="BF599" s="51"/>
      <c r="BG599" s="51"/>
      <c r="BH599" s="51"/>
      <c r="BI599" s="51"/>
      <c r="BJ599" s="51"/>
      <c r="BK599" s="51"/>
      <c r="BL599" s="51"/>
      <c r="BM599" s="51"/>
      <c r="BN599" s="51"/>
      <c r="BO599" s="51"/>
      <c r="BP599" s="51"/>
      <c r="BQ599" s="51"/>
      <c r="BR599" s="51"/>
      <c r="BS599" s="51"/>
      <c r="BT599" s="51"/>
      <c r="BU599" s="51"/>
      <c r="BV599" s="51"/>
      <c r="BW599" s="51"/>
      <c r="BX599" s="51"/>
      <c r="BY599" s="51"/>
      <c r="BZ599" s="51"/>
      <c r="CA599" s="51"/>
      <c r="CB599" s="51"/>
      <c r="CC599" s="51"/>
      <c r="CD599" s="51"/>
      <c r="CE599" s="51"/>
      <c r="CF599" s="51"/>
      <c r="CG599" s="51"/>
      <c r="CH599" s="51"/>
      <c r="CI599" s="51"/>
      <c r="CJ599" s="51"/>
      <c r="CK599" s="51"/>
      <c r="CL599" s="51"/>
      <c r="CM599" s="51"/>
      <c r="CN599" s="51"/>
      <c r="CO599" s="51"/>
      <c r="CP599" s="51"/>
      <c r="CQ599" s="51"/>
      <c r="CR599" s="51"/>
      <c r="CS599" s="51"/>
      <c r="CT599" s="51"/>
      <c r="CU599" s="51"/>
      <c r="CV599" s="51"/>
      <c r="CW599" s="51"/>
      <c r="CX599" s="51"/>
      <c r="CY599" s="51"/>
      <c r="CZ599" s="51"/>
      <c r="DA599" s="51"/>
      <c r="DB599" s="51"/>
      <c r="DC599" s="51"/>
      <c r="DD599" s="51"/>
      <c r="DE599" s="51"/>
      <c r="DF599" s="51"/>
      <c r="DG599" s="51"/>
      <c r="DH599" s="51"/>
      <c r="DI599" s="51"/>
      <c r="DJ599" s="51"/>
      <c r="DK599" s="51"/>
      <c r="DL599" s="51"/>
      <c r="DM599" s="51"/>
      <c r="DN599" s="51"/>
      <c r="DO599" s="51"/>
      <c r="DP599" s="51"/>
      <c r="DQ599" s="51"/>
      <c r="DR599" s="51"/>
      <c r="DS599" s="51"/>
      <c r="DT599" s="51"/>
      <c r="DU599" s="51"/>
      <c r="DV599" s="51"/>
      <c r="DW599" s="51"/>
      <c r="DX599" s="51"/>
      <c r="DY599" s="51"/>
      <c r="DZ599" s="51"/>
      <c r="EA599" s="51"/>
      <c r="EB599" s="51"/>
      <c r="EC599" s="51"/>
      <c r="ED599" s="51"/>
      <c r="EE599" s="51"/>
      <c r="EF599" s="51"/>
      <c r="EG599" s="51"/>
      <c r="EH599" s="51"/>
      <c r="EI599" s="51"/>
      <c r="EJ599" s="51"/>
      <c r="EK599" s="51"/>
      <c r="EL599" s="51"/>
      <c r="EM599" s="51"/>
      <c r="EN599" s="51"/>
      <c r="EO599" s="51"/>
      <c r="EP599" s="51"/>
      <c r="EQ599" s="51"/>
      <c r="ER599" s="51"/>
      <c r="ES599" s="51"/>
      <c r="ET599" s="51"/>
      <c r="EU599" s="51"/>
      <c r="EV599" s="51"/>
      <c r="EW599" s="51"/>
      <c r="EX599" s="51"/>
      <c r="EY599" s="51"/>
      <c r="EZ599" s="51"/>
      <c r="FA599" s="51"/>
      <c r="FB599" s="51"/>
      <c r="FC599" s="51"/>
      <c r="FD599" s="51"/>
      <c r="FE599" s="51"/>
      <c r="FF599" s="51"/>
      <c r="FG599" s="51"/>
      <c r="FH599" s="51"/>
      <c r="FI599" s="51"/>
      <c r="FJ599" s="51"/>
      <c r="FK599" s="51"/>
      <c r="FL599" s="51"/>
      <c r="FM599" s="51"/>
      <c r="FN599" s="51"/>
      <c r="FO599" s="51"/>
      <c r="FP599" s="51"/>
      <c r="FQ599" s="51"/>
      <c r="FR599" s="51"/>
      <c r="FS599" s="51"/>
      <c r="FT599" s="51"/>
      <c r="FU599" s="51"/>
      <c r="FV599" s="51"/>
      <c r="FW599" s="51"/>
      <c r="FX599" s="51"/>
      <c r="FY599" s="51"/>
      <c r="FZ599" s="51"/>
      <c r="GA599" s="51"/>
      <c r="GB599" s="51"/>
      <c r="GC599" s="51"/>
      <c r="GD599" s="51"/>
      <c r="GE599" s="51"/>
      <c r="GF599" s="51"/>
      <c r="GG599" s="51"/>
      <c r="GH599" s="51"/>
      <c r="GI599" s="51"/>
      <c r="GJ599" s="51"/>
      <c r="GK599" s="51"/>
      <c r="GL599" s="51"/>
      <c r="GM599" s="51"/>
      <c r="GN599" s="51"/>
      <c r="GO599" s="51"/>
      <c r="GP599" s="51"/>
      <c r="GQ599" s="51"/>
      <c r="GR599" s="51"/>
      <c r="GS599" s="51"/>
      <c r="GT599" s="51"/>
      <c r="GU599" s="51"/>
      <c r="GV599" s="51"/>
      <c r="GW599" s="51"/>
      <c r="GX599" s="51"/>
      <c r="GY599" s="51"/>
      <c r="GZ599" s="51"/>
      <c r="HA599" s="51"/>
      <c r="HB599" s="51"/>
      <c r="HC599" s="51"/>
      <c r="HD599" s="51"/>
      <c r="HE599" s="51"/>
      <c r="HF599" s="51"/>
      <c r="HG599" s="51"/>
      <c r="HH599" s="51"/>
      <c r="HI599" s="51"/>
      <c r="HJ599" s="51"/>
      <c r="HK599" s="51"/>
      <c r="HL599" s="51"/>
      <c r="HM599" s="51"/>
      <c r="HN599" s="51"/>
      <c r="HO599" s="51"/>
      <c r="HP599" s="51"/>
      <c r="HQ599" s="51"/>
      <c r="HR599" s="51"/>
      <c r="HS599" s="51"/>
      <c r="HT599" s="51"/>
      <c r="HU599" s="51"/>
      <c r="HV599" s="51"/>
      <c r="HW599" s="51"/>
      <c r="HX599" s="51"/>
      <c r="HY599" s="51"/>
      <c r="HZ599" s="51"/>
      <c r="IA599" s="51"/>
      <c r="IB599" s="51"/>
      <c r="IC599" s="51"/>
      <c r="ID599" s="51"/>
      <c r="IE599" s="51"/>
      <c r="IF599" s="51"/>
      <c r="IG599" s="51"/>
      <c r="IH599" s="51"/>
      <c r="II599" s="51"/>
      <c r="IJ599" s="51"/>
      <c r="IK599" s="51"/>
      <c r="IL599" s="51"/>
      <c r="IM599" s="51"/>
      <c r="IN599" s="51"/>
      <c r="IO599" s="51"/>
      <c r="IP599" s="51"/>
      <c r="IQ599" s="51"/>
      <c r="IR599" s="51"/>
      <c r="IS599" s="51"/>
      <c r="IT599" s="51"/>
      <c r="IU599" s="51"/>
      <c r="IV599" s="51"/>
    </row>
    <row r="600" spans="1:256" ht="13.5">
      <c r="A600" s="50"/>
      <c r="B600" s="51"/>
      <c r="C600" s="51"/>
      <c r="D600" s="51"/>
      <c r="E600" s="51"/>
      <c r="F600" s="51"/>
      <c r="G600" s="51"/>
      <c r="H600" s="51"/>
      <c r="I600" s="51"/>
      <c r="J600" s="51"/>
      <c r="K600" s="51"/>
      <c r="L600" s="51"/>
      <c r="M600" s="51"/>
      <c r="N600" s="51"/>
      <c r="O600" s="51"/>
      <c r="P600" s="51"/>
      <c r="Q600" s="51"/>
      <c r="R600" s="51"/>
      <c r="S600" s="51"/>
      <c r="T600" s="51"/>
      <c r="U600" s="51"/>
      <c r="V600" s="51"/>
      <c r="W600" s="51"/>
      <c r="X600" s="51"/>
      <c r="Y600" s="51"/>
      <c r="Z600" s="51"/>
      <c r="AA600" s="51"/>
      <c r="AB600" s="51"/>
      <c r="AC600" s="51"/>
      <c r="AD600" s="51"/>
      <c r="AE600" s="51"/>
      <c r="AF600" s="51"/>
      <c r="AG600" s="51"/>
      <c r="AH600" s="51"/>
      <c r="AI600" s="51"/>
      <c r="AJ600" s="51"/>
      <c r="AK600" s="51"/>
      <c r="AL600" s="51"/>
      <c r="AM600" s="51"/>
      <c r="AN600" s="51"/>
      <c r="AO600" s="51"/>
      <c r="AP600" s="51"/>
      <c r="AQ600" s="51"/>
      <c r="AR600" s="51"/>
      <c r="AS600" s="51"/>
      <c r="AT600" s="51"/>
      <c r="AU600" s="51"/>
      <c r="AV600" s="51"/>
      <c r="AW600" s="51"/>
      <c r="AX600" s="51"/>
      <c r="AY600" s="51"/>
      <c r="AZ600" s="51"/>
      <c r="BA600" s="51"/>
      <c r="BB600" s="51"/>
      <c r="BC600" s="51"/>
      <c r="BD600" s="51"/>
      <c r="BE600" s="51"/>
      <c r="BF600" s="51"/>
      <c r="BG600" s="51"/>
      <c r="BH600" s="51"/>
      <c r="BI600" s="51"/>
      <c r="BJ600" s="51"/>
      <c r="BK600" s="51"/>
      <c r="BL600" s="51"/>
      <c r="BM600" s="51"/>
      <c r="BN600" s="51"/>
      <c r="BO600" s="51"/>
      <c r="BP600" s="51"/>
      <c r="BQ600" s="51"/>
      <c r="BR600" s="51"/>
      <c r="BS600" s="51"/>
      <c r="BT600" s="51"/>
      <c r="BU600" s="51"/>
      <c r="BV600" s="51"/>
      <c r="BW600" s="51"/>
      <c r="BX600" s="51"/>
      <c r="BY600" s="51"/>
      <c r="BZ600" s="51"/>
      <c r="CA600" s="51"/>
      <c r="CB600" s="51"/>
      <c r="CC600" s="51"/>
      <c r="CD600" s="51"/>
      <c r="CE600" s="51"/>
      <c r="CF600" s="51"/>
      <c r="CG600" s="51"/>
      <c r="CH600" s="51"/>
      <c r="CI600" s="51"/>
      <c r="CJ600" s="51"/>
      <c r="CK600" s="51"/>
      <c r="CL600" s="51"/>
      <c r="CM600" s="51"/>
      <c r="CN600" s="51"/>
      <c r="CO600" s="51"/>
      <c r="CP600" s="51"/>
      <c r="CQ600" s="51"/>
      <c r="CR600" s="51"/>
      <c r="CS600" s="51"/>
      <c r="CT600" s="51"/>
      <c r="CU600" s="51"/>
      <c r="CV600" s="51"/>
      <c r="CW600" s="51"/>
      <c r="CX600" s="51"/>
      <c r="CY600" s="51"/>
      <c r="CZ600" s="51"/>
      <c r="DA600" s="51"/>
      <c r="DB600" s="51"/>
      <c r="DC600" s="51"/>
      <c r="DD600" s="51"/>
      <c r="DE600" s="51"/>
      <c r="DF600" s="51"/>
      <c r="DG600" s="51"/>
      <c r="DH600" s="51"/>
      <c r="DI600" s="51"/>
      <c r="DJ600" s="51"/>
      <c r="DK600" s="51"/>
      <c r="DL600" s="51"/>
      <c r="DM600" s="51"/>
      <c r="DN600" s="51"/>
      <c r="DO600" s="51"/>
      <c r="DP600" s="51"/>
      <c r="DQ600" s="51"/>
      <c r="DR600" s="51"/>
      <c r="DS600" s="51"/>
      <c r="DT600" s="51"/>
      <c r="DU600" s="51"/>
      <c r="DV600" s="51"/>
      <c r="DW600" s="51"/>
      <c r="DX600" s="51"/>
      <c r="DY600" s="51"/>
      <c r="DZ600" s="51"/>
      <c r="EA600" s="51"/>
      <c r="EB600" s="51"/>
      <c r="EC600" s="51"/>
      <c r="ED600" s="51"/>
      <c r="EE600" s="51"/>
      <c r="EF600" s="51"/>
      <c r="EG600" s="51"/>
      <c r="EH600" s="51"/>
      <c r="EI600" s="51"/>
      <c r="EJ600" s="51"/>
      <c r="EK600" s="51"/>
      <c r="EL600" s="51"/>
      <c r="EM600" s="51"/>
      <c r="EN600" s="51"/>
      <c r="EO600" s="51"/>
      <c r="EP600" s="51"/>
      <c r="EQ600" s="51"/>
      <c r="ER600" s="51"/>
      <c r="ES600" s="51"/>
      <c r="ET600" s="51"/>
      <c r="EU600" s="51"/>
      <c r="EV600" s="51"/>
      <c r="EW600" s="51"/>
      <c r="EX600" s="51"/>
      <c r="EY600" s="51"/>
      <c r="EZ600" s="51"/>
      <c r="FA600" s="51"/>
      <c r="FB600" s="51"/>
      <c r="FC600" s="51"/>
      <c r="FD600" s="51"/>
      <c r="FE600" s="51"/>
      <c r="FF600" s="51"/>
      <c r="FG600" s="51"/>
      <c r="FH600" s="51"/>
      <c r="FI600" s="51"/>
      <c r="FJ600" s="51"/>
      <c r="FK600" s="51"/>
      <c r="FL600" s="51"/>
      <c r="FM600" s="51"/>
      <c r="FN600" s="51"/>
      <c r="FO600" s="51"/>
      <c r="FP600" s="51"/>
      <c r="FQ600" s="51"/>
      <c r="FR600" s="51"/>
      <c r="FS600" s="51"/>
      <c r="FT600" s="51"/>
      <c r="FU600" s="51"/>
      <c r="FV600" s="51"/>
      <c r="FW600" s="51"/>
      <c r="FX600" s="51"/>
      <c r="FY600" s="51"/>
      <c r="FZ600" s="51"/>
      <c r="GA600" s="51"/>
      <c r="GB600" s="51"/>
      <c r="GC600" s="51"/>
      <c r="GD600" s="51"/>
      <c r="GE600" s="51"/>
      <c r="GF600" s="51"/>
      <c r="GG600" s="51"/>
      <c r="GH600" s="51"/>
      <c r="GI600" s="51"/>
      <c r="GJ600" s="51"/>
      <c r="GK600" s="51"/>
      <c r="GL600" s="51"/>
      <c r="GM600" s="51"/>
      <c r="GN600" s="51"/>
      <c r="GO600" s="51"/>
      <c r="GP600" s="51"/>
      <c r="GQ600" s="51"/>
      <c r="GR600" s="51"/>
      <c r="GS600" s="51"/>
      <c r="GT600" s="51"/>
      <c r="GU600" s="51"/>
      <c r="GV600" s="51"/>
      <c r="GW600" s="51"/>
      <c r="GX600" s="51"/>
      <c r="GY600" s="51"/>
      <c r="GZ600" s="51"/>
      <c r="HA600" s="51"/>
      <c r="HB600" s="51"/>
      <c r="HC600" s="51"/>
      <c r="HD600" s="51"/>
      <c r="HE600" s="51"/>
      <c r="HF600" s="51"/>
      <c r="HG600" s="51"/>
      <c r="HH600" s="51"/>
      <c r="HI600" s="51"/>
      <c r="HJ600" s="51"/>
      <c r="HK600" s="51"/>
      <c r="HL600" s="51"/>
      <c r="HM600" s="51"/>
      <c r="HN600" s="51"/>
      <c r="HO600" s="51"/>
      <c r="HP600" s="51"/>
      <c r="HQ600" s="51"/>
      <c r="HR600" s="51"/>
      <c r="HS600" s="51"/>
      <c r="HT600" s="51"/>
      <c r="HU600" s="51"/>
      <c r="HV600" s="51"/>
      <c r="HW600" s="51"/>
      <c r="HX600" s="51"/>
      <c r="HY600" s="51"/>
      <c r="HZ600" s="51"/>
      <c r="IA600" s="51"/>
      <c r="IB600" s="51"/>
      <c r="IC600" s="51"/>
      <c r="ID600" s="51"/>
      <c r="IE600" s="51"/>
      <c r="IF600" s="51"/>
      <c r="IG600" s="51"/>
      <c r="IH600" s="51"/>
      <c r="II600" s="51"/>
      <c r="IJ600" s="51"/>
      <c r="IK600" s="51"/>
      <c r="IL600" s="51"/>
      <c r="IM600" s="51"/>
      <c r="IN600" s="51"/>
      <c r="IO600" s="51"/>
      <c r="IP600" s="51"/>
      <c r="IQ600" s="51"/>
      <c r="IR600" s="51"/>
      <c r="IS600" s="51"/>
      <c r="IT600" s="51"/>
      <c r="IU600" s="51"/>
      <c r="IV600" s="51"/>
    </row>
    <row r="601" spans="1:256" ht="13.5">
      <c r="A601" s="50"/>
      <c r="B601" s="51"/>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c r="AA601" s="51"/>
      <c r="AB601" s="51"/>
      <c r="AC601" s="51"/>
      <c r="AD601" s="51"/>
      <c r="AE601" s="51"/>
      <c r="AF601" s="51"/>
      <c r="AG601" s="51"/>
      <c r="AH601" s="51"/>
      <c r="AI601" s="51"/>
      <c r="AJ601" s="51"/>
      <c r="AK601" s="51"/>
      <c r="AL601" s="51"/>
      <c r="AM601" s="51"/>
      <c r="AN601" s="51"/>
      <c r="AO601" s="51"/>
      <c r="AP601" s="51"/>
      <c r="AQ601" s="51"/>
      <c r="AR601" s="51"/>
      <c r="AS601" s="51"/>
      <c r="AT601" s="51"/>
      <c r="AU601" s="51"/>
      <c r="AV601" s="51"/>
      <c r="AW601" s="51"/>
      <c r="AX601" s="51"/>
      <c r="AY601" s="51"/>
      <c r="AZ601" s="51"/>
      <c r="BA601" s="51"/>
      <c r="BB601" s="51"/>
      <c r="BC601" s="51"/>
      <c r="BD601" s="51"/>
      <c r="BE601" s="51"/>
      <c r="BF601" s="51"/>
      <c r="BG601" s="51"/>
      <c r="BH601" s="51"/>
      <c r="BI601" s="51"/>
      <c r="BJ601" s="51"/>
      <c r="BK601" s="51"/>
      <c r="BL601" s="51"/>
      <c r="BM601" s="51"/>
      <c r="BN601" s="51"/>
      <c r="BO601" s="51"/>
      <c r="BP601" s="51"/>
      <c r="BQ601" s="51"/>
      <c r="BR601" s="51"/>
      <c r="BS601" s="51"/>
      <c r="BT601" s="51"/>
      <c r="BU601" s="51"/>
      <c r="BV601" s="51"/>
      <c r="BW601" s="51"/>
      <c r="BX601" s="51"/>
      <c r="BY601" s="51"/>
      <c r="BZ601" s="51"/>
      <c r="CA601" s="51"/>
      <c r="CB601" s="51"/>
      <c r="CC601" s="51"/>
      <c r="CD601" s="51"/>
      <c r="CE601" s="51"/>
      <c r="CF601" s="51"/>
      <c r="CG601" s="51"/>
      <c r="CH601" s="51"/>
      <c r="CI601" s="51"/>
      <c r="CJ601" s="51"/>
      <c r="CK601" s="51"/>
      <c r="CL601" s="51"/>
      <c r="CM601" s="51"/>
      <c r="CN601" s="51"/>
      <c r="CO601" s="51"/>
      <c r="CP601" s="51"/>
      <c r="CQ601" s="51"/>
      <c r="CR601" s="51"/>
      <c r="CS601" s="51"/>
      <c r="CT601" s="51"/>
      <c r="CU601" s="51"/>
      <c r="CV601" s="51"/>
      <c r="CW601" s="51"/>
      <c r="CX601" s="51"/>
      <c r="CY601" s="51"/>
      <c r="CZ601" s="51"/>
      <c r="DA601" s="51"/>
      <c r="DB601" s="51"/>
      <c r="DC601" s="51"/>
      <c r="DD601" s="51"/>
      <c r="DE601" s="51"/>
      <c r="DF601" s="51"/>
      <c r="DG601" s="51"/>
      <c r="DH601" s="51"/>
      <c r="DI601" s="51"/>
      <c r="DJ601" s="51"/>
      <c r="DK601" s="51"/>
      <c r="DL601" s="51"/>
      <c r="DM601" s="51"/>
      <c r="DN601" s="51"/>
      <c r="DO601" s="51"/>
      <c r="DP601" s="51"/>
      <c r="DQ601" s="51"/>
      <c r="DR601" s="51"/>
      <c r="DS601" s="51"/>
      <c r="DT601" s="51"/>
      <c r="DU601" s="51"/>
      <c r="DV601" s="51"/>
      <c r="DW601" s="51"/>
      <c r="DX601" s="51"/>
      <c r="DY601" s="51"/>
      <c r="DZ601" s="51"/>
      <c r="EA601" s="51"/>
      <c r="EB601" s="51"/>
      <c r="EC601" s="51"/>
      <c r="ED601" s="51"/>
      <c r="EE601" s="51"/>
      <c r="EF601" s="51"/>
      <c r="EG601" s="51"/>
      <c r="EH601" s="51"/>
      <c r="EI601" s="51"/>
      <c r="EJ601" s="51"/>
      <c r="EK601" s="51"/>
      <c r="EL601" s="51"/>
      <c r="EM601" s="51"/>
      <c r="EN601" s="51"/>
      <c r="EO601" s="51"/>
      <c r="EP601" s="51"/>
      <c r="EQ601" s="51"/>
      <c r="ER601" s="51"/>
      <c r="ES601" s="51"/>
      <c r="ET601" s="51"/>
      <c r="EU601" s="51"/>
      <c r="EV601" s="51"/>
      <c r="EW601" s="51"/>
      <c r="EX601" s="51"/>
      <c r="EY601" s="51"/>
      <c r="EZ601" s="51"/>
      <c r="FA601" s="51"/>
      <c r="FB601" s="51"/>
      <c r="FC601" s="51"/>
      <c r="FD601" s="51"/>
      <c r="FE601" s="51"/>
      <c r="FF601" s="51"/>
      <c r="FG601" s="51"/>
      <c r="FH601" s="51"/>
      <c r="FI601" s="51"/>
      <c r="FJ601" s="51"/>
      <c r="FK601" s="51"/>
      <c r="FL601" s="51"/>
      <c r="FM601" s="51"/>
      <c r="FN601" s="51"/>
      <c r="FO601" s="51"/>
      <c r="FP601" s="51"/>
      <c r="FQ601" s="51"/>
      <c r="FR601" s="51"/>
      <c r="FS601" s="51"/>
      <c r="FT601" s="51"/>
      <c r="FU601" s="51"/>
      <c r="FV601" s="51"/>
      <c r="FW601" s="51"/>
      <c r="FX601" s="51"/>
      <c r="FY601" s="51"/>
      <c r="FZ601" s="51"/>
      <c r="GA601" s="51"/>
      <c r="GB601" s="51"/>
      <c r="GC601" s="51"/>
      <c r="GD601" s="51"/>
      <c r="GE601" s="51"/>
      <c r="GF601" s="51"/>
      <c r="GG601" s="51"/>
      <c r="GH601" s="51"/>
      <c r="GI601" s="51"/>
      <c r="GJ601" s="51"/>
      <c r="GK601" s="51"/>
      <c r="GL601" s="51"/>
      <c r="GM601" s="51"/>
      <c r="GN601" s="51"/>
      <c r="GO601" s="51"/>
      <c r="GP601" s="51"/>
      <c r="GQ601" s="51"/>
      <c r="GR601" s="51"/>
      <c r="GS601" s="51"/>
      <c r="GT601" s="51"/>
      <c r="GU601" s="51"/>
      <c r="GV601" s="51"/>
      <c r="GW601" s="51"/>
      <c r="GX601" s="51"/>
      <c r="GY601" s="51"/>
      <c r="GZ601" s="51"/>
      <c r="HA601" s="51"/>
      <c r="HB601" s="51"/>
      <c r="HC601" s="51"/>
      <c r="HD601" s="51"/>
      <c r="HE601" s="51"/>
      <c r="HF601" s="51"/>
      <c r="HG601" s="51"/>
      <c r="HH601" s="51"/>
      <c r="HI601" s="51"/>
      <c r="HJ601" s="51"/>
      <c r="HK601" s="51"/>
      <c r="HL601" s="51"/>
      <c r="HM601" s="51"/>
      <c r="HN601" s="51"/>
      <c r="HO601" s="51"/>
      <c r="HP601" s="51"/>
      <c r="HQ601" s="51"/>
      <c r="HR601" s="51"/>
      <c r="HS601" s="51"/>
      <c r="HT601" s="51"/>
      <c r="HU601" s="51"/>
      <c r="HV601" s="51"/>
      <c r="HW601" s="51"/>
      <c r="HX601" s="51"/>
      <c r="HY601" s="51"/>
      <c r="HZ601" s="51"/>
      <c r="IA601" s="51"/>
      <c r="IB601" s="51"/>
      <c r="IC601" s="51"/>
      <c r="ID601" s="51"/>
      <c r="IE601" s="51"/>
      <c r="IF601" s="51"/>
      <c r="IG601" s="51"/>
      <c r="IH601" s="51"/>
      <c r="II601" s="51"/>
      <c r="IJ601" s="51"/>
      <c r="IK601" s="51"/>
      <c r="IL601" s="51"/>
      <c r="IM601" s="51"/>
      <c r="IN601" s="51"/>
      <c r="IO601" s="51"/>
      <c r="IP601" s="51"/>
      <c r="IQ601" s="51"/>
      <c r="IR601" s="51"/>
      <c r="IS601" s="51"/>
      <c r="IT601" s="51"/>
      <c r="IU601" s="51"/>
      <c r="IV601" s="51"/>
    </row>
    <row r="602" spans="1:256" ht="13.5">
      <c r="A602" s="50"/>
      <c r="B602" s="51"/>
      <c r="C602" s="51"/>
      <c r="D602" s="51"/>
      <c r="E602" s="51"/>
      <c r="F602" s="51"/>
      <c r="G602" s="51"/>
      <c r="H602" s="51"/>
      <c r="I602" s="51"/>
      <c r="J602" s="51"/>
      <c r="K602" s="51"/>
      <c r="L602" s="51"/>
      <c r="M602" s="51"/>
      <c r="N602" s="51"/>
      <c r="O602" s="51"/>
      <c r="P602" s="51"/>
      <c r="Q602" s="51"/>
      <c r="R602" s="51"/>
      <c r="S602" s="51"/>
      <c r="T602" s="51"/>
      <c r="U602" s="51"/>
      <c r="V602" s="51"/>
      <c r="W602" s="51"/>
      <c r="X602" s="51"/>
      <c r="Y602" s="51"/>
      <c r="Z602" s="51"/>
      <c r="AA602" s="51"/>
      <c r="AB602" s="51"/>
      <c r="AC602" s="51"/>
      <c r="AD602" s="51"/>
      <c r="AE602" s="51"/>
      <c r="AF602" s="51"/>
      <c r="AG602" s="51"/>
      <c r="AH602" s="51"/>
      <c r="AI602" s="51"/>
      <c r="AJ602" s="51"/>
      <c r="AK602" s="51"/>
      <c r="AL602" s="51"/>
      <c r="AM602" s="51"/>
      <c r="AN602" s="51"/>
      <c r="AO602" s="51"/>
      <c r="AP602" s="51"/>
      <c r="AQ602" s="51"/>
      <c r="AR602" s="51"/>
      <c r="AS602" s="51"/>
      <c r="AT602" s="51"/>
      <c r="AU602" s="51"/>
      <c r="AV602" s="51"/>
      <c r="AW602" s="51"/>
      <c r="AX602" s="51"/>
      <c r="AY602" s="51"/>
      <c r="AZ602" s="51"/>
      <c r="BA602" s="51"/>
      <c r="BB602" s="51"/>
      <c r="BC602" s="51"/>
      <c r="BD602" s="51"/>
      <c r="BE602" s="51"/>
      <c r="BF602" s="51"/>
      <c r="BG602" s="51"/>
      <c r="BH602" s="51"/>
      <c r="BI602" s="51"/>
      <c r="BJ602" s="51"/>
      <c r="BK602" s="51"/>
      <c r="BL602" s="51"/>
      <c r="BM602" s="51"/>
      <c r="BN602" s="51"/>
      <c r="BO602" s="51"/>
      <c r="BP602" s="51"/>
      <c r="BQ602" s="51"/>
      <c r="BR602" s="51"/>
      <c r="BS602" s="51"/>
      <c r="BT602" s="51"/>
      <c r="BU602" s="51"/>
      <c r="BV602" s="51"/>
      <c r="BW602" s="51"/>
      <c r="BX602" s="51"/>
      <c r="BY602" s="51"/>
      <c r="BZ602" s="51"/>
      <c r="CA602" s="51"/>
      <c r="CB602" s="51"/>
      <c r="CC602" s="51"/>
      <c r="CD602" s="51"/>
      <c r="CE602" s="51"/>
      <c r="CF602" s="51"/>
      <c r="CG602" s="51"/>
      <c r="CH602" s="51"/>
      <c r="CI602" s="51"/>
      <c r="CJ602" s="51"/>
      <c r="CK602" s="51"/>
      <c r="CL602" s="51"/>
      <c r="CM602" s="51"/>
      <c r="CN602" s="51"/>
      <c r="CO602" s="51"/>
      <c r="CP602" s="51"/>
      <c r="CQ602" s="51"/>
      <c r="CR602" s="51"/>
      <c r="CS602" s="51"/>
      <c r="CT602" s="51"/>
      <c r="CU602" s="51"/>
      <c r="CV602" s="51"/>
      <c r="CW602" s="51"/>
      <c r="CX602" s="51"/>
      <c r="CY602" s="51"/>
      <c r="CZ602" s="51"/>
      <c r="DA602" s="51"/>
      <c r="DB602" s="51"/>
      <c r="DC602" s="51"/>
      <c r="DD602" s="51"/>
      <c r="DE602" s="51"/>
      <c r="DF602" s="51"/>
      <c r="DG602" s="51"/>
      <c r="DH602" s="51"/>
      <c r="DI602" s="51"/>
      <c r="DJ602" s="51"/>
      <c r="DK602" s="51"/>
      <c r="DL602" s="51"/>
      <c r="DM602" s="51"/>
      <c r="DN602" s="51"/>
      <c r="DO602" s="51"/>
      <c r="DP602" s="51"/>
      <c r="DQ602" s="51"/>
      <c r="DR602" s="51"/>
      <c r="DS602" s="51"/>
      <c r="DT602" s="51"/>
      <c r="DU602" s="51"/>
      <c r="DV602" s="51"/>
      <c r="DW602" s="51"/>
      <c r="DX602" s="51"/>
      <c r="DY602" s="51"/>
      <c r="DZ602" s="51"/>
      <c r="EA602" s="51"/>
      <c r="EB602" s="51"/>
      <c r="EC602" s="51"/>
      <c r="ED602" s="51"/>
      <c r="EE602" s="51"/>
      <c r="EF602" s="51"/>
      <c r="EG602" s="51"/>
      <c r="EH602" s="51"/>
      <c r="EI602" s="51"/>
      <c r="EJ602" s="51"/>
      <c r="EK602" s="51"/>
      <c r="EL602" s="51"/>
      <c r="EM602" s="51"/>
      <c r="EN602" s="51"/>
      <c r="EO602" s="51"/>
      <c r="EP602" s="51"/>
      <c r="EQ602" s="51"/>
      <c r="ER602" s="51"/>
      <c r="ES602" s="51"/>
      <c r="ET602" s="51"/>
      <c r="EU602" s="51"/>
      <c r="EV602" s="51"/>
      <c r="EW602" s="51"/>
      <c r="EX602" s="51"/>
      <c r="EY602" s="51"/>
      <c r="EZ602" s="51"/>
      <c r="FA602" s="51"/>
      <c r="FB602" s="51"/>
      <c r="FC602" s="51"/>
      <c r="FD602" s="51"/>
      <c r="FE602" s="51"/>
      <c r="FF602" s="51"/>
      <c r="FG602" s="51"/>
      <c r="FH602" s="51"/>
      <c r="FI602" s="51"/>
      <c r="FJ602" s="51"/>
      <c r="FK602" s="51"/>
      <c r="FL602" s="51"/>
      <c r="FM602" s="51"/>
      <c r="FN602" s="51"/>
      <c r="FO602" s="51"/>
      <c r="FP602" s="51"/>
      <c r="FQ602" s="51"/>
      <c r="FR602" s="51"/>
      <c r="FS602" s="51"/>
      <c r="FT602" s="51"/>
      <c r="FU602" s="51"/>
      <c r="FV602" s="51"/>
      <c r="FW602" s="51"/>
      <c r="FX602" s="51"/>
      <c r="FY602" s="51"/>
      <c r="FZ602" s="51"/>
      <c r="GA602" s="51"/>
      <c r="GB602" s="51"/>
      <c r="GC602" s="51"/>
      <c r="GD602" s="51"/>
      <c r="GE602" s="51"/>
      <c r="GF602" s="51"/>
      <c r="GG602" s="51"/>
      <c r="GH602" s="51"/>
      <c r="GI602" s="51"/>
      <c r="GJ602" s="51"/>
      <c r="GK602" s="51"/>
      <c r="GL602" s="51"/>
      <c r="GM602" s="51"/>
      <c r="GN602" s="51"/>
      <c r="GO602" s="51"/>
      <c r="GP602" s="51"/>
      <c r="GQ602" s="51"/>
      <c r="GR602" s="51"/>
      <c r="GS602" s="51"/>
      <c r="GT602" s="51"/>
      <c r="GU602" s="51"/>
      <c r="GV602" s="51"/>
      <c r="GW602" s="51"/>
      <c r="GX602" s="51"/>
      <c r="GY602" s="51"/>
      <c r="GZ602" s="51"/>
      <c r="HA602" s="51"/>
      <c r="HB602" s="51"/>
      <c r="HC602" s="51"/>
      <c r="HD602" s="51"/>
      <c r="HE602" s="51"/>
      <c r="HF602" s="51"/>
      <c r="HG602" s="51"/>
      <c r="HH602" s="51"/>
      <c r="HI602" s="51"/>
      <c r="HJ602" s="51"/>
      <c r="HK602" s="51"/>
      <c r="HL602" s="51"/>
      <c r="HM602" s="51"/>
      <c r="HN602" s="51"/>
      <c r="HO602" s="51"/>
      <c r="HP602" s="51"/>
      <c r="HQ602" s="51"/>
      <c r="HR602" s="51"/>
      <c r="HS602" s="51"/>
      <c r="HT602" s="51"/>
      <c r="HU602" s="51"/>
      <c r="HV602" s="51"/>
      <c r="HW602" s="51"/>
      <c r="HX602" s="51"/>
      <c r="HY602" s="51"/>
      <c r="HZ602" s="51"/>
      <c r="IA602" s="51"/>
      <c r="IB602" s="51"/>
      <c r="IC602" s="51"/>
      <c r="ID602" s="51"/>
      <c r="IE602" s="51"/>
      <c r="IF602" s="51"/>
      <c r="IG602" s="51"/>
      <c r="IH602" s="51"/>
      <c r="II602" s="51"/>
      <c r="IJ602" s="51"/>
      <c r="IK602" s="51"/>
      <c r="IL602" s="51"/>
      <c r="IM602" s="51"/>
      <c r="IN602" s="51"/>
      <c r="IO602" s="51"/>
      <c r="IP602" s="51"/>
      <c r="IQ602" s="51"/>
      <c r="IR602" s="51"/>
      <c r="IS602" s="51"/>
      <c r="IT602" s="51"/>
      <c r="IU602" s="51"/>
      <c r="IV602" s="51"/>
    </row>
    <row r="603" spans="1:256" ht="13.5">
      <c r="A603" s="50"/>
      <c r="B603" s="51"/>
      <c r="C603" s="51"/>
      <c r="D603" s="51"/>
      <c r="E603" s="51"/>
      <c r="F603" s="51"/>
      <c r="G603" s="51"/>
      <c r="H603" s="51"/>
      <c r="I603" s="51"/>
      <c r="J603" s="51"/>
      <c r="K603" s="51"/>
      <c r="L603" s="51"/>
      <c r="M603" s="51"/>
      <c r="N603" s="51"/>
      <c r="O603" s="51"/>
      <c r="P603" s="51"/>
      <c r="Q603" s="51"/>
      <c r="R603" s="51"/>
      <c r="S603" s="51"/>
      <c r="T603" s="51"/>
      <c r="U603" s="51"/>
      <c r="V603" s="51"/>
      <c r="W603" s="51"/>
      <c r="X603" s="51"/>
      <c r="Y603" s="51"/>
      <c r="Z603" s="51"/>
      <c r="AA603" s="51"/>
      <c r="AB603" s="51"/>
      <c r="AC603" s="51"/>
      <c r="AD603" s="51"/>
      <c r="AE603" s="51"/>
      <c r="AF603" s="51"/>
      <c r="AG603" s="51"/>
      <c r="AH603" s="51"/>
      <c r="AI603" s="51"/>
      <c r="AJ603" s="51"/>
      <c r="AK603" s="51"/>
      <c r="AL603" s="51"/>
      <c r="AM603" s="51"/>
      <c r="AN603" s="51"/>
      <c r="AO603" s="51"/>
      <c r="AP603" s="51"/>
      <c r="AQ603" s="51"/>
      <c r="AR603" s="51"/>
      <c r="AS603" s="51"/>
      <c r="AT603" s="51"/>
      <c r="AU603" s="51"/>
      <c r="AV603" s="51"/>
      <c r="AW603" s="51"/>
      <c r="AX603" s="51"/>
      <c r="AY603" s="51"/>
      <c r="AZ603" s="51"/>
      <c r="BA603" s="51"/>
      <c r="BB603" s="51"/>
      <c r="BC603" s="51"/>
      <c r="BD603" s="51"/>
      <c r="BE603" s="51"/>
      <c r="BF603" s="51"/>
      <c r="BG603" s="51"/>
      <c r="BH603" s="51"/>
      <c r="BI603" s="51"/>
      <c r="BJ603" s="51"/>
      <c r="BK603" s="51"/>
      <c r="BL603" s="51"/>
      <c r="BM603" s="51"/>
      <c r="BN603" s="51"/>
      <c r="BO603" s="51"/>
      <c r="BP603" s="51"/>
      <c r="BQ603" s="51"/>
      <c r="BR603" s="51"/>
      <c r="BS603" s="51"/>
      <c r="BT603" s="51"/>
      <c r="BU603" s="51"/>
      <c r="BV603" s="51"/>
      <c r="BW603" s="51"/>
      <c r="BX603" s="51"/>
      <c r="BY603" s="51"/>
      <c r="BZ603" s="51"/>
      <c r="CA603" s="51"/>
      <c r="CB603" s="51"/>
      <c r="CC603" s="51"/>
      <c r="CD603" s="51"/>
      <c r="CE603" s="51"/>
      <c r="CF603" s="51"/>
      <c r="CG603" s="51"/>
      <c r="CH603" s="51"/>
      <c r="CI603" s="51"/>
      <c r="CJ603" s="51"/>
      <c r="CK603" s="51"/>
      <c r="CL603" s="51"/>
      <c r="CM603" s="51"/>
      <c r="CN603" s="51"/>
      <c r="CO603" s="51"/>
      <c r="CP603" s="51"/>
      <c r="CQ603" s="51"/>
      <c r="CR603" s="51"/>
      <c r="CS603" s="51"/>
      <c r="CT603" s="51"/>
      <c r="CU603" s="51"/>
      <c r="CV603" s="51"/>
      <c r="CW603" s="51"/>
      <c r="CX603" s="51"/>
      <c r="CY603" s="51"/>
      <c r="CZ603" s="51"/>
      <c r="DA603" s="51"/>
      <c r="DB603" s="51"/>
      <c r="DC603" s="51"/>
      <c r="DD603" s="51"/>
      <c r="DE603" s="51"/>
      <c r="DF603" s="51"/>
      <c r="DG603" s="51"/>
      <c r="DH603" s="51"/>
      <c r="DI603" s="51"/>
      <c r="DJ603" s="51"/>
      <c r="DK603" s="51"/>
      <c r="DL603" s="51"/>
      <c r="DM603" s="51"/>
      <c r="DN603" s="51"/>
      <c r="DO603" s="51"/>
      <c r="DP603" s="51"/>
      <c r="DQ603" s="51"/>
      <c r="DR603" s="51"/>
      <c r="DS603" s="51"/>
      <c r="DT603" s="51"/>
      <c r="DU603" s="51"/>
      <c r="DV603" s="51"/>
      <c r="DW603" s="51"/>
      <c r="DX603" s="51"/>
      <c r="DY603" s="51"/>
      <c r="DZ603" s="51"/>
      <c r="EA603" s="51"/>
      <c r="EB603" s="51"/>
      <c r="EC603" s="51"/>
      <c r="ED603" s="51"/>
      <c r="EE603" s="51"/>
      <c r="EF603" s="51"/>
      <c r="EG603" s="51"/>
      <c r="EH603" s="51"/>
      <c r="EI603" s="51"/>
      <c r="EJ603" s="51"/>
      <c r="EK603" s="51"/>
      <c r="EL603" s="51"/>
      <c r="EM603" s="51"/>
      <c r="EN603" s="51"/>
      <c r="EO603" s="51"/>
      <c r="EP603" s="51"/>
      <c r="EQ603" s="51"/>
      <c r="ER603" s="51"/>
      <c r="ES603" s="51"/>
      <c r="ET603" s="51"/>
      <c r="EU603" s="51"/>
      <c r="EV603" s="51"/>
      <c r="EW603" s="51"/>
      <c r="EX603" s="51"/>
      <c r="EY603" s="51"/>
      <c r="EZ603" s="51"/>
      <c r="FA603" s="51"/>
      <c r="FB603" s="51"/>
      <c r="FC603" s="51"/>
      <c r="FD603" s="51"/>
      <c r="FE603" s="51"/>
      <c r="FF603" s="51"/>
      <c r="FG603" s="51"/>
      <c r="FH603" s="51"/>
      <c r="FI603" s="51"/>
      <c r="FJ603" s="51"/>
      <c r="FK603" s="51"/>
      <c r="FL603" s="51"/>
      <c r="FM603" s="51"/>
      <c r="FN603" s="51"/>
      <c r="FO603" s="51"/>
      <c r="FP603" s="51"/>
      <c r="FQ603" s="51"/>
      <c r="FR603" s="51"/>
      <c r="FS603" s="51"/>
      <c r="FT603" s="51"/>
      <c r="FU603" s="51"/>
      <c r="FV603" s="51"/>
      <c r="FW603" s="51"/>
      <c r="FX603" s="51"/>
      <c r="FY603" s="51"/>
      <c r="FZ603" s="51"/>
      <c r="GA603" s="51"/>
      <c r="GB603" s="51"/>
      <c r="GC603" s="51"/>
      <c r="GD603" s="51"/>
      <c r="GE603" s="51"/>
      <c r="GF603" s="51"/>
      <c r="GG603" s="51"/>
      <c r="GH603" s="51"/>
      <c r="GI603" s="51"/>
      <c r="GJ603" s="51"/>
      <c r="GK603" s="51"/>
      <c r="GL603" s="51"/>
      <c r="GM603" s="51"/>
      <c r="GN603" s="51"/>
      <c r="GO603" s="51"/>
      <c r="GP603" s="51"/>
      <c r="GQ603" s="51"/>
      <c r="GR603" s="51"/>
      <c r="GS603" s="51"/>
      <c r="GT603" s="51"/>
      <c r="GU603" s="51"/>
      <c r="GV603" s="51"/>
      <c r="GW603" s="51"/>
      <c r="GX603" s="51"/>
      <c r="GY603" s="51"/>
      <c r="GZ603" s="51"/>
      <c r="HA603" s="51"/>
      <c r="HB603" s="51"/>
      <c r="HC603" s="51"/>
      <c r="HD603" s="51"/>
      <c r="HE603" s="51"/>
      <c r="HF603" s="51"/>
      <c r="HG603" s="51"/>
      <c r="HH603" s="51"/>
      <c r="HI603" s="51"/>
      <c r="HJ603" s="51"/>
      <c r="HK603" s="51"/>
      <c r="HL603" s="51"/>
      <c r="HM603" s="51"/>
      <c r="HN603" s="51"/>
      <c r="HO603" s="51"/>
      <c r="HP603" s="51"/>
      <c r="HQ603" s="51"/>
      <c r="HR603" s="51"/>
      <c r="HS603" s="51"/>
      <c r="HT603" s="51"/>
      <c r="HU603" s="51"/>
      <c r="HV603" s="51"/>
      <c r="HW603" s="51"/>
      <c r="HX603" s="51"/>
      <c r="HY603" s="51"/>
      <c r="HZ603" s="51"/>
      <c r="IA603" s="51"/>
      <c r="IB603" s="51"/>
      <c r="IC603" s="51"/>
      <c r="ID603" s="51"/>
      <c r="IE603" s="51"/>
      <c r="IF603" s="51"/>
      <c r="IG603" s="51"/>
      <c r="IH603" s="51"/>
      <c r="II603" s="51"/>
      <c r="IJ603" s="51"/>
      <c r="IK603" s="51"/>
      <c r="IL603" s="51"/>
      <c r="IM603" s="51"/>
      <c r="IN603" s="51"/>
      <c r="IO603" s="51"/>
      <c r="IP603" s="51"/>
      <c r="IQ603" s="51"/>
      <c r="IR603" s="51"/>
      <c r="IS603" s="51"/>
      <c r="IT603" s="51"/>
      <c r="IU603" s="51"/>
      <c r="IV603" s="51"/>
    </row>
    <row r="604" spans="1:256" ht="13.5">
      <c r="A604" s="50"/>
      <c r="B604" s="51"/>
      <c r="C604" s="51"/>
      <c r="D604" s="51"/>
      <c r="E604" s="51"/>
      <c r="F604" s="51"/>
      <c r="G604" s="51"/>
      <c r="H604" s="51"/>
      <c r="I604" s="51"/>
      <c r="J604" s="51"/>
      <c r="K604" s="51"/>
      <c r="L604" s="51"/>
      <c r="M604" s="51"/>
      <c r="N604" s="51"/>
      <c r="O604" s="51"/>
      <c r="P604" s="51"/>
      <c r="Q604" s="51"/>
      <c r="R604" s="51"/>
      <c r="S604" s="51"/>
      <c r="T604" s="51"/>
      <c r="U604" s="51"/>
      <c r="V604" s="51"/>
      <c r="W604" s="51"/>
      <c r="X604" s="51"/>
      <c r="Y604" s="51"/>
      <c r="Z604" s="51"/>
      <c r="AA604" s="51"/>
      <c r="AB604" s="51"/>
      <c r="AC604" s="51"/>
      <c r="AD604" s="51"/>
      <c r="AE604" s="51"/>
      <c r="AF604" s="51"/>
      <c r="AG604" s="51"/>
      <c r="AH604" s="51"/>
      <c r="AI604" s="51"/>
      <c r="AJ604" s="51"/>
      <c r="AK604" s="51"/>
      <c r="AL604" s="51"/>
      <c r="AM604" s="51"/>
      <c r="AN604" s="51"/>
      <c r="AO604" s="51"/>
      <c r="AP604" s="51"/>
      <c r="AQ604" s="51"/>
      <c r="AR604" s="51"/>
      <c r="AS604" s="51"/>
      <c r="AT604" s="51"/>
      <c r="AU604" s="51"/>
      <c r="AV604" s="51"/>
      <c r="AW604" s="51"/>
      <c r="AX604" s="51"/>
      <c r="AY604" s="51"/>
      <c r="AZ604" s="51"/>
      <c r="BA604" s="51"/>
      <c r="BB604" s="51"/>
      <c r="BC604" s="51"/>
      <c r="BD604" s="51"/>
      <c r="BE604" s="51"/>
      <c r="BF604" s="51"/>
      <c r="BG604" s="51"/>
      <c r="BH604" s="51"/>
      <c r="BI604" s="51"/>
      <c r="BJ604" s="51"/>
      <c r="BK604" s="51"/>
      <c r="BL604" s="51"/>
      <c r="BM604" s="51"/>
      <c r="BN604" s="51"/>
      <c r="BO604" s="51"/>
      <c r="BP604" s="51"/>
      <c r="BQ604" s="51"/>
      <c r="BR604" s="51"/>
      <c r="BS604" s="51"/>
      <c r="BT604" s="51"/>
      <c r="BU604" s="51"/>
      <c r="BV604" s="51"/>
      <c r="BW604" s="51"/>
      <c r="BX604" s="51"/>
      <c r="BY604" s="51"/>
      <c r="BZ604" s="51"/>
      <c r="CA604" s="51"/>
      <c r="CB604" s="51"/>
      <c r="CC604" s="51"/>
      <c r="CD604" s="51"/>
      <c r="CE604" s="51"/>
      <c r="CF604" s="51"/>
      <c r="CG604" s="51"/>
      <c r="CH604" s="51"/>
      <c r="CI604" s="51"/>
      <c r="CJ604" s="51"/>
      <c r="CK604" s="51"/>
      <c r="CL604" s="51"/>
      <c r="CM604" s="51"/>
      <c r="CN604" s="51"/>
      <c r="CO604" s="51"/>
      <c r="CP604" s="51"/>
      <c r="CQ604" s="51"/>
      <c r="CR604" s="51"/>
      <c r="CS604" s="51"/>
      <c r="CT604" s="51"/>
      <c r="CU604" s="51"/>
      <c r="CV604" s="51"/>
      <c r="CW604" s="51"/>
      <c r="CX604" s="51"/>
      <c r="CY604" s="51"/>
      <c r="CZ604" s="51"/>
      <c r="DA604" s="51"/>
      <c r="DB604" s="51"/>
      <c r="DC604" s="51"/>
      <c r="DD604" s="51"/>
      <c r="DE604" s="51"/>
      <c r="DF604" s="51"/>
      <c r="DG604" s="51"/>
      <c r="DH604" s="51"/>
      <c r="DI604" s="51"/>
      <c r="DJ604" s="51"/>
      <c r="DK604" s="51"/>
      <c r="DL604" s="51"/>
      <c r="DM604" s="51"/>
      <c r="DN604" s="51"/>
      <c r="DO604" s="51"/>
      <c r="DP604" s="51"/>
      <c r="DQ604" s="51"/>
      <c r="DR604" s="51"/>
      <c r="DS604" s="51"/>
      <c r="DT604" s="51"/>
      <c r="DU604" s="51"/>
      <c r="DV604" s="51"/>
      <c r="DW604" s="51"/>
      <c r="DX604" s="51"/>
      <c r="DY604" s="51"/>
      <c r="DZ604" s="51"/>
      <c r="EA604" s="51"/>
      <c r="EB604" s="51"/>
      <c r="EC604" s="51"/>
      <c r="ED604" s="51"/>
      <c r="EE604" s="51"/>
      <c r="EF604" s="51"/>
      <c r="EG604" s="51"/>
      <c r="EH604" s="51"/>
      <c r="EI604" s="51"/>
      <c r="EJ604" s="51"/>
      <c r="EK604" s="51"/>
      <c r="EL604" s="51"/>
      <c r="EM604" s="51"/>
      <c r="EN604" s="51"/>
      <c r="EO604" s="51"/>
      <c r="EP604" s="51"/>
      <c r="EQ604" s="51"/>
      <c r="ER604" s="51"/>
      <c r="ES604" s="51"/>
      <c r="ET604" s="51"/>
      <c r="EU604" s="51"/>
      <c r="EV604" s="51"/>
      <c r="EW604" s="51"/>
      <c r="EX604" s="51"/>
      <c r="EY604" s="51"/>
      <c r="EZ604" s="51"/>
      <c r="FA604" s="51"/>
      <c r="FB604" s="51"/>
      <c r="FC604" s="51"/>
      <c r="FD604" s="51"/>
      <c r="FE604" s="51"/>
      <c r="FF604" s="51"/>
      <c r="FG604" s="51"/>
      <c r="FH604" s="51"/>
      <c r="FI604" s="51"/>
      <c r="FJ604" s="51"/>
      <c r="FK604" s="51"/>
      <c r="FL604" s="51"/>
      <c r="FM604" s="51"/>
      <c r="FN604" s="51"/>
      <c r="FO604" s="51"/>
      <c r="FP604" s="51"/>
      <c r="FQ604" s="51"/>
      <c r="FR604" s="51"/>
      <c r="FS604" s="51"/>
      <c r="FT604" s="51"/>
      <c r="FU604" s="51"/>
      <c r="FV604" s="51"/>
      <c r="FW604" s="51"/>
      <c r="FX604" s="51"/>
      <c r="FY604" s="51"/>
      <c r="FZ604" s="51"/>
      <c r="GA604" s="51"/>
      <c r="GB604" s="51"/>
      <c r="GC604" s="51"/>
      <c r="GD604" s="51"/>
      <c r="GE604" s="51"/>
      <c r="GF604" s="51"/>
      <c r="GG604" s="51"/>
      <c r="GH604" s="51"/>
      <c r="GI604" s="51"/>
      <c r="GJ604" s="51"/>
      <c r="GK604" s="51"/>
      <c r="GL604" s="51"/>
      <c r="GM604" s="51"/>
      <c r="GN604" s="51"/>
      <c r="GO604" s="51"/>
      <c r="GP604" s="51"/>
      <c r="GQ604" s="51"/>
      <c r="GR604" s="51"/>
      <c r="GS604" s="51"/>
      <c r="GT604" s="51"/>
      <c r="GU604" s="51"/>
      <c r="GV604" s="51"/>
      <c r="GW604" s="51"/>
      <c r="GX604" s="51"/>
      <c r="GY604" s="51"/>
      <c r="GZ604" s="51"/>
      <c r="HA604" s="51"/>
      <c r="HB604" s="51"/>
      <c r="HC604" s="51"/>
      <c r="HD604" s="51"/>
      <c r="HE604" s="51"/>
      <c r="HF604" s="51"/>
      <c r="HG604" s="51"/>
      <c r="HH604" s="51"/>
      <c r="HI604" s="51"/>
      <c r="HJ604" s="51"/>
      <c r="HK604" s="51"/>
      <c r="HL604" s="51"/>
      <c r="HM604" s="51"/>
      <c r="HN604" s="51"/>
      <c r="HO604" s="51"/>
      <c r="HP604" s="51"/>
      <c r="HQ604" s="51"/>
      <c r="HR604" s="51"/>
      <c r="HS604" s="51"/>
      <c r="HT604" s="51"/>
      <c r="HU604" s="51"/>
      <c r="HV604" s="51"/>
      <c r="HW604" s="51"/>
      <c r="HX604" s="51"/>
      <c r="HY604" s="51"/>
      <c r="HZ604" s="51"/>
      <c r="IA604" s="51"/>
      <c r="IB604" s="51"/>
      <c r="IC604" s="51"/>
      <c r="ID604" s="51"/>
      <c r="IE604" s="51"/>
      <c r="IF604" s="51"/>
      <c r="IG604" s="51"/>
      <c r="IH604" s="51"/>
      <c r="II604" s="51"/>
      <c r="IJ604" s="51"/>
      <c r="IK604" s="51"/>
      <c r="IL604" s="51"/>
      <c r="IM604" s="51"/>
      <c r="IN604" s="51"/>
      <c r="IO604" s="51"/>
      <c r="IP604" s="51"/>
      <c r="IQ604" s="51"/>
      <c r="IR604" s="51"/>
      <c r="IS604" s="51"/>
      <c r="IT604" s="51"/>
      <c r="IU604" s="51"/>
      <c r="IV604" s="51"/>
    </row>
    <row r="605" spans="1:256" ht="13.5">
      <c r="A605" s="50"/>
      <c r="B605" s="51"/>
      <c r="C605" s="51"/>
      <c r="D605" s="51"/>
      <c r="E605" s="51"/>
      <c r="F605" s="51"/>
      <c r="G605" s="51"/>
      <c r="H605" s="51"/>
      <c r="I605" s="51"/>
      <c r="J605" s="51"/>
      <c r="K605" s="51"/>
      <c r="L605" s="51"/>
      <c r="M605" s="51"/>
      <c r="N605" s="51"/>
      <c r="O605" s="51"/>
      <c r="P605" s="51"/>
      <c r="Q605" s="51"/>
      <c r="R605" s="51"/>
      <c r="S605" s="51"/>
      <c r="T605" s="51"/>
      <c r="U605" s="51"/>
      <c r="V605" s="51"/>
      <c r="W605" s="51"/>
      <c r="X605" s="51"/>
      <c r="Y605" s="51"/>
      <c r="Z605" s="51"/>
      <c r="AA605" s="51"/>
      <c r="AB605" s="51"/>
      <c r="AC605" s="51"/>
      <c r="AD605" s="51"/>
      <c r="AE605" s="51"/>
      <c r="AF605" s="51"/>
      <c r="AG605" s="51"/>
      <c r="AH605" s="51"/>
      <c r="AI605" s="51"/>
      <c r="AJ605" s="51"/>
      <c r="AK605" s="51"/>
      <c r="AL605" s="51"/>
      <c r="AM605" s="51"/>
      <c r="AN605" s="51"/>
      <c r="AO605" s="51"/>
      <c r="AP605" s="51"/>
      <c r="AQ605" s="51"/>
      <c r="AR605" s="51"/>
      <c r="AS605" s="51"/>
      <c r="AT605" s="51"/>
      <c r="AU605" s="51"/>
      <c r="AV605" s="51"/>
      <c r="AW605" s="51"/>
      <c r="AX605" s="51"/>
      <c r="AY605" s="51"/>
      <c r="AZ605" s="51"/>
      <c r="BA605" s="51"/>
      <c r="BB605" s="51"/>
      <c r="BC605" s="51"/>
      <c r="BD605" s="51"/>
      <c r="BE605" s="51"/>
      <c r="BF605" s="51"/>
      <c r="BG605" s="51"/>
      <c r="BH605" s="51"/>
      <c r="BI605" s="51"/>
      <c r="BJ605" s="51"/>
      <c r="BK605" s="51"/>
      <c r="BL605" s="51"/>
      <c r="BM605" s="51"/>
      <c r="BN605" s="51"/>
      <c r="BO605" s="51"/>
      <c r="BP605" s="51"/>
      <c r="BQ605" s="51"/>
      <c r="BR605" s="51"/>
      <c r="BS605" s="51"/>
      <c r="BT605" s="51"/>
      <c r="BU605" s="51"/>
      <c r="BV605" s="51"/>
      <c r="BW605" s="51"/>
      <c r="BX605" s="51"/>
      <c r="BY605" s="51"/>
      <c r="BZ605" s="51"/>
      <c r="CA605" s="51"/>
      <c r="CB605" s="51"/>
      <c r="CC605" s="51"/>
      <c r="CD605" s="51"/>
      <c r="CE605" s="51"/>
      <c r="CF605" s="51"/>
      <c r="CG605" s="51"/>
      <c r="CH605" s="51"/>
      <c r="CI605" s="51"/>
      <c r="CJ605" s="51"/>
      <c r="CK605" s="51"/>
      <c r="CL605" s="51"/>
      <c r="CM605" s="51"/>
      <c r="CN605" s="51"/>
      <c r="CO605" s="51"/>
      <c r="CP605" s="51"/>
      <c r="CQ605" s="51"/>
      <c r="CR605" s="51"/>
      <c r="CS605" s="51"/>
      <c r="CT605" s="51"/>
      <c r="CU605" s="51"/>
      <c r="CV605" s="51"/>
      <c r="CW605" s="51"/>
      <c r="CX605" s="51"/>
      <c r="CY605" s="51"/>
      <c r="CZ605" s="51"/>
      <c r="DA605" s="51"/>
      <c r="DB605" s="51"/>
      <c r="DC605" s="51"/>
      <c r="DD605" s="51"/>
      <c r="DE605" s="51"/>
      <c r="DF605" s="51"/>
      <c r="DG605" s="51"/>
      <c r="DH605" s="51"/>
      <c r="DI605" s="51"/>
      <c r="DJ605" s="51"/>
      <c r="DK605" s="51"/>
      <c r="DL605" s="51"/>
      <c r="DM605" s="51"/>
      <c r="DN605" s="51"/>
      <c r="DO605" s="51"/>
      <c r="DP605" s="51"/>
      <c r="DQ605" s="51"/>
      <c r="DR605" s="51"/>
      <c r="DS605" s="51"/>
      <c r="DT605" s="51"/>
      <c r="DU605" s="51"/>
      <c r="DV605" s="51"/>
      <c r="DW605" s="51"/>
      <c r="DX605" s="51"/>
      <c r="DY605" s="51"/>
      <c r="DZ605" s="51"/>
      <c r="EA605" s="51"/>
      <c r="EB605" s="51"/>
      <c r="EC605" s="51"/>
      <c r="ED605" s="51"/>
      <c r="EE605" s="51"/>
      <c r="EF605" s="51"/>
      <c r="EG605" s="51"/>
      <c r="EH605" s="51"/>
      <c r="EI605" s="51"/>
      <c r="EJ605" s="51"/>
      <c r="EK605" s="51"/>
      <c r="EL605" s="51"/>
      <c r="EM605" s="51"/>
      <c r="EN605" s="51"/>
      <c r="EO605" s="51"/>
      <c r="EP605" s="51"/>
      <c r="EQ605" s="51"/>
      <c r="ER605" s="51"/>
      <c r="ES605" s="51"/>
      <c r="ET605" s="51"/>
      <c r="EU605" s="51"/>
      <c r="EV605" s="51"/>
      <c r="EW605" s="51"/>
      <c r="EX605" s="51"/>
      <c r="EY605" s="51"/>
      <c r="EZ605" s="51"/>
      <c r="FA605" s="51"/>
      <c r="FB605" s="51"/>
      <c r="FC605" s="51"/>
      <c r="FD605" s="51"/>
      <c r="FE605" s="51"/>
      <c r="FF605" s="51"/>
      <c r="FG605" s="51"/>
      <c r="FH605" s="51"/>
      <c r="FI605" s="51"/>
      <c r="FJ605" s="51"/>
      <c r="FK605" s="51"/>
      <c r="FL605" s="51"/>
      <c r="FM605" s="51"/>
      <c r="FN605" s="51"/>
      <c r="FO605" s="51"/>
      <c r="FP605" s="51"/>
      <c r="FQ605" s="51"/>
      <c r="FR605" s="51"/>
      <c r="FS605" s="51"/>
      <c r="FT605" s="51"/>
      <c r="FU605" s="51"/>
      <c r="FV605" s="51"/>
      <c r="FW605" s="51"/>
      <c r="FX605" s="51"/>
      <c r="FY605" s="51"/>
      <c r="FZ605" s="51"/>
      <c r="GA605" s="51"/>
      <c r="GB605" s="51"/>
      <c r="GC605" s="51"/>
      <c r="GD605" s="51"/>
      <c r="GE605" s="51"/>
      <c r="GF605" s="51"/>
      <c r="GG605" s="51"/>
      <c r="GH605" s="51"/>
      <c r="GI605" s="51"/>
      <c r="GJ605" s="51"/>
      <c r="GK605" s="51"/>
      <c r="GL605" s="51"/>
      <c r="GM605" s="51"/>
      <c r="GN605" s="51"/>
      <c r="GO605" s="51"/>
      <c r="GP605" s="51"/>
      <c r="GQ605" s="51"/>
      <c r="GR605" s="51"/>
      <c r="GS605" s="51"/>
      <c r="GT605" s="51"/>
      <c r="GU605" s="51"/>
      <c r="GV605" s="51"/>
      <c r="GW605" s="51"/>
      <c r="GX605" s="51"/>
      <c r="GY605" s="51"/>
      <c r="GZ605" s="51"/>
      <c r="HA605" s="51"/>
      <c r="HB605" s="51"/>
      <c r="HC605" s="51"/>
      <c r="HD605" s="51"/>
      <c r="HE605" s="51"/>
      <c r="HF605" s="51"/>
      <c r="HG605" s="51"/>
      <c r="HH605" s="51"/>
      <c r="HI605" s="51"/>
      <c r="HJ605" s="51"/>
      <c r="HK605" s="51"/>
      <c r="HL605" s="51"/>
      <c r="HM605" s="51"/>
      <c r="HN605" s="51"/>
      <c r="HO605" s="51"/>
      <c r="HP605" s="51"/>
      <c r="HQ605" s="51"/>
      <c r="HR605" s="51"/>
      <c r="HS605" s="51"/>
      <c r="HT605" s="51"/>
      <c r="HU605" s="51"/>
      <c r="HV605" s="51"/>
      <c r="HW605" s="51"/>
      <c r="HX605" s="51"/>
      <c r="HY605" s="51"/>
      <c r="HZ605" s="51"/>
      <c r="IA605" s="51"/>
      <c r="IB605" s="51"/>
      <c r="IC605" s="51"/>
      <c r="ID605" s="51"/>
      <c r="IE605" s="51"/>
      <c r="IF605" s="51"/>
      <c r="IG605" s="51"/>
      <c r="IH605" s="51"/>
      <c r="II605" s="51"/>
      <c r="IJ605" s="51"/>
      <c r="IK605" s="51"/>
      <c r="IL605" s="51"/>
      <c r="IM605" s="51"/>
      <c r="IN605" s="51"/>
      <c r="IO605" s="51"/>
      <c r="IP605" s="51"/>
      <c r="IQ605" s="51"/>
      <c r="IR605" s="51"/>
      <c r="IS605" s="51"/>
      <c r="IT605" s="51"/>
      <c r="IU605" s="51"/>
      <c r="IV605" s="51"/>
    </row>
    <row r="606" spans="1:256" ht="13.5">
      <c r="A606" s="50"/>
      <c r="B606" s="51"/>
      <c r="C606" s="51"/>
      <c r="D606" s="51"/>
      <c r="E606" s="51"/>
      <c r="F606" s="51"/>
      <c r="G606" s="51"/>
      <c r="H606" s="51"/>
      <c r="I606" s="51"/>
      <c r="J606" s="51"/>
      <c r="K606" s="51"/>
      <c r="L606" s="51"/>
      <c r="M606" s="51"/>
      <c r="N606" s="51"/>
      <c r="O606" s="51"/>
      <c r="P606" s="51"/>
      <c r="Q606" s="51"/>
      <c r="R606" s="51"/>
      <c r="S606" s="51"/>
      <c r="T606" s="51"/>
      <c r="U606" s="51"/>
      <c r="V606" s="51"/>
      <c r="W606" s="51"/>
      <c r="X606" s="51"/>
      <c r="Y606" s="51"/>
      <c r="Z606" s="51"/>
      <c r="AA606" s="51"/>
      <c r="AB606" s="51"/>
      <c r="AC606" s="51"/>
      <c r="AD606" s="51"/>
      <c r="AE606" s="51"/>
      <c r="AF606" s="51"/>
      <c r="AG606" s="51"/>
      <c r="AH606" s="51"/>
      <c r="AI606" s="51"/>
      <c r="AJ606" s="51"/>
      <c r="AK606" s="51"/>
      <c r="AL606" s="51"/>
      <c r="AM606" s="51"/>
      <c r="AN606" s="51"/>
      <c r="AO606" s="51"/>
      <c r="AP606" s="51"/>
      <c r="AQ606" s="51"/>
      <c r="AR606" s="51"/>
      <c r="AS606" s="51"/>
      <c r="AT606" s="51"/>
      <c r="AU606" s="51"/>
      <c r="AV606" s="51"/>
      <c r="AW606" s="51"/>
      <c r="AX606" s="51"/>
      <c r="AY606" s="51"/>
      <c r="AZ606" s="51"/>
      <c r="BA606" s="51"/>
      <c r="BB606" s="51"/>
      <c r="BC606" s="51"/>
      <c r="BD606" s="51"/>
      <c r="BE606" s="51"/>
      <c r="BF606" s="51"/>
      <c r="BG606" s="51"/>
      <c r="BH606" s="51"/>
      <c r="BI606" s="51"/>
      <c r="BJ606" s="51"/>
      <c r="BK606" s="51"/>
      <c r="BL606" s="51"/>
      <c r="BM606" s="51"/>
      <c r="BN606" s="51"/>
      <c r="BO606" s="51"/>
      <c r="BP606" s="51"/>
      <c r="BQ606" s="51"/>
      <c r="BR606" s="51"/>
      <c r="BS606" s="51"/>
      <c r="BT606" s="51"/>
      <c r="BU606" s="51"/>
      <c r="BV606" s="51"/>
      <c r="BW606" s="51"/>
      <c r="BX606" s="51"/>
      <c r="BY606" s="51"/>
      <c r="BZ606" s="51"/>
      <c r="CA606" s="51"/>
      <c r="CB606" s="51"/>
      <c r="CC606" s="51"/>
      <c r="CD606" s="51"/>
      <c r="CE606" s="51"/>
      <c r="CF606" s="51"/>
      <c r="CG606" s="51"/>
      <c r="CH606" s="51"/>
      <c r="CI606" s="51"/>
      <c r="CJ606" s="51"/>
      <c r="CK606" s="51"/>
      <c r="CL606" s="51"/>
      <c r="CM606" s="51"/>
      <c r="CN606" s="51"/>
      <c r="CO606" s="51"/>
      <c r="CP606" s="51"/>
      <c r="CQ606" s="51"/>
      <c r="CR606" s="51"/>
      <c r="CS606" s="51"/>
      <c r="CT606" s="51"/>
      <c r="CU606" s="51"/>
      <c r="CV606" s="51"/>
      <c r="CW606" s="51"/>
      <c r="CX606" s="51"/>
      <c r="CY606" s="51"/>
      <c r="CZ606" s="51"/>
      <c r="DA606" s="51"/>
      <c r="DB606" s="51"/>
      <c r="DC606" s="51"/>
      <c r="DD606" s="51"/>
      <c r="DE606" s="51"/>
      <c r="DF606" s="51"/>
      <c r="DG606" s="51"/>
      <c r="DH606" s="51"/>
      <c r="DI606" s="51"/>
      <c r="DJ606" s="51"/>
      <c r="DK606" s="51"/>
      <c r="DL606" s="51"/>
      <c r="DM606" s="51"/>
      <c r="DN606" s="51"/>
      <c r="DO606" s="51"/>
      <c r="DP606" s="51"/>
      <c r="DQ606" s="51"/>
      <c r="DR606" s="51"/>
      <c r="DS606" s="51"/>
      <c r="DT606" s="51"/>
      <c r="DU606" s="51"/>
      <c r="DV606" s="51"/>
      <c r="DW606" s="51"/>
      <c r="DX606" s="51"/>
      <c r="DY606" s="51"/>
      <c r="DZ606" s="51"/>
      <c r="EA606" s="51"/>
      <c r="EB606" s="51"/>
      <c r="EC606" s="51"/>
      <c r="ED606" s="51"/>
      <c r="EE606" s="51"/>
      <c r="EF606" s="51"/>
      <c r="EG606" s="51"/>
      <c r="EH606" s="51"/>
      <c r="EI606" s="51"/>
      <c r="EJ606" s="51"/>
      <c r="EK606" s="51"/>
      <c r="EL606" s="51"/>
      <c r="EM606" s="51"/>
      <c r="EN606" s="51"/>
      <c r="EO606" s="51"/>
      <c r="EP606" s="51"/>
      <c r="EQ606" s="51"/>
      <c r="ER606" s="51"/>
      <c r="ES606" s="51"/>
      <c r="ET606" s="51"/>
      <c r="EU606" s="51"/>
      <c r="EV606" s="51"/>
      <c r="EW606" s="51"/>
      <c r="EX606" s="51"/>
      <c r="EY606" s="51"/>
      <c r="EZ606" s="51"/>
      <c r="FA606" s="51"/>
      <c r="FB606" s="51"/>
      <c r="FC606" s="51"/>
      <c r="FD606" s="51"/>
      <c r="FE606" s="51"/>
      <c r="FF606" s="51"/>
      <c r="FG606" s="51"/>
      <c r="FH606" s="51"/>
      <c r="FI606" s="51"/>
      <c r="FJ606" s="51"/>
      <c r="FK606" s="51"/>
      <c r="FL606" s="51"/>
      <c r="FM606" s="51"/>
      <c r="FN606" s="51"/>
      <c r="FO606" s="51"/>
      <c r="FP606" s="51"/>
      <c r="FQ606" s="51"/>
      <c r="FR606" s="51"/>
      <c r="FS606" s="51"/>
      <c r="FT606" s="51"/>
      <c r="FU606" s="51"/>
      <c r="FV606" s="51"/>
      <c r="FW606" s="51"/>
      <c r="FX606" s="51"/>
      <c r="FY606" s="51"/>
      <c r="FZ606" s="51"/>
      <c r="GA606" s="51"/>
      <c r="GB606" s="51"/>
      <c r="GC606" s="51"/>
      <c r="GD606" s="51"/>
      <c r="GE606" s="51"/>
      <c r="GF606" s="51"/>
      <c r="GG606" s="51"/>
      <c r="GH606" s="51"/>
      <c r="GI606" s="51"/>
      <c r="GJ606" s="51"/>
      <c r="GK606" s="51"/>
      <c r="GL606" s="51"/>
      <c r="GM606" s="51"/>
      <c r="GN606" s="51"/>
      <c r="GO606" s="51"/>
      <c r="GP606" s="51"/>
      <c r="GQ606" s="51"/>
      <c r="GR606" s="51"/>
      <c r="GS606" s="51"/>
      <c r="GT606" s="51"/>
      <c r="GU606" s="51"/>
      <c r="GV606" s="51"/>
      <c r="GW606" s="51"/>
      <c r="GX606" s="51"/>
      <c r="GY606" s="51"/>
      <c r="GZ606" s="51"/>
      <c r="HA606" s="51"/>
      <c r="HB606" s="51"/>
      <c r="HC606" s="51"/>
      <c r="HD606" s="51"/>
      <c r="HE606" s="51"/>
      <c r="HF606" s="51"/>
      <c r="HG606" s="51"/>
      <c r="HH606" s="51"/>
      <c r="HI606" s="51"/>
      <c r="HJ606" s="51"/>
      <c r="HK606" s="51"/>
      <c r="HL606" s="51"/>
      <c r="HM606" s="51"/>
      <c r="HN606" s="51"/>
      <c r="HO606" s="51"/>
      <c r="HP606" s="51"/>
      <c r="HQ606" s="51"/>
      <c r="HR606" s="51"/>
      <c r="HS606" s="51"/>
      <c r="HT606" s="51"/>
      <c r="HU606" s="51"/>
      <c r="HV606" s="51"/>
      <c r="HW606" s="51"/>
      <c r="HX606" s="51"/>
      <c r="HY606" s="51"/>
      <c r="HZ606" s="51"/>
      <c r="IA606" s="51"/>
      <c r="IB606" s="51"/>
      <c r="IC606" s="51"/>
      <c r="ID606" s="51"/>
      <c r="IE606" s="51"/>
      <c r="IF606" s="51"/>
      <c r="IG606" s="51"/>
      <c r="IH606" s="51"/>
      <c r="II606" s="51"/>
      <c r="IJ606" s="51"/>
      <c r="IK606" s="51"/>
      <c r="IL606" s="51"/>
      <c r="IM606" s="51"/>
      <c r="IN606" s="51"/>
      <c r="IO606" s="51"/>
      <c r="IP606" s="51"/>
      <c r="IQ606" s="51"/>
      <c r="IR606" s="51"/>
      <c r="IS606" s="51"/>
      <c r="IT606" s="51"/>
      <c r="IU606" s="51"/>
      <c r="IV606" s="51"/>
    </row>
    <row r="607" spans="1:256" ht="13.5">
      <c r="A607" s="50"/>
      <c r="B607" s="51"/>
      <c r="C607" s="51"/>
      <c r="D607" s="51"/>
      <c r="E607" s="51"/>
      <c r="F607" s="51"/>
      <c r="G607" s="51"/>
      <c r="H607" s="51"/>
      <c r="I607" s="51"/>
      <c r="J607" s="51"/>
      <c r="K607" s="51"/>
      <c r="L607" s="51"/>
      <c r="M607" s="51"/>
      <c r="N607" s="51"/>
      <c r="O607" s="51"/>
      <c r="P607" s="51"/>
      <c r="Q607" s="51"/>
      <c r="R607" s="51"/>
      <c r="S607" s="51"/>
      <c r="T607" s="51"/>
      <c r="U607" s="51"/>
      <c r="V607" s="51"/>
      <c r="W607" s="51"/>
      <c r="X607" s="51"/>
      <c r="Y607" s="51"/>
      <c r="Z607" s="51"/>
      <c r="AA607" s="51"/>
      <c r="AB607" s="51"/>
      <c r="AC607" s="51"/>
      <c r="AD607" s="51"/>
      <c r="AE607" s="51"/>
      <c r="AF607" s="51"/>
      <c r="AG607" s="51"/>
      <c r="AH607" s="51"/>
      <c r="AI607" s="51"/>
      <c r="AJ607" s="51"/>
      <c r="AK607" s="51"/>
      <c r="AL607" s="51"/>
      <c r="AM607" s="51"/>
      <c r="AN607" s="51"/>
      <c r="AO607" s="51"/>
      <c r="AP607" s="51"/>
      <c r="AQ607" s="51"/>
      <c r="AR607" s="51"/>
      <c r="AS607" s="51"/>
      <c r="AT607" s="51"/>
      <c r="AU607" s="51"/>
      <c r="AV607" s="51"/>
      <c r="AW607" s="51"/>
      <c r="AX607" s="51"/>
      <c r="AY607" s="51"/>
      <c r="AZ607" s="51"/>
      <c r="BA607" s="51"/>
      <c r="BB607" s="51"/>
      <c r="BC607" s="51"/>
      <c r="BD607" s="51"/>
      <c r="BE607" s="51"/>
      <c r="BF607" s="51"/>
      <c r="BG607" s="51"/>
      <c r="BH607" s="51"/>
      <c r="BI607" s="51"/>
      <c r="BJ607" s="51"/>
      <c r="BK607" s="51"/>
      <c r="BL607" s="51"/>
      <c r="BM607" s="51"/>
      <c r="BN607" s="51"/>
      <c r="BO607" s="51"/>
      <c r="BP607" s="51"/>
      <c r="BQ607" s="51"/>
      <c r="BR607" s="51"/>
      <c r="BS607" s="51"/>
      <c r="BT607" s="51"/>
      <c r="BU607" s="51"/>
      <c r="BV607" s="51"/>
      <c r="BW607" s="51"/>
      <c r="BX607" s="51"/>
      <c r="BY607" s="51"/>
      <c r="BZ607" s="51"/>
      <c r="CA607" s="51"/>
      <c r="CB607" s="51"/>
      <c r="CC607" s="51"/>
      <c r="CD607" s="51"/>
      <c r="CE607" s="51"/>
      <c r="CF607" s="51"/>
      <c r="CG607" s="51"/>
      <c r="CH607" s="51"/>
      <c r="CI607" s="51"/>
      <c r="CJ607" s="51"/>
      <c r="CK607" s="51"/>
      <c r="CL607" s="51"/>
      <c r="CM607" s="51"/>
      <c r="CN607" s="51"/>
      <c r="CO607" s="51"/>
      <c r="CP607" s="51"/>
      <c r="CQ607" s="51"/>
      <c r="CR607" s="51"/>
      <c r="CS607" s="51"/>
      <c r="CT607" s="51"/>
      <c r="CU607" s="51"/>
      <c r="CV607" s="51"/>
      <c r="CW607" s="51"/>
      <c r="CX607" s="51"/>
      <c r="CY607" s="51"/>
      <c r="CZ607" s="51"/>
      <c r="DA607" s="51"/>
      <c r="DB607" s="51"/>
      <c r="DC607" s="51"/>
      <c r="DD607" s="51"/>
      <c r="DE607" s="51"/>
      <c r="DF607" s="51"/>
      <c r="DG607" s="51"/>
      <c r="DH607" s="51"/>
      <c r="DI607" s="51"/>
      <c r="DJ607" s="51"/>
      <c r="DK607" s="51"/>
      <c r="DL607" s="51"/>
      <c r="DM607" s="51"/>
      <c r="DN607" s="51"/>
      <c r="DO607" s="51"/>
      <c r="DP607" s="51"/>
      <c r="DQ607" s="51"/>
      <c r="DR607" s="51"/>
      <c r="DS607" s="51"/>
      <c r="DT607" s="51"/>
      <c r="DU607" s="51"/>
      <c r="DV607" s="51"/>
      <c r="DW607" s="51"/>
      <c r="DX607" s="51"/>
      <c r="DY607" s="51"/>
      <c r="DZ607" s="51"/>
      <c r="EA607" s="51"/>
      <c r="EB607" s="51"/>
      <c r="EC607" s="51"/>
      <c r="ED607" s="51"/>
      <c r="EE607" s="51"/>
      <c r="EF607" s="51"/>
      <c r="EG607" s="51"/>
      <c r="EH607" s="51"/>
      <c r="EI607" s="51"/>
      <c r="EJ607" s="51"/>
      <c r="EK607" s="51"/>
      <c r="EL607" s="51"/>
      <c r="EM607" s="51"/>
      <c r="EN607" s="51"/>
      <c r="EO607" s="51"/>
      <c r="EP607" s="51"/>
      <c r="EQ607" s="51"/>
      <c r="ER607" s="51"/>
      <c r="ES607" s="51"/>
      <c r="ET607" s="51"/>
      <c r="EU607" s="51"/>
      <c r="EV607" s="51"/>
      <c r="EW607" s="51"/>
      <c r="EX607" s="51"/>
      <c r="EY607" s="51"/>
      <c r="EZ607" s="51"/>
      <c r="FA607" s="51"/>
      <c r="FB607" s="51"/>
      <c r="FC607" s="51"/>
      <c r="FD607" s="51"/>
      <c r="FE607" s="51"/>
      <c r="FF607" s="51"/>
      <c r="FG607" s="51"/>
      <c r="FH607" s="51"/>
      <c r="FI607" s="51"/>
      <c r="FJ607" s="51"/>
      <c r="FK607" s="51"/>
      <c r="FL607" s="51"/>
      <c r="FM607" s="51"/>
      <c r="FN607" s="51"/>
      <c r="FO607" s="51"/>
      <c r="FP607" s="51"/>
      <c r="FQ607" s="51"/>
      <c r="FR607" s="51"/>
      <c r="FS607" s="51"/>
      <c r="FT607" s="51"/>
      <c r="FU607" s="51"/>
      <c r="FV607" s="51"/>
      <c r="FW607" s="51"/>
      <c r="FX607" s="51"/>
      <c r="FY607" s="51"/>
      <c r="FZ607" s="51"/>
      <c r="GA607" s="51"/>
      <c r="GB607" s="51"/>
      <c r="GC607" s="51"/>
      <c r="GD607" s="51"/>
      <c r="GE607" s="51"/>
      <c r="GF607" s="51"/>
      <c r="GG607" s="51"/>
      <c r="GH607" s="51"/>
      <c r="GI607" s="51"/>
      <c r="GJ607" s="51"/>
      <c r="GK607" s="51"/>
      <c r="GL607" s="51"/>
      <c r="GM607" s="51"/>
      <c r="GN607" s="51"/>
      <c r="GO607" s="51"/>
      <c r="GP607" s="51"/>
      <c r="GQ607" s="51"/>
      <c r="GR607" s="51"/>
      <c r="GS607" s="51"/>
      <c r="GT607" s="51"/>
      <c r="GU607" s="51"/>
      <c r="GV607" s="51"/>
      <c r="GW607" s="51"/>
      <c r="GX607" s="51"/>
      <c r="GY607" s="51"/>
      <c r="GZ607" s="51"/>
      <c r="HA607" s="51"/>
      <c r="HB607" s="51"/>
      <c r="HC607" s="51"/>
      <c r="HD607" s="51"/>
      <c r="HE607" s="51"/>
      <c r="HF607" s="51"/>
      <c r="HG607" s="51"/>
      <c r="HH607" s="51"/>
      <c r="HI607" s="51"/>
      <c r="HJ607" s="51"/>
      <c r="HK607" s="51"/>
      <c r="HL607" s="51"/>
      <c r="HM607" s="51"/>
      <c r="HN607" s="51"/>
      <c r="HO607" s="51"/>
      <c r="HP607" s="51"/>
      <c r="HQ607" s="51"/>
      <c r="HR607" s="51"/>
      <c r="HS607" s="51"/>
      <c r="HT607" s="51"/>
      <c r="HU607" s="51"/>
      <c r="HV607" s="51"/>
      <c r="HW607" s="51"/>
      <c r="HX607" s="51"/>
      <c r="HY607" s="51"/>
      <c r="HZ607" s="51"/>
      <c r="IA607" s="51"/>
      <c r="IB607" s="51"/>
      <c r="IC607" s="51"/>
      <c r="ID607" s="51"/>
      <c r="IE607" s="51"/>
      <c r="IF607" s="51"/>
      <c r="IG607" s="51"/>
      <c r="IH607" s="51"/>
      <c r="II607" s="51"/>
      <c r="IJ607" s="51"/>
      <c r="IK607" s="51"/>
      <c r="IL607" s="51"/>
      <c r="IM607" s="51"/>
      <c r="IN607" s="51"/>
      <c r="IO607" s="51"/>
      <c r="IP607" s="51"/>
      <c r="IQ607" s="51"/>
      <c r="IR607" s="51"/>
      <c r="IS607" s="51"/>
      <c r="IT607" s="51"/>
      <c r="IU607" s="51"/>
      <c r="IV607" s="51"/>
    </row>
    <row r="608" spans="1:256" ht="13.5">
      <c r="A608" s="50"/>
      <c r="B608" s="51"/>
      <c r="C608" s="51"/>
      <c r="D608" s="51"/>
      <c r="E608" s="51"/>
      <c r="F608" s="51"/>
      <c r="G608" s="51"/>
      <c r="H608" s="51"/>
      <c r="I608" s="51"/>
      <c r="J608" s="51"/>
      <c r="K608" s="51"/>
      <c r="L608" s="51"/>
      <c r="M608" s="51"/>
      <c r="N608" s="51"/>
      <c r="O608" s="51"/>
      <c r="P608" s="51"/>
      <c r="Q608" s="51"/>
      <c r="R608" s="51"/>
      <c r="S608" s="51"/>
      <c r="T608" s="51"/>
      <c r="U608" s="51"/>
      <c r="V608" s="51"/>
      <c r="W608" s="51"/>
      <c r="X608" s="51"/>
      <c r="Y608" s="51"/>
      <c r="Z608" s="51"/>
      <c r="AA608" s="51"/>
      <c r="AB608" s="51"/>
      <c r="AC608" s="51"/>
      <c r="AD608" s="51"/>
      <c r="AE608" s="51"/>
      <c r="AF608" s="51"/>
      <c r="AG608" s="51"/>
      <c r="AH608" s="51"/>
      <c r="AI608" s="51"/>
      <c r="AJ608" s="51"/>
      <c r="AK608" s="51"/>
      <c r="AL608" s="51"/>
      <c r="AM608" s="51"/>
      <c r="AN608" s="51"/>
      <c r="AO608" s="51"/>
      <c r="AP608" s="51"/>
      <c r="AQ608" s="51"/>
      <c r="AR608" s="51"/>
      <c r="AS608" s="51"/>
      <c r="AT608" s="51"/>
      <c r="AU608" s="51"/>
      <c r="AV608" s="51"/>
      <c r="AW608" s="51"/>
      <c r="AX608" s="51"/>
      <c r="AY608" s="51"/>
      <c r="AZ608" s="51"/>
      <c r="BA608" s="51"/>
      <c r="BB608" s="51"/>
      <c r="BC608" s="51"/>
      <c r="BD608" s="51"/>
      <c r="BE608" s="51"/>
      <c r="BF608" s="51"/>
      <c r="BG608" s="51"/>
      <c r="BH608" s="51"/>
      <c r="BI608" s="51"/>
      <c r="BJ608" s="51"/>
      <c r="BK608" s="51"/>
      <c r="BL608" s="51"/>
      <c r="BM608" s="51"/>
      <c r="BN608" s="51"/>
      <c r="BO608" s="51"/>
      <c r="BP608" s="51"/>
      <c r="BQ608" s="51"/>
      <c r="BR608" s="51"/>
      <c r="BS608" s="51"/>
      <c r="BT608" s="51"/>
      <c r="BU608" s="51"/>
      <c r="BV608" s="51"/>
      <c r="BW608" s="51"/>
      <c r="BX608" s="51"/>
      <c r="BY608" s="51"/>
      <c r="BZ608" s="51"/>
      <c r="CA608" s="51"/>
      <c r="CB608" s="51"/>
      <c r="CC608" s="51"/>
      <c r="CD608" s="51"/>
      <c r="CE608" s="51"/>
      <c r="CF608" s="51"/>
      <c r="CG608" s="51"/>
      <c r="CH608" s="51"/>
      <c r="CI608" s="51"/>
      <c r="CJ608" s="51"/>
      <c r="CK608" s="51"/>
      <c r="CL608" s="51"/>
      <c r="CM608" s="51"/>
      <c r="CN608" s="51"/>
      <c r="CO608" s="51"/>
      <c r="CP608" s="51"/>
      <c r="CQ608" s="51"/>
      <c r="CR608" s="51"/>
      <c r="CS608" s="51"/>
      <c r="CT608" s="51"/>
      <c r="CU608" s="51"/>
      <c r="CV608" s="51"/>
      <c r="CW608" s="51"/>
      <c r="CX608" s="51"/>
      <c r="CY608" s="51"/>
      <c r="CZ608" s="51"/>
      <c r="DA608" s="51"/>
      <c r="DB608" s="51"/>
      <c r="DC608" s="51"/>
      <c r="DD608" s="51"/>
      <c r="DE608" s="51"/>
      <c r="DF608" s="51"/>
      <c r="DG608" s="51"/>
      <c r="DH608" s="51"/>
      <c r="DI608" s="51"/>
      <c r="DJ608" s="51"/>
      <c r="DK608" s="51"/>
      <c r="DL608" s="51"/>
      <c r="DM608" s="51"/>
      <c r="DN608" s="51"/>
      <c r="DO608" s="51"/>
      <c r="DP608" s="51"/>
      <c r="DQ608" s="51"/>
      <c r="DR608" s="51"/>
      <c r="DS608" s="51"/>
      <c r="DT608" s="51"/>
      <c r="DU608" s="51"/>
      <c r="DV608" s="51"/>
      <c r="DW608" s="51"/>
      <c r="DX608" s="51"/>
      <c r="DY608" s="51"/>
      <c r="DZ608" s="51"/>
      <c r="EA608" s="51"/>
      <c r="EB608" s="51"/>
      <c r="EC608" s="51"/>
      <c r="ED608" s="51"/>
      <c r="EE608" s="51"/>
      <c r="EF608" s="51"/>
      <c r="EG608" s="51"/>
      <c r="EH608" s="51"/>
      <c r="EI608" s="51"/>
      <c r="EJ608" s="51"/>
      <c r="EK608" s="51"/>
      <c r="EL608" s="51"/>
      <c r="EM608" s="51"/>
      <c r="EN608" s="51"/>
      <c r="EO608" s="51"/>
      <c r="EP608" s="51"/>
      <c r="EQ608" s="51"/>
      <c r="ER608" s="51"/>
      <c r="ES608" s="51"/>
      <c r="ET608" s="51"/>
      <c r="EU608" s="51"/>
      <c r="EV608" s="51"/>
      <c r="EW608" s="51"/>
      <c r="EX608" s="51"/>
      <c r="EY608" s="51"/>
      <c r="EZ608" s="51"/>
      <c r="FA608" s="51"/>
      <c r="FB608" s="51"/>
      <c r="FC608" s="51"/>
      <c r="FD608" s="51"/>
      <c r="FE608" s="51"/>
      <c r="FF608" s="51"/>
      <c r="FG608" s="51"/>
      <c r="FH608" s="51"/>
      <c r="FI608" s="51"/>
      <c r="FJ608" s="51"/>
      <c r="FK608" s="51"/>
      <c r="FL608" s="51"/>
      <c r="FM608" s="51"/>
      <c r="FN608" s="51"/>
      <c r="FO608" s="51"/>
      <c r="FP608" s="51"/>
      <c r="FQ608" s="51"/>
      <c r="FR608" s="51"/>
      <c r="FS608" s="51"/>
      <c r="FT608" s="51"/>
      <c r="FU608" s="51"/>
      <c r="FV608" s="51"/>
      <c r="FW608" s="51"/>
      <c r="FX608" s="51"/>
      <c r="FY608" s="51"/>
      <c r="FZ608" s="51"/>
      <c r="GA608" s="51"/>
      <c r="GB608" s="51"/>
      <c r="GC608" s="51"/>
      <c r="GD608" s="51"/>
      <c r="GE608" s="51"/>
      <c r="GF608" s="51"/>
      <c r="GG608" s="51"/>
      <c r="GH608" s="51"/>
      <c r="GI608" s="51"/>
      <c r="GJ608" s="51"/>
      <c r="GK608" s="51"/>
      <c r="GL608" s="51"/>
      <c r="GM608" s="51"/>
      <c r="GN608" s="51"/>
      <c r="GO608" s="51"/>
      <c r="GP608" s="51"/>
      <c r="GQ608" s="51"/>
      <c r="GR608" s="51"/>
      <c r="GS608" s="51"/>
      <c r="GT608" s="51"/>
      <c r="GU608" s="51"/>
      <c r="GV608" s="51"/>
      <c r="GW608" s="51"/>
      <c r="GX608" s="51"/>
      <c r="GY608" s="51"/>
      <c r="GZ608" s="51"/>
      <c r="HA608" s="51"/>
      <c r="HB608" s="51"/>
      <c r="HC608" s="51"/>
      <c r="HD608" s="51"/>
      <c r="HE608" s="51"/>
      <c r="HF608" s="51"/>
      <c r="HG608" s="51"/>
      <c r="HH608" s="51"/>
      <c r="HI608" s="51"/>
      <c r="HJ608" s="51"/>
      <c r="HK608" s="51"/>
      <c r="HL608" s="51"/>
      <c r="HM608" s="51"/>
      <c r="HN608" s="51"/>
      <c r="HO608" s="51"/>
      <c r="HP608" s="51"/>
      <c r="HQ608" s="51"/>
      <c r="HR608" s="51"/>
      <c r="HS608" s="51"/>
      <c r="HT608" s="51"/>
      <c r="HU608" s="51"/>
      <c r="HV608" s="51"/>
      <c r="HW608" s="51"/>
      <c r="HX608" s="51"/>
      <c r="HY608" s="51"/>
      <c r="HZ608" s="51"/>
      <c r="IA608" s="51"/>
      <c r="IB608" s="51"/>
      <c r="IC608" s="51"/>
      <c r="ID608" s="51"/>
      <c r="IE608" s="51"/>
      <c r="IF608" s="51"/>
      <c r="IG608" s="51"/>
      <c r="IH608" s="51"/>
      <c r="II608" s="51"/>
      <c r="IJ608" s="51"/>
      <c r="IK608" s="51"/>
      <c r="IL608" s="51"/>
      <c r="IM608" s="51"/>
      <c r="IN608" s="51"/>
      <c r="IO608" s="51"/>
      <c r="IP608" s="51"/>
      <c r="IQ608" s="51"/>
      <c r="IR608" s="51"/>
      <c r="IS608" s="51"/>
      <c r="IT608" s="51"/>
      <c r="IU608" s="51"/>
      <c r="IV608" s="51"/>
    </row>
    <row r="609" spans="1:256" ht="13.5">
      <c r="A609" s="50"/>
      <c r="B609" s="51"/>
      <c r="C609" s="51"/>
      <c r="D609" s="51"/>
      <c r="E609" s="51"/>
      <c r="F609" s="51"/>
      <c r="G609" s="51"/>
      <c r="H609" s="51"/>
      <c r="I609" s="51"/>
      <c r="J609" s="51"/>
      <c r="K609" s="51"/>
      <c r="L609" s="51"/>
      <c r="M609" s="51"/>
      <c r="N609" s="51"/>
      <c r="O609" s="51"/>
      <c r="P609" s="51"/>
      <c r="Q609" s="51"/>
      <c r="R609" s="51"/>
      <c r="S609" s="51"/>
      <c r="T609" s="51"/>
      <c r="U609" s="51"/>
      <c r="V609" s="51"/>
      <c r="W609" s="51"/>
      <c r="X609" s="51"/>
      <c r="Y609" s="51"/>
      <c r="Z609" s="51"/>
      <c r="AA609" s="51"/>
      <c r="AB609" s="51"/>
      <c r="AC609" s="51"/>
      <c r="AD609" s="51"/>
      <c r="AE609" s="51"/>
      <c r="AF609" s="51"/>
      <c r="AG609" s="51"/>
      <c r="AH609" s="51"/>
      <c r="AI609" s="51"/>
      <c r="AJ609" s="51"/>
      <c r="AK609" s="51"/>
      <c r="AL609" s="51"/>
      <c r="AM609" s="51"/>
      <c r="AN609" s="51"/>
      <c r="AO609" s="51"/>
      <c r="AP609" s="51"/>
      <c r="AQ609" s="51"/>
      <c r="AR609" s="51"/>
      <c r="AS609" s="51"/>
      <c r="AT609" s="51"/>
      <c r="AU609" s="51"/>
      <c r="AV609" s="51"/>
      <c r="AW609" s="51"/>
      <c r="AX609" s="51"/>
      <c r="AY609" s="51"/>
      <c r="AZ609" s="51"/>
      <c r="BA609" s="51"/>
      <c r="BB609" s="51"/>
      <c r="BC609" s="51"/>
      <c r="BD609" s="51"/>
      <c r="BE609" s="51"/>
      <c r="BF609" s="51"/>
      <c r="BG609" s="51"/>
      <c r="BH609" s="51"/>
      <c r="BI609" s="51"/>
      <c r="BJ609" s="51"/>
      <c r="BK609" s="51"/>
      <c r="BL609" s="51"/>
      <c r="BM609" s="51"/>
      <c r="BN609" s="51"/>
      <c r="BO609" s="51"/>
      <c r="BP609" s="51"/>
      <c r="BQ609" s="51"/>
      <c r="BR609" s="51"/>
      <c r="BS609" s="51"/>
      <c r="BT609" s="51"/>
      <c r="BU609" s="51"/>
      <c r="BV609" s="51"/>
      <c r="BW609" s="51"/>
      <c r="BX609" s="51"/>
      <c r="BY609" s="51"/>
      <c r="BZ609" s="51"/>
      <c r="CA609" s="51"/>
      <c r="CB609" s="51"/>
      <c r="CC609" s="51"/>
      <c r="CD609" s="51"/>
      <c r="CE609" s="51"/>
      <c r="CF609" s="51"/>
      <c r="CG609" s="51"/>
      <c r="CH609" s="51"/>
      <c r="CI609" s="51"/>
      <c r="CJ609" s="51"/>
      <c r="CK609" s="51"/>
      <c r="CL609" s="51"/>
      <c r="CM609" s="51"/>
      <c r="CN609" s="51"/>
      <c r="CO609" s="51"/>
      <c r="CP609" s="51"/>
      <c r="CQ609" s="51"/>
      <c r="CR609" s="51"/>
      <c r="CS609" s="51"/>
      <c r="CT609" s="51"/>
      <c r="CU609" s="51"/>
      <c r="CV609" s="51"/>
      <c r="CW609" s="51"/>
      <c r="CX609" s="51"/>
      <c r="CY609" s="51"/>
      <c r="CZ609" s="51"/>
      <c r="DA609" s="51"/>
      <c r="DB609" s="51"/>
      <c r="DC609" s="51"/>
      <c r="DD609" s="51"/>
      <c r="DE609" s="51"/>
      <c r="DF609" s="51"/>
      <c r="DG609" s="51"/>
      <c r="DH609" s="51"/>
      <c r="DI609" s="51"/>
      <c r="DJ609" s="51"/>
      <c r="DK609" s="51"/>
      <c r="DL609" s="51"/>
      <c r="DM609" s="51"/>
      <c r="DN609" s="51"/>
      <c r="DO609" s="51"/>
      <c r="DP609" s="51"/>
      <c r="DQ609" s="51"/>
      <c r="DR609" s="51"/>
      <c r="DS609" s="51"/>
      <c r="DT609" s="51"/>
      <c r="DU609" s="51"/>
      <c r="DV609" s="51"/>
      <c r="DW609" s="51"/>
      <c r="DX609" s="51"/>
      <c r="DY609" s="51"/>
      <c r="DZ609" s="51"/>
      <c r="EA609" s="51"/>
      <c r="EB609" s="51"/>
      <c r="EC609" s="51"/>
      <c r="ED609" s="51"/>
      <c r="EE609" s="51"/>
      <c r="EF609" s="51"/>
      <c r="EG609" s="51"/>
      <c r="EH609" s="51"/>
      <c r="EI609" s="51"/>
      <c r="EJ609" s="51"/>
      <c r="EK609" s="51"/>
      <c r="EL609" s="51"/>
      <c r="EM609" s="51"/>
      <c r="EN609" s="51"/>
      <c r="EO609" s="51"/>
      <c r="EP609" s="51"/>
      <c r="EQ609" s="51"/>
      <c r="ER609" s="51"/>
      <c r="ES609" s="51"/>
      <c r="ET609" s="51"/>
      <c r="EU609" s="51"/>
      <c r="EV609" s="51"/>
      <c r="EW609" s="51"/>
      <c r="EX609" s="51"/>
      <c r="EY609" s="51"/>
      <c r="EZ609" s="51"/>
      <c r="FA609" s="51"/>
      <c r="FB609" s="51"/>
      <c r="FC609" s="51"/>
      <c r="FD609" s="51"/>
      <c r="FE609" s="51"/>
      <c r="FF609" s="51"/>
      <c r="FG609" s="51"/>
      <c r="FH609" s="51"/>
      <c r="FI609" s="51"/>
      <c r="FJ609" s="51"/>
      <c r="FK609" s="51"/>
      <c r="FL609" s="51"/>
      <c r="FM609" s="51"/>
      <c r="FN609" s="51"/>
      <c r="FO609" s="51"/>
      <c r="FP609" s="51"/>
      <c r="FQ609" s="51"/>
      <c r="FR609" s="51"/>
      <c r="FS609" s="51"/>
      <c r="FT609" s="51"/>
      <c r="FU609" s="51"/>
      <c r="FV609" s="51"/>
      <c r="FW609" s="51"/>
      <c r="FX609" s="51"/>
      <c r="FY609" s="51"/>
      <c r="FZ609" s="51"/>
      <c r="GA609" s="51"/>
      <c r="GB609" s="51"/>
      <c r="GC609" s="51"/>
      <c r="GD609" s="51"/>
      <c r="GE609" s="51"/>
      <c r="GF609" s="51"/>
      <c r="GG609" s="51"/>
      <c r="GH609" s="51"/>
      <c r="GI609" s="51"/>
      <c r="GJ609" s="51"/>
      <c r="GK609" s="51"/>
      <c r="GL609" s="51"/>
      <c r="GM609" s="51"/>
      <c r="GN609" s="51"/>
      <c r="GO609" s="51"/>
      <c r="GP609" s="51"/>
      <c r="GQ609" s="51"/>
      <c r="GR609" s="51"/>
      <c r="GS609" s="51"/>
      <c r="GT609" s="51"/>
      <c r="GU609" s="51"/>
      <c r="GV609" s="51"/>
      <c r="GW609" s="51"/>
      <c r="GX609" s="51"/>
      <c r="GY609" s="51"/>
      <c r="GZ609" s="51"/>
      <c r="HA609" s="51"/>
      <c r="HB609" s="51"/>
      <c r="HC609" s="51"/>
      <c r="HD609" s="51"/>
      <c r="HE609" s="51"/>
      <c r="HF609" s="51"/>
      <c r="HG609" s="51"/>
      <c r="HH609" s="51"/>
      <c r="HI609" s="51"/>
      <c r="HJ609" s="51"/>
      <c r="HK609" s="51"/>
      <c r="HL609" s="51"/>
      <c r="HM609" s="51"/>
      <c r="HN609" s="51"/>
      <c r="HO609" s="51"/>
      <c r="HP609" s="51"/>
      <c r="HQ609" s="51"/>
      <c r="HR609" s="51"/>
      <c r="HS609" s="51"/>
      <c r="HT609" s="51"/>
      <c r="HU609" s="51"/>
      <c r="HV609" s="51"/>
      <c r="HW609" s="51"/>
      <c r="HX609" s="51"/>
      <c r="HY609" s="51"/>
      <c r="HZ609" s="51"/>
      <c r="IA609" s="51"/>
      <c r="IB609" s="51"/>
      <c r="IC609" s="51"/>
      <c r="ID609" s="51"/>
      <c r="IE609" s="51"/>
      <c r="IF609" s="51"/>
      <c r="IG609" s="51"/>
      <c r="IH609" s="51"/>
      <c r="II609" s="51"/>
      <c r="IJ609" s="51"/>
      <c r="IK609" s="51"/>
      <c r="IL609" s="51"/>
      <c r="IM609" s="51"/>
      <c r="IN609" s="51"/>
      <c r="IO609" s="51"/>
      <c r="IP609" s="51"/>
      <c r="IQ609" s="51"/>
      <c r="IR609" s="51"/>
      <c r="IS609" s="51"/>
      <c r="IT609" s="51"/>
      <c r="IU609" s="51"/>
      <c r="IV609" s="51"/>
    </row>
    <row r="610" spans="1:256" ht="13.5">
      <c r="A610" s="50"/>
      <c r="B610" s="51"/>
      <c r="C610" s="51"/>
      <c r="D610" s="51"/>
      <c r="E610" s="51"/>
      <c r="F610" s="51"/>
      <c r="G610" s="51"/>
      <c r="H610" s="51"/>
      <c r="I610" s="51"/>
      <c r="J610" s="51"/>
      <c r="K610" s="51"/>
      <c r="L610" s="51"/>
      <c r="M610" s="51"/>
      <c r="N610" s="51"/>
      <c r="O610" s="51"/>
      <c r="P610" s="51"/>
      <c r="Q610" s="51"/>
      <c r="R610" s="51"/>
      <c r="S610" s="51"/>
      <c r="T610" s="51"/>
      <c r="U610" s="51"/>
      <c r="V610" s="51"/>
      <c r="W610" s="51"/>
      <c r="X610" s="51"/>
      <c r="Y610" s="51"/>
      <c r="Z610" s="51"/>
      <c r="AA610" s="51"/>
      <c r="AB610" s="51"/>
      <c r="AC610" s="51"/>
      <c r="AD610" s="51"/>
      <c r="AE610" s="51"/>
      <c r="AF610" s="51"/>
      <c r="AG610" s="51"/>
      <c r="AH610" s="51"/>
      <c r="AI610" s="51"/>
      <c r="AJ610" s="51"/>
      <c r="AK610" s="51"/>
      <c r="AL610" s="51"/>
      <c r="AM610" s="51"/>
      <c r="AN610" s="51"/>
      <c r="AO610" s="51"/>
      <c r="AP610" s="51"/>
      <c r="AQ610" s="51"/>
      <c r="AR610" s="51"/>
      <c r="AS610" s="51"/>
      <c r="AT610" s="51"/>
      <c r="AU610" s="51"/>
      <c r="AV610" s="51"/>
      <c r="AW610" s="51"/>
      <c r="AX610" s="51"/>
      <c r="AY610" s="51"/>
      <c r="AZ610" s="51"/>
      <c r="BA610" s="51"/>
      <c r="BB610" s="51"/>
      <c r="BC610" s="51"/>
      <c r="BD610" s="51"/>
      <c r="BE610" s="51"/>
      <c r="BF610" s="51"/>
      <c r="BG610" s="51"/>
      <c r="BH610" s="51"/>
      <c r="BI610" s="51"/>
      <c r="BJ610" s="51"/>
      <c r="BK610" s="51"/>
      <c r="BL610" s="51"/>
      <c r="BM610" s="51"/>
      <c r="BN610" s="51"/>
      <c r="BO610" s="51"/>
      <c r="BP610" s="51"/>
      <c r="BQ610" s="51"/>
      <c r="BR610" s="51"/>
      <c r="BS610" s="51"/>
      <c r="BT610" s="51"/>
      <c r="BU610" s="51"/>
      <c r="BV610" s="51"/>
      <c r="BW610" s="51"/>
      <c r="BX610" s="51"/>
      <c r="BY610" s="51"/>
      <c r="BZ610" s="51"/>
      <c r="CA610" s="51"/>
      <c r="CB610" s="51"/>
      <c r="CC610" s="51"/>
      <c r="CD610" s="51"/>
      <c r="CE610" s="51"/>
      <c r="CF610" s="51"/>
      <c r="CG610" s="51"/>
      <c r="CH610" s="51"/>
      <c r="CI610" s="51"/>
      <c r="CJ610" s="51"/>
      <c r="CK610" s="51"/>
      <c r="CL610" s="51"/>
      <c r="CM610" s="51"/>
      <c r="CN610" s="51"/>
      <c r="CO610" s="51"/>
      <c r="CP610" s="51"/>
      <c r="CQ610" s="51"/>
      <c r="CR610" s="51"/>
      <c r="CS610" s="51"/>
      <c r="CT610" s="51"/>
      <c r="CU610" s="51"/>
      <c r="CV610" s="51"/>
      <c r="CW610" s="51"/>
      <c r="CX610" s="51"/>
      <c r="CY610" s="51"/>
      <c r="CZ610" s="51"/>
      <c r="DA610" s="51"/>
      <c r="DB610" s="51"/>
      <c r="DC610" s="51"/>
      <c r="DD610" s="51"/>
      <c r="DE610" s="51"/>
      <c r="DF610" s="51"/>
      <c r="DG610" s="51"/>
      <c r="DH610" s="51"/>
      <c r="DI610" s="51"/>
      <c r="DJ610" s="51"/>
      <c r="DK610" s="51"/>
      <c r="DL610" s="51"/>
      <c r="DM610" s="51"/>
      <c r="DN610" s="51"/>
      <c r="DO610" s="51"/>
      <c r="DP610" s="51"/>
      <c r="DQ610" s="51"/>
      <c r="DR610" s="51"/>
      <c r="DS610" s="51"/>
      <c r="DT610" s="51"/>
      <c r="DU610" s="51"/>
      <c r="DV610" s="51"/>
      <c r="DW610" s="51"/>
      <c r="DX610" s="51"/>
      <c r="DY610" s="51"/>
      <c r="DZ610" s="51"/>
      <c r="EA610" s="51"/>
      <c r="EB610" s="51"/>
      <c r="EC610" s="51"/>
      <c r="ED610" s="51"/>
      <c r="EE610" s="51"/>
      <c r="EF610" s="51"/>
      <c r="EG610" s="51"/>
      <c r="EH610" s="51"/>
      <c r="EI610" s="51"/>
      <c r="EJ610" s="51"/>
      <c r="EK610" s="51"/>
      <c r="EL610" s="51"/>
      <c r="EM610" s="51"/>
      <c r="EN610" s="51"/>
      <c r="EO610" s="51"/>
      <c r="EP610" s="51"/>
      <c r="EQ610" s="51"/>
      <c r="ER610" s="51"/>
      <c r="ES610" s="51"/>
      <c r="ET610" s="51"/>
      <c r="EU610" s="51"/>
      <c r="EV610" s="51"/>
      <c r="EW610" s="51"/>
      <c r="EX610" s="51"/>
      <c r="EY610" s="51"/>
      <c r="EZ610" s="51"/>
      <c r="FA610" s="51"/>
      <c r="FB610" s="51"/>
      <c r="FC610" s="51"/>
      <c r="FD610" s="51"/>
      <c r="FE610" s="51"/>
      <c r="FF610" s="51"/>
      <c r="FG610" s="51"/>
      <c r="FH610" s="51"/>
      <c r="FI610" s="51"/>
      <c r="FJ610" s="51"/>
      <c r="FK610" s="51"/>
      <c r="FL610" s="51"/>
      <c r="FM610" s="51"/>
      <c r="FN610" s="51"/>
      <c r="FO610" s="51"/>
      <c r="FP610" s="51"/>
      <c r="FQ610" s="51"/>
      <c r="FR610" s="51"/>
      <c r="FS610" s="51"/>
      <c r="FT610" s="51"/>
      <c r="FU610" s="51"/>
      <c r="FV610" s="51"/>
      <c r="FW610" s="51"/>
      <c r="FX610" s="51"/>
      <c r="FY610" s="51"/>
      <c r="FZ610" s="51"/>
      <c r="GA610" s="51"/>
      <c r="GB610" s="51"/>
      <c r="GC610" s="51"/>
      <c r="GD610" s="51"/>
      <c r="GE610" s="51"/>
      <c r="GF610" s="51"/>
      <c r="GG610" s="51"/>
      <c r="GH610" s="51"/>
      <c r="GI610" s="51"/>
      <c r="GJ610" s="51"/>
      <c r="GK610" s="51"/>
      <c r="GL610" s="51"/>
      <c r="GM610" s="51"/>
      <c r="GN610" s="51"/>
      <c r="GO610" s="51"/>
      <c r="GP610" s="51"/>
      <c r="GQ610" s="51"/>
      <c r="GR610" s="51"/>
      <c r="GS610" s="51"/>
      <c r="GT610" s="51"/>
      <c r="GU610" s="51"/>
      <c r="GV610" s="51"/>
      <c r="GW610" s="51"/>
      <c r="GX610" s="51"/>
      <c r="GY610" s="51"/>
      <c r="GZ610" s="51"/>
      <c r="HA610" s="51"/>
      <c r="HB610" s="51"/>
      <c r="HC610" s="51"/>
      <c r="HD610" s="51"/>
      <c r="HE610" s="51"/>
      <c r="HF610" s="51"/>
      <c r="HG610" s="51"/>
      <c r="HH610" s="51"/>
      <c r="HI610" s="51"/>
      <c r="HJ610" s="51"/>
      <c r="HK610" s="51"/>
      <c r="HL610" s="51"/>
      <c r="HM610" s="51"/>
      <c r="HN610" s="51"/>
      <c r="HO610" s="51"/>
      <c r="HP610" s="51"/>
      <c r="HQ610" s="51"/>
      <c r="HR610" s="51"/>
      <c r="HS610" s="51"/>
      <c r="HT610" s="51"/>
      <c r="HU610" s="51"/>
      <c r="HV610" s="51"/>
      <c r="HW610" s="51"/>
      <c r="HX610" s="51"/>
      <c r="HY610" s="51"/>
      <c r="HZ610" s="51"/>
      <c r="IA610" s="51"/>
      <c r="IB610" s="51"/>
      <c r="IC610" s="51"/>
      <c r="ID610" s="51"/>
      <c r="IE610" s="51"/>
      <c r="IF610" s="51"/>
      <c r="IG610" s="51"/>
      <c r="IH610" s="51"/>
      <c r="II610" s="51"/>
      <c r="IJ610" s="51"/>
      <c r="IK610" s="51"/>
      <c r="IL610" s="51"/>
      <c r="IM610" s="51"/>
      <c r="IN610" s="51"/>
      <c r="IO610" s="51"/>
      <c r="IP610" s="51"/>
      <c r="IQ610" s="51"/>
      <c r="IR610" s="51"/>
      <c r="IS610" s="51"/>
      <c r="IT610" s="51"/>
      <c r="IU610" s="51"/>
      <c r="IV610" s="51"/>
    </row>
    <row r="611" spans="1:256" ht="13.5">
      <c r="A611" s="50"/>
      <c r="B611" s="51"/>
      <c r="C611" s="51"/>
      <c r="D611" s="51"/>
      <c r="E611" s="51"/>
      <c r="F611" s="51"/>
      <c r="G611" s="51"/>
      <c r="H611" s="51"/>
      <c r="I611" s="51"/>
      <c r="J611" s="51"/>
      <c r="K611" s="51"/>
      <c r="L611" s="51"/>
      <c r="M611" s="51"/>
      <c r="N611" s="51"/>
      <c r="O611" s="51"/>
      <c r="P611" s="51"/>
      <c r="Q611" s="51"/>
      <c r="R611" s="51"/>
      <c r="S611" s="51"/>
      <c r="T611" s="51"/>
      <c r="U611" s="51"/>
      <c r="V611" s="51"/>
      <c r="W611" s="51"/>
      <c r="X611" s="51"/>
      <c r="Y611" s="51"/>
      <c r="Z611" s="51"/>
      <c r="AA611" s="51"/>
      <c r="AB611" s="51"/>
      <c r="AC611" s="51"/>
      <c r="AD611" s="51"/>
      <c r="AE611" s="51"/>
      <c r="AF611" s="51"/>
      <c r="AG611" s="51"/>
      <c r="AH611" s="51"/>
      <c r="AI611" s="51"/>
      <c r="AJ611" s="51"/>
      <c r="AK611" s="51"/>
      <c r="AL611" s="51"/>
      <c r="AM611" s="51"/>
      <c r="AN611" s="51"/>
      <c r="AO611" s="51"/>
      <c r="AP611" s="51"/>
      <c r="AQ611" s="51"/>
      <c r="AR611" s="51"/>
      <c r="AS611" s="51"/>
      <c r="AT611" s="51"/>
      <c r="AU611" s="51"/>
      <c r="AV611" s="51"/>
      <c r="AW611" s="51"/>
      <c r="AX611" s="51"/>
      <c r="AY611" s="51"/>
      <c r="AZ611" s="51"/>
      <c r="BA611" s="51"/>
      <c r="BB611" s="51"/>
      <c r="BC611" s="51"/>
      <c r="BD611" s="51"/>
      <c r="BE611" s="51"/>
      <c r="BF611" s="51"/>
      <c r="BG611" s="51"/>
      <c r="BH611" s="51"/>
      <c r="BI611" s="51"/>
      <c r="BJ611" s="51"/>
      <c r="BK611" s="51"/>
      <c r="BL611" s="51"/>
      <c r="BM611" s="51"/>
      <c r="BN611" s="51"/>
      <c r="BO611" s="51"/>
      <c r="BP611" s="51"/>
      <c r="BQ611" s="51"/>
      <c r="BR611" s="51"/>
      <c r="BS611" s="51"/>
      <c r="BT611" s="51"/>
      <c r="BU611" s="51"/>
      <c r="BV611" s="51"/>
      <c r="BW611" s="51"/>
      <c r="BX611" s="51"/>
      <c r="BY611" s="51"/>
      <c r="BZ611" s="51"/>
      <c r="CA611" s="51"/>
      <c r="CB611" s="51"/>
      <c r="CC611" s="51"/>
      <c r="CD611" s="51"/>
      <c r="CE611" s="51"/>
      <c r="CF611" s="51"/>
      <c r="CG611" s="51"/>
      <c r="CH611" s="51"/>
      <c r="CI611" s="51"/>
      <c r="CJ611" s="51"/>
      <c r="CK611" s="51"/>
      <c r="CL611" s="51"/>
      <c r="CM611" s="51"/>
      <c r="CN611" s="51"/>
      <c r="CO611" s="51"/>
      <c r="CP611" s="51"/>
      <c r="CQ611" s="51"/>
      <c r="CR611" s="51"/>
      <c r="CS611" s="51"/>
      <c r="CT611" s="51"/>
      <c r="CU611" s="51"/>
      <c r="CV611" s="51"/>
      <c r="CW611" s="51"/>
      <c r="CX611" s="51"/>
      <c r="CY611" s="51"/>
      <c r="CZ611" s="51"/>
      <c r="DA611" s="51"/>
      <c r="DB611" s="51"/>
      <c r="DC611" s="51"/>
      <c r="DD611" s="51"/>
      <c r="DE611" s="51"/>
      <c r="DF611" s="51"/>
      <c r="DG611" s="51"/>
      <c r="DH611" s="51"/>
      <c r="DI611" s="51"/>
      <c r="DJ611" s="51"/>
      <c r="DK611" s="51"/>
      <c r="DL611" s="51"/>
      <c r="DM611" s="51"/>
      <c r="DN611" s="51"/>
      <c r="DO611" s="51"/>
      <c r="DP611" s="51"/>
      <c r="DQ611" s="51"/>
      <c r="DR611" s="51"/>
      <c r="DS611" s="51"/>
      <c r="DT611" s="51"/>
      <c r="DU611" s="51"/>
      <c r="DV611" s="51"/>
      <c r="DW611" s="51"/>
      <c r="DX611" s="51"/>
      <c r="DY611" s="51"/>
      <c r="DZ611" s="51"/>
      <c r="EA611" s="51"/>
      <c r="EB611" s="51"/>
      <c r="EC611" s="51"/>
      <c r="ED611" s="51"/>
      <c r="EE611" s="51"/>
      <c r="EF611" s="51"/>
      <c r="EG611" s="51"/>
      <c r="EH611" s="51"/>
      <c r="EI611" s="51"/>
      <c r="EJ611" s="51"/>
      <c r="EK611" s="51"/>
      <c r="EL611" s="51"/>
      <c r="EM611" s="51"/>
      <c r="EN611" s="51"/>
      <c r="EO611" s="51"/>
      <c r="EP611" s="51"/>
      <c r="EQ611" s="51"/>
      <c r="ER611" s="51"/>
      <c r="ES611" s="51"/>
      <c r="ET611" s="51"/>
      <c r="EU611" s="51"/>
      <c r="EV611" s="51"/>
      <c r="EW611" s="51"/>
      <c r="EX611" s="51"/>
      <c r="EY611" s="51"/>
      <c r="EZ611" s="51"/>
      <c r="FA611" s="51"/>
      <c r="FB611" s="51"/>
      <c r="FC611" s="51"/>
      <c r="FD611" s="51"/>
      <c r="FE611" s="51"/>
      <c r="FF611" s="51"/>
      <c r="FG611" s="51"/>
      <c r="FH611" s="51"/>
      <c r="FI611" s="51"/>
      <c r="FJ611" s="51"/>
      <c r="FK611" s="51"/>
      <c r="FL611" s="51"/>
      <c r="FM611" s="51"/>
      <c r="FN611" s="51"/>
      <c r="FO611" s="51"/>
      <c r="FP611" s="51"/>
      <c r="FQ611" s="51"/>
      <c r="FR611" s="51"/>
      <c r="FS611" s="51"/>
      <c r="FT611" s="51"/>
      <c r="FU611" s="51"/>
      <c r="FV611" s="51"/>
      <c r="FW611" s="51"/>
      <c r="FX611" s="51"/>
      <c r="FY611" s="51"/>
      <c r="FZ611" s="51"/>
      <c r="GA611" s="51"/>
      <c r="GB611" s="51"/>
      <c r="GC611" s="51"/>
      <c r="GD611" s="51"/>
      <c r="GE611" s="51"/>
      <c r="GF611" s="51"/>
      <c r="GG611" s="51"/>
      <c r="GH611" s="51"/>
      <c r="GI611" s="51"/>
      <c r="GJ611" s="51"/>
      <c r="GK611" s="51"/>
      <c r="GL611" s="51"/>
      <c r="GM611" s="51"/>
      <c r="GN611" s="51"/>
      <c r="GO611" s="51"/>
      <c r="GP611" s="51"/>
      <c r="GQ611" s="51"/>
      <c r="GR611" s="51"/>
      <c r="GS611" s="51"/>
      <c r="GT611" s="51"/>
      <c r="GU611" s="51"/>
      <c r="GV611" s="51"/>
      <c r="GW611" s="51"/>
      <c r="GX611" s="51"/>
      <c r="GY611" s="51"/>
      <c r="GZ611" s="51"/>
      <c r="HA611" s="51"/>
      <c r="HB611" s="51"/>
      <c r="HC611" s="51"/>
      <c r="HD611" s="51"/>
      <c r="HE611" s="51"/>
      <c r="HF611" s="51"/>
      <c r="HG611" s="51"/>
      <c r="HH611" s="51"/>
      <c r="HI611" s="51"/>
      <c r="HJ611" s="51"/>
      <c r="HK611" s="51"/>
      <c r="HL611" s="51"/>
      <c r="HM611" s="51"/>
      <c r="HN611" s="51"/>
      <c r="HO611" s="51"/>
      <c r="HP611" s="51"/>
      <c r="HQ611" s="51"/>
      <c r="HR611" s="51"/>
      <c r="HS611" s="51"/>
      <c r="HT611" s="51"/>
      <c r="HU611" s="51"/>
      <c r="HV611" s="51"/>
      <c r="HW611" s="51"/>
      <c r="HX611" s="51"/>
      <c r="HY611" s="51"/>
      <c r="HZ611" s="51"/>
      <c r="IA611" s="51"/>
      <c r="IB611" s="51"/>
      <c r="IC611" s="51"/>
      <c r="ID611" s="51"/>
      <c r="IE611" s="51"/>
      <c r="IF611" s="51"/>
      <c r="IG611" s="51"/>
      <c r="IH611" s="51"/>
      <c r="II611" s="51"/>
      <c r="IJ611" s="51"/>
      <c r="IK611" s="51"/>
      <c r="IL611" s="51"/>
      <c r="IM611" s="51"/>
      <c r="IN611" s="51"/>
      <c r="IO611" s="51"/>
      <c r="IP611" s="51"/>
      <c r="IQ611" s="51"/>
      <c r="IR611" s="51"/>
      <c r="IS611" s="51"/>
      <c r="IT611" s="51"/>
      <c r="IU611" s="51"/>
      <c r="IV611" s="51"/>
    </row>
    <row r="728" ht="21"/>
    <row r="733" ht="21"/>
    <row r="765" ht="21"/>
    <row r="770" ht="21"/>
    <row r="772" ht="21"/>
    <row r="774" ht="21"/>
    <row r="781" ht="21"/>
    <row r="786" ht="21"/>
    <row r="788" ht="21"/>
    <row r="813" ht="21"/>
    <row r="818" ht="21"/>
    <row r="820" ht="21"/>
    <row r="822" ht="21"/>
    <row r="829" ht="21"/>
    <row r="834" ht="21"/>
    <row r="836" ht="21"/>
    <row r="846" ht="21"/>
    <row r="851" ht="21"/>
    <row r="853" ht="21"/>
    <row r="855" ht="21"/>
    <row r="862" ht="21"/>
    <row r="867" ht="21"/>
    <row r="869" ht="21"/>
    <row r="894" ht="21"/>
    <row r="899" ht="21"/>
    <row r="901" ht="21"/>
    <row r="903" ht="21"/>
    <row r="910" ht="21"/>
    <row r="915" ht="21"/>
    <row r="917" ht="21"/>
    <row r="929" ht="21"/>
    <row r="934" ht="21"/>
    <row r="936" ht="21"/>
    <row r="938" ht="21"/>
    <row r="945" ht="21"/>
    <row r="950" ht="21"/>
    <row r="952" ht="21"/>
    <row r="955" ht="21"/>
    <row r="957" ht="21"/>
    <row r="959" ht="21"/>
    <row r="966" ht="21"/>
    <row r="971" ht="21"/>
    <row r="973" ht="21"/>
    <row r="974" ht="21"/>
    <row r="978" ht="21"/>
    <row r="980" ht="21"/>
    <row r="981" ht="21"/>
    <row r="984" ht="21"/>
    <row r="985" ht="21"/>
    <row r="986" ht="21"/>
    <row r="988" ht="21"/>
    <row r="990" ht="21"/>
    <row r="992" ht="21"/>
    <row r="999" ht="21"/>
    <row r="1004" ht="21"/>
    <row r="1006" ht="21"/>
    <row r="1009" ht="21"/>
    <row r="1011" ht="21"/>
    <row r="1013" ht="21"/>
    <row r="1020" ht="21"/>
    <row r="1025" ht="21"/>
    <row r="1027" ht="21"/>
    <row r="1028" ht="21"/>
    <row r="1032" ht="21"/>
    <row r="1034" ht="21"/>
    <row r="1035" ht="21"/>
    <row r="1038" ht="21"/>
    <row r="1039" ht="21"/>
    <row r="1040" ht="21"/>
    <row r="1042" ht="21"/>
    <row r="1045" ht="21"/>
    <row r="1046" ht="21"/>
    <row r="1047" ht="21"/>
    <row r="1048" ht="21"/>
    <row r="1051" ht="21"/>
    <row r="1052" ht="21"/>
    <row r="1053" ht="21"/>
    <row r="1054" ht="21"/>
    <row r="1055" ht="21"/>
    <row r="1056" ht="21"/>
    <row r="1057" ht="21"/>
    <row r="1060" ht="21"/>
    <row r="1064" ht="21"/>
    <row r="1066" ht="21"/>
    <row r="1067" ht="21"/>
    <row r="1070" ht="21"/>
    <row r="1071" ht="21"/>
    <row r="1072" ht="21"/>
    <row r="1074" ht="21"/>
    <row r="1077" ht="21"/>
    <row r="1078" ht="21"/>
    <row r="1079" ht="21"/>
    <row r="1080" ht="21"/>
    <row r="1083" ht="21"/>
    <row r="1084" ht="21"/>
    <row r="1085" ht="21"/>
    <row r="1086" ht="21"/>
    <row r="1087" ht="21"/>
    <row r="1088" ht="21"/>
    <row r="1089" ht="21"/>
    <row r="1092" ht="21"/>
    <row r="1093" ht="21"/>
    <row r="1094" ht="21"/>
    <row r="1096" ht="21"/>
    <row r="1099" ht="21"/>
    <row r="1100" ht="21"/>
    <row r="1101" ht="21"/>
    <row r="1102" ht="21"/>
    <row r="1105" ht="21"/>
    <row r="1106" ht="21"/>
    <row r="1107" ht="21"/>
    <row r="1108" ht="21"/>
    <row r="1109" ht="21"/>
    <row r="1110" ht="21"/>
    <row r="1111" ht="21"/>
    <row r="1114" ht="21"/>
    <row r="1115" ht="21"/>
    <row r="1117" ht="21"/>
    <row r="1118" ht="21"/>
    <row r="1119" ht="21"/>
    <row r="1121" ht="21"/>
    <row r="1123" ht="21"/>
    <row r="1125" ht="21"/>
    <row r="1132" ht="21"/>
    <row r="1137" ht="21"/>
    <row r="1139" ht="21"/>
    <row r="1142" ht="21"/>
    <row r="1144" ht="21"/>
    <row r="1146" ht="21"/>
    <row r="1153" ht="21"/>
    <row r="1158" ht="21"/>
    <row r="1160" ht="21"/>
    <row r="1161" ht="21"/>
    <row r="1165" ht="21"/>
    <row r="1167" ht="21"/>
    <row r="1168" ht="21"/>
    <row r="1171" ht="21"/>
    <row r="1172" ht="21"/>
    <row r="1173" ht="21"/>
    <row r="1175" ht="21"/>
    <row r="1178" ht="21"/>
    <row r="1179" ht="21"/>
    <row r="1180" ht="21"/>
    <row r="1181" ht="21"/>
    <row r="1184" ht="21"/>
    <row r="1185" ht="21"/>
    <row r="1186" ht="21"/>
    <row r="1187" ht="21"/>
    <row r="1188" ht="21"/>
    <row r="1189" ht="21"/>
    <row r="1190" ht="21"/>
    <row r="1193" ht="21"/>
    <row r="1197" ht="21"/>
    <row r="1199" ht="21"/>
    <row r="1200" ht="21"/>
    <row r="1203" ht="21"/>
    <row r="1204" ht="21"/>
    <row r="1205" ht="21"/>
    <row r="1207" ht="21"/>
    <row r="1210" ht="21"/>
    <row r="1211" ht="21"/>
    <row r="1212" ht="21"/>
    <row r="1213" ht="21"/>
    <row r="1216" ht="21"/>
    <row r="1217" ht="21"/>
    <row r="1218" ht="21"/>
    <row r="1219" ht="21"/>
    <row r="1220" ht="21"/>
    <row r="1221" ht="21"/>
    <row r="1222" ht="21"/>
    <row r="1225" ht="21"/>
    <row r="1226" ht="21"/>
    <row r="1227" ht="21"/>
    <row r="1229" ht="21"/>
    <row r="1232" ht="21"/>
    <row r="1233" ht="21"/>
    <row r="1234" ht="21"/>
    <row r="1235" ht="21"/>
    <row r="1238" ht="21"/>
    <row r="1239" ht="21"/>
    <row r="1240" ht="21"/>
    <row r="1241" ht="21"/>
    <row r="1242" ht="21"/>
    <row r="1243" ht="21"/>
    <row r="1244" ht="21"/>
    <row r="1247" ht="21"/>
    <row r="1248" ht="21"/>
    <row r="1249" ht="21"/>
    <row r="1250" ht="21"/>
    <row r="1253" ht="21"/>
    <row r="1254" ht="21"/>
    <row r="1255" ht="21"/>
    <row r="1256" ht="21"/>
    <row r="1257" ht="21"/>
    <row r="1258" ht="21"/>
    <row r="1259" ht="21"/>
    <row r="1262" ht="21"/>
    <row r="1263" ht="21"/>
    <row r="1264" ht="21"/>
    <row r="1266" ht="21"/>
    <row r="1269" ht="21"/>
    <row r="1270" ht="21"/>
    <row r="1271" ht="21"/>
    <row r="1272" ht="21"/>
    <row r="1275" ht="21"/>
    <row r="1276" ht="21"/>
    <row r="1277" ht="21"/>
    <row r="1278" ht="21"/>
    <row r="1279" ht="21"/>
    <row r="1280" ht="21"/>
    <row r="1281" ht="21"/>
    <row r="1284" ht="21"/>
    <row r="1285" ht="21"/>
    <row r="1286" ht="21"/>
    <row r="1287" ht="21"/>
    <row r="1288" ht="21"/>
    <row r="1289" ht="21"/>
    <row r="1290" ht="21"/>
    <row r="1291" ht="21"/>
    <row r="1292" ht="21"/>
    <row r="1295" ht="21"/>
    <row r="1296" ht="21"/>
    <row r="1297" ht="21"/>
    <row r="1298" ht="21"/>
    <row r="1301" ht="21"/>
    <row r="1302" ht="21"/>
    <row r="1303" ht="21"/>
    <row r="1304" ht="21"/>
    <row r="1305" ht="21"/>
    <row r="1306" ht="21"/>
    <row r="1307" ht="21"/>
    <row r="1310" ht="21"/>
    <row r="1311" ht="21"/>
    <row r="1312" ht="21"/>
    <row r="1314" ht="21"/>
    <row r="1317" ht="21"/>
    <row r="1318" ht="21"/>
    <row r="1319" ht="21"/>
    <row r="1320" ht="21"/>
    <row r="1323" ht="21"/>
    <row r="1324" ht="21"/>
    <row r="1325" ht="21"/>
    <row r="1326" ht="21"/>
    <row r="1327" ht="21"/>
    <row r="1328" ht="21"/>
    <row r="1329" ht="21"/>
    <row r="1332" ht="21"/>
    <row r="1333" ht="21"/>
    <row r="1334" ht="21"/>
    <row r="1335" ht="21"/>
    <row r="1336" ht="21"/>
    <row r="1339" ht="21"/>
    <row r="1342" ht="21"/>
    <row r="1343" ht="21"/>
    <row r="1344" ht="21"/>
    <row r="1345" ht="21"/>
    <row r="1346" ht="21"/>
    <row r="1349" ht="21"/>
    <row r="1352" ht="21"/>
    <row r="1353" ht="21"/>
    <row r="1354" ht="21"/>
    <row r="1355" ht="21"/>
    <row r="1356" ht="21"/>
    <row r="1359" ht="21"/>
    <row r="1362" ht="21"/>
    <row r="1363" ht="21"/>
    <row r="1364" ht="21"/>
    <row r="1365" ht="21"/>
    <row r="1366" ht="21"/>
    <row r="1368" ht="21"/>
    <row r="1369" ht="21"/>
    <row r="1370" ht="21"/>
    <row r="1372" ht="21"/>
    <row r="1375" ht="21"/>
    <row r="1376" ht="21"/>
    <row r="1377" ht="21"/>
    <row r="1378" ht="21"/>
    <row r="1379" ht="21"/>
    <row r="1380" ht="21"/>
    <row r="1381" ht="21"/>
    <row r="1384" ht="21"/>
    <row r="1386" ht="21"/>
    <row r="1387" ht="21"/>
    <row r="1388" ht="21"/>
    <row r="1389" ht="21"/>
    <row r="1391" ht="21"/>
    <row r="1392" ht="21"/>
    <row r="1395" ht="21"/>
    <row r="1396" ht="21"/>
    <row r="1397" ht="21"/>
    <row r="1398" ht="21"/>
    <row r="1399" ht="21"/>
    <row r="1402" ht="21"/>
    <row r="1405" ht="21"/>
    <row r="1406" ht="21"/>
    <row r="1407" ht="21"/>
    <row r="1408" ht="21"/>
    <row r="1409" ht="21"/>
    <row r="1412" ht="21"/>
    <row r="1415" ht="21"/>
    <row r="1416" ht="21"/>
    <row r="1417" ht="21"/>
    <row r="1418" ht="21"/>
    <row r="1419" ht="21"/>
    <row r="1422" ht="21"/>
    <row r="1425" ht="21"/>
    <row r="1426" ht="21"/>
    <row r="1427" ht="21"/>
    <row r="1428" ht="21"/>
    <row r="1429" ht="21"/>
    <row r="1431" ht="21"/>
    <row r="1432" ht="21"/>
    <row r="1433" ht="21"/>
    <row r="1435" ht="21"/>
    <row r="1438" ht="21"/>
    <row r="1439" ht="21"/>
    <row r="1440" ht="21"/>
    <row r="1441" ht="21"/>
    <row r="1442" ht="21"/>
    <row r="1443" ht="21"/>
    <row r="1444" ht="21"/>
    <row r="1447" ht="21"/>
    <row r="1449" ht="21"/>
    <row r="1450" ht="21"/>
    <row r="1451" ht="21"/>
    <row r="1452" ht="21"/>
    <row r="1454" ht="21"/>
    <row r="1455" ht="21"/>
    <row r="1457" ht="21"/>
    <row r="1458" ht="21"/>
    <row r="1459" ht="21"/>
    <row r="1461" ht="21"/>
    <row r="1464" ht="21"/>
    <row r="1465" ht="21"/>
    <row r="1466" ht="21"/>
    <row r="1467" ht="21"/>
    <row r="1468" ht="21"/>
    <row r="1469" ht="21"/>
    <row r="1470" ht="21"/>
    <row r="1473" ht="21"/>
    <row r="1475" ht="21"/>
    <row r="1476" ht="21"/>
    <row r="1477" ht="21"/>
    <row r="1478" ht="21"/>
    <row r="1480" ht="21"/>
    <row r="1481" ht="21"/>
    <row r="1483" ht="21"/>
    <row r="1485" ht="21"/>
    <row r="1486" ht="21"/>
    <row r="1487" ht="21"/>
    <row r="1488" ht="21"/>
    <row r="1490" ht="21"/>
    <row r="1491" ht="21"/>
    <row r="1492" ht="21"/>
    <row r="1493" ht="21"/>
    <row r="1495" ht="21"/>
    <row r="1496" ht="21"/>
    <row r="1498" ht="21"/>
    <row r="1500" ht="21"/>
    <row r="1501" ht="21"/>
    <row r="1502" ht="21"/>
    <row r="1504" ht="21"/>
    <row r="1507" ht="21"/>
    <row r="1508" ht="21"/>
    <row r="1509" ht="21"/>
    <row r="1510" ht="21"/>
    <row r="1511" ht="21"/>
    <row r="1513" ht="21"/>
    <row r="1514" ht="21"/>
    <row r="1515" ht="21"/>
    <row r="1517" ht="21"/>
    <row r="1520" ht="21"/>
    <row r="1521" ht="21"/>
    <row r="1522" ht="21"/>
    <row r="1523" ht="21"/>
    <row r="1524" ht="21"/>
    <row r="1525" ht="21"/>
    <row r="1526" ht="21"/>
    <row r="1529" ht="21"/>
    <row r="1531" ht="21"/>
    <row r="1532" ht="21"/>
    <row r="1533" ht="21"/>
    <row r="1534" ht="21"/>
    <row r="1536" ht="21"/>
    <row r="1537" ht="21"/>
    <row r="1539" ht="21"/>
    <row r="1540" ht="21"/>
    <row r="1541" ht="21"/>
    <row r="1543" ht="21"/>
    <row r="1546" ht="21"/>
    <row r="1547" ht="21"/>
    <row r="1548" ht="21"/>
    <row r="1549" ht="21"/>
    <row r="1550" ht="21"/>
    <row r="1551" ht="21"/>
    <row r="1552" ht="21"/>
    <row r="1555" ht="21"/>
    <row r="1557" ht="21"/>
    <row r="1558" ht="21"/>
    <row r="1559" ht="21"/>
    <row r="1560" ht="21"/>
    <row r="1562" ht="21"/>
    <row r="1563" ht="21"/>
    <row r="1565" ht="21"/>
    <row r="1567" ht="21"/>
    <row r="1568" ht="21"/>
    <row r="1569" ht="21"/>
    <row r="1570" ht="21"/>
    <row r="1572" ht="21"/>
    <row r="1573" ht="21"/>
    <row r="1574" ht="21"/>
    <row r="1575" ht="21"/>
    <row r="1577" ht="21"/>
    <row r="1578" ht="21"/>
    <row r="1580" ht="21"/>
    <row r="1582" ht="21"/>
    <row r="1583" ht="21"/>
    <row r="1584" ht="21"/>
    <row r="1586" ht="21"/>
    <row r="1587" ht="21"/>
    <row r="1588" ht="21"/>
    <row r="1589" ht="21"/>
    <row r="1590" ht="21"/>
    <row r="1591" ht="21"/>
    <row r="1592" ht="21"/>
    <row r="1593" ht="21"/>
    <row r="1595" ht="21"/>
    <row r="1596" ht="21"/>
    <row r="1597" ht="21"/>
    <row r="1598" ht="21"/>
    <row r="1599" ht="21"/>
    <row r="1600" ht="21"/>
    <row r="1601" ht="21"/>
    <row r="1602" ht="21"/>
    <row r="1604" ht="21"/>
    <row r="1605" ht="21"/>
    <row r="1606" ht="21"/>
    <row r="1607" ht="21"/>
    <row r="1608" ht="21"/>
    <row r="1611" ht="21"/>
    <row r="1613" ht="21"/>
    <row r="1614" ht="21"/>
    <row r="1615" ht="21"/>
    <row r="1616" ht="21"/>
    <row r="1618" ht="21"/>
    <row r="1619" ht="21"/>
    <row r="1621" ht="21"/>
    <row r="1623" ht="21"/>
    <row r="1624" ht="21"/>
    <row r="1625" ht="21"/>
    <row r="1626" ht="21"/>
    <row r="1628" ht="21"/>
    <row r="1629" ht="21"/>
    <row r="1630" ht="21"/>
    <row r="1631" ht="21"/>
    <row r="1633" ht="21"/>
    <row r="1634" ht="21"/>
    <row r="1636" ht="21"/>
    <row r="1638" ht="21"/>
    <row r="1639" ht="21"/>
    <row r="1640" ht="21"/>
    <row r="1642" ht="21"/>
    <row r="1643" ht="21"/>
    <row r="1644" ht="21"/>
    <row r="1645" ht="21"/>
    <row r="1646" ht="21"/>
    <row r="1647" ht="21"/>
    <row r="1648" ht="21"/>
    <row r="1649" ht="21"/>
    <row r="1651" ht="21"/>
    <row r="1652" ht="21"/>
    <row r="1653" ht="21"/>
    <row r="1654" ht="21"/>
    <row r="1655" ht="21"/>
    <row r="1656" ht="21"/>
    <row r="1657" ht="21"/>
    <row r="1658" ht="21"/>
    <row r="1660" ht="21"/>
    <row r="1661" ht="21"/>
    <row r="1662" ht="21"/>
    <row r="1663" ht="21"/>
    <row r="1664" ht="21"/>
    <row r="1665" ht="21"/>
    <row r="1666" ht="21"/>
    <row r="1667" ht="21"/>
    <row r="1668" ht="21"/>
    <row r="1669" ht="21"/>
    <row r="1670" ht="21"/>
    <row r="1671" ht="21"/>
    <row r="1672" ht="21"/>
    <row r="1673" ht="21"/>
    <row r="1674" ht="21"/>
    <row r="1676" ht="21"/>
    <row r="1677" ht="21"/>
    <row r="1678" ht="21"/>
    <row r="1679" ht="21"/>
    <row r="1680" ht="21"/>
    <row r="1681" ht="21"/>
    <row r="1682" ht="21"/>
    <row r="1683" ht="21"/>
    <row r="1685" ht="21"/>
    <row r="1686" ht="21"/>
    <row r="1687" ht="21"/>
    <row r="1688" ht="21"/>
    <row r="1689" ht="21"/>
    <row r="1690" ht="21"/>
    <row r="1691" ht="21"/>
    <row r="1692" ht="21"/>
    <row r="1693" ht="21"/>
    <row r="1694" ht="21"/>
    <row r="1695" ht="21"/>
    <row r="1696" ht="21"/>
    <row r="1697" ht="21"/>
    <row r="1698" ht="21"/>
    <row r="1700" ht="21"/>
    <row r="1701" ht="21"/>
    <row r="1702" ht="21"/>
    <row r="1703" ht="21"/>
    <row r="1704" ht="21"/>
    <row r="1705" ht="21"/>
    <row r="1706" ht="21"/>
    <row r="1707" ht="21"/>
    <row r="1708" ht="21"/>
    <row r="1709" ht="21"/>
    <row r="1710" ht="21"/>
    <row r="1711" ht="21"/>
    <row r="1712" ht="21"/>
    <row r="1713" ht="21"/>
    <row r="1714" ht="21"/>
    <row r="1715" ht="21"/>
    <row r="1716" ht="21"/>
    <row r="1717" ht="21"/>
    <row r="1718" ht="21"/>
    <row r="1719" ht="21"/>
    <row r="1720" ht="21"/>
    <row r="1721" ht="21"/>
    <row r="1722" ht="21"/>
    <row r="1723" ht="21"/>
    <row r="1724" ht="21"/>
    <row r="1725" ht="21"/>
    <row r="1726" ht="21"/>
    <row r="1727" ht="21"/>
    <row r="1728" ht="21"/>
    <row r="1729" ht="21"/>
    <row r="1730" ht="21"/>
    <row r="1731" ht="21"/>
    <row r="1732" ht="21"/>
    <row r="1733" ht="21"/>
    <row r="1734" ht="21"/>
    <row r="1735" ht="21"/>
    <row r="1736" ht="21"/>
    <row r="1737" ht="21"/>
    <row r="1738" ht="21"/>
    <row r="1739" ht="21"/>
    <row r="1740" ht="21"/>
    <row r="1741" ht="21"/>
    <row r="1742" ht="21"/>
    <row r="1743" ht="21"/>
    <row r="1744" ht="21"/>
    <row r="1745" ht="21"/>
    <row r="1746" ht="21"/>
    <row r="1747" ht="21"/>
    <row r="1748" ht="21"/>
    <row r="1749" ht="21"/>
    <row r="1750" ht="21"/>
    <row r="1751" ht="21"/>
    <row r="1752" ht="21"/>
    <row r="1753" ht="21"/>
    <row r="1754" ht="21"/>
    <row r="1755" ht="21"/>
    <row r="1756" ht="21"/>
    <row r="1757" ht="21"/>
    <row r="1758" ht="21"/>
    <row r="1759" ht="21"/>
    <row r="1760" ht="21"/>
    <row r="1761" ht="21"/>
    <row r="1762" ht="21"/>
    <row r="1763" ht="21"/>
    <row r="1764" ht="21"/>
    <row r="1765" ht="21"/>
    <row r="1766" ht="21"/>
    <row r="1767" ht="21"/>
    <row r="1768" ht="21"/>
    <row r="1769" ht="21"/>
    <row r="1770" ht="21"/>
    <row r="1771" ht="21"/>
    <row r="1772" ht="21"/>
    <row r="1773" ht="21"/>
    <row r="1774" ht="21"/>
    <row r="1775" ht="21"/>
    <row r="1776" ht="21"/>
    <row r="1777" ht="21"/>
    <row r="1778" ht="21"/>
    <row r="1779" ht="21"/>
    <row r="1780" ht="21"/>
    <row r="1781" ht="21"/>
    <row r="1782" ht="21"/>
    <row r="1783" ht="21"/>
    <row r="1784" ht="21"/>
    <row r="1785" ht="21"/>
    <row r="1786" ht="21"/>
    <row r="1787" ht="21"/>
    <row r="1788" ht="21"/>
    <row r="1789" ht="21"/>
    <row r="1790" ht="21"/>
    <row r="1791" ht="21"/>
    <row r="1792" ht="21"/>
    <row r="1793" ht="21"/>
    <row r="1794" ht="21"/>
    <row r="1795" ht="21"/>
    <row r="1796" ht="21"/>
    <row r="1797" ht="21"/>
    <row r="1798" ht="21"/>
    <row r="1799" ht="21"/>
    <row r="1800" ht="21"/>
    <row r="1801" ht="21"/>
    <row r="1802" ht="21"/>
    <row r="1803" ht="21"/>
    <row r="1804" ht="21"/>
    <row r="1805" ht="21"/>
    <row r="1806" ht="21"/>
    <row r="1807" ht="21"/>
    <row r="1808" ht="21"/>
    <row r="1809" ht="21"/>
    <row r="1810" ht="21"/>
    <row r="1811" ht="21"/>
    <row r="1812" ht="21"/>
    <row r="1813" ht="21"/>
    <row r="1814" ht="21"/>
    <row r="1815" ht="21"/>
    <row r="1816" ht="21"/>
    <row r="1817" ht="21"/>
    <row r="1818" ht="21"/>
    <row r="1819" ht="21"/>
    <row r="1820" ht="21"/>
    <row r="1821" ht="21"/>
    <row r="1822" ht="21"/>
    <row r="1823" ht="21"/>
    <row r="1824" ht="21"/>
    <row r="1825" ht="21"/>
    <row r="1826" ht="21"/>
    <row r="1827" ht="21"/>
    <row r="1828" ht="21"/>
    <row r="1829" ht="21"/>
    <row r="1830" ht="21"/>
    <row r="1831" ht="21"/>
    <row r="1832" ht="21"/>
    <row r="1833" ht="21"/>
    <row r="1834" ht="21"/>
    <row r="1835" ht="21"/>
    <row r="1836" ht="21"/>
    <row r="1837" ht="21"/>
    <row r="1838" ht="21"/>
    <row r="1839" ht="21"/>
    <row r="1840" ht="21"/>
    <row r="1841" ht="21"/>
    <row r="1842" ht="21"/>
    <row r="1843" ht="21"/>
    <row r="1844" ht="21"/>
    <row r="1845" ht="21"/>
    <row r="1846" ht="21"/>
    <row r="1847" ht="21"/>
    <row r="1848" ht="21"/>
    <row r="1849" ht="21"/>
    <row r="1850" ht="21"/>
    <row r="1851" ht="21"/>
    <row r="1852" ht="21"/>
    <row r="1853" ht="21"/>
    <row r="1854" ht="21"/>
    <row r="1855" ht="21"/>
    <row r="1856" ht="21"/>
    <row r="1857" ht="21"/>
    <row r="1858" ht="21"/>
    <row r="1859" ht="21"/>
    <row r="1860" ht="21"/>
    <row r="1861" ht="21"/>
    <row r="1862" ht="21"/>
    <row r="1863" ht="21"/>
    <row r="1864" ht="21"/>
    <row r="1865" ht="21"/>
    <row r="1866" ht="21"/>
    <row r="1867" ht="21"/>
    <row r="1868" ht="21"/>
    <row r="1869" ht="21"/>
    <row r="1870" ht="21"/>
    <row r="1871" ht="21"/>
    <row r="1872" ht="21"/>
    <row r="1873" ht="21"/>
    <row r="1874" ht="21"/>
    <row r="1875" ht="21"/>
    <row r="1876" ht="21"/>
    <row r="1877" ht="21"/>
    <row r="1878" ht="21"/>
    <row r="1879" ht="21"/>
    <row r="1880" ht="21"/>
    <row r="1881" ht="21"/>
    <row r="1882" ht="21"/>
    <row r="1883" ht="21"/>
    <row r="1884" ht="21"/>
    <row r="1885" ht="21"/>
    <row r="1886" ht="21"/>
    <row r="1887" ht="21"/>
    <row r="1888" ht="21"/>
    <row r="1889" ht="21"/>
    <row r="1890" ht="21"/>
    <row r="1891" ht="21"/>
    <row r="1892" ht="21"/>
    <row r="1893" ht="21"/>
    <row r="1894" ht="21"/>
    <row r="1895" ht="21"/>
    <row r="1896" ht="21"/>
    <row r="1897" ht="21"/>
    <row r="1898" ht="21"/>
    <row r="1899" ht="21"/>
    <row r="1900" ht="21"/>
    <row r="1901" ht="21"/>
    <row r="1902" ht="21"/>
    <row r="1903" ht="21"/>
    <row r="1904" ht="21"/>
    <row r="1905" ht="21"/>
    <row r="1906" ht="21"/>
    <row r="1907" ht="21"/>
    <row r="1908" ht="21"/>
    <row r="1909" ht="21"/>
    <row r="1910" ht="21"/>
    <row r="1911" ht="21"/>
    <row r="1912" ht="21"/>
    <row r="1913" ht="21"/>
    <row r="1914" ht="21"/>
    <row r="1915" ht="21"/>
    <row r="1916" ht="21"/>
    <row r="1917" ht="21"/>
    <row r="1918" ht="21"/>
    <row r="1919" ht="21"/>
    <row r="1920" ht="21"/>
    <row r="1921" ht="21"/>
    <row r="1922" ht="21"/>
    <row r="1923" ht="21"/>
    <row r="1924" ht="21"/>
    <row r="1925" ht="21"/>
    <row r="1926" ht="21"/>
    <row r="1927" ht="21"/>
    <row r="1928" ht="21"/>
    <row r="1929" ht="21"/>
    <row r="1930" ht="21"/>
    <row r="1931" ht="21"/>
    <row r="1932" ht="21"/>
    <row r="1933" ht="21"/>
    <row r="1934" ht="21"/>
    <row r="1935" ht="21"/>
    <row r="1936" ht="21"/>
    <row r="1937" ht="21"/>
    <row r="1938" ht="21"/>
    <row r="1939" ht="21"/>
    <row r="1940" ht="21"/>
    <row r="1941" ht="21"/>
    <row r="1942" ht="21"/>
    <row r="1943" ht="21"/>
    <row r="1944" ht="21"/>
    <row r="1945" ht="21"/>
    <row r="1946" ht="21"/>
    <row r="1947" ht="21"/>
    <row r="1948" ht="21"/>
    <row r="1949" ht="21"/>
    <row r="1950" ht="21"/>
    <row r="1951" ht="21"/>
    <row r="1952" ht="21"/>
    <row r="1953" ht="21"/>
    <row r="1954" ht="21"/>
    <row r="1955" ht="21"/>
    <row r="1956" ht="21"/>
    <row r="1957" ht="21"/>
    <row r="1958" ht="21"/>
    <row r="1959" ht="21"/>
    <row r="1960" ht="21"/>
    <row r="1961" ht="21"/>
    <row r="1962" ht="21"/>
    <row r="1963" ht="21"/>
    <row r="1964" ht="21"/>
    <row r="1965" ht="21"/>
    <row r="1966" ht="21"/>
    <row r="1967" ht="21"/>
    <row r="1968" ht="21"/>
    <row r="1969" ht="21"/>
    <row r="1970" ht="21"/>
    <row r="1971" ht="21"/>
    <row r="1972" ht="21"/>
    <row r="1973" ht="21"/>
    <row r="1974" ht="21"/>
    <row r="1975" ht="21"/>
    <row r="1976" ht="21"/>
    <row r="1977" ht="21"/>
    <row r="1978" ht="21"/>
    <row r="1979" ht="21"/>
    <row r="1980" ht="21"/>
    <row r="1981" ht="21"/>
    <row r="1982" ht="21"/>
    <row r="1983" ht="21"/>
    <row r="1984" ht="21"/>
    <row r="1985" ht="21"/>
    <row r="1986" ht="21"/>
    <row r="1987" ht="21"/>
    <row r="1988" ht="21"/>
    <row r="1989" ht="21"/>
    <row r="1990" ht="21"/>
    <row r="1991" ht="21"/>
    <row r="1992" ht="21"/>
    <row r="1993" ht="21"/>
    <row r="1994" ht="21"/>
    <row r="1995" ht="21"/>
    <row r="1996" ht="21"/>
    <row r="1997" ht="21"/>
    <row r="1998" ht="21"/>
    <row r="1999" ht="21"/>
    <row r="2000" ht="21"/>
    <row r="2001" ht="21"/>
    <row r="2002" ht="21"/>
    <row r="2003" ht="21"/>
    <row r="2004" ht="21"/>
    <row r="2005" ht="21"/>
    <row r="2006" ht="21"/>
    <row r="2007" ht="21"/>
    <row r="2008" ht="21"/>
    <row r="2009" ht="21"/>
    <row r="2010" ht="21"/>
    <row r="2011" ht="21"/>
    <row r="2012" ht="21"/>
    <row r="2013" ht="21"/>
    <row r="2014" ht="21"/>
    <row r="2015" ht="21"/>
    <row r="2016" ht="21"/>
    <row r="2017" ht="21"/>
    <row r="2018" ht="21"/>
    <row r="2019" ht="21"/>
    <row r="2020" ht="21"/>
    <row r="2021" ht="21"/>
    <row r="2022" ht="21"/>
    <row r="2023" ht="21"/>
    <row r="2024" ht="21"/>
    <row r="2025" ht="21"/>
    <row r="2026" ht="21"/>
    <row r="2027" ht="21"/>
    <row r="2028" ht="21"/>
    <row r="2029" ht="21"/>
    <row r="2030" ht="21"/>
    <row r="2031" ht="21"/>
    <row r="2032" ht="21"/>
    <row r="2033" ht="21"/>
    <row r="2034" ht="21"/>
    <row r="2035" ht="21"/>
    <row r="2036" ht="21"/>
    <row r="2037" ht="21"/>
    <row r="2038" ht="21"/>
    <row r="2039" ht="21"/>
    <row r="2040" ht="21"/>
    <row r="2041" ht="21"/>
    <row r="2042" ht="21"/>
    <row r="2043" ht="21"/>
    <row r="2044" ht="21"/>
    <row r="2045" ht="21"/>
    <row r="2046" ht="21"/>
    <row r="2047" ht="21"/>
    <row r="2048" ht="21"/>
    <row r="2049" ht="21"/>
    <row r="2050" ht="21"/>
    <row r="2051" ht="21"/>
    <row r="2052" ht="21"/>
    <row r="2053" ht="21"/>
    <row r="2054" ht="21"/>
    <row r="2055" ht="21"/>
    <row r="2056" ht="21"/>
    <row r="2057" ht="21"/>
    <row r="2058" ht="21"/>
    <row r="2059" ht="21"/>
    <row r="2060" ht="21"/>
    <row r="2061" ht="21"/>
    <row r="2062" ht="21"/>
    <row r="2063" ht="21"/>
    <row r="2064" ht="21"/>
    <row r="2065" ht="21"/>
    <row r="2066" ht="21"/>
    <row r="2067" ht="21"/>
    <row r="2068" ht="21"/>
    <row r="2069" ht="21"/>
    <row r="2070" ht="21"/>
    <row r="2071" ht="21"/>
    <row r="2072" ht="21"/>
    <row r="2073" ht="21"/>
    <row r="2074" ht="21"/>
    <row r="2075" ht="21"/>
    <row r="2076" ht="21"/>
    <row r="2077" ht="21"/>
    <row r="2078" ht="21"/>
    <row r="2079" ht="21"/>
    <row r="2080" ht="21"/>
    <row r="2081" ht="21"/>
    <row r="2082" ht="21"/>
    <row r="2083" ht="21"/>
    <row r="2084" ht="21"/>
    <row r="2085" ht="21"/>
    <row r="2086" ht="21"/>
    <row r="2087" ht="21"/>
    <row r="2088" ht="21"/>
    <row r="2089" ht="21"/>
    <row r="2090" ht="21"/>
    <row r="2091" ht="21"/>
    <row r="2092" ht="21"/>
    <row r="2093" ht="21"/>
    <row r="2094" ht="21"/>
    <row r="2095" ht="21"/>
    <row r="2096" ht="21"/>
    <row r="2097" ht="21"/>
    <row r="2098" ht="21"/>
    <row r="2099" ht="21"/>
    <row r="2100" ht="21"/>
    <row r="2101" ht="21"/>
    <row r="2102" ht="21"/>
    <row r="2103" ht="21"/>
    <row r="2104" ht="21"/>
    <row r="2105" ht="21"/>
    <row r="2106" ht="21"/>
    <row r="2107" ht="21"/>
    <row r="2108" ht="21"/>
    <row r="2109" ht="21"/>
    <row r="2110" ht="21"/>
    <row r="2111" ht="21"/>
    <row r="2112" ht="21"/>
    <row r="2113" ht="21"/>
    <row r="2114" ht="21"/>
    <row r="2115" ht="21"/>
    <row r="2116" ht="21"/>
    <row r="2117" ht="21"/>
    <row r="2118" ht="21"/>
    <row r="2119" ht="21"/>
    <row r="2120" ht="21"/>
    <row r="2121" ht="21"/>
    <row r="2122" ht="21"/>
    <row r="2123" ht="21"/>
    <row r="2124" ht="21"/>
    <row r="2125" ht="21"/>
    <row r="2126" ht="21"/>
    <row r="2127" ht="21"/>
    <row r="2128" ht="21"/>
    <row r="2129" ht="21"/>
    <row r="2130" ht="21"/>
    <row r="2131" ht="21"/>
    <row r="2132" ht="21"/>
    <row r="2133" ht="21"/>
    <row r="2134" ht="21"/>
    <row r="2135" ht="21"/>
    <row r="2136" ht="21"/>
    <row r="2137" ht="21"/>
    <row r="2138" ht="21"/>
    <row r="2139" ht="21"/>
    <row r="2140" ht="21"/>
    <row r="2141" ht="21"/>
    <row r="2142" ht="21"/>
    <row r="2143" ht="21"/>
    <row r="2144" ht="21"/>
    <row r="2145" ht="21"/>
    <row r="2146" ht="21"/>
    <row r="2147" ht="21"/>
    <row r="2148" ht="21"/>
    <row r="2149" ht="21"/>
    <row r="2150" ht="21"/>
    <row r="2151" ht="21"/>
    <row r="2152" ht="21"/>
    <row r="2153" ht="21"/>
    <row r="2154" ht="21"/>
    <row r="2155" ht="21"/>
    <row r="2156" ht="21"/>
    <row r="2157" ht="21"/>
    <row r="2158" ht="21"/>
    <row r="2159" ht="21"/>
    <row r="2160" ht="21"/>
    <row r="2161" ht="21"/>
    <row r="2162" ht="21"/>
    <row r="2163" ht="21"/>
    <row r="2164" ht="21"/>
    <row r="2165" ht="21"/>
    <row r="2166" ht="21"/>
    <row r="2167" ht="21"/>
    <row r="2168" ht="21"/>
    <row r="2169" ht="21"/>
    <row r="2170" ht="21"/>
    <row r="2171" ht="21"/>
    <row r="2172" ht="21"/>
    <row r="2173" ht="21"/>
    <row r="2174" ht="21"/>
    <row r="2175" ht="21"/>
    <row r="2176" ht="21"/>
    <row r="2177" ht="21"/>
    <row r="2178" ht="21"/>
    <row r="2179" ht="21"/>
    <row r="2180" ht="21"/>
    <row r="2181" ht="21"/>
    <row r="2182" ht="21"/>
    <row r="2183" ht="21"/>
    <row r="2184" ht="21"/>
    <row r="2185" ht="21"/>
    <row r="2186" ht="21"/>
    <row r="2187" ht="21"/>
    <row r="2188" ht="21"/>
    <row r="2189" ht="21"/>
    <row r="2190" ht="21"/>
    <row r="2191" ht="21"/>
    <row r="2192" ht="21"/>
    <row r="2193" ht="21"/>
    <row r="2194" ht="21"/>
    <row r="2195" ht="21"/>
    <row r="2196" ht="21"/>
    <row r="2197" ht="21"/>
    <row r="2198" ht="21"/>
    <row r="2199" ht="21"/>
    <row r="2200" ht="21"/>
    <row r="2201" ht="21"/>
    <row r="2202" ht="21"/>
    <row r="2203" ht="21"/>
    <row r="2204" ht="21"/>
    <row r="2205" ht="21"/>
    <row r="2206" ht="21"/>
    <row r="2207" ht="21"/>
    <row r="2208" ht="21"/>
    <row r="2209" ht="21"/>
    <row r="2210" ht="21"/>
    <row r="2211" ht="21"/>
    <row r="2212" ht="21"/>
    <row r="2213" ht="21"/>
    <row r="2214" ht="21"/>
    <row r="2215" ht="21"/>
    <row r="2216" ht="21"/>
    <row r="2217" ht="21"/>
    <row r="2218" ht="21"/>
    <row r="2219" ht="21"/>
    <row r="2220" ht="21"/>
    <row r="2221" ht="21"/>
    <row r="2222" ht="21"/>
    <row r="2223" ht="21"/>
    <row r="2224" ht="21"/>
    <row r="2225" ht="21"/>
    <row r="2226" ht="21"/>
    <row r="2227" ht="21"/>
    <row r="2228" ht="21"/>
    <row r="2229" ht="21"/>
    <row r="2230" ht="21"/>
    <row r="2231" ht="21"/>
    <row r="2232" ht="21"/>
    <row r="2233" ht="21"/>
    <row r="2234" ht="21"/>
    <row r="2235" ht="21"/>
    <row r="2236" ht="21"/>
    <row r="2237" ht="21"/>
    <row r="2238" ht="21"/>
    <row r="2239" ht="21"/>
    <row r="2240" ht="21"/>
    <row r="2241" ht="21"/>
    <row r="2242" ht="21"/>
    <row r="2243" ht="21"/>
    <row r="2244" ht="21"/>
    <row r="2245" ht="21"/>
    <row r="2246" ht="21"/>
    <row r="2247" ht="21"/>
    <row r="2248" ht="21"/>
    <row r="2249" ht="21"/>
    <row r="2250" ht="21"/>
    <row r="2251" ht="21"/>
    <row r="2252" ht="21"/>
    <row r="2253" ht="21"/>
    <row r="2254" ht="21"/>
    <row r="2255" ht="21"/>
    <row r="2256" ht="21"/>
    <row r="2257" ht="21"/>
    <row r="2258" ht="21"/>
    <row r="2259" ht="21"/>
    <row r="2260" ht="21"/>
    <row r="2261" ht="21"/>
    <row r="2262" ht="21"/>
    <row r="2263" ht="21"/>
    <row r="2264" ht="21"/>
    <row r="2265" ht="21"/>
    <row r="2266" ht="21"/>
    <row r="2267" ht="21"/>
    <row r="2268" ht="21"/>
    <row r="2269" ht="21"/>
    <row r="2270" ht="21"/>
    <row r="2271" ht="21"/>
    <row r="2272" ht="21"/>
    <row r="2273" ht="21"/>
    <row r="2274" ht="21"/>
    <row r="2275" ht="21"/>
    <row r="2276" ht="21"/>
    <row r="2277" ht="21"/>
    <row r="2278" ht="21"/>
    <row r="2279" ht="21"/>
    <row r="2280" ht="21"/>
    <row r="2281" ht="21"/>
    <row r="2282" ht="21"/>
    <row r="2283" ht="21"/>
    <row r="2284" ht="21"/>
    <row r="2285" ht="21"/>
    <row r="2286" ht="21"/>
    <row r="2287" ht="21"/>
    <row r="2288" ht="21"/>
    <row r="2289" ht="21"/>
    <row r="2290" ht="21"/>
    <row r="2291" ht="21"/>
    <row r="2292" ht="21"/>
    <row r="2293" ht="21"/>
    <row r="2294" ht="21"/>
    <row r="2295" ht="21"/>
    <row r="2296" ht="21"/>
    <row r="2297" ht="21"/>
    <row r="2298" ht="21"/>
    <row r="2299" ht="21"/>
    <row r="2300" ht="21"/>
    <row r="2301" ht="21"/>
    <row r="2302" ht="21"/>
    <row r="2303" ht="21"/>
    <row r="2304" ht="21"/>
    <row r="2305" ht="21"/>
    <row r="2306" ht="21"/>
    <row r="2307" ht="21"/>
    <row r="2308" ht="21"/>
    <row r="2309" ht="21"/>
    <row r="2310" ht="21"/>
    <row r="2311" ht="21"/>
    <row r="2312" ht="21"/>
    <row r="2313" ht="21"/>
    <row r="2314" ht="21"/>
    <row r="2315" ht="21"/>
    <row r="2316" ht="21"/>
    <row r="2317" ht="21"/>
    <row r="2318" ht="21"/>
    <row r="2319" ht="21"/>
    <row r="2320" ht="21"/>
    <row r="2321" ht="21"/>
    <row r="2322" ht="21"/>
    <row r="2323" ht="21"/>
    <row r="2324" ht="21"/>
    <row r="2325" ht="21"/>
    <row r="2326" ht="21"/>
    <row r="2327" ht="21"/>
    <row r="2328" ht="21"/>
    <row r="2329" ht="21"/>
    <row r="2330" ht="21"/>
    <row r="2331" ht="21"/>
    <row r="2332" ht="21"/>
    <row r="2333" ht="21"/>
    <row r="2334" ht="21"/>
    <row r="2335" ht="21"/>
    <row r="2336" ht="21"/>
    <row r="2337" ht="21"/>
    <row r="2338" ht="21"/>
    <row r="2339" ht="21"/>
    <row r="2340" ht="21"/>
    <row r="2341" ht="21"/>
    <row r="2342" ht="21"/>
    <row r="2343" ht="21"/>
    <row r="2344" ht="21"/>
    <row r="2345" ht="21"/>
    <row r="2346" ht="21"/>
    <row r="2347" ht="21"/>
    <row r="2348" ht="21"/>
    <row r="2349" ht="21"/>
    <row r="2350" ht="21"/>
    <row r="2351" ht="21"/>
    <row r="2352" ht="21"/>
    <row r="2353" ht="21"/>
    <row r="2354" ht="21"/>
    <row r="2355" ht="21"/>
    <row r="2356" ht="21"/>
    <row r="2357" ht="21"/>
    <row r="2358" ht="21"/>
    <row r="2359" ht="21"/>
    <row r="2360" ht="21"/>
    <row r="2361" ht="21"/>
    <row r="2362" ht="21"/>
    <row r="2363" ht="21"/>
    <row r="2364" ht="21"/>
    <row r="2365" ht="21"/>
    <row r="2366" ht="21"/>
    <row r="2367" ht="21"/>
    <row r="2368" ht="21"/>
    <row r="2369" ht="21"/>
    <row r="2370" ht="21"/>
    <row r="2371" ht="21"/>
    <row r="2372" ht="21"/>
    <row r="2373" ht="21"/>
    <row r="2374" ht="21"/>
    <row r="2375" ht="21"/>
    <row r="2376" ht="21"/>
    <row r="2377" ht="21"/>
    <row r="2378" ht="21"/>
    <row r="2379" ht="21"/>
    <row r="2380" ht="21"/>
    <row r="2381" ht="21"/>
    <row r="2382" ht="21"/>
    <row r="2383" ht="21"/>
    <row r="2384" ht="21"/>
    <row r="2385" ht="21"/>
    <row r="2386" ht="21"/>
    <row r="2387" ht="21"/>
    <row r="2388" ht="21"/>
    <row r="2389" ht="21"/>
    <row r="2390" ht="21"/>
    <row r="2391" ht="21"/>
    <row r="2392" ht="21"/>
    <row r="2393" ht="21"/>
    <row r="2394" ht="21"/>
    <row r="2395" ht="21"/>
    <row r="2396" ht="21"/>
    <row r="2397" ht="21"/>
    <row r="2398" ht="21"/>
    <row r="2399" ht="21"/>
    <row r="2400" ht="21"/>
    <row r="2401" ht="21"/>
    <row r="2402" ht="21"/>
    <row r="2403" ht="21"/>
    <row r="2404" ht="21"/>
    <row r="2405" ht="21"/>
    <row r="2406" ht="21"/>
    <row r="2407" ht="21"/>
    <row r="2408" ht="21"/>
    <row r="2409" ht="21"/>
    <row r="2410" ht="21"/>
    <row r="2411" ht="21"/>
    <row r="2412" ht="21"/>
    <row r="2413" ht="21"/>
    <row r="2414" ht="21"/>
    <row r="2415" ht="21"/>
    <row r="2416" ht="21"/>
    <row r="2417" ht="21"/>
    <row r="2418" ht="21"/>
    <row r="2419" ht="21"/>
    <row r="2420" ht="21"/>
    <row r="2421" ht="21"/>
    <row r="2422" ht="21"/>
    <row r="2423" ht="21"/>
    <row r="2424" ht="21"/>
    <row r="2425" ht="21"/>
    <row r="2426" ht="21"/>
    <row r="2427" ht="21"/>
    <row r="2428" ht="21"/>
    <row r="2429" ht="21"/>
    <row r="2430" ht="21"/>
    <row r="2431" ht="21"/>
    <row r="2432" ht="21"/>
    <row r="2433" ht="21"/>
    <row r="2434" ht="21"/>
    <row r="2435" ht="21"/>
    <row r="2436" ht="21"/>
    <row r="2437" ht="21"/>
    <row r="2438" ht="21"/>
    <row r="2439" ht="21"/>
    <row r="2440" ht="21"/>
    <row r="2441" ht="21"/>
    <row r="2442" ht="21"/>
    <row r="2443" ht="21"/>
    <row r="2444" ht="21"/>
    <row r="2445" ht="21"/>
    <row r="2446" ht="21"/>
    <row r="2447" ht="21"/>
    <row r="2448" ht="21"/>
    <row r="2449" ht="21"/>
    <row r="2450" ht="21"/>
    <row r="2451" ht="21"/>
    <row r="2452" ht="21"/>
    <row r="2453" ht="21"/>
    <row r="2454" ht="21"/>
    <row r="2455" ht="21"/>
    <row r="2456" ht="21"/>
    <row r="2457" ht="21"/>
    <row r="2458" ht="21"/>
    <row r="2459" ht="21"/>
    <row r="2460" ht="21"/>
    <row r="2461" ht="21"/>
    <row r="2462" ht="21"/>
    <row r="2463" ht="21"/>
    <row r="2464" ht="21"/>
    <row r="2465" ht="21"/>
    <row r="2466" ht="21"/>
    <row r="2467" ht="21"/>
    <row r="2468" ht="21"/>
    <row r="2469" ht="21"/>
    <row r="2470" ht="21"/>
    <row r="2471" ht="21"/>
    <row r="2472" ht="21"/>
    <row r="2473" ht="21"/>
    <row r="2474" ht="21"/>
    <row r="2475" ht="21"/>
    <row r="2476" ht="21"/>
    <row r="2477" ht="21"/>
    <row r="2478" ht="21"/>
    <row r="2479" ht="21"/>
    <row r="2480" ht="21"/>
    <row r="2481" ht="21"/>
    <row r="2482" ht="21"/>
    <row r="2483" ht="21"/>
    <row r="2484" ht="21"/>
    <row r="2485" ht="21"/>
    <row r="2486" ht="21"/>
    <row r="2487" ht="21"/>
    <row r="2488" ht="21"/>
    <row r="2489" ht="21"/>
    <row r="2490" ht="21"/>
    <row r="2491" ht="21"/>
    <row r="2492" ht="21"/>
    <row r="2493" ht="21"/>
    <row r="2494" ht="21"/>
    <row r="2495" ht="21"/>
    <row r="2496" ht="21"/>
    <row r="2497" ht="21"/>
    <row r="2498" ht="21"/>
    <row r="2499" ht="21"/>
    <row r="2500" ht="21"/>
    <row r="2501" ht="21"/>
    <row r="2502" ht="21"/>
    <row r="2503" ht="21"/>
    <row r="2504" ht="21"/>
    <row r="2505" ht="21"/>
    <row r="2506" ht="21"/>
    <row r="2507" ht="21"/>
    <row r="2508" ht="21"/>
    <row r="2509" ht="21"/>
    <row r="2510" ht="21"/>
    <row r="2511" ht="21"/>
    <row r="2512" ht="21"/>
    <row r="2513" ht="21"/>
    <row r="2514" ht="21"/>
    <row r="2515" ht="21"/>
    <row r="2516" ht="21"/>
    <row r="2517" ht="21"/>
    <row r="2518" ht="21"/>
    <row r="2519" ht="21"/>
    <row r="2520" ht="21"/>
    <row r="2521" ht="21"/>
    <row r="2522" ht="21"/>
    <row r="2523" ht="21"/>
    <row r="2524" ht="21"/>
    <row r="2525" ht="21"/>
    <row r="2526" ht="21"/>
    <row r="2527" ht="21"/>
    <row r="2528" ht="21"/>
    <row r="2529" ht="21"/>
    <row r="2530" ht="21"/>
    <row r="2531" ht="21"/>
    <row r="2532" ht="21"/>
    <row r="2533" ht="21"/>
    <row r="2534" ht="21"/>
    <row r="2535" ht="21"/>
    <row r="2536" ht="21"/>
    <row r="2537" ht="21"/>
    <row r="2538" ht="21"/>
    <row r="2539" ht="21"/>
    <row r="2540" ht="21"/>
    <row r="2541" ht="21"/>
    <row r="2542" ht="21"/>
    <row r="2543" ht="21"/>
    <row r="2544" ht="21"/>
    <row r="2545" ht="21"/>
    <row r="2546" ht="21"/>
    <row r="2547" ht="21"/>
    <row r="2548" ht="21"/>
    <row r="2549" ht="21"/>
    <row r="2550" ht="21"/>
    <row r="2551" ht="21"/>
    <row r="2552" ht="21"/>
    <row r="2553" ht="21"/>
    <row r="2554" ht="21"/>
    <row r="2555" ht="21"/>
    <row r="2556" ht="21"/>
    <row r="2557" ht="21"/>
    <row r="2558" ht="21"/>
    <row r="2559" ht="21"/>
    <row r="2560" ht="21"/>
    <row r="2561" ht="21"/>
    <row r="2562" ht="21"/>
    <row r="2563" ht="21"/>
    <row r="2564" ht="21"/>
    <row r="2565" ht="21"/>
    <row r="2566" ht="21"/>
    <row r="2567" ht="21"/>
    <row r="2568" ht="21"/>
    <row r="2569" ht="21"/>
    <row r="2570" ht="21"/>
    <row r="2571" ht="21"/>
    <row r="2572" ht="21"/>
    <row r="2573" ht="21"/>
    <row r="2574" ht="21"/>
    <row r="2575" ht="21"/>
    <row r="2576" ht="21"/>
    <row r="2577" ht="21"/>
    <row r="2578" ht="21"/>
    <row r="2579" ht="21"/>
    <row r="2580" ht="21"/>
    <row r="2581" ht="21"/>
    <row r="2582" ht="21"/>
    <row r="2583" ht="21"/>
    <row r="2584" ht="21"/>
    <row r="2585" ht="21"/>
    <row r="2586" ht="21"/>
    <row r="2587" ht="21"/>
    <row r="2588" ht="21"/>
    <row r="2589" ht="21"/>
    <row r="2590" ht="21"/>
    <row r="2591" ht="21"/>
    <row r="2592" ht="21"/>
    <row r="2593" ht="21"/>
    <row r="2594" ht="21"/>
    <row r="2595" ht="21"/>
    <row r="2596" ht="21"/>
    <row r="2597" ht="21"/>
    <row r="2598" ht="21"/>
    <row r="2599" ht="21"/>
    <row r="2600" ht="21"/>
    <row r="2601" ht="21"/>
    <row r="2602" ht="21"/>
    <row r="2603" ht="21"/>
    <row r="2604" ht="21"/>
    <row r="2605" ht="21"/>
    <row r="2606" ht="21"/>
    <row r="2607" ht="21"/>
    <row r="2608" ht="21"/>
    <row r="2609" ht="21"/>
    <row r="2610" ht="21"/>
    <row r="2611" ht="21"/>
    <row r="2612" ht="21"/>
    <row r="2613" ht="21"/>
    <row r="2614" ht="21"/>
    <row r="2615" ht="21"/>
    <row r="2616" ht="21"/>
    <row r="2617" ht="21"/>
    <row r="2618" ht="21"/>
    <row r="2619" ht="21"/>
    <row r="2620" ht="21"/>
    <row r="2621" ht="21"/>
    <row r="2622" ht="21"/>
    <row r="2623" ht="21"/>
    <row r="2624" ht="21"/>
    <row r="2625" ht="21"/>
    <row r="2626" ht="21"/>
    <row r="2627" ht="21"/>
    <row r="2628" ht="21"/>
    <row r="2629" ht="21"/>
    <row r="2630" ht="21"/>
    <row r="2631" ht="21"/>
    <row r="2632" ht="21"/>
    <row r="2633" ht="21"/>
    <row r="2634" ht="21"/>
    <row r="2635" ht="21"/>
    <row r="2636" ht="21"/>
    <row r="2637" ht="21"/>
    <row r="2638" ht="21"/>
    <row r="2639" ht="21"/>
    <row r="2640" ht="21"/>
    <row r="2641" ht="21"/>
    <row r="2642" ht="21"/>
    <row r="2643" ht="21"/>
    <row r="2644" ht="21"/>
    <row r="2645" ht="21"/>
    <row r="2646" ht="21"/>
    <row r="2647" ht="21"/>
    <row r="2648" ht="21"/>
    <row r="2649" ht="21"/>
    <row r="2650" ht="21"/>
    <row r="2651" ht="21"/>
    <row r="2652" ht="21"/>
    <row r="2653" ht="21"/>
    <row r="2654" ht="21"/>
    <row r="2655" ht="21"/>
    <row r="2656" ht="21"/>
    <row r="2657" ht="21"/>
    <row r="2658" ht="21"/>
    <row r="2659" ht="21"/>
    <row r="2660" ht="21"/>
    <row r="2661" ht="21"/>
    <row r="2662" ht="21"/>
    <row r="2663" ht="21"/>
    <row r="2664" ht="21"/>
    <row r="2665" ht="21"/>
    <row r="2666" ht="21"/>
    <row r="2667" ht="21"/>
    <row r="2668" ht="21"/>
    <row r="2669" ht="21"/>
    <row r="2670" ht="21"/>
    <row r="2671" ht="21"/>
    <row r="2672" ht="21"/>
    <row r="2673" ht="21"/>
    <row r="2674" ht="21"/>
    <row r="2675" ht="21"/>
    <row r="2676" ht="21"/>
    <row r="2677" ht="21"/>
    <row r="2678" ht="21"/>
    <row r="2679" ht="21"/>
    <row r="2680" ht="21"/>
    <row r="2681" ht="21"/>
    <row r="2682" ht="21"/>
    <row r="2683" ht="21"/>
    <row r="2684" ht="21"/>
    <row r="2685" ht="21"/>
    <row r="2686" ht="21"/>
    <row r="2687" ht="21"/>
    <row r="2688" ht="21"/>
    <row r="2689" ht="21"/>
    <row r="2690" ht="21"/>
    <row r="2691" ht="21"/>
    <row r="2692" ht="21"/>
    <row r="2693" ht="21"/>
    <row r="2694" ht="21"/>
    <row r="2695" ht="21"/>
    <row r="2696" ht="21"/>
    <row r="2697" ht="21"/>
    <row r="2698" ht="21"/>
    <row r="2699" ht="21"/>
    <row r="2700" ht="21"/>
    <row r="2701" ht="21"/>
    <row r="2702" ht="21"/>
    <row r="2703" ht="21"/>
    <row r="2704" ht="21"/>
    <row r="2705" ht="21"/>
    <row r="2706" ht="21"/>
    <row r="2707" ht="21"/>
    <row r="2708" ht="21"/>
    <row r="2709" ht="21"/>
    <row r="2710" ht="21"/>
    <row r="2711" ht="21"/>
    <row r="2712" ht="21"/>
    <row r="2713" ht="21"/>
    <row r="2714" ht="21"/>
    <row r="2715" ht="21"/>
    <row r="2716" ht="21"/>
    <row r="2717" ht="21"/>
    <row r="2718" ht="21"/>
    <row r="2719" ht="21"/>
    <row r="2720" ht="21"/>
    <row r="2721" ht="21"/>
    <row r="2722" ht="21"/>
    <row r="2723" ht="21"/>
    <row r="2724" ht="21"/>
    <row r="2725" ht="21"/>
    <row r="2726" ht="21"/>
    <row r="2727" ht="21"/>
    <row r="2728" ht="21"/>
    <row r="2729" ht="21"/>
    <row r="2730" ht="21"/>
    <row r="2731" ht="21"/>
    <row r="2732" ht="21"/>
    <row r="2733" ht="21"/>
    <row r="2734" ht="21"/>
    <row r="2735" ht="21"/>
    <row r="2736" ht="21"/>
    <row r="2737" ht="21"/>
    <row r="2738" ht="21"/>
    <row r="2739" ht="21"/>
    <row r="2740" ht="21"/>
    <row r="2741" ht="21"/>
    <row r="2742" ht="21"/>
    <row r="2743" ht="21"/>
    <row r="2744" ht="21"/>
    <row r="2745" ht="21"/>
    <row r="2746" ht="21"/>
    <row r="2747" ht="21"/>
    <row r="2748" ht="21"/>
    <row r="2749" ht="21"/>
    <row r="2750" ht="21"/>
    <row r="2751" ht="21"/>
    <row r="2752" ht="21"/>
    <row r="2753" ht="21"/>
    <row r="2754" ht="21"/>
    <row r="2755" ht="21"/>
    <row r="2756" ht="21"/>
    <row r="2757" ht="21"/>
    <row r="2758" ht="21"/>
    <row r="2759" ht="21"/>
    <row r="2760" ht="21"/>
    <row r="2761" ht="21"/>
    <row r="2762" ht="21"/>
    <row r="2763" ht="21"/>
    <row r="2764" ht="21"/>
    <row r="2765" ht="21"/>
    <row r="2766" ht="21"/>
    <row r="2767" ht="21"/>
    <row r="2768" ht="21"/>
    <row r="2769" ht="21"/>
    <row r="2770" ht="21"/>
    <row r="2771" ht="21"/>
    <row r="2772" ht="21"/>
    <row r="2773" ht="21"/>
    <row r="2774" ht="21"/>
    <row r="2775" ht="21"/>
    <row r="2776" ht="21"/>
    <row r="2777" ht="21"/>
    <row r="2778" ht="21"/>
    <row r="2779" ht="21"/>
    <row r="2780" ht="21"/>
    <row r="2781" ht="21"/>
    <row r="2782" ht="21"/>
    <row r="2783" ht="21"/>
    <row r="2784" ht="21"/>
    <row r="2785" ht="21"/>
    <row r="2786" ht="21"/>
    <row r="2787" ht="21"/>
    <row r="2788" ht="21"/>
    <row r="2789" ht="21"/>
    <row r="2790" ht="21"/>
    <row r="2791" ht="21"/>
    <row r="2792" ht="21"/>
    <row r="2793" ht="21"/>
    <row r="2794" ht="21"/>
    <row r="2795" ht="21"/>
    <row r="2796" ht="21"/>
    <row r="2797" ht="21"/>
    <row r="2798" ht="21"/>
    <row r="2799" ht="21"/>
    <row r="2800" ht="21"/>
    <row r="2801" ht="21"/>
    <row r="2802" ht="21"/>
    <row r="2803" ht="21"/>
    <row r="2804" ht="21"/>
    <row r="2805" ht="21"/>
    <row r="2806" ht="21"/>
    <row r="2807" ht="21"/>
    <row r="2808" ht="21"/>
    <row r="2809" ht="21"/>
    <row r="2810" ht="21"/>
    <row r="2811" ht="21"/>
    <row r="2812" ht="21"/>
    <row r="2813" ht="21"/>
    <row r="2814" ht="21"/>
    <row r="2815" ht="21"/>
    <row r="2816" ht="21"/>
    <row r="2817" ht="21"/>
    <row r="2818" ht="21"/>
    <row r="2819" ht="21"/>
    <row r="2820" ht="21"/>
    <row r="2821" ht="21"/>
    <row r="2822" ht="21"/>
    <row r="2823" ht="21"/>
    <row r="2824" ht="21"/>
    <row r="2825" ht="21"/>
    <row r="2826" ht="21"/>
    <row r="2827" ht="21"/>
    <row r="2828" ht="21"/>
    <row r="2829" ht="21"/>
    <row r="2830" ht="21"/>
    <row r="2831" ht="21"/>
    <row r="2832" ht="21"/>
    <row r="2833" ht="21"/>
    <row r="2834" ht="21"/>
    <row r="2835" ht="21"/>
    <row r="2836" ht="21"/>
    <row r="2837" ht="21"/>
    <row r="2838" ht="21"/>
    <row r="2839" ht="21"/>
    <row r="2840" ht="21"/>
    <row r="2841" ht="21"/>
    <row r="2842" ht="21"/>
    <row r="2843" ht="21"/>
    <row r="2844" ht="21"/>
    <row r="2845" ht="21"/>
    <row r="2846" ht="21"/>
    <row r="2847" ht="21"/>
    <row r="2848" ht="21"/>
    <row r="2849" ht="21"/>
    <row r="2850" ht="21"/>
    <row r="2851" ht="21"/>
    <row r="2852" ht="21"/>
    <row r="2853" ht="21"/>
    <row r="2854" ht="21"/>
    <row r="2855" ht="21"/>
    <row r="2856" ht="21"/>
    <row r="2857" ht="21"/>
    <row r="2858" ht="21"/>
    <row r="2859" ht="21"/>
    <row r="2860" ht="21"/>
    <row r="2861" ht="21"/>
    <row r="2862" ht="21"/>
    <row r="2863" ht="21"/>
    <row r="2864" ht="21"/>
    <row r="2865" ht="21"/>
    <row r="2866" ht="21"/>
    <row r="2867" ht="21"/>
    <row r="2868" ht="21"/>
    <row r="2869" ht="21"/>
    <row r="2870" ht="21"/>
    <row r="2871" ht="21"/>
    <row r="2872" ht="21"/>
    <row r="2873" ht="21"/>
    <row r="2874" ht="21"/>
    <row r="2875" ht="21"/>
    <row r="2876" ht="21"/>
    <row r="2877" ht="21"/>
    <row r="2878" ht="21"/>
    <row r="2879" ht="21"/>
    <row r="2880" ht="21"/>
    <row r="2881" ht="21"/>
    <row r="2882" ht="21"/>
    <row r="2883" ht="21"/>
    <row r="2884" ht="21"/>
    <row r="2885" ht="21"/>
    <row r="2886" ht="21"/>
    <row r="2887" ht="21"/>
    <row r="2888" ht="21"/>
    <row r="2889" ht="21"/>
    <row r="2890" ht="21"/>
    <row r="2891" ht="21"/>
    <row r="2892" ht="21"/>
    <row r="2893" ht="21"/>
    <row r="2894" ht="21"/>
    <row r="2895" ht="21"/>
    <row r="2896" ht="21"/>
    <row r="2897" ht="21"/>
    <row r="2898" ht="21"/>
    <row r="2899" ht="21"/>
    <row r="2900" ht="21"/>
    <row r="2901" ht="21"/>
    <row r="2902" ht="21"/>
    <row r="2903" ht="21"/>
    <row r="2904" ht="21"/>
    <row r="2905" ht="21"/>
    <row r="2906" ht="21"/>
    <row r="2907" ht="21"/>
    <row r="2908" ht="21"/>
    <row r="2909" ht="21"/>
    <row r="2910" ht="21"/>
    <row r="2911" ht="21"/>
    <row r="2912" ht="21"/>
    <row r="2913" ht="21"/>
    <row r="2914" ht="21"/>
    <row r="2915" ht="21"/>
    <row r="2916" ht="21"/>
    <row r="2917" ht="21"/>
    <row r="2918" ht="21"/>
    <row r="2919" ht="21"/>
    <row r="2920" ht="21"/>
    <row r="2921" ht="21"/>
    <row r="2922" ht="21"/>
    <row r="2923" ht="21"/>
    <row r="2924" ht="21"/>
    <row r="2925" ht="21"/>
    <row r="2926" ht="21"/>
    <row r="2927" ht="21"/>
    <row r="2928" ht="21"/>
    <row r="2929" ht="21"/>
    <row r="2930" ht="21"/>
    <row r="2931" ht="21"/>
    <row r="2932" ht="21"/>
    <row r="2933" ht="21"/>
    <row r="2934" ht="21"/>
    <row r="2935" ht="21"/>
    <row r="2936" ht="21"/>
    <row r="2937" ht="21"/>
    <row r="2938" ht="21"/>
    <row r="2939" ht="21"/>
    <row r="2940" ht="21"/>
    <row r="2941" ht="21"/>
    <row r="2942" ht="21"/>
    <row r="2943" ht="21"/>
    <row r="2944" ht="21"/>
    <row r="2945" ht="21"/>
    <row r="2946" ht="21"/>
    <row r="2947" ht="21"/>
    <row r="2948" ht="21"/>
    <row r="2949" ht="21"/>
    <row r="2950" ht="21"/>
    <row r="2951" ht="21"/>
    <row r="2952" ht="21"/>
    <row r="2953" ht="21"/>
    <row r="2954" ht="21"/>
    <row r="2955" ht="21"/>
    <row r="2956" ht="21"/>
    <row r="2957" ht="21"/>
    <row r="2958" ht="21"/>
    <row r="2959" ht="21"/>
    <row r="2960" ht="21"/>
    <row r="2961" ht="21"/>
    <row r="2962" ht="21"/>
    <row r="2963" ht="21"/>
    <row r="2964" ht="21"/>
    <row r="2965" ht="21"/>
    <row r="2966" ht="21"/>
    <row r="2967" ht="21"/>
    <row r="2968" ht="21"/>
    <row r="2969" ht="21"/>
    <row r="2970" ht="21"/>
    <row r="2971" ht="21"/>
    <row r="2972" ht="21"/>
    <row r="2973" ht="21"/>
    <row r="2974" ht="21"/>
    <row r="2975" ht="21"/>
    <row r="2976" ht="21"/>
    <row r="2977" ht="21"/>
    <row r="2978" ht="21"/>
    <row r="2979" ht="21"/>
    <row r="2980" ht="21"/>
    <row r="2981" ht="21"/>
    <row r="2982" ht="21"/>
    <row r="2983" ht="21"/>
    <row r="2984" ht="21"/>
    <row r="2985" ht="21"/>
    <row r="2986" ht="21"/>
    <row r="2987" ht="21"/>
    <row r="2988" ht="21"/>
    <row r="2989" ht="21"/>
    <row r="2990" ht="21"/>
    <row r="2991" ht="21"/>
    <row r="2992" ht="21"/>
    <row r="2993" ht="21"/>
    <row r="2994" ht="21"/>
    <row r="2995" ht="21"/>
    <row r="2996" ht="21"/>
    <row r="2997" ht="21"/>
    <row r="2998" ht="21"/>
    <row r="2999" ht="21"/>
    <row r="3000" ht="21"/>
    <row r="3001" ht="21"/>
    <row r="3002" ht="21"/>
    <row r="3003" ht="21"/>
    <row r="3004" ht="21"/>
    <row r="3005" ht="21"/>
    <row r="3006" ht="21"/>
    <row r="3007" ht="21"/>
    <row r="3008" ht="21"/>
    <row r="3009" ht="21"/>
    <row r="3010" ht="21"/>
    <row r="3011" ht="21"/>
    <row r="3012" ht="21"/>
    <row r="3013" ht="21"/>
    <row r="3014" ht="21"/>
    <row r="3015" ht="21"/>
    <row r="3016" ht="21"/>
    <row r="3017" ht="21"/>
    <row r="3018" ht="21"/>
    <row r="3019" ht="21"/>
    <row r="3020" ht="21"/>
    <row r="3021" ht="21"/>
    <row r="3022" ht="21"/>
    <row r="3023" ht="21"/>
    <row r="3024" ht="21"/>
    <row r="3025" ht="21"/>
    <row r="3026" ht="21"/>
    <row r="3027" ht="21"/>
    <row r="3028" ht="21"/>
    <row r="3029" ht="21"/>
    <row r="3030" ht="21"/>
    <row r="3031" ht="21"/>
    <row r="3032" ht="21"/>
    <row r="3033" ht="21"/>
    <row r="3034" ht="21"/>
    <row r="3035" ht="21"/>
    <row r="3036" ht="21"/>
    <row r="3037" ht="21"/>
    <row r="3038" ht="21"/>
    <row r="3039" ht="21"/>
    <row r="3040" ht="21"/>
    <row r="3041" ht="21"/>
    <row r="3042" ht="21"/>
    <row r="3043" ht="21"/>
    <row r="3044" ht="21"/>
    <row r="3045" ht="21"/>
    <row r="3046" ht="21"/>
    <row r="3047" ht="21"/>
    <row r="3048" ht="21"/>
    <row r="3049" ht="21"/>
    <row r="3050" ht="21"/>
    <row r="3051" ht="21"/>
    <row r="3052" ht="21"/>
    <row r="3053" ht="21"/>
    <row r="3054" ht="21"/>
    <row r="3055" ht="21"/>
    <row r="3056" ht="21"/>
    <row r="3057" ht="21"/>
    <row r="3058" ht="21"/>
    <row r="3059" ht="21"/>
    <row r="3060" ht="21"/>
    <row r="3061" ht="21"/>
    <row r="3062" ht="21"/>
    <row r="3063" ht="21"/>
    <row r="3064" ht="21"/>
    <row r="3065" ht="21"/>
    <row r="3066" ht="21"/>
    <row r="3067" ht="21"/>
    <row r="3068" ht="21"/>
    <row r="3069" ht="21"/>
    <row r="3070" ht="21"/>
    <row r="3071" ht="21"/>
    <row r="3072" ht="21"/>
    <row r="3073" ht="21"/>
    <row r="3074" ht="21"/>
    <row r="3075" ht="21"/>
    <row r="3076" ht="21"/>
    <row r="3077" ht="21"/>
    <row r="3078" ht="21"/>
    <row r="3079" ht="21"/>
    <row r="3080" ht="21"/>
    <row r="3081" ht="21"/>
    <row r="3082" ht="21"/>
    <row r="3083" ht="21"/>
    <row r="3084" ht="21"/>
    <row r="3085" ht="21"/>
    <row r="3086" ht="21"/>
    <row r="3087" ht="21"/>
    <row r="3088" ht="21"/>
    <row r="3089" ht="21"/>
    <row r="3090" ht="21"/>
    <row r="3091" ht="21"/>
    <row r="3092" ht="21"/>
    <row r="3093" ht="21"/>
    <row r="3094" ht="21"/>
    <row r="3095" ht="21"/>
    <row r="3096" ht="21"/>
    <row r="3097" ht="21"/>
    <row r="3098" ht="21"/>
    <row r="3099" ht="21"/>
    <row r="3100" ht="21"/>
    <row r="3101" ht="21"/>
    <row r="3102" ht="21"/>
    <row r="3103" ht="21"/>
    <row r="3104" ht="21"/>
    <row r="3105" ht="21"/>
    <row r="3106" ht="21"/>
    <row r="3107" ht="21"/>
    <row r="3108" ht="21"/>
    <row r="3109" ht="21"/>
    <row r="3110" ht="21"/>
    <row r="3111" ht="21"/>
    <row r="3112" ht="21"/>
    <row r="3113" ht="21"/>
    <row r="3114" ht="21"/>
    <row r="3115" ht="21"/>
    <row r="3116" ht="21"/>
    <row r="3117" ht="21"/>
    <row r="3118" ht="21"/>
    <row r="3119" ht="21"/>
    <row r="3120" ht="21"/>
    <row r="3121" ht="21"/>
    <row r="3122" ht="21"/>
    <row r="3123" ht="21"/>
    <row r="3124" ht="21"/>
    <row r="3125" ht="21"/>
    <row r="3126" ht="21"/>
    <row r="3127" ht="21"/>
    <row r="3128" ht="21"/>
    <row r="3129" ht="21"/>
    <row r="3130" ht="21"/>
    <row r="3131" ht="21"/>
    <row r="3132" ht="21"/>
    <row r="3133" ht="21"/>
    <row r="3134" ht="21"/>
    <row r="3135" ht="21"/>
    <row r="3136" ht="21"/>
    <row r="3137" ht="21"/>
    <row r="3138" ht="21"/>
    <row r="3139" ht="21"/>
    <row r="3140" ht="21"/>
    <row r="3141" ht="21"/>
    <row r="3142" ht="21"/>
    <row r="3143" ht="21"/>
    <row r="3144" ht="21"/>
    <row r="3145" ht="21"/>
    <row r="3146" ht="21"/>
    <row r="3147" ht="21"/>
    <row r="3148" ht="21"/>
    <row r="3149" ht="21"/>
    <row r="3150" ht="21"/>
    <row r="3151" ht="21"/>
    <row r="3152" ht="21"/>
    <row r="3153" ht="21"/>
    <row r="3154" ht="21"/>
    <row r="3155" ht="21"/>
    <row r="3156" ht="21"/>
    <row r="3157" ht="21"/>
    <row r="3158" ht="21"/>
    <row r="3159" ht="21"/>
    <row r="3160" ht="21"/>
    <row r="3161" ht="21"/>
    <row r="3162" ht="21"/>
    <row r="3163" ht="21"/>
    <row r="3164" ht="21"/>
    <row r="3165" ht="21"/>
    <row r="3166" ht="21"/>
    <row r="3167" ht="21"/>
    <row r="3168" ht="21"/>
    <row r="3169" ht="21"/>
    <row r="3170" ht="21"/>
    <row r="3171" ht="21"/>
    <row r="3172" ht="21"/>
    <row r="3173" ht="21"/>
    <row r="3174" ht="21"/>
    <row r="3175" ht="21"/>
    <row r="3176" ht="21"/>
    <row r="3177" ht="21"/>
    <row r="3178" ht="21"/>
    <row r="3179" ht="21"/>
    <row r="3180" ht="21"/>
    <row r="3181" ht="21"/>
    <row r="3182" ht="21"/>
    <row r="3183" ht="21"/>
    <row r="3184" ht="21"/>
    <row r="3185" ht="21"/>
    <row r="3186" ht="21"/>
    <row r="3187" ht="21"/>
    <row r="3188" ht="21"/>
    <row r="3189" ht="21"/>
    <row r="3190" ht="21"/>
    <row r="3191" ht="21"/>
    <row r="3192" ht="21"/>
    <row r="3193" ht="21"/>
    <row r="3194" ht="21"/>
    <row r="3195" ht="21"/>
    <row r="3196" ht="21"/>
    <row r="3197" ht="21"/>
    <row r="3198" ht="21"/>
    <row r="3199" ht="21"/>
    <row r="3200" ht="21"/>
    <row r="3201" ht="21"/>
    <row r="3202" ht="21"/>
    <row r="3203" ht="21"/>
    <row r="3204" ht="21"/>
    <row r="3205" ht="21"/>
    <row r="3206" ht="21"/>
    <row r="3207" ht="21"/>
    <row r="3208" ht="21"/>
    <row r="3209" ht="21"/>
    <row r="3210" ht="21"/>
    <row r="3211" ht="21"/>
    <row r="3212" ht="21"/>
    <row r="3213" ht="21"/>
    <row r="3214" ht="21"/>
    <row r="3215" ht="21"/>
    <row r="3216" ht="21"/>
    <row r="3217" ht="21"/>
    <row r="3218" ht="21"/>
    <row r="3219" ht="21"/>
    <row r="3220" ht="21"/>
    <row r="3221" ht="21"/>
    <row r="3222" ht="21"/>
    <row r="3223" ht="21"/>
    <row r="3224" ht="21"/>
    <row r="3225" ht="21"/>
    <row r="3226" ht="21"/>
    <row r="3227" ht="21"/>
    <row r="3228" ht="21"/>
    <row r="3229" ht="21"/>
    <row r="3230" ht="21"/>
    <row r="3231" ht="21"/>
    <row r="3232" ht="21"/>
    <row r="3233" ht="21"/>
    <row r="3234" ht="21"/>
    <row r="3235" ht="21"/>
    <row r="3236" ht="21"/>
    <row r="3237" ht="21"/>
    <row r="3238" ht="21"/>
    <row r="3239" ht="21"/>
    <row r="3240" ht="21"/>
    <row r="3241" ht="21"/>
    <row r="3242" ht="21"/>
    <row r="3243" ht="21"/>
    <row r="3244" ht="21"/>
    <row r="3245" ht="21"/>
    <row r="3246" ht="21"/>
    <row r="3247" ht="21"/>
    <row r="3248" ht="21"/>
    <row r="3249" ht="21"/>
    <row r="3250" ht="21"/>
    <row r="3251" ht="21"/>
    <row r="3252" ht="21"/>
    <row r="3253" ht="21"/>
    <row r="3254" ht="21"/>
    <row r="3255" ht="21"/>
    <row r="3256" ht="21"/>
    <row r="3257" ht="21"/>
    <row r="3258" ht="21"/>
    <row r="3259" ht="21"/>
    <row r="3260" ht="21"/>
    <row r="3261" ht="21"/>
    <row r="3262" ht="21"/>
    <row r="3263" ht="21"/>
    <row r="3264" ht="21"/>
    <row r="3265" ht="21"/>
    <row r="3266" ht="21"/>
    <row r="3267" ht="21"/>
    <row r="3268" ht="21"/>
    <row r="3269" ht="21"/>
    <row r="3270" ht="21"/>
    <row r="3271" ht="21"/>
    <row r="3272" ht="21"/>
    <row r="3273" ht="21"/>
    <row r="3274" ht="21"/>
    <row r="3275" ht="21"/>
    <row r="3276" ht="21"/>
    <row r="3277" ht="21"/>
    <row r="3278" ht="21"/>
    <row r="3279" ht="21"/>
    <row r="3280" ht="21"/>
    <row r="3281" ht="21"/>
    <row r="3282" ht="21"/>
    <row r="3283" ht="21"/>
    <row r="3284" ht="21"/>
    <row r="3285" ht="21"/>
    <row r="3286" ht="21"/>
    <row r="3287" ht="21"/>
    <row r="3288" ht="21"/>
    <row r="3289" ht="21"/>
    <row r="3290" ht="21"/>
    <row r="3291" ht="21"/>
    <row r="3292" ht="21"/>
    <row r="3293" ht="21"/>
    <row r="3294" ht="21"/>
    <row r="3295" ht="21"/>
    <row r="3296" ht="21"/>
    <row r="3297" ht="21"/>
    <row r="3298" ht="21"/>
    <row r="3299" ht="21"/>
    <row r="3300" ht="21"/>
    <row r="3301" ht="21"/>
    <row r="3302" ht="21"/>
    <row r="3303" ht="21"/>
    <row r="3304" ht="21"/>
    <row r="3305" ht="21"/>
    <row r="3306" ht="21"/>
    <row r="3307" ht="21"/>
    <row r="3308" ht="21"/>
    <row r="3309" ht="21"/>
    <row r="3310" ht="21"/>
    <row r="3311" ht="21"/>
    <row r="3312" ht="21"/>
    <row r="3313" ht="21"/>
    <row r="3314" ht="21"/>
    <row r="3315" ht="21"/>
    <row r="3316" ht="21"/>
    <row r="3317" ht="21"/>
    <row r="3318" ht="21"/>
    <row r="3319" ht="21"/>
    <row r="3320" ht="21"/>
    <row r="3321" ht="21"/>
    <row r="3322" ht="21"/>
    <row r="3323" ht="21"/>
    <row r="3324" ht="21"/>
    <row r="3325" ht="21"/>
    <row r="3326" ht="21"/>
    <row r="3327" ht="21"/>
    <row r="3328" ht="21"/>
    <row r="3329" ht="21"/>
    <row r="3330" ht="21"/>
    <row r="3331" ht="21"/>
    <row r="3332" ht="21"/>
    <row r="3333" ht="21"/>
    <row r="3334" ht="21"/>
    <row r="3335" ht="21"/>
    <row r="3336" ht="21"/>
    <row r="3337" ht="21"/>
    <row r="3338" ht="21"/>
    <row r="3339" ht="21"/>
    <row r="3340" ht="21"/>
    <row r="3341" ht="21"/>
    <row r="3342" ht="21"/>
    <row r="3343" ht="21"/>
    <row r="3344" ht="21"/>
    <row r="3345" ht="21"/>
    <row r="3346" ht="21"/>
    <row r="3347" ht="21"/>
    <row r="3348" ht="21"/>
    <row r="3349" ht="21"/>
    <row r="3350" ht="21"/>
    <row r="3351" ht="21"/>
    <row r="3352" ht="21"/>
    <row r="3353" ht="21"/>
    <row r="3354" ht="21"/>
    <row r="3355" ht="21"/>
    <row r="3356" ht="21"/>
    <row r="3357" ht="21"/>
    <row r="3358" ht="21"/>
    <row r="3359" ht="21"/>
    <row r="3360" ht="21"/>
    <row r="3361" ht="21"/>
    <row r="3362" ht="21"/>
    <row r="3363" ht="21"/>
    <row r="3364" ht="21"/>
    <row r="3365" ht="21"/>
    <row r="3366" ht="21"/>
    <row r="3367" ht="21"/>
    <row r="3368" ht="21"/>
    <row r="3369" ht="21"/>
    <row r="3370" ht="21"/>
    <row r="3371" ht="21"/>
    <row r="3372" ht="21"/>
    <row r="3373" ht="21"/>
    <row r="3374" ht="21"/>
    <row r="3375" ht="21"/>
    <row r="3376" ht="21"/>
    <row r="3377" ht="21"/>
    <row r="3378" ht="21"/>
    <row r="3379" ht="21"/>
    <row r="3380" ht="21"/>
    <row r="3381" ht="21"/>
    <row r="3382" ht="21"/>
    <row r="3383" ht="21"/>
    <row r="3384" ht="21"/>
    <row r="3385" ht="21"/>
    <row r="3386" ht="21"/>
    <row r="3387" ht="21"/>
    <row r="3388" ht="21"/>
    <row r="3389" ht="21"/>
    <row r="3390" ht="21"/>
    <row r="3391" ht="21"/>
    <row r="3392" ht="21"/>
    <row r="3393" ht="21"/>
    <row r="3394" ht="21"/>
    <row r="3395" ht="21"/>
    <row r="3396" ht="21"/>
    <row r="3397" ht="21"/>
    <row r="3398" ht="21"/>
    <row r="3399" ht="21"/>
    <row r="3400" ht="21"/>
    <row r="3401" ht="21"/>
    <row r="3402" ht="21"/>
    <row r="3403" ht="21"/>
    <row r="3404" ht="21"/>
    <row r="3405" ht="21"/>
    <row r="3406" ht="21"/>
    <row r="3407" ht="21"/>
    <row r="3408" ht="21"/>
    <row r="3409" ht="21"/>
    <row r="3410" ht="21"/>
    <row r="3411" ht="21"/>
    <row r="3412" ht="21"/>
    <row r="3413" ht="21"/>
    <row r="3414" ht="21"/>
    <row r="3415" ht="21"/>
    <row r="3416" ht="21"/>
    <row r="3417" ht="21"/>
    <row r="3418" ht="21"/>
    <row r="3419" ht="21"/>
    <row r="3420" ht="21"/>
    <row r="3421" ht="21"/>
    <row r="3422" ht="21"/>
    <row r="3423" ht="21"/>
    <row r="3424" ht="21"/>
    <row r="3425" ht="21"/>
    <row r="3426" ht="21"/>
    <row r="3427" ht="21"/>
    <row r="3428" ht="21"/>
    <row r="3429" ht="21"/>
    <row r="3430" ht="21"/>
    <row r="3431" ht="21"/>
    <row r="3432" ht="21"/>
    <row r="3433" ht="21"/>
    <row r="3434" ht="21"/>
    <row r="3435" ht="21"/>
    <row r="3436" ht="21"/>
    <row r="3437" ht="21"/>
    <row r="3438" ht="21"/>
    <row r="3439" ht="21"/>
    <row r="3440" ht="21"/>
    <row r="3441" ht="21"/>
    <row r="3442" ht="21"/>
    <row r="3443" ht="21"/>
    <row r="3444" ht="21"/>
    <row r="3445" ht="21"/>
    <row r="3446" ht="21"/>
    <row r="3447" ht="21"/>
    <row r="3448" ht="21"/>
    <row r="3449" ht="21"/>
    <row r="3450" ht="21"/>
    <row r="3451" ht="21"/>
    <row r="3452" ht="21"/>
    <row r="3453" ht="21"/>
    <row r="3454" ht="21"/>
    <row r="3455" ht="21"/>
    <row r="3456" ht="21"/>
    <row r="3457" ht="21"/>
    <row r="3458" ht="21"/>
    <row r="3459" ht="21"/>
    <row r="3460" ht="21"/>
    <row r="3461" ht="21"/>
    <row r="3462" ht="21"/>
    <row r="3463" ht="21"/>
    <row r="3464" ht="21"/>
    <row r="3465" ht="21"/>
    <row r="3466" ht="21"/>
    <row r="3467" ht="21"/>
    <row r="3468" ht="21"/>
    <row r="3469" ht="21"/>
    <row r="3470" ht="21"/>
    <row r="3471" ht="21"/>
    <row r="3472" ht="21"/>
    <row r="3473" ht="21"/>
    <row r="3474" ht="21"/>
    <row r="3475" ht="21"/>
    <row r="3476" ht="21"/>
    <row r="3477" ht="21"/>
    <row r="3478" ht="21"/>
    <row r="3479" ht="21"/>
    <row r="3480" ht="21"/>
    <row r="3481" ht="21"/>
    <row r="3482" ht="21"/>
    <row r="3483" ht="21"/>
    <row r="3484" ht="21"/>
    <row r="3485" ht="21"/>
    <row r="3486" ht="21"/>
    <row r="3487" ht="21"/>
    <row r="3488" ht="21"/>
    <row r="3489" ht="21"/>
    <row r="3490" ht="21"/>
    <row r="3491" ht="21"/>
    <row r="3492" ht="21"/>
    <row r="3493" ht="21"/>
    <row r="3494" ht="21"/>
    <row r="3495" ht="21"/>
    <row r="3496" ht="21"/>
    <row r="3497" ht="21"/>
    <row r="3498" ht="21"/>
    <row r="3499" ht="21"/>
    <row r="3500" ht="21"/>
    <row r="3501" ht="21"/>
    <row r="3502" ht="21"/>
    <row r="3503" ht="21"/>
    <row r="3504" ht="21"/>
    <row r="3505" ht="21"/>
    <row r="3506" ht="21"/>
    <row r="3507" ht="21"/>
    <row r="3508" ht="21"/>
    <row r="3509" ht="21"/>
    <row r="3510" ht="21"/>
    <row r="3511" ht="21"/>
    <row r="3512" ht="21"/>
    <row r="3513" ht="21"/>
    <row r="3514" ht="21"/>
    <row r="3515" ht="21"/>
    <row r="3516" ht="21"/>
    <row r="3517" ht="21"/>
    <row r="3518" ht="21"/>
    <row r="3519" ht="21"/>
    <row r="3520" ht="21"/>
    <row r="3521" ht="21"/>
    <row r="3522" ht="21"/>
    <row r="3523" ht="21"/>
    <row r="3524" ht="21"/>
    <row r="3525" ht="21"/>
    <row r="3526" ht="21"/>
    <row r="3527" ht="21"/>
    <row r="3528" ht="21"/>
    <row r="3529" ht="21"/>
    <row r="3530" ht="21"/>
    <row r="3531" ht="21"/>
    <row r="3532" ht="21"/>
    <row r="3533" ht="21"/>
    <row r="3534" ht="21"/>
    <row r="3535" ht="21"/>
    <row r="3536" ht="21"/>
    <row r="3537" ht="21"/>
    <row r="3538" ht="21"/>
    <row r="3539" ht="21"/>
    <row r="3540" ht="21"/>
    <row r="3541" ht="21"/>
    <row r="3542" ht="21"/>
    <row r="3543" ht="21"/>
    <row r="3544" ht="21"/>
    <row r="3545" ht="21"/>
    <row r="3546" ht="21"/>
    <row r="3547" ht="21"/>
    <row r="3548" ht="21"/>
    <row r="3549" ht="21"/>
    <row r="3550" ht="21"/>
    <row r="3551" ht="21"/>
    <row r="3552" ht="21"/>
    <row r="3553" ht="21"/>
    <row r="3554" ht="21"/>
    <row r="3555" ht="21"/>
    <row r="3556" ht="21"/>
    <row r="3557" ht="21"/>
    <row r="3558" ht="21"/>
    <row r="3559" ht="21"/>
    <row r="3560" ht="21"/>
    <row r="3561" ht="21"/>
    <row r="3562" ht="21"/>
    <row r="3563" ht="21"/>
    <row r="3564" ht="21"/>
    <row r="3565" ht="21"/>
    <row r="3566" ht="21"/>
    <row r="3567" ht="21"/>
    <row r="3568" ht="21"/>
    <row r="3569" ht="21"/>
    <row r="3570" ht="21"/>
    <row r="3571" ht="21"/>
    <row r="3572" ht="21"/>
    <row r="3573" ht="21"/>
    <row r="3574" ht="21"/>
    <row r="3575" ht="21"/>
    <row r="3576" ht="21"/>
    <row r="3577" ht="21"/>
    <row r="3578" ht="21"/>
    <row r="3579" ht="21"/>
    <row r="3580" ht="21"/>
    <row r="3581" ht="21"/>
    <row r="3582" ht="21"/>
    <row r="3583" ht="21"/>
    <row r="3584" ht="21"/>
    <row r="3585" ht="21"/>
    <row r="3586" ht="21"/>
    <row r="3587" ht="21"/>
    <row r="3588" ht="21"/>
    <row r="3589" ht="21"/>
    <row r="3590" ht="21"/>
    <row r="3591" ht="21"/>
    <row r="3592" ht="21"/>
    <row r="3593" ht="21"/>
    <row r="3594" ht="21"/>
    <row r="3595" ht="21"/>
    <row r="3596" ht="21"/>
    <row r="3597" ht="21"/>
    <row r="3598" ht="21"/>
    <row r="3599" ht="21"/>
    <row r="3600" ht="21"/>
    <row r="3601" ht="21"/>
    <row r="3602" ht="21"/>
    <row r="3603" ht="21"/>
    <row r="3604" ht="21"/>
    <row r="3605" ht="21"/>
    <row r="3606" ht="21"/>
    <row r="3607" ht="21"/>
    <row r="3608" ht="21"/>
    <row r="3609" ht="21"/>
    <row r="3610" ht="21"/>
    <row r="3611" ht="21"/>
    <row r="3612" ht="21"/>
    <row r="3613" ht="21"/>
    <row r="3614" ht="21"/>
    <row r="3615" ht="21"/>
    <row r="3616" ht="21"/>
    <row r="3617" ht="21"/>
    <row r="3618" ht="21"/>
    <row r="3619" ht="21"/>
    <row r="3620" ht="21"/>
    <row r="3621" ht="21"/>
    <row r="3622" ht="21"/>
    <row r="3623" ht="21"/>
    <row r="3624" ht="21"/>
    <row r="3625" ht="21"/>
    <row r="3626" ht="21"/>
    <row r="3627" ht="21"/>
    <row r="3628" ht="21"/>
    <row r="3629" ht="21"/>
    <row r="3630" ht="21"/>
    <row r="3631" ht="21"/>
    <row r="3632" ht="21"/>
    <row r="3633" ht="21"/>
    <row r="3634" ht="21"/>
    <row r="3635" ht="21"/>
    <row r="3636" ht="21"/>
    <row r="3637" ht="21"/>
    <row r="3638" ht="21"/>
    <row r="3639" ht="21"/>
    <row r="3640" ht="21"/>
    <row r="3641" ht="21"/>
    <row r="3642" ht="21"/>
    <row r="3643" ht="21"/>
    <row r="3644" ht="21"/>
    <row r="3645" ht="21"/>
    <row r="3646" ht="21"/>
    <row r="3647" ht="21"/>
    <row r="3648" ht="21"/>
    <row r="3649" ht="21"/>
    <row r="3650" ht="21"/>
    <row r="3651" ht="21"/>
    <row r="3652" ht="21"/>
    <row r="3653" ht="21"/>
    <row r="3654" ht="21"/>
    <row r="3655" ht="21"/>
    <row r="3656" ht="21"/>
    <row r="3657" ht="21"/>
    <row r="3658" ht="21"/>
    <row r="3659" ht="21"/>
    <row r="3660" ht="21"/>
    <row r="3661" ht="21"/>
    <row r="3662" ht="21"/>
    <row r="3663" ht="21"/>
    <row r="3664" ht="21"/>
    <row r="3665" ht="21"/>
    <row r="3666" ht="21"/>
    <row r="3667" ht="21"/>
    <row r="3668" ht="21"/>
    <row r="3669" ht="21"/>
    <row r="3670" ht="21"/>
    <row r="3671" ht="21"/>
    <row r="3672" ht="21"/>
    <row r="3673" ht="21"/>
    <row r="3674" ht="21"/>
    <row r="3675" ht="21"/>
    <row r="3676" ht="21"/>
    <row r="3677" ht="21"/>
    <row r="3678" ht="21"/>
    <row r="3679" ht="21"/>
    <row r="3680" ht="21"/>
    <row r="3681" ht="21"/>
    <row r="3682" ht="21"/>
    <row r="3683" ht="21"/>
    <row r="3684" ht="21"/>
    <row r="3685" ht="21"/>
    <row r="3686" ht="21"/>
    <row r="3687" ht="21"/>
    <row r="3688" ht="21"/>
    <row r="3689" ht="21"/>
    <row r="3690" ht="21"/>
    <row r="3691" ht="21"/>
    <row r="3692" ht="21"/>
    <row r="3693" ht="21"/>
    <row r="3694" ht="21"/>
    <row r="3695" ht="21"/>
    <row r="3696" ht="21"/>
    <row r="3697" ht="21"/>
    <row r="3698" ht="21"/>
    <row r="3699" ht="21"/>
    <row r="3700" ht="21"/>
    <row r="3701" ht="21"/>
    <row r="3702" ht="21"/>
    <row r="3703" ht="21"/>
    <row r="3704" ht="21"/>
    <row r="3705" ht="21"/>
    <row r="3706" ht="21"/>
    <row r="3707" ht="21"/>
    <row r="3708" ht="21"/>
    <row r="3709" ht="21"/>
    <row r="3710" ht="21"/>
    <row r="3711" ht="21"/>
    <row r="3712" ht="21"/>
    <row r="3713" ht="21"/>
    <row r="3714" ht="21"/>
    <row r="3715" ht="21"/>
    <row r="3716" ht="21"/>
    <row r="3717" ht="21"/>
    <row r="3718" ht="21"/>
    <row r="3719" ht="21"/>
    <row r="3720" ht="21"/>
    <row r="3721" ht="21"/>
    <row r="3722" ht="21"/>
    <row r="3723" ht="21"/>
    <row r="3724" ht="21"/>
    <row r="3725" ht="21"/>
    <row r="3726" ht="21"/>
    <row r="3727" ht="21"/>
    <row r="3728" ht="21"/>
    <row r="3729" ht="21"/>
    <row r="3730" ht="21"/>
    <row r="3731" ht="21"/>
    <row r="3732" ht="21"/>
    <row r="3733" ht="21"/>
    <row r="3734" ht="21"/>
    <row r="3735" ht="21"/>
    <row r="3736" ht="21"/>
    <row r="3737" ht="21"/>
    <row r="3738" ht="21"/>
    <row r="3739" ht="21"/>
    <row r="3740" ht="21"/>
    <row r="3741" ht="21"/>
    <row r="3742" ht="21"/>
    <row r="3743" ht="21"/>
    <row r="3744" ht="21"/>
    <row r="3745" ht="21"/>
    <row r="3746" ht="21"/>
    <row r="3747" ht="21"/>
    <row r="3748" ht="21"/>
    <row r="3749" ht="21"/>
    <row r="3750" ht="21"/>
    <row r="3751" ht="21"/>
    <row r="3752" ht="21"/>
    <row r="3753" ht="21"/>
    <row r="3754" ht="21"/>
    <row r="3755" ht="21"/>
    <row r="3756" ht="21"/>
    <row r="3757" ht="21"/>
    <row r="3758" ht="21"/>
    <row r="3759" ht="21"/>
    <row r="3760" ht="21"/>
    <row r="3761" ht="21"/>
    <row r="3762" ht="21"/>
    <row r="3763" ht="21"/>
    <row r="3764" ht="21"/>
    <row r="3765" ht="21"/>
    <row r="3766" ht="21"/>
    <row r="3767" ht="21"/>
    <row r="3768" ht="21"/>
    <row r="3769" ht="21"/>
    <row r="3770" ht="21"/>
    <row r="3771" ht="21"/>
    <row r="3772" ht="21"/>
    <row r="3773" ht="21"/>
    <row r="3774" ht="21"/>
    <row r="3775" ht="21"/>
    <row r="3776" ht="21"/>
    <row r="3777" ht="21"/>
    <row r="3778" ht="21"/>
    <row r="3779" ht="21"/>
    <row r="3780" ht="21"/>
    <row r="3781" ht="21"/>
    <row r="3782" ht="21"/>
    <row r="3783" ht="21"/>
    <row r="3784" ht="21"/>
    <row r="3785" ht="21"/>
    <row r="3786" ht="21"/>
    <row r="3787" ht="21"/>
    <row r="3788" ht="21"/>
    <row r="3789" ht="21"/>
    <row r="3790" ht="21"/>
    <row r="3791" ht="21"/>
    <row r="3792" ht="21"/>
    <row r="3793" ht="21"/>
    <row r="3794" ht="21"/>
    <row r="3795" ht="21"/>
    <row r="3796" ht="21"/>
    <row r="3797" ht="21"/>
    <row r="3798" ht="21"/>
    <row r="3799" ht="21"/>
    <row r="3800" ht="21"/>
    <row r="3801" ht="21"/>
    <row r="3802" ht="21"/>
    <row r="3803" ht="21"/>
    <row r="3804" ht="21"/>
    <row r="3805" ht="21"/>
    <row r="3806" ht="21"/>
    <row r="3807" ht="21"/>
    <row r="3808" ht="21"/>
    <row r="3809" ht="21"/>
    <row r="3810" ht="21"/>
    <row r="3811" ht="21"/>
    <row r="3812" ht="21"/>
    <row r="3813" ht="21"/>
    <row r="3814" ht="21"/>
    <row r="3815" ht="21"/>
    <row r="3816" ht="21"/>
    <row r="3817" ht="21"/>
    <row r="3818" ht="21"/>
    <row r="3819" ht="21"/>
    <row r="3820" ht="21"/>
    <row r="3821" ht="21"/>
    <row r="3822" ht="21"/>
    <row r="3823" ht="21"/>
    <row r="3824" ht="21"/>
    <row r="3825" ht="21"/>
    <row r="3826" ht="21"/>
    <row r="3827" ht="21"/>
    <row r="3828" ht="21"/>
    <row r="3829" ht="21"/>
    <row r="3830" ht="21"/>
    <row r="3831" ht="21"/>
    <row r="3832" ht="21"/>
    <row r="3833" ht="21"/>
    <row r="3834" ht="21"/>
    <row r="3835" ht="21"/>
    <row r="3836" ht="21"/>
    <row r="3837" ht="21"/>
    <row r="3838" ht="21"/>
    <row r="3839" ht="21"/>
    <row r="3840" ht="21"/>
    <row r="3841" ht="21"/>
    <row r="3842" ht="21"/>
    <row r="3843" ht="21"/>
    <row r="3844" ht="21"/>
    <row r="3845" ht="21"/>
    <row r="3846" ht="21"/>
    <row r="3847" ht="21"/>
    <row r="3848" ht="21"/>
    <row r="3849" ht="21"/>
    <row r="3850" ht="21"/>
    <row r="3851" ht="21"/>
    <row r="3852" ht="21"/>
    <row r="3853" ht="21"/>
    <row r="3854" ht="21"/>
    <row r="3855" ht="21"/>
    <row r="3856" ht="21"/>
    <row r="3857" ht="21"/>
    <row r="3858" ht="21"/>
    <row r="3859" ht="21"/>
    <row r="3860" ht="21"/>
    <row r="3861" ht="21"/>
    <row r="3862" ht="21"/>
    <row r="3863" ht="21"/>
    <row r="3864" ht="21"/>
    <row r="3865" ht="21"/>
    <row r="3866" ht="21"/>
    <row r="3867" ht="21"/>
    <row r="3868" ht="21"/>
    <row r="3869" ht="21"/>
    <row r="3870" ht="21"/>
    <row r="3871" ht="21"/>
    <row r="3872" ht="21"/>
    <row r="3873" ht="21"/>
    <row r="3874" ht="21"/>
    <row r="3875" ht="21"/>
    <row r="3876" ht="21"/>
    <row r="3877" ht="21"/>
    <row r="3878" ht="21"/>
    <row r="3879" ht="21"/>
    <row r="3880" ht="21"/>
    <row r="3881" ht="21"/>
    <row r="3882" ht="21"/>
    <row r="3883" ht="21"/>
    <row r="3884" ht="21"/>
    <row r="3885" ht="21"/>
    <row r="3886" ht="21"/>
    <row r="3887" ht="21"/>
    <row r="3888" ht="21"/>
    <row r="3889" ht="21"/>
    <row r="3890" ht="21"/>
    <row r="3891" ht="21"/>
    <row r="3892" ht="21"/>
    <row r="3893" ht="21"/>
    <row r="3894" ht="21"/>
    <row r="3895" ht="21"/>
    <row r="3896" ht="21"/>
    <row r="3897" ht="21"/>
    <row r="3898" ht="21"/>
    <row r="3899" ht="21"/>
    <row r="3900" ht="21"/>
    <row r="3901" ht="21"/>
    <row r="3902" ht="21"/>
    <row r="3903" ht="21"/>
    <row r="3904" ht="21"/>
    <row r="3905" ht="21"/>
    <row r="3906" ht="21"/>
    <row r="3907" ht="21"/>
    <row r="3908" ht="21"/>
    <row r="3909" ht="21"/>
    <row r="3910" ht="21"/>
    <row r="3911" ht="21"/>
    <row r="3912" ht="21"/>
    <row r="3913" ht="21"/>
    <row r="3914" ht="21"/>
    <row r="3915" ht="21"/>
    <row r="3916" ht="21"/>
    <row r="3917" ht="21"/>
    <row r="3918" ht="21"/>
    <row r="3919" ht="21"/>
    <row r="3920" ht="21"/>
    <row r="3921" ht="21"/>
    <row r="3922" ht="21"/>
    <row r="3923" ht="21"/>
    <row r="3924" ht="21"/>
    <row r="3925" ht="21"/>
    <row r="3926" ht="21"/>
    <row r="3927" ht="21"/>
    <row r="3928" ht="21"/>
    <row r="3929" ht="21"/>
    <row r="3930" ht="21"/>
    <row r="3931" ht="21"/>
    <row r="3932" ht="21"/>
    <row r="3933" ht="21"/>
    <row r="3934" ht="21"/>
    <row r="3935" ht="21"/>
    <row r="3936" ht="21"/>
    <row r="3937" ht="21"/>
    <row r="3938" ht="21"/>
    <row r="3939" ht="21"/>
    <row r="3940" ht="21"/>
    <row r="3941" ht="21"/>
    <row r="3942" ht="21"/>
    <row r="3943" ht="21"/>
    <row r="3944" ht="21"/>
    <row r="3945" ht="21"/>
    <row r="3946" ht="21"/>
    <row r="3947" ht="21"/>
    <row r="3948" ht="21"/>
    <row r="3949" ht="21"/>
    <row r="3950" ht="21"/>
    <row r="3951" ht="21"/>
    <row r="3952" ht="21"/>
    <row r="3953" ht="21"/>
    <row r="3954" ht="21"/>
    <row r="3955" ht="21"/>
    <row r="3956" ht="21"/>
    <row r="3957" ht="21"/>
    <row r="3958" ht="21"/>
    <row r="3959" ht="21"/>
    <row r="3960" ht="21"/>
    <row r="3961" ht="21"/>
    <row r="3962" ht="21"/>
    <row r="3963" ht="21"/>
    <row r="3964" ht="21"/>
    <row r="3965" ht="21"/>
    <row r="3966" ht="21"/>
    <row r="3967" ht="21"/>
    <row r="3968" ht="21"/>
    <row r="3969" ht="21"/>
    <row r="3970" ht="21"/>
    <row r="3971" ht="21"/>
    <row r="3972" ht="21"/>
    <row r="3973" ht="21"/>
    <row r="3974" ht="21"/>
    <row r="3975" ht="21"/>
    <row r="3976" ht="21"/>
    <row r="3977" ht="21"/>
    <row r="3978" ht="21"/>
    <row r="3979" ht="21"/>
    <row r="3980" ht="21"/>
    <row r="3981" ht="21"/>
    <row r="3982" ht="21"/>
    <row r="3983" ht="21"/>
    <row r="3984" ht="21"/>
    <row r="3985" ht="21"/>
    <row r="3986" ht="21"/>
    <row r="3987" ht="21"/>
    <row r="3988" ht="21"/>
    <row r="3989" ht="21"/>
    <row r="3990" ht="21"/>
    <row r="3991" ht="21"/>
    <row r="3992" ht="21"/>
    <row r="3993" ht="21"/>
    <row r="3994" ht="21"/>
    <row r="3995" ht="21"/>
    <row r="3996" ht="21"/>
    <row r="3997" ht="21"/>
    <row r="3998" ht="21"/>
    <row r="3999" ht="21"/>
    <row r="4000" ht="21"/>
    <row r="4001" ht="21"/>
    <row r="4002" ht="21"/>
    <row r="4003" ht="21"/>
    <row r="4004" ht="21"/>
    <row r="4005" ht="21"/>
    <row r="4006" ht="21"/>
    <row r="4007" ht="21"/>
    <row r="4008" ht="21"/>
    <row r="4009" ht="21"/>
    <row r="4010" ht="21"/>
    <row r="4011" ht="21"/>
    <row r="4012" ht="21"/>
    <row r="4013" ht="21"/>
    <row r="4014" ht="21"/>
    <row r="4015" ht="21"/>
    <row r="4016" ht="21"/>
    <row r="4017" ht="21"/>
    <row r="4018" ht="21"/>
    <row r="4019" ht="21"/>
    <row r="4020" ht="21"/>
    <row r="4021" ht="21"/>
    <row r="4022" ht="21"/>
    <row r="4023" ht="21"/>
    <row r="4024" ht="21"/>
    <row r="4025" ht="21"/>
    <row r="4026" ht="21"/>
    <row r="4027" ht="21"/>
    <row r="4028" ht="21"/>
    <row r="4029" ht="21"/>
    <row r="4030" ht="21"/>
    <row r="4031" ht="21"/>
    <row r="4032" ht="21"/>
    <row r="4033" ht="21"/>
    <row r="4034" ht="21"/>
    <row r="4035" ht="21"/>
    <row r="4036" ht="21"/>
    <row r="4037" ht="21"/>
    <row r="4038" ht="21"/>
    <row r="4039" ht="21"/>
    <row r="4040" ht="21"/>
    <row r="4041" ht="21"/>
    <row r="4042" ht="21"/>
    <row r="4043" ht="21"/>
    <row r="4044" ht="21"/>
    <row r="4045" ht="21"/>
    <row r="4046" ht="21"/>
    <row r="4047" ht="21"/>
    <row r="4048" ht="21"/>
    <row r="4049" ht="21"/>
    <row r="4050" ht="21"/>
    <row r="4051" ht="21"/>
    <row r="4052" ht="21"/>
    <row r="4053" ht="21"/>
    <row r="4054" ht="21"/>
    <row r="4055" ht="21"/>
    <row r="4056" ht="21"/>
    <row r="4057" ht="21"/>
    <row r="4058" ht="21"/>
    <row r="4059" ht="21"/>
    <row r="4060" ht="21"/>
    <row r="4061" ht="21"/>
    <row r="4062" ht="21"/>
    <row r="4063" ht="21"/>
    <row r="4064" ht="21"/>
    <row r="4065" ht="21"/>
    <row r="4066" ht="21"/>
    <row r="4067" ht="21"/>
    <row r="4068" ht="21"/>
    <row r="4069" ht="21"/>
    <row r="4070" ht="21"/>
    <row r="4071" ht="21"/>
    <row r="4072" ht="21"/>
    <row r="4073" ht="21"/>
    <row r="4074" ht="21"/>
    <row r="4075" ht="21"/>
    <row r="4076" ht="21"/>
    <row r="4077" ht="21"/>
    <row r="4078" ht="21"/>
    <row r="4079" ht="21"/>
    <row r="4080" ht="21"/>
    <row r="4081" ht="21"/>
    <row r="4082" ht="21"/>
    <row r="4083" ht="21"/>
    <row r="4084" ht="21"/>
    <row r="4085" ht="21"/>
    <row r="4086" ht="21"/>
    <row r="4087" ht="21"/>
    <row r="4088" ht="21"/>
    <row r="4089" ht="21"/>
    <row r="4090" ht="21"/>
    <row r="4091" ht="21"/>
    <row r="4092" ht="21"/>
    <row r="4093" ht="21"/>
    <row r="4094" ht="21"/>
    <row r="4095" ht="21"/>
    <row r="4096" ht="21"/>
    <row r="4097" ht="21"/>
    <row r="4098" ht="21"/>
    <row r="4099" ht="21"/>
    <row r="4100" ht="21"/>
    <row r="4101" ht="21"/>
    <row r="4102" ht="21"/>
    <row r="4103" ht="21"/>
    <row r="4104" ht="21"/>
    <row r="4105" ht="21"/>
    <row r="4106" ht="21"/>
    <row r="4107" ht="21"/>
    <row r="4108" ht="21"/>
    <row r="4109" ht="21"/>
    <row r="4110" ht="21"/>
    <row r="4111" ht="21"/>
    <row r="4112" ht="21"/>
    <row r="4113" ht="21"/>
    <row r="4114" ht="21"/>
    <row r="4115" ht="21"/>
    <row r="4116" ht="21"/>
    <row r="4117" ht="21"/>
    <row r="4118" ht="21"/>
    <row r="4119" ht="21"/>
    <row r="4120" ht="21"/>
    <row r="4121" ht="21"/>
    <row r="4122" ht="21"/>
    <row r="4123" ht="21"/>
    <row r="4124" ht="21"/>
    <row r="4125" ht="21"/>
    <row r="4126" ht="21"/>
    <row r="4127" ht="21"/>
    <row r="4128" ht="21"/>
    <row r="4129" ht="21"/>
    <row r="4130" ht="21"/>
    <row r="4131" ht="21"/>
    <row r="4132" ht="21"/>
    <row r="4133" ht="21"/>
    <row r="4134" ht="21"/>
    <row r="4135" ht="21"/>
    <row r="4136" ht="21"/>
    <row r="4137" ht="21"/>
    <row r="4138" ht="21"/>
    <row r="4139" ht="21"/>
    <row r="4140" ht="21"/>
    <row r="4141" ht="21"/>
    <row r="4142" ht="21"/>
    <row r="4143" ht="21"/>
    <row r="4144" ht="21"/>
    <row r="4145" ht="21"/>
    <row r="4146" ht="21"/>
    <row r="4147" ht="21"/>
    <row r="4148" ht="21"/>
    <row r="4149" ht="21"/>
    <row r="4150" ht="21"/>
    <row r="4151" ht="21"/>
    <row r="4152" ht="21"/>
    <row r="4153" ht="21"/>
    <row r="4154" ht="21"/>
    <row r="4155" ht="21"/>
    <row r="4156" ht="21"/>
    <row r="4157" ht="21"/>
    <row r="4158" ht="21"/>
    <row r="4159" ht="21"/>
    <row r="4160" ht="21"/>
    <row r="4161" ht="21"/>
    <row r="4162" ht="21"/>
    <row r="4163" ht="21"/>
    <row r="4164" ht="21"/>
    <row r="4165" ht="21"/>
    <row r="4166" ht="21"/>
    <row r="4167" ht="21"/>
    <row r="4168" ht="21"/>
    <row r="4169" ht="21"/>
    <row r="4170" ht="21"/>
    <row r="4171" ht="21"/>
    <row r="4172" ht="21"/>
    <row r="4173" ht="21"/>
    <row r="4174" ht="21"/>
    <row r="4175" ht="21"/>
    <row r="4176" ht="21"/>
    <row r="4177" ht="21"/>
    <row r="4178" ht="21"/>
    <row r="4179" ht="21"/>
    <row r="4180" ht="21"/>
    <row r="4181" ht="21"/>
    <row r="4182" ht="21"/>
    <row r="4183" ht="21"/>
    <row r="4184" ht="21"/>
    <row r="4185" ht="21"/>
    <row r="4186" ht="21"/>
    <row r="4187" ht="21"/>
    <row r="4188" ht="21"/>
    <row r="4189" ht="21"/>
    <row r="4190" ht="21"/>
    <row r="4191" ht="21"/>
    <row r="4192" ht="21"/>
    <row r="4193" ht="21"/>
    <row r="4194" ht="21"/>
    <row r="4195" ht="21"/>
    <row r="4196" ht="21"/>
    <row r="4197" ht="21"/>
    <row r="4198" ht="21"/>
    <row r="4199" ht="21"/>
    <row r="4200" ht="21"/>
    <row r="4201" ht="21"/>
    <row r="4202" ht="21"/>
    <row r="4203" ht="21"/>
    <row r="4204" ht="21"/>
    <row r="4205" ht="21"/>
    <row r="4206" ht="21"/>
    <row r="4207" ht="21"/>
    <row r="4208" ht="21"/>
    <row r="4209" ht="21"/>
    <row r="4210" ht="21"/>
    <row r="4211" ht="21"/>
    <row r="4212" ht="21"/>
    <row r="4213" ht="21"/>
    <row r="4214" ht="21"/>
    <row r="4215" ht="21"/>
    <row r="4216" ht="21"/>
    <row r="4217" ht="21"/>
    <row r="4218" ht="21"/>
    <row r="4219" ht="21"/>
    <row r="4220" ht="21"/>
    <row r="4221" ht="21"/>
    <row r="4222" ht="21"/>
    <row r="4223" ht="21"/>
    <row r="4224" ht="21"/>
    <row r="4225" ht="21"/>
    <row r="4226" ht="21"/>
    <row r="4227" ht="21"/>
    <row r="4228" ht="21"/>
    <row r="4229" ht="21"/>
    <row r="4230" ht="21"/>
    <row r="4231" ht="21"/>
    <row r="4232" ht="21"/>
    <row r="4233" ht="21"/>
    <row r="4234" ht="21"/>
    <row r="4235" ht="21"/>
    <row r="4236" ht="21"/>
    <row r="4237" ht="21"/>
    <row r="4238" ht="21"/>
    <row r="4239" ht="21"/>
    <row r="4240" ht="21"/>
    <row r="4241" ht="21"/>
    <row r="4242" ht="21"/>
    <row r="4243" ht="21"/>
    <row r="4244" ht="21"/>
    <row r="4245" ht="21"/>
    <row r="4246" ht="21"/>
    <row r="4247" ht="21"/>
    <row r="4248" ht="21"/>
    <row r="4249" ht="21"/>
    <row r="4250" ht="21"/>
    <row r="4251" ht="21"/>
    <row r="4252" ht="21"/>
    <row r="4253" ht="21"/>
    <row r="4254" ht="21"/>
    <row r="4255" ht="21"/>
    <row r="4256" ht="21"/>
    <row r="4257" ht="21"/>
    <row r="4258" ht="21"/>
    <row r="4259" ht="21"/>
    <row r="4260" ht="21"/>
    <row r="4261" ht="21"/>
    <row r="4262" ht="21"/>
    <row r="4263" ht="21"/>
    <row r="4264" ht="21"/>
    <row r="4265" ht="21"/>
    <row r="4266" ht="21"/>
    <row r="4267" ht="21"/>
    <row r="4268" ht="21"/>
    <row r="4269" ht="21"/>
    <row r="4270" ht="21"/>
    <row r="4271" ht="21"/>
    <row r="4272" ht="21"/>
    <row r="4273" ht="21"/>
    <row r="4274" ht="21"/>
    <row r="4275" ht="21"/>
    <row r="4276" ht="21"/>
    <row r="4277" ht="21"/>
    <row r="4278" ht="21"/>
    <row r="4279" ht="21"/>
    <row r="4280" ht="21"/>
    <row r="4281" ht="21"/>
    <row r="4282" ht="21"/>
    <row r="4283" ht="21"/>
    <row r="4284" ht="21"/>
    <row r="4285" ht="21"/>
    <row r="4286" ht="21"/>
    <row r="4287" ht="21"/>
    <row r="4288" ht="21"/>
    <row r="4289" ht="21"/>
    <row r="4290" ht="21"/>
    <row r="4291" ht="21"/>
    <row r="4292" ht="21"/>
    <row r="4293" ht="21"/>
    <row r="4294" ht="21"/>
    <row r="4295" ht="21"/>
    <row r="4296" ht="21"/>
    <row r="4297" ht="21"/>
    <row r="4298" ht="21"/>
    <row r="4299" ht="21"/>
    <row r="4300" ht="21"/>
    <row r="4301" ht="21"/>
    <row r="4302" ht="21"/>
    <row r="4303" ht="21"/>
    <row r="4304" ht="21"/>
    <row r="4305" ht="21"/>
    <row r="4306" ht="21"/>
    <row r="4307" ht="21"/>
    <row r="4308" ht="21"/>
    <row r="4309" ht="21"/>
    <row r="4310" ht="21"/>
    <row r="4311" ht="21"/>
    <row r="4312" ht="21"/>
    <row r="4313" ht="21"/>
    <row r="4314" ht="21"/>
    <row r="4315" ht="21"/>
    <row r="4316" ht="21"/>
    <row r="4317" ht="21"/>
    <row r="4318" ht="21"/>
    <row r="4319" ht="21"/>
    <row r="4320" ht="21"/>
    <row r="4321" ht="21"/>
    <row r="4322" ht="21"/>
    <row r="4323" ht="21"/>
    <row r="4324" ht="21"/>
    <row r="4325" ht="21"/>
    <row r="4326" ht="21"/>
    <row r="4327" ht="21"/>
    <row r="4328" ht="21"/>
    <row r="4329" ht="21"/>
    <row r="4330" ht="21"/>
    <row r="4331" ht="21"/>
    <row r="4332" ht="21"/>
    <row r="4333" ht="21"/>
    <row r="4334" ht="21"/>
    <row r="4335" ht="21"/>
    <row r="4336" ht="21"/>
    <row r="4337" ht="21"/>
    <row r="4338" ht="21"/>
    <row r="4339" ht="21"/>
    <row r="4340" ht="21"/>
    <row r="4341" ht="21"/>
    <row r="4342" ht="21"/>
    <row r="4343" ht="21"/>
    <row r="4344" ht="21"/>
    <row r="4345" ht="21"/>
    <row r="4346" ht="21"/>
    <row r="4347" ht="21"/>
    <row r="4348" ht="21"/>
    <row r="4349" ht="21"/>
    <row r="4350" ht="21"/>
    <row r="4351" ht="21"/>
    <row r="4352" ht="21"/>
    <row r="4353" ht="21"/>
    <row r="4354" ht="21"/>
    <row r="4355" ht="21"/>
    <row r="4356" ht="21"/>
    <row r="4357" ht="21"/>
    <row r="4358" ht="21"/>
    <row r="4359" ht="21"/>
    <row r="4360" ht="21"/>
    <row r="4361" ht="21"/>
    <row r="4362" ht="21"/>
    <row r="4363" ht="21"/>
    <row r="4364" ht="21"/>
    <row r="4365" ht="21"/>
    <row r="4366" ht="21"/>
    <row r="4367" ht="21"/>
    <row r="4368" ht="21"/>
    <row r="4369" ht="21"/>
    <row r="4370" ht="21"/>
    <row r="4371" ht="21"/>
    <row r="4372" ht="21"/>
    <row r="4373" ht="21"/>
    <row r="4374" ht="21"/>
    <row r="4375" ht="21"/>
    <row r="4376" ht="21"/>
    <row r="4377" ht="21"/>
    <row r="4378" ht="21"/>
    <row r="4379" ht="21"/>
    <row r="4380" ht="21"/>
    <row r="4381" ht="21"/>
    <row r="4382" ht="21"/>
    <row r="4383" ht="21"/>
    <row r="4384" ht="21"/>
    <row r="4385" ht="21"/>
    <row r="4386" ht="21"/>
    <row r="4387" ht="21"/>
    <row r="4388" ht="21"/>
    <row r="4389" ht="21"/>
    <row r="4390" ht="21"/>
    <row r="4391" ht="21"/>
    <row r="4392" ht="21"/>
    <row r="4393" ht="21"/>
    <row r="4394" ht="21"/>
    <row r="4395" ht="21"/>
    <row r="4396" ht="21"/>
    <row r="4397" ht="21"/>
    <row r="4398" ht="21"/>
    <row r="4399" ht="21"/>
    <row r="4400" ht="21"/>
    <row r="4401" ht="21"/>
    <row r="4402" ht="21"/>
    <row r="4403" ht="21"/>
    <row r="4404" ht="21"/>
    <row r="4405" ht="21"/>
    <row r="4406" ht="21"/>
    <row r="4407" ht="21"/>
    <row r="4408" ht="21"/>
    <row r="4409" ht="21"/>
    <row r="4410" ht="21"/>
    <row r="4411" ht="21"/>
    <row r="4412" ht="21"/>
    <row r="4413" ht="21"/>
    <row r="4414" ht="21"/>
    <row r="4415" ht="21"/>
    <row r="4416" ht="21"/>
    <row r="4417" ht="21"/>
    <row r="4418" ht="21"/>
    <row r="4419" ht="21"/>
    <row r="4420" ht="21"/>
    <row r="4421" ht="21"/>
    <row r="4422" ht="21"/>
    <row r="4423" ht="21"/>
    <row r="4424" ht="21"/>
    <row r="4425" ht="21"/>
    <row r="4426" ht="21"/>
    <row r="4427" ht="21"/>
    <row r="4428" ht="21"/>
    <row r="4429" ht="21"/>
    <row r="4430" ht="21"/>
    <row r="4431" ht="21"/>
    <row r="4432" ht="21"/>
    <row r="4433" ht="21"/>
    <row r="4434" ht="21"/>
    <row r="4435" ht="21"/>
    <row r="4436" ht="21"/>
    <row r="4437" ht="21"/>
    <row r="4438" ht="21"/>
    <row r="4439" ht="21"/>
    <row r="4440" ht="21"/>
    <row r="4441" ht="21"/>
    <row r="4442" ht="21"/>
    <row r="4443" ht="21"/>
    <row r="4444" ht="21"/>
    <row r="4445" ht="21"/>
    <row r="4446" ht="21"/>
    <row r="4447" ht="21"/>
    <row r="4448" ht="21"/>
    <row r="4449" ht="21"/>
    <row r="4450" ht="21"/>
    <row r="4451" ht="21"/>
    <row r="4452" ht="21"/>
    <row r="4453" ht="21"/>
    <row r="4454" ht="21"/>
    <row r="4455" ht="21"/>
    <row r="4456" ht="21"/>
    <row r="4457" ht="21"/>
    <row r="4458" ht="21"/>
    <row r="4459" ht="21"/>
    <row r="4460" ht="21"/>
    <row r="4461" ht="21"/>
    <row r="4462" ht="21"/>
    <row r="4463" ht="21"/>
    <row r="4464" ht="21"/>
    <row r="4465" ht="21"/>
    <row r="4466" ht="21"/>
    <row r="4467" ht="21"/>
    <row r="4468" ht="21"/>
    <row r="4469" ht="21"/>
    <row r="4470" ht="21"/>
    <row r="4471" ht="21"/>
    <row r="4472" ht="21"/>
    <row r="4473" ht="21"/>
    <row r="4474" ht="21"/>
    <row r="4475" ht="21"/>
    <row r="4476" ht="21"/>
    <row r="4477" ht="21"/>
    <row r="4478" ht="21"/>
    <row r="4479" ht="21"/>
    <row r="4480" ht="21"/>
    <row r="4481" ht="21"/>
    <row r="4482" ht="21"/>
    <row r="4483" ht="21"/>
    <row r="4484" ht="21"/>
    <row r="4485" ht="21"/>
    <row r="4486" ht="21"/>
    <row r="4487" ht="21"/>
    <row r="4488" ht="21"/>
    <row r="4489" ht="21"/>
    <row r="4490" ht="21"/>
    <row r="4491" ht="21"/>
    <row r="4492" ht="21"/>
    <row r="4493" ht="21"/>
    <row r="4494" ht="21"/>
    <row r="4495" ht="21"/>
    <row r="4496" ht="21"/>
    <row r="4497" ht="21"/>
    <row r="4498" ht="21"/>
    <row r="4499" ht="21"/>
    <row r="4500" ht="21"/>
    <row r="4501" ht="21"/>
    <row r="4502" ht="21"/>
    <row r="4503" ht="21"/>
    <row r="4504" ht="21"/>
    <row r="4505" ht="21"/>
    <row r="4506" ht="21"/>
    <row r="4507" ht="21"/>
    <row r="4508" ht="21"/>
    <row r="4509" ht="21"/>
    <row r="4510" ht="21"/>
    <row r="4511" ht="21"/>
    <row r="4512" ht="21"/>
    <row r="4513" ht="21"/>
    <row r="4514" ht="21"/>
    <row r="4515" ht="21"/>
    <row r="4516" ht="21"/>
    <row r="4517" ht="21"/>
    <row r="4518" ht="21"/>
    <row r="4519" ht="21"/>
    <row r="4520" ht="21"/>
    <row r="4521" ht="21"/>
    <row r="4522" ht="21"/>
    <row r="4523" ht="21"/>
    <row r="4524" ht="21"/>
    <row r="4525" ht="21"/>
    <row r="4526" ht="21"/>
    <row r="4527" ht="21"/>
    <row r="4528" ht="21"/>
    <row r="4529" ht="21"/>
    <row r="4530" ht="21"/>
    <row r="4531" ht="21"/>
    <row r="4532" ht="21"/>
    <row r="4533" ht="21"/>
    <row r="4534" ht="21"/>
    <row r="4535" ht="21"/>
    <row r="4536" ht="21"/>
    <row r="4537" ht="21"/>
    <row r="4538" ht="21"/>
    <row r="4539" ht="21"/>
    <row r="4540" ht="21"/>
    <row r="4541" ht="21"/>
    <row r="4542" ht="21"/>
    <row r="4543" ht="21"/>
    <row r="4544" ht="21"/>
    <row r="4545" ht="21"/>
    <row r="4546" ht="21"/>
    <row r="4547" ht="21"/>
    <row r="4548" ht="21"/>
    <row r="4549" ht="21"/>
    <row r="4550" ht="21"/>
    <row r="4551" ht="21"/>
    <row r="4552" ht="21"/>
    <row r="4553" ht="21"/>
    <row r="4554" ht="21"/>
    <row r="4555" ht="21"/>
    <row r="4556" ht="21"/>
    <row r="4557" ht="21"/>
    <row r="4558" ht="21"/>
    <row r="4559" ht="21"/>
    <row r="4560" ht="21"/>
    <row r="4561" ht="21"/>
    <row r="4562" ht="21"/>
    <row r="4563" ht="21"/>
    <row r="4564" ht="21"/>
    <row r="4565" ht="21"/>
    <row r="4566" ht="21"/>
    <row r="4567" ht="21"/>
    <row r="4568" ht="21"/>
    <row r="4569" ht="21"/>
    <row r="4570" ht="21"/>
    <row r="4571" ht="21"/>
    <row r="4572" ht="21"/>
    <row r="4573" ht="21"/>
    <row r="4574" ht="21"/>
    <row r="4575" ht="21"/>
    <row r="4576" ht="21"/>
    <row r="4577" ht="21"/>
    <row r="4578" ht="21"/>
    <row r="4579" ht="21"/>
    <row r="4580" ht="21"/>
    <row r="4581" ht="21"/>
    <row r="4582" ht="21"/>
    <row r="4583" ht="21"/>
    <row r="4584" ht="21"/>
    <row r="4585" ht="21"/>
    <row r="4586" ht="21"/>
    <row r="4587" ht="21"/>
    <row r="4588" ht="21"/>
    <row r="4589" ht="21"/>
    <row r="4590" ht="21"/>
    <row r="4591" ht="21"/>
    <row r="4592" ht="21"/>
    <row r="4593" ht="21"/>
    <row r="4594" ht="21"/>
    <row r="4595" ht="21"/>
    <row r="4596" ht="21"/>
    <row r="4597" ht="21"/>
    <row r="4598" ht="21"/>
    <row r="4599" ht="21"/>
    <row r="4600" ht="21"/>
    <row r="4601" ht="21"/>
    <row r="4602" ht="21"/>
    <row r="4603" ht="21"/>
    <row r="4604" ht="21"/>
    <row r="4605" ht="21"/>
    <row r="4606" ht="21"/>
    <row r="4607" ht="21"/>
    <row r="4608" ht="21"/>
    <row r="4609" ht="21"/>
    <row r="4610" ht="21"/>
    <row r="4611" ht="21"/>
    <row r="4612" ht="21"/>
    <row r="4613" ht="21"/>
    <row r="4614" ht="21"/>
    <row r="4615" ht="21"/>
    <row r="4616" ht="21"/>
    <row r="4617" ht="21"/>
    <row r="4618" ht="21"/>
    <row r="4619" ht="21"/>
    <row r="4620" ht="21"/>
    <row r="4621" ht="21"/>
    <row r="4622" ht="21"/>
    <row r="4623" ht="21"/>
    <row r="4624" ht="21"/>
    <row r="4625" ht="21"/>
    <row r="4626" ht="21"/>
    <row r="4627" ht="21"/>
    <row r="4628" ht="21"/>
    <row r="4629" ht="21"/>
    <row r="4630" ht="21"/>
    <row r="4631" ht="21"/>
    <row r="4632" ht="21"/>
    <row r="4633" ht="21"/>
    <row r="4634" ht="21"/>
    <row r="4635" ht="21"/>
    <row r="4636" ht="21"/>
    <row r="4637" ht="21"/>
    <row r="4638" ht="21"/>
    <row r="4639" ht="21"/>
    <row r="4640" ht="21"/>
    <row r="4641" ht="21"/>
    <row r="4642" ht="21"/>
    <row r="4643" ht="21"/>
    <row r="4644" ht="21"/>
    <row r="4645" ht="21"/>
    <row r="4646" ht="21"/>
    <row r="4647" ht="21"/>
    <row r="4648" ht="21"/>
    <row r="4649" ht="21"/>
    <row r="4650" ht="21"/>
    <row r="4651" ht="21"/>
    <row r="4652" ht="21"/>
    <row r="4653" ht="21"/>
    <row r="4654" ht="21"/>
    <row r="4655" ht="21"/>
    <row r="4656" ht="21"/>
    <row r="4657" ht="21"/>
    <row r="4658" ht="21"/>
    <row r="4659" ht="21"/>
    <row r="4660" ht="21"/>
    <row r="4661" ht="21"/>
    <row r="4662" ht="21"/>
    <row r="4663" ht="21"/>
    <row r="4664" ht="21"/>
    <row r="4665" ht="21"/>
    <row r="4666" ht="21"/>
    <row r="4667" ht="21"/>
    <row r="4668" ht="21"/>
    <row r="4669" ht="21"/>
    <row r="4670" ht="21"/>
    <row r="4671" ht="21"/>
    <row r="4672" ht="21"/>
    <row r="4673" ht="21"/>
    <row r="4674" ht="21"/>
    <row r="4675" ht="21"/>
    <row r="4676" ht="21"/>
    <row r="4677" ht="21"/>
    <row r="4678" ht="21"/>
    <row r="4679" ht="21"/>
    <row r="4680" ht="21"/>
    <row r="4681" ht="21"/>
    <row r="4682" ht="21"/>
    <row r="4683" ht="21"/>
    <row r="4684" ht="21"/>
    <row r="4685" ht="21"/>
    <row r="4686" ht="21"/>
    <row r="4687" ht="21"/>
    <row r="4688" ht="21"/>
    <row r="4689" ht="21"/>
    <row r="4690" ht="21"/>
    <row r="4691" ht="21"/>
    <row r="4692" ht="21"/>
    <row r="4693" ht="21"/>
    <row r="4694" ht="21"/>
    <row r="4695" ht="21"/>
    <row r="4696" ht="21"/>
    <row r="4697" ht="21"/>
    <row r="4698" ht="21"/>
    <row r="4699" ht="21"/>
    <row r="4700" ht="21"/>
    <row r="4701" ht="21"/>
    <row r="4702" ht="21"/>
    <row r="4703" ht="21"/>
    <row r="4704" ht="21"/>
    <row r="4705" ht="21"/>
    <row r="4706" ht="21"/>
    <row r="4707" ht="21"/>
    <row r="4708" ht="21"/>
    <row r="4709" ht="21"/>
    <row r="4710" ht="21"/>
    <row r="4711" ht="21"/>
    <row r="4712" ht="21"/>
    <row r="4713" ht="21"/>
    <row r="4714" ht="21"/>
    <row r="4715" ht="21"/>
    <row r="4716" ht="21"/>
    <row r="4717" ht="21"/>
    <row r="4718" ht="21"/>
    <row r="4719" ht="21"/>
    <row r="4720" ht="21"/>
    <row r="4721" ht="21"/>
    <row r="4722" ht="21"/>
    <row r="4723" ht="21"/>
    <row r="4724" ht="21"/>
    <row r="4725" ht="21"/>
    <row r="4726" ht="21"/>
    <row r="4727" ht="21"/>
    <row r="4728" ht="21"/>
    <row r="4729" ht="21"/>
    <row r="4730" ht="21"/>
    <row r="4731" ht="21"/>
    <row r="4732" ht="21"/>
    <row r="4733" ht="21"/>
    <row r="4734" ht="21"/>
    <row r="4735" ht="21"/>
    <row r="4736" ht="21"/>
    <row r="4737" ht="21"/>
    <row r="4738" ht="21"/>
    <row r="4739" ht="21"/>
    <row r="4740" ht="21"/>
    <row r="4741" ht="21"/>
    <row r="4742" ht="21"/>
    <row r="4743" ht="21"/>
    <row r="4744" ht="21"/>
    <row r="4745" ht="21"/>
    <row r="4746" ht="21"/>
    <row r="4747" ht="21"/>
    <row r="4748" ht="21"/>
    <row r="4749" ht="21"/>
    <row r="4750" ht="21"/>
    <row r="4751" ht="21"/>
    <row r="4752" ht="21"/>
    <row r="4753" ht="21"/>
    <row r="4754" ht="21"/>
    <row r="4755" ht="21"/>
    <row r="4756" ht="21"/>
    <row r="4757" ht="21"/>
    <row r="4758" ht="21"/>
    <row r="4759" ht="21"/>
    <row r="4760" ht="21"/>
    <row r="4761" ht="21"/>
    <row r="4762" ht="21"/>
    <row r="4763" ht="21"/>
    <row r="4764" ht="21"/>
    <row r="4765" ht="21"/>
    <row r="4766" ht="21"/>
    <row r="4767" ht="21"/>
    <row r="4768" ht="21"/>
    <row r="4769" ht="21"/>
    <row r="4770" ht="21"/>
    <row r="4771" ht="21"/>
    <row r="4772" ht="21"/>
    <row r="4773" ht="21"/>
    <row r="4774" ht="21"/>
    <row r="4775" ht="21"/>
    <row r="4776" ht="21"/>
    <row r="4777" ht="21"/>
    <row r="4778" ht="21"/>
    <row r="4779" ht="21"/>
    <row r="4780" ht="21"/>
    <row r="4781" ht="21"/>
    <row r="4782" ht="21"/>
    <row r="4783" ht="21"/>
    <row r="4784" ht="21"/>
    <row r="4785" ht="21"/>
    <row r="4786" ht="21"/>
    <row r="4787" ht="21"/>
    <row r="4788" ht="21"/>
    <row r="4789" ht="21"/>
    <row r="4790" ht="21"/>
    <row r="4791" ht="21"/>
    <row r="4792" ht="21"/>
    <row r="4793" ht="21"/>
    <row r="4794" ht="21"/>
    <row r="4795" ht="21"/>
    <row r="4796" ht="21"/>
    <row r="4797" ht="21"/>
    <row r="4798" ht="21"/>
    <row r="4799" ht="21"/>
    <row r="4800" ht="21"/>
    <row r="4801" ht="21"/>
    <row r="4802" ht="21"/>
    <row r="4803" ht="21"/>
    <row r="4804" ht="21"/>
    <row r="4805" ht="21"/>
    <row r="4806" ht="21"/>
    <row r="4807" ht="21"/>
    <row r="4808" ht="21"/>
    <row r="4809" ht="21"/>
    <row r="4810" ht="21"/>
    <row r="4811" ht="21"/>
    <row r="4812" ht="21"/>
    <row r="4813" ht="21"/>
    <row r="4814" ht="21"/>
    <row r="4815" ht="21"/>
    <row r="4816" ht="21"/>
    <row r="4817" ht="21"/>
    <row r="4818" ht="21"/>
    <row r="4819" ht="21"/>
    <row r="4820" ht="21"/>
    <row r="4821" ht="21"/>
    <row r="4822" ht="21"/>
    <row r="4823" ht="21"/>
    <row r="4824" ht="21"/>
    <row r="4825" ht="21"/>
    <row r="4826" ht="21"/>
    <row r="4827" ht="21"/>
    <row r="4828" ht="21"/>
    <row r="4829" ht="21"/>
    <row r="4830" ht="21"/>
    <row r="4831" ht="21"/>
    <row r="4832" ht="21"/>
    <row r="4833" ht="21"/>
    <row r="4834" ht="21"/>
    <row r="4835" ht="21"/>
    <row r="4836" ht="21"/>
    <row r="4837" ht="21"/>
    <row r="4838" ht="21"/>
    <row r="4839" ht="21"/>
    <row r="4840" ht="21"/>
    <row r="4841" ht="21"/>
    <row r="4842" ht="21"/>
    <row r="4843" ht="21"/>
    <row r="4844" ht="21"/>
    <row r="4845" ht="21"/>
    <row r="4846" ht="21"/>
    <row r="4847" ht="21"/>
    <row r="4848" ht="21"/>
    <row r="4849" ht="21"/>
    <row r="4850" ht="21"/>
    <row r="4851" ht="21"/>
    <row r="4852" ht="21"/>
    <row r="4853" ht="21"/>
    <row r="4854" ht="21"/>
    <row r="4855" ht="21"/>
    <row r="4856" ht="21"/>
    <row r="4857" ht="21"/>
    <row r="4858" ht="21"/>
    <row r="4859" ht="21"/>
    <row r="4860" ht="21"/>
    <row r="4861" ht="21"/>
    <row r="4862" ht="21"/>
    <row r="4863" ht="21"/>
    <row r="4864" ht="21"/>
    <row r="4865" ht="21"/>
    <row r="4866" ht="21"/>
    <row r="4867" ht="21"/>
    <row r="4868" ht="21"/>
    <row r="4869" ht="21"/>
    <row r="4870" ht="21"/>
    <row r="4871" ht="21"/>
    <row r="4872" ht="21"/>
    <row r="4873" ht="21"/>
    <row r="4874" ht="21"/>
    <row r="4875" ht="21"/>
    <row r="4876" ht="21"/>
    <row r="4877" ht="21"/>
    <row r="4878" ht="21"/>
    <row r="4879" ht="21"/>
    <row r="4880" ht="21"/>
    <row r="4881" ht="21"/>
    <row r="4882" ht="21"/>
    <row r="4883" ht="21"/>
    <row r="4884" ht="21"/>
    <row r="4885" ht="21"/>
    <row r="4886" ht="21"/>
    <row r="4887" ht="21"/>
    <row r="4888" ht="21"/>
    <row r="4889" ht="21"/>
    <row r="4890" ht="21"/>
    <row r="4891" ht="21"/>
    <row r="4892" ht="21"/>
    <row r="4893" ht="21"/>
    <row r="4894" ht="21"/>
    <row r="4895" ht="21"/>
    <row r="4896" ht="21"/>
    <row r="4897" ht="21"/>
    <row r="4898" ht="21"/>
    <row r="4899" ht="21"/>
    <row r="4900" ht="21"/>
    <row r="4901" ht="21"/>
    <row r="4902" ht="21"/>
    <row r="4903" ht="21"/>
    <row r="4904" ht="21"/>
    <row r="4905" ht="21"/>
    <row r="4906" ht="21"/>
    <row r="4907" ht="21"/>
    <row r="4908" ht="21"/>
    <row r="4909" ht="21"/>
    <row r="4910" ht="21"/>
    <row r="4911" ht="21"/>
    <row r="4912" ht="21"/>
    <row r="4913" ht="21"/>
    <row r="4914" ht="21"/>
    <row r="4915" ht="21"/>
    <row r="4916" ht="21"/>
    <row r="4917" ht="21"/>
    <row r="4918" ht="21"/>
    <row r="4919" ht="21"/>
    <row r="4920" ht="21"/>
    <row r="4921" ht="21"/>
    <row r="4922" ht="21"/>
    <row r="4923" ht="21"/>
    <row r="4924" ht="21"/>
    <row r="4925" ht="21"/>
    <row r="4926" ht="21"/>
    <row r="4927" ht="21"/>
    <row r="4928" ht="21"/>
    <row r="4929" ht="21"/>
    <row r="4930" ht="21"/>
    <row r="4931" ht="21"/>
    <row r="4932" ht="21"/>
    <row r="4933" ht="21"/>
    <row r="4934" ht="21"/>
    <row r="4935" ht="21"/>
    <row r="4936" ht="21"/>
    <row r="4937" ht="21"/>
    <row r="4938" ht="21"/>
    <row r="4939" ht="21"/>
    <row r="4940" ht="21"/>
    <row r="4941" ht="21"/>
    <row r="4942" ht="21"/>
    <row r="4943" ht="21"/>
    <row r="4944" ht="21"/>
    <row r="4945" ht="21"/>
    <row r="4946" ht="21"/>
    <row r="4947" ht="21"/>
    <row r="4948" ht="21"/>
    <row r="4949" ht="21"/>
    <row r="4950" ht="21"/>
    <row r="4951" ht="21"/>
    <row r="4952" ht="21"/>
    <row r="4953" ht="21"/>
    <row r="4954" ht="21"/>
    <row r="4955" ht="21"/>
    <row r="4956" ht="21"/>
    <row r="4957" ht="21"/>
    <row r="4958" ht="21"/>
    <row r="4959" ht="21"/>
    <row r="4960" ht="21"/>
    <row r="4961" ht="21"/>
    <row r="4962" ht="21"/>
    <row r="4963" ht="21"/>
    <row r="4964" ht="21"/>
    <row r="4965" ht="21"/>
    <row r="4966" ht="21"/>
    <row r="4967" ht="21"/>
    <row r="4968" ht="21"/>
    <row r="4969" ht="21"/>
    <row r="4970" ht="21"/>
    <row r="4971" ht="21"/>
    <row r="4972" ht="21"/>
    <row r="4973" ht="21"/>
    <row r="4974" ht="21"/>
    <row r="4975" ht="21"/>
    <row r="4976" ht="21"/>
    <row r="4977" ht="21"/>
    <row r="4978" ht="21"/>
    <row r="4979" ht="21"/>
    <row r="4980" ht="21"/>
    <row r="4981" ht="21"/>
    <row r="4982" ht="21"/>
    <row r="4983" ht="21"/>
    <row r="4984" ht="21"/>
    <row r="4985" ht="21"/>
    <row r="4986" ht="21"/>
    <row r="4987" ht="21"/>
    <row r="4988" ht="21"/>
    <row r="4989" ht="21"/>
    <row r="4990" ht="21"/>
    <row r="4991" ht="21"/>
    <row r="4992" ht="21"/>
    <row r="4993" ht="21"/>
    <row r="4994" ht="21"/>
    <row r="4995" ht="21"/>
    <row r="4996" ht="21"/>
    <row r="4997" ht="21"/>
    <row r="4998" ht="21"/>
    <row r="4999" ht="21"/>
    <row r="5000" ht="21"/>
    <row r="5001" ht="21"/>
    <row r="5002" ht="21"/>
    <row r="5003" ht="21"/>
    <row r="5004" ht="21"/>
    <row r="5005" ht="21"/>
    <row r="5006" ht="21"/>
    <row r="5007" ht="21"/>
    <row r="5008" ht="21"/>
    <row r="5009" ht="21"/>
    <row r="5010" ht="21"/>
    <row r="5011" ht="21"/>
    <row r="5012" ht="21"/>
    <row r="5013" ht="21"/>
    <row r="5014" ht="21"/>
    <row r="5015" ht="21"/>
    <row r="5016" ht="21"/>
    <row r="5017" ht="21"/>
    <row r="5018" ht="21"/>
    <row r="5019" ht="21"/>
    <row r="5020" ht="21"/>
    <row r="5021" ht="21"/>
    <row r="5022" ht="21"/>
    <row r="5023" ht="21"/>
    <row r="5024" ht="21"/>
    <row r="5025" ht="21"/>
    <row r="5026" ht="21"/>
    <row r="5027" ht="21"/>
    <row r="5028" ht="21"/>
    <row r="5029" ht="21"/>
    <row r="5030" ht="21"/>
    <row r="5031" ht="21"/>
    <row r="5032" ht="21"/>
    <row r="5033" ht="21"/>
    <row r="5034" ht="21"/>
    <row r="5035" ht="21"/>
    <row r="5036" ht="21"/>
    <row r="5037" ht="21"/>
    <row r="5038" ht="21"/>
    <row r="5039" ht="21"/>
    <row r="5040" ht="21"/>
    <row r="5041" ht="21"/>
    <row r="5042" ht="21"/>
    <row r="5043" ht="21"/>
    <row r="5044" ht="21"/>
    <row r="5045" ht="21"/>
    <row r="5046" ht="21"/>
    <row r="5047" ht="21"/>
    <row r="5048" ht="21"/>
    <row r="5049" ht="21"/>
    <row r="5050" ht="21"/>
    <row r="5051" ht="21"/>
    <row r="5052" ht="21"/>
    <row r="5053" ht="21"/>
    <row r="5054" ht="21"/>
    <row r="5055" ht="21"/>
    <row r="5056" ht="21"/>
    <row r="5057" ht="21"/>
    <row r="5058" ht="21"/>
    <row r="5059" ht="21"/>
    <row r="5060" ht="21"/>
    <row r="5061" ht="21"/>
    <row r="5062" ht="21"/>
    <row r="5063" ht="21"/>
    <row r="5064" ht="21"/>
    <row r="5065" ht="21"/>
    <row r="5066" ht="21"/>
    <row r="5067" ht="21"/>
    <row r="5068" ht="21"/>
    <row r="5069" ht="21"/>
    <row r="5070" ht="21"/>
    <row r="5071" ht="21"/>
    <row r="5072" ht="21"/>
    <row r="5073" ht="21"/>
    <row r="5074" ht="21"/>
    <row r="5075" ht="21"/>
    <row r="5076" ht="21"/>
    <row r="5077" ht="21"/>
    <row r="5078" ht="21"/>
    <row r="5079" ht="21"/>
    <row r="5080" ht="21"/>
    <row r="5081" ht="21"/>
    <row r="5082" ht="21"/>
    <row r="5083" ht="21"/>
    <row r="5084" ht="21"/>
    <row r="5085" ht="21"/>
    <row r="5086" ht="21"/>
    <row r="5087" ht="21"/>
    <row r="5088" ht="21"/>
    <row r="5089" ht="21"/>
    <row r="5090" ht="21"/>
    <row r="5091" ht="21"/>
    <row r="5092" ht="21"/>
    <row r="5093" ht="21"/>
    <row r="5094" ht="21"/>
    <row r="5095" ht="21"/>
    <row r="5096" ht="21"/>
    <row r="5097" ht="21"/>
    <row r="5098" ht="21"/>
    <row r="5099" ht="21"/>
    <row r="5100" ht="21"/>
    <row r="5101" ht="21"/>
    <row r="5102" ht="21"/>
    <row r="5103" ht="21"/>
    <row r="5104" ht="21"/>
    <row r="5105" ht="21"/>
    <row r="5106" ht="21"/>
    <row r="5107" ht="21"/>
    <row r="5108" ht="21"/>
    <row r="5109" ht="21"/>
    <row r="5110" ht="21"/>
    <row r="5111" ht="21"/>
    <row r="5112" ht="21"/>
    <row r="5113" ht="21"/>
    <row r="5114" ht="21"/>
    <row r="5115" ht="21"/>
    <row r="5116" ht="21"/>
    <row r="5117" ht="21"/>
    <row r="5118" ht="21"/>
    <row r="5119" ht="21"/>
    <row r="5120" ht="21"/>
    <row r="5121" ht="21"/>
    <row r="5122" ht="21"/>
    <row r="5123" ht="21"/>
    <row r="5124" ht="21"/>
    <row r="5125" ht="21"/>
    <row r="5126" ht="21"/>
    <row r="5127" ht="21"/>
    <row r="5128" ht="21"/>
    <row r="5129" ht="21"/>
    <row r="5130" ht="21"/>
    <row r="5131" ht="21"/>
    <row r="5132" ht="21"/>
    <row r="5133" ht="21"/>
    <row r="5134" ht="21"/>
    <row r="5135" ht="21"/>
    <row r="5136" ht="21"/>
    <row r="5137" ht="21"/>
    <row r="5138" ht="21"/>
    <row r="5139" ht="21"/>
    <row r="5140" ht="21"/>
    <row r="5141" ht="21"/>
    <row r="5142" ht="21"/>
    <row r="5143" ht="21"/>
    <row r="5144" ht="21"/>
    <row r="5145" ht="21"/>
    <row r="5146" ht="21"/>
    <row r="5147" ht="21"/>
    <row r="5148" ht="21"/>
    <row r="5149" ht="21"/>
    <row r="5150" ht="21"/>
    <row r="5151" ht="21"/>
    <row r="5152" ht="21"/>
    <row r="5153" ht="21"/>
    <row r="5154" ht="21"/>
    <row r="5155" ht="21"/>
    <row r="5156" ht="21"/>
    <row r="5157" ht="21"/>
    <row r="5158" ht="21"/>
    <row r="5159" ht="21"/>
    <row r="5160" ht="21"/>
    <row r="5161" ht="21"/>
    <row r="5162" ht="21"/>
    <row r="5163" ht="21"/>
    <row r="5164" ht="21"/>
    <row r="5165" ht="21"/>
    <row r="5166" ht="21"/>
    <row r="5167" ht="21"/>
    <row r="5168" ht="21"/>
    <row r="5169" ht="21"/>
    <row r="5170" ht="21"/>
    <row r="5171" ht="21"/>
    <row r="5172" ht="21"/>
    <row r="5173" ht="21"/>
    <row r="5174" ht="21"/>
    <row r="5175" ht="21"/>
    <row r="5176" ht="21"/>
    <row r="5177" ht="21"/>
    <row r="5178" ht="21"/>
    <row r="5179" ht="21"/>
    <row r="5180" ht="21"/>
    <row r="5181" ht="21"/>
    <row r="5182" ht="21"/>
    <row r="5183" ht="21"/>
    <row r="5184" ht="21"/>
    <row r="5185" ht="21"/>
    <row r="5186" ht="21"/>
    <row r="5187" ht="21"/>
    <row r="5188" ht="21"/>
    <row r="5189" ht="21"/>
    <row r="5190" ht="21"/>
    <row r="5191" ht="21"/>
    <row r="5192" ht="21"/>
    <row r="5193" ht="21"/>
    <row r="5194" ht="21"/>
    <row r="5195" ht="21"/>
    <row r="5196" ht="21"/>
    <row r="5197" ht="21"/>
    <row r="5198" ht="21"/>
    <row r="5199" ht="21"/>
    <row r="5200" ht="21"/>
    <row r="5201" ht="21"/>
    <row r="5202" ht="21"/>
    <row r="5203" ht="21"/>
    <row r="5204" ht="21"/>
    <row r="5205" ht="21"/>
    <row r="5206" ht="21"/>
    <row r="5207" ht="21"/>
    <row r="5208" ht="21"/>
    <row r="5209" ht="21"/>
    <row r="5210" ht="21"/>
    <row r="5211" ht="21"/>
    <row r="5212" ht="21"/>
    <row r="5213" ht="21"/>
    <row r="5214" ht="21"/>
    <row r="5215" ht="21"/>
    <row r="5216" ht="21"/>
    <row r="5217" ht="21"/>
    <row r="5218" ht="21"/>
    <row r="5219" ht="21"/>
    <row r="5220" ht="21"/>
    <row r="5221" ht="21"/>
    <row r="5222" ht="21"/>
    <row r="5223" ht="21"/>
    <row r="5224" ht="21"/>
    <row r="5225" ht="21"/>
    <row r="5226" ht="21"/>
    <row r="5227" ht="21"/>
    <row r="5228" ht="21"/>
    <row r="5229" ht="21"/>
    <row r="5230" ht="21"/>
    <row r="5231" ht="21"/>
    <row r="5232" ht="21"/>
    <row r="5233" ht="21"/>
    <row r="5234" ht="21"/>
    <row r="5235" ht="21"/>
    <row r="5236" ht="21"/>
    <row r="5237" ht="21"/>
    <row r="5238" ht="21"/>
    <row r="5239" ht="21"/>
    <row r="5240" ht="21"/>
    <row r="5241" ht="21"/>
    <row r="5242" ht="21"/>
    <row r="5243" ht="21"/>
    <row r="5244" ht="21"/>
    <row r="5245" ht="21"/>
    <row r="5246" ht="21"/>
    <row r="5247" ht="21"/>
    <row r="5248" ht="21"/>
    <row r="5249" ht="21"/>
    <row r="5250" ht="21"/>
    <row r="5251" ht="21"/>
    <row r="5252" ht="21"/>
    <row r="5253" ht="21"/>
    <row r="5254" ht="21"/>
    <row r="5255" ht="21"/>
    <row r="5256" ht="21"/>
    <row r="5257" ht="21"/>
    <row r="5258" ht="21"/>
    <row r="5259" ht="21"/>
    <row r="5260" ht="21"/>
    <row r="5261" ht="21"/>
    <row r="5262" ht="21"/>
    <row r="5263" ht="21"/>
    <row r="5264" ht="21"/>
    <row r="5265" ht="21"/>
    <row r="5266" ht="21"/>
    <row r="5267" ht="21"/>
    <row r="5268" ht="21"/>
    <row r="5269" ht="21"/>
    <row r="5270" ht="21"/>
    <row r="5271" ht="21"/>
    <row r="5272" ht="21"/>
    <row r="5273" ht="21"/>
    <row r="5274" ht="21"/>
    <row r="5275" ht="21"/>
    <row r="5276" ht="21"/>
    <row r="5277" ht="21"/>
    <row r="5278" ht="21"/>
    <row r="5279" ht="21"/>
    <row r="5280" ht="21"/>
    <row r="5281" ht="21"/>
    <row r="5282" ht="21"/>
    <row r="5283" ht="21"/>
    <row r="5284" ht="21"/>
    <row r="5285" ht="21"/>
    <row r="5286" ht="21"/>
    <row r="5287" ht="21"/>
    <row r="5288" ht="21"/>
    <row r="5289" ht="21"/>
    <row r="5290" ht="21"/>
    <row r="5291" ht="21"/>
    <row r="5292" ht="21"/>
    <row r="5293" ht="21"/>
    <row r="5294" ht="21"/>
    <row r="5295" ht="21"/>
    <row r="5296" ht="21"/>
    <row r="5297" ht="21"/>
    <row r="5298" ht="21"/>
    <row r="5299" ht="21"/>
    <row r="5300" ht="21"/>
    <row r="5301" ht="21"/>
    <row r="5302" ht="21"/>
    <row r="5303" ht="21"/>
    <row r="5304" ht="21"/>
    <row r="5305" ht="21"/>
    <row r="5306" ht="21"/>
    <row r="5307" ht="21"/>
    <row r="5308" ht="21"/>
    <row r="5309" ht="21"/>
    <row r="5310" ht="21"/>
    <row r="5311" ht="21"/>
    <row r="5312" ht="21"/>
    <row r="5313" ht="21"/>
    <row r="5314" ht="21"/>
    <row r="5315" ht="21"/>
    <row r="5316" ht="21"/>
    <row r="5317" ht="21"/>
    <row r="5318" ht="21"/>
    <row r="5319" ht="21"/>
    <row r="5320" ht="21"/>
    <row r="5321" ht="21"/>
    <row r="5322" ht="21"/>
    <row r="5323" ht="21"/>
    <row r="5324" ht="21"/>
    <row r="5325" ht="21"/>
    <row r="5326" ht="21"/>
    <row r="5327" ht="21"/>
    <row r="5328" ht="21"/>
    <row r="5329" ht="21"/>
    <row r="5330" ht="21"/>
    <row r="5331" ht="21"/>
    <row r="5332" ht="21"/>
    <row r="5333" ht="21"/>
    <row r="5334" ht="21"/>
    <row r="5335" ht="21"/>
    <row r="5336" ht="21"/>
    <row r="5337" ht="21"/>
    <row r="5338" ht="21"/>
    <row r="5339" ht="21"/>
    <row r="5340" ht="21"/>
    <row r="5341" ht="21"/>
    <row r="5342" ht="21"/>
    <row r="5343" ht="21"/>
    <row r="5344" ht="21"/>
    <row r="5345" ht="21"/>
    <row r="5346" ht="21"/>
    <row r="5347" ht="21"/>
    <row r="5348" ht="21"/>
    <row r="5349" ht="21"/>
    <row r="5350" ht="21"/>
    <row r="5351" ht="21"/>
    <row r="5352" ht="21"/>
    <row r="5353" ht="21"/>
    <row r="5354" ht="21"/>
    <row r="5355" ht="21"/>
    <row r="5356" ht="21"/>
    <row r="5357" ht="21"/>
    <row r="5358" ht="21"/>
    <row r="5359" ht="21"/>
    <row r="5360" ht="21"/>
    <row r="5361" ht="21"/>
    <row r="5362" ht="21"/>
    <row r="5363" ht="21"/>
    <row r="5364" ht="21"/>
    <row r="5365" ht="21"/>
    <row r="5366" ht="21"/>
    <row r="5367" ht="21"/>
    <row r="5368" ht="21"/>
    <row r="5369" ht="21"/>
    <row r="5370" ht="21"/>
    <row r="5371" ht="21"/>
    <row r="5372" ht="21"/>
    <row r="5373" ht="21"/>
    <row r="5374" ht="21"/>
    <row r="5375" ht="21"/>
    <row r="5376" ht="21"/>
    <row r="5377" ht="21"/>
    <row r="5378" ht="21"/>
    <row r="5379" ht="21"/>
    <row r="5380" ht="21"/>
    <row r="5381" ht="21"/>
    <row r="5382" ht="21"/>
    <row r="5383" ht="21"/>
    <row r="5384" ht="21"/>
    <row r="5385" ht="21"/>
    <row r="5386" ht="21"/>
    <row r="5387" ht="21"/>
    <row r="5388" ht="21"/>
    <row r="5389" ht="21"/>
    <row r="5390" ht="21"/>
    <row r="5391" ht="21"/>
    <row r="5392" ht="21"/>
    <row r="5393" ht="21"/>
    <row r="5394" ht="21"/>
    <row r="5395" ht="21"/>
    <row r="5396" ht="21"/>
    <row r="5397" ht="21"/>
    <row r="5398" ht="21"/>
    <row r="5399" ht="21"/>
    <row r="5400" ht="21"/>
    <row r="5401" ht="21"/>
    <row r="5402" ht="21"/>
    <row r="5403" ht="21"/>
    <row r="5404" ht="21"/>
    <row r="5405" ht="21"/>
    <row r="5406" ht="21"/>
    <row r="5407" ht="21"/>
    <row r="5408" ht="21"/>
    <row r="5409" ht="21"/>
    <row r="5410" ht="21"/>
    <row r="5411" ht="21"/>
    <row r="5412" ht="21"/>
    <row r="5413" ht="21"/>
    <row r="5414" ht="21"/>
    <row r="5415" ht="21"/>
    <row r="5416" ht="21"/>
    <row r="5417" ht="21"/>
    <row r="5418" ht="21"/>
    <row r="5419" ht="21"/>
    <row r="5420" ht="21"/>
    <row r="5421" ht="21"/>
    <row r="5422" ht="21"/>
    <row r="5423" ht="21"/>
    <row r="5424" ht="21"/>
    <row r="5425" ht="21"/>
    <row r="5426" ht="21"/>
    <row r="5427" ht="21"/>
    <row r="5428" ht="21"/>
    <row r="5429" ht="21"/>
    <row r="5430" ht="21"/>
    <row r="5431" ht="21"/>
    <row r="5432" ht="21"/>
    <row r="5433" ht="21"/>
    <row r="5434" ht="21"/>
    <row r="5435" ht="21"/>
    <row r="5436" ht="21"/>
    <row r="5437" ht="21"/>
    <row r="5438" ht="21"/>
    <row r="5439" ht="21"/>
    <row r="5440" ht="21"/>
    <row r="5441" ht="21"/>
    <row r="5442" ht="21"/>
    <row r="5443" ht="21"/>
    <row r="5444" ht="21"/>
    <row r="5445" ht="21"/>
    <row r="5446" ht="21"/>
    <row r="5447" ht="21"/>
    <row r="5448" ht="21"/>
    <row r="5449" ht="21"/>
    <row r="5450" ht="21"/>
    <row r="5451" ht="21"/>
    <row r="5452" ht="21"/>
    <row r="5453" ht="21"/>
    <row r="5454" ht="21"/>
    <row r="5455" ht="21"/>
    <row r="5456" ht="21"/>
    <row r="5457" ht="21"/>
    <row r="5458" ht="21"/>
    <row r="5459" ht="21"/>
    <row r="5460" ht="21"/>
    <row r="5461" ht="21"/>
    <row r="5462" ht="21"/>
    <row r="5463" ht="21"/>
    <row r="5464" ht="21"/>
    <row r="5465" ht="21"/>
    <row r="5466" ht="21"/>
    <row r="5467" ht="21"/>
    <row r="5468" ht="21"/>
    <row r="5469" ht="21"/>
    <row r="5470" ht="21"/>
    <row r="5471" ht="21"/>
    <row r="5472" ht="21"/>
    <row r="5473" ht="21"/>
    <row r="5474" ht="21"/>
    <row r="5475" ht="21"/>
    <row r="5476" ht="21"/>
    <row r="5477" ht="21"/>
    <row r="5478" ht="21"/>
    <row r="5479" ht="21"/>
    <row r="5480" ht="21"/>
    <row r="5481" ht="21"/>
    <row r="5482" ht="21"/>
    <row r="5483" ht="21"/>
    <row r="5484" ht="21"/>
    <row r="5485" ht="21"/>
    <row r="5486" ht="21"/>
    <row r="5487" ht="21"/>
    <row r="5488" ht="21"/>
    <row r="5489" ht="21"/>
    <row r="5490" ht="21"/>
    <row r="5491" ht="21"/>
    <row r="5492" ht="21"/>
    <row r="5493" ht="21"/>
    <row r="5494" ht="21"/>
    <row r="5495" ht="21"/>
    <row r="5496" ht="21"/>
    <row r="5497" ht="21"/>
    <row r="5498" ht="21"/>
    <row r="5499" ht="21"/>
    <row r="5500" ht="21"/>
    <row r="5501" ht="21"/>
    <row r="5502" ht="21"/>
    <row r="5503" ht="21"/>
    <row r="5504" ht="21"/>
    <row r="5505" ht="21"/>
    <row r="5506" ht="21"/>
    <row r="5507" ht="21"/>
    <row r="5508" ht="21"/>
    <row r="5509" ht="21"/>
    <row r="5510" ht="21"/>
    <row r="5511" ht="21"/>
    <row r="5512" ht="21"/>
    <row r="5513" ht="21"/>
    <row r="5514" ht="21"/>
    <row r="5515" ht="21"/>
    <row r="5516" ht="21"/>
    <row r="5517" ht="21"/>
    <row r="5518" ht="21"/>
    <row r="5519" ht="21"/>
    <row r="5520" ht="21"/>
    <row r="5521" ht="21"/>
    <row r="5522" ht="21"/>
    <row r="5523" ht="21"/>
    <row r="5524" ht="21"/>
    <row r="5525" ht="21"/>
    <row r="5526" ht="21"/>
    <row r="5527" ht="21"/>
    <row r="5528" ht="21"/>
    <row r="5529" ht="21"/>
    <row r="5530" ht="21"/>
    <row r="5531" ht="21"/>
    <row r="5532" ht="21"/>
    <row r="5533" ht="21"/>
    <row r="5534" ht="21"/>
    <row r="5535" ht="21"/>
    <row r="5536" ht="21"/>
    <row r="5537" ht="21"/>
    <row r="5538" ht="21"/>
    <row r="5539" ht="21"/>
    <row r="5540" ht="21"/>
    <row r="5541" ht="21"/>
    <row r="5542" ht="21"/>
    <row r="5543" ht="21"/>
    <row r="5544" ht="21"/>
    <row r="5545" ht="21"/>
    <row r="5546" ht="21"/>
    <row r="5547" ht="21"/>
    <row r="5548" ht="21"/>
    <row r="5549" ht="21"/>
    <row r="5550" ht="21"/>
    <row r="5551" ht="21"/>
    <row r="5552" ht="21"/>
    <row r="5553" ht="21"/>
    <row r="5554" ht="21"/>
    <row r="5555" ht="21"/>
    <row r="5556" ht="21"/>
    <row r="5557" ht="21"/>
    <row r="5558" ht="21"/>
    <row r="5559" ht="21"/>
    <row r="5560" ht="21"/>
    <row r="5561" ht="21"/>
    <row r="5562" ht="21"/>
    <row r="5563" ht="21"/>
    <row r="5564" ht="21"/>
    <row r="5565" ht="21"/>
    <row r="5566" ht="21"/>
    <row r="5567" ht="21"/>
    <row r="5568" ht="21"/>
    <row r="5569" ht="21"/>
    <row r="5570" ht="21"/>
    <row r="5571" ht="21"/>
    <row r="5572" ht="21"/>
    <row r="5573" ht="21"/>
    <row r="5574" ht="21"/>
    <row r="5575" ht="21"/>
    <row r="5576" ht="21"/>
    <row r="5577" ht="21"/>
    <row r="5578" ht="21"/>
    <row r="5579" ht="21"/>
    <row r="5580" ht="21"/>
    <row r="5581" ht="21"/>
    <row r="5582" ht="21"/>
    <row r="5583" ht="21"/>
    <row r="5584" ht="21"/>
    <row r="5585" ht="21"/>
    <row r="5586" ht="21"/>
    <row r="5587" ht="21"/>
    <row r="5588" ht="21"/>
    <row r="5589" ht="21"/>
    <row r="5590" ht="21"/>
    <row r="5591" ht="21"/>
    <row r="5592" ht="21"/>
    <row r="5593" ht="21"/>
    <row r="5594" ht="21"/>
    <row r="5595" ht="21"/>
    <row r="5596" ht="21"/>
    <row r="5597" ht="21"/>
    <row r="5598" ht="21"/>
    <row r="5599" ht="21"/>
    <row r="5600" ht="21"/>
    <row r="5601" ht="21"/>
    <row r="5602" ht="21"/>
    <row r="5603" ht="21"/>
    <row r="5604" ht="21"/>
    <row r="5605" ht="21"/>
    <row r="5606" ht="21"/>
    <row r="5607" ht="21"/>
    <row r="5608" ht="21"/>
    <row r="5609" ht="21"/>
    <row r="5610" ht="21"/>
    <row r="5611" ht="21"/>
    <row r="5612" ht="21"/>
    <row r="5613" ht="21"/>
    <row r="5614" ht="21"/>
    <row r="5615" ht="21"/>
    <row r="5616" ht="21"/>
    <row r="5617" ht="21"/>
    <row r="5618" ht="21"/>
    <row r="5619" ht="21"/>
    <row r="5620" ht="21"/>
    <row r="5621" ht="21"/>
    <row r="5622" ht="21"/>
    <row r="5623" ht="21"/>
    <row r="5624" ht="21"/>
    <row r="5625" ht="21"/>
    <row r="5626" ht="21"/>
    <row r="5627" ht="21"/>
    <row r="5628" ht="21"/>
    <row r="5629" ht="21"/>
    <row r="5630" ht="21"/>
    <row r="5631" ht="21"/>
    <row r="5632" ht="21"/>
    <row r="5633" ht="21"/>
    <row r="5634" ht="21"/>
    <row r="5635" ht="21"/>
    <row r="5636" ht="21"/>
    <row r="5637" ht="21"/>
    <row r="5638" ht="21"/>
    <row r="5639" ht="21"/>
    <row r="5640" ht="21"/>
    <row r="5641" ht="21"/>
    <row r="5642" ht="21"/>
    <row r="5643" ht="21"/>
    <row r="5644" ht="21"/>
    <row r="5645" ht="21"/>
    <row r="5646" ht="21"/>
    <row r="5647" ht="21"/>
    <row r="5648" ht="21"/>
    <row r="5649" ht="21"/>
    <row r="5650" ht="21"/>
    <row r="5651" ht="21"/>
    <row r="5652" ht="21"/>
    <row r="5653" ht="21"/>
    <row r="5654" ht="21"/>
    <row r="5655" ht="21"/>
    <row r="5656" ht="21"/>
    <row r="5657" ht="21"/>
    <row r="5658" ht="21"/>
    <row r="5659" ht="21"/>
    <row r="5660" ht="21"/>
    <row r="5661" ht="21"/>
    <row r="5662" ht="21"/>
    <row r="5663" ht="21"/>
    <row r="5664" ht="21"/>
    <row r="5665" ht="21"/>
    <row r="5666" ht="21"/>
    <row r="5667" ht="21"/>
    <row r="5668" ht="21"/>
    <row r="5669" ht="21"/>
    <row r="5670" ht="21"/>
    <row r="5671" ht="21"/>
    <row r="5672" ht="21"/>
    <row r="5673" ht="21"/>
    <row r="5674" ht="21"/>
    <row r="5675" ht="21"/>
    <row r="5676" ht="21"/>
    <row r="5677" ht="21"/>
    <row r="5678" ht="21"/>
    <row r="5679" ht="21"/>
    <row r="5680" ht="21"/>
    <row r="5681" ht="21"/>
    <row r="5682" ht="21"/>
    <row r="5683" ht="21"/>
    <row r="5684" ht="21"/>
    <row r="5685" ht="21"/>
    <row r="5686" ht="21"/>
    <row r="5687" ht="21"/>
    <row r="5688" ht="21"/>
    <row r="5689" ht="21"/>
    <row r="5690" ht="21"/>
    <row r="5691" ht="21"/>
    <row r="5692" ht="21"/>
    <row r="5693" ht="21"/>
    <row r="5694" ht="21"/>
    <row r="5695" ht="21"/>
    <row r="5696" ht="21"/>
    <row r="5697" ht="21"/>
    <row r="5698" ht="21"/>
    <row r="5699" ht="21"/>
    <row r="5700" ht="21"/>
    <row r="5701" ht="21"/>
    <row r="5702" ht="21"/>
    <row r="5703" ht="21"/>
    <row r="5704" ht="21"/>
    <row r="5705" ht="21"/>
    <row r="5706" ht="21"/>
    <row r="5707" ht="21"/>
    <row r="5708" ht="21"/>
    <row r="5709" ht="21"/>
    <row r="5710" ht="21"/>
    <row r="5711" ht="21"/>
    <row r="5712" ht="21"/>
    <row r="5713" ht="21"/>
    <row r="5714" ht="21"/>
    <row r="5715" ht="21"/>
    <row r="5716" ht="21"/>
    <row r="5717" ht="21"/>
    <row r="5718" ht="21"/>
    <row r="5719" ht="21"/>
    <row r="5720" ht="21"/>
    <row r="5721" ht="21"/>
    <row r="5722" ht="21"/>
    <row r="5723" ht="21"/>
    <row r="5724" ht="21"/>
    <row r="5725" ht="21"/>
    <row r="5726" ht="21"/>
    <row r="5727" ht="21"/>
    <row r="5728" ht="21"/>
    <row r="5729" ht="21"/>
    <row r="5730" ht="21"/>
    <row r="5731" ht="21"/>
    <row r="5732" ht="21"/>
    <row r="5733" ht="21"/>
    <row r="5734" ht="21"/>
    <row r="5735" ht="21"/>
    <row r="5736" ht="21"/>
    <row r="5737" ht="21"/>
    <row r="5738" ht="21"/>
    <row r="5739" ht="21"/>
    <row r="5740" ht="21"/>
    <row r="5741" ht="21"/>
    <row r="5742" ht="21"/>
    <row r="5743" ht="21"/>
    <row r="5744" ht="21"/>
    <row r="5745" ht="21"/>
    <row r="5746" ht="21"/>
    <row r="5747" ht="21"/>
    <row r="5748" ht="21"/>
    <row r="5749" ht="21"/>
    <row r="5750" ht="21"/>
    <row r="5751" ht="21"/>
    <row r="5752" ht="21"/>
    <row r="5753" ht="21"/>
    <row r="5754" ht="21"/>
    <row r="5755" ht="21"/>
    <row r="5756" ht="21"/>
    <row r="5757" ht="21"/>
    <row r="5758" ht="21"/>
    <row r="5759" ht="21"/>
    <row r="5760" ht="21"/>
    <row r="5761" ht="21"/>
    <row r="5762" ht="21"/>
    <row r="5763" ht="21"/>
    <row r="5764" ht="21"/>
    <row r="5765" ht="21"/>
    <row r="5766" ht="21"/>
    <row r="5767" ht="21"/>
    <row r="5768" ht="21"/>
    <row r="5769" ht="21"/>
    <row r="5770" ht="21"/>
    <row r="5771" ht="21"/>
    <row r="5772" ht="21"/>
    <row r="5773" ht="21"/>
    <row r="5774" ht="21"/>
    <row r="5775" ht="21"/>
    <row r="5776" ht="21"/>
    <row r="5777" ht="21"/>
    <row r="5778" ht="21"/>
    <row r="5779" ht="21"/>
    <row r="5780" ht="21"/>
    <row r="5781" ht="21"/>
    <row r="5782" ht="21"/>
    <row r="5783" ht="21"/>
    <row r="5784" ht="21"/>
    <row r="5785" ht="21"/>
    <row r="5786" ht="21"/>
    <row r="5787" ht="21"/>
    <row r="5788" ht="21"/>
    <row r="5789" ht="21"/>
    <row r="5790" ht="21"/>
    <row r="5791" ht="21"/>
    <row r="5792" ht="21"/>
    <row r="5793" ht="21"/>
    <row r="5794" ht="21"/>
    <row r="5795" ht="21"/>
    <row r="5796" ht="21"/>
    <row r="5797" ht="21"/>
    <row r="5798" ht="21"/>
    <row r="5799" ht="21"/>
    <row r="5800" ht="21"/>
    <row r="5801" ht="21"/>
    <row r="5802" ht="21"/>
    <row r="5803" ht="21"/>
    <row r="5804" ht="21"/>
    <row r="5805" ht="21"/>
    <row r="5806" ht="21"/>
    <row r="5807" ht="21"/>
    <row r="5808" ht="21"/>
    <row r="5809" ht="21"/>
    <row r="5810" ht="21"/>
    <row r="5811" ht="21"/>
    <row r="5812" ht="21"/>
    <row r="5813" ht="21"/>
    <row r="5814" ht="21"/>
    <row r="5815" ht="21"/>
    <row r="5816" ht="21"/>
    <row r="5817" ht="21"/>
    <row r="5818" ht="21"/>
    <row r="5819" ht="21"/>
    <row r="5820" ht="21"/>
    <row r="5821" ht="21"/>
    <row r="5822" ht="21"/>
    <row r="5823" ht="21"/>
    <row r="5824" ht="21"/>
    <row r="5825" ht="21"/>
    <row r="5826" ht="21"/>
    <row r="5827" ht="21"/>
    <row r="5828" ht="21"/>
    <row r="5829" ht="21"/>
    <row r="5830" ht="21"/>
    <row r="5831" ht="21"/>
    <row r="5832" ht="21"/>
    <row r="5833" ht="21"/>
    <row r="5834" ht="21"/>
    <row r="5835" ht="21"/>
    <row r="5836" ht="21"/>
    <row r="5837" ht="21"/>
    <row r="5838" ht="21"/>
    <row r="5839" ht="21"/>
    <row r="5840" ht="21"/>
    <row r="5841" ht="21"/>
    <row r="5842" ht="21"/>
    <row r="5843" ht="21"/>
    <row r="5844" ht="21"/>
    <row r="5845" ht="21"/>
    <row r="5846" ht="21"/>
    <row r="5847" ht="21"/>
    <row r="5848" ht="21"/>
    <row r="5849" ht="21"/>
    <row r="5850" ht="21"/>
    <row r="5851" ht="21"/>
    <row r="5852" ht="21"/>
    <row r="5853" ht="21"/>
    <row r="5854" ht="21"/>
    <row r="5855" ht="21"/>
    <row r="5856" ht="21"/>
    <row r="5857" ht="21"/>
    <row r="5858" ht="21"/>
    <row r="5859" ht="21"/>
    <row r="5860" ht="21"/>
    <row r="5861" ht="21"/>
    <row r="5862" ht="21"/>
    <row r="5863" ht="21"/>
    <row r="5864" ht="21"/>
    <row r="5865" ht="21"/>
    <row r="5866" ht="21"/>
    <row r="5867" ht="21"/>
    <row r="5868" ht="21"/>
    <row r="5869" ht="21"/>
    <row r="5870" ht="21"/>
    <row r="5871" ht="21"/>
    <row r="5872" ht="21"/>
    <row r="5873" ht="21"/>
    <row r="5874" ht="21"/>
    <row r="5875" ht="21"/>
    <row r="5876" ht="21"/>
    <row r="5877" ht="21"/>
    <row r="5878" ht="21"/>
    <row r="5879" ht="21"/>
    <row r="5880" ht="21"/>
    <row r="5881" ht="21"/>
    <row r="5882" ht="21"/>
    <row r="5883" ht="21"/>
    <row r="5884" ht="21"/>
    <row r="5885" ht="21"/>
    <row r="5886" ht="21"/>
    <row r="5887" ht="21"/>
    <row r="5888" ht="21"/>
    <row r="5889" ht="21"/>
    <row r="5890" ht="21"/>
    <row r="5891" ht="21"/>
    <row r="5892" ht="21"/>
    <row r="5893" ht="21"/>
    <row r="5894" ht="21"/>
    <row r="5895" ht="21"/>
    <row r="5896" ht="21"/>
    <row r="5897" ht="21"/>
    <row r="5898" ht="21"/>
    <row r="5899" ht="21"/>
    <row r="5900" ht="21"/>
    <row r="5901" ht="21"/>
    <row r="5902" ht="21"/>
    <row r="5903" ht="21"/>
    <row r="5904" ht="21"/>
    <row r="5905" ht="21"/>
    <row r="5906" ht="21"/>
    <row r="5907" ht="21"/>
    <row r="5908" ht="21"/>
    <row r="5909" ht="21"/>
    <row r="5910" ht="21"/>
    <row r="5911" ht="21"/>
    <row r="5912" ht="21"/>
    <row r="5913" ht="21"/>
    <row r="5914" ht="21"/>
    <row r="5915" ht="21"/>
    <row r="5916" ht="21"/>
    <row r="5917" ht="21"/>
    <row r="5918" ht="21"/>
    <row r="5919" ht="21"/>
    <row r="5920" ht="21"/>
    <row r="5921" ht="21"/>
    <row r="5922" ht="21"/>
    <row r="5923" ht="21"/>
    <row r="5924" ht="21"/>
    <row r="5925" ht="21"/>
    <row r="5926" ht="21"/>
    <row r="5927" ht="21"/>
    <row r="5928" ht="21"/>
    <row r="5929" ht="21"/>
    <row r="5930" ht="21"/>
    <row r="5931" ht="21"/>
    <row r="5932" ht="21"/>
    <row r="5933" ht="21"/>
    <row r="5934" ht="21"/>
    <row r="5935" ht="21"/>
    <row r="5936" ht="21"/>
    <row r="5937" ht="21"/>
    <row r="5938" ht="21"/>
    <row r="5939" ht="21"/>
    <row r="5940" ht="21"/>
    <row r="5941" ht="21"/>
    <row r="5942" ht="21"/>
    <row r="5943" ht="21"/>
    <row r="5944" ht="21"/>
    <row r="5945" ht="21"/>
    <row r="5946" ht="21"/>
    <row r="5947" ht="21"/>
    <row r="5948" ht="21"/>
    <row r="5949" ht="21"/>
    <row r="5950" ht="21"/>
    <row r="5951" ht="21"/>
    <row r="5952" ht="21"/>
    <row r="5953" ht="21"/>
    <row r="5954" ht="21"/>
    <row r="5955" ht="21"/>
    <row r="5956" ht="21"/>
    <row r="5957" ht="21"/>
    <row r="5958" ht="21"/>
    <row r="5959" ht="21"/>
    <row r="5960" ht="21"/>
    <row r="5961" ht="21"/>
    <row r="5962" ht="21"/>
    <row r="5963" ht="21"/>
    <row r="5964" ht="21"/>
    <row r="5965" ht="21"/>
    <row r="5966" ht="21"/>
    <row r="5967" ht="21"/>
    <row r="5968" ht="21"/>
    <row r="5969" ht="21"/>
    <row r="5970" ht="21"/>
    <row r="5971" ht="21"/>
    <row r="5972" ht="21"/>
    <row r="5973" ht="21"/>
    <row r="5974" ht="21"/>
    <row r="5975" ht="21"/>
    <row r="5976" ht="21"/>
    <row r="5977" ht="21"/>
    <row r="5978" ht="21"/>
    <row r="5979" ht="21"/>
    <row r="5980" ht="21"/>
    <row r="5981" ht="21"/>
    <row r="5982" ht="21"/>
    <row r="5983" ht="21"/>
    <row r="5984" ht="21"/>
    <row r="5985" ht="21"/>
    <row r="5986" ht="21"/>
    <row r="5987" ht="21"/>
    <row r="5988" ht="21"/>
    <row r="5989" ht="21"/>
    <row r="5990" ht="21"/>
    <row r="5991" ht="21"/>
    <row r="5992" ht="21"/>
    <row r="5993" ht="21"/>
    <row r="5994" ht="21"/>
    <row r="5995" ht="21"/>
    <row r="5996" ht="21"/>
    <row r="5997" ht="21"/>
    <row r="5998" ht="21"/>
    <row r="5999" ht="21"/>
    <row r="6000" ht="21"/>
    <row r="6001" ht="21"/>
    <row r="6002" ht="21"/>
    <row r="6003" ht="21"/>
    <row r="6004" ht="21"/>
    <row r="6005" ht="21"/>
    <row r="6006" ht="21"/>
    <row r="6007" ht="21"/>
    <row r="6008" ht="21"/>
    <row r="6009" ht="21"/>
    <row r="6010" ht="21"/>
    <row r="6011" ht="21"/>
    <row r="6012" ht="21"/>
    <row r="6013" ht="21"/>
    <row r="6014" ht="21"/>
    <row r="6015" ht="21"/>
    <row r="6016" ht="21"/>
    <row r="6017" ht="21"/>
    <row r="6018" ht="21"/>
    <row r="6019" ht="21"/>
    <row r="6020" ht="21"/>
    <row r="6021" ht="21"/>
    <row r="6022" ht="21"/>
    <row r="6023" ht="21"/>
    <row r="6024" ht="21"/>
    <row r="6025" ht="21"/>
    <row r="6026" ht="21"/>
    <row r="6027" ht="21"/>
    <row r="6028" ht="21"/>
    <row r="6029" ht="21"/>
    <row r="6030" ht="21"/>
    <row r="6031" ht="21"/>
    <row r="6032" ht="21"/>
    <row r="6033" ht="21"/>
    <row r="6034" ht="21"/>
    <row r="6035" ht="21"/>
    <row r="6036" ht="21"/>
    <row r="6037" ht="21"/>
    <row r="6038" ht="21"/>
    <row r="6039" ht="21"/>
    <row r="6040" ht="21"/>
    <row r="6041" ht="21"/>
    <row r="6042" ht="21"/>
    <row r="6043" ht="21"/>
    <row r="6044" ht="21"/>
    <row r="6045" ht="21"/>
    <row r="6046" ht="21"/>
    <row r="6047" ht="21"/>
    <row r="6048" ht="21"/>
    <row r="6049" ht="21"/>
    <row r="6050" ht="21"/>
    <row r="6051" ht="21"/>
    <row r="6052" ht="21"/>
    <row r="6053" ht="21"/>
    <row r="6054" ht="21"/>
    <row r="6055" ht="21"/>
    <row r="6056" ht="21"/>
    <row r="6057" ht="21"/>
    <row r="6058" ht="21"/>
    <row r="6059" ht="21"/>
    <row r="6060" ht="21"/>
    <row r="6061" ht="21"/>
    <row r="6062" ht="21"/>
    <row r="6063" ht="21"/>
    <row r="6064" ht="21"/>
    <row r="6065" ht="21"/>
  </sheetData>
  <sheetProtection password="FD89" sheet="1"/>
  <mergeCells count="1292">
    <mergeCell ref="AA505:AD505"/>
    <mergeCell ref="AA509:AD509"/>
    <mergeCell ref="K511:M511"/>
    <mergeCell ref="N511:Q511"/>
    <mergeCell ref="X511:Z511"/>
    <mergeCell ref="N505:Q505"/>
    <mergeCell ref="X505:Z505"/>
    <mergeCell ref="AA511:AD511"/>
    <mergeCell ref="AA507:AD507"/>
    <mergeCell ref="B499:B502"/>
    <mergeCell ref="C507:E507"/>
    <mergeCell ref="F507:I507"/>
    <mergeCell ref="L507:M507"/>
    <mergeCell ref="N507:Q507"/>
    <mergeCell ref="Y507:Z507"/>
    <mergeCell ref="D500:E500"/>
    <mergeCell ref="F500:I500"/>
    <mergeCell ref="K500:M500"/>
    <mergeCell ref="Y500:Z500"/>
    <mergeCell ref="C509:E509"/>
    <mergeCell ref="F509:I509"/>
    <mergeCell ref="L509:M509"/>
    <mergeCell ref="N509:Q509"/>
    <mergeCell ref="X509:Z509"/>
    <mergeCell ref="B511:E511"/>
    <mergeCell ref="F511:I511"/>
    <mergeCell ref="AA500:AD500"/>
    <mergeCell ref="C505:E505"/>
    <mergeCell ref="F505:I505"/>
    <mergeCell ref="L505:M505"/>
    <mergeCell ref="N500:P500"/>
    <mergeCell ref="X494:Z494"/>
    <mergeCell ref="Q500:T500"/>
    <mergeCell ref="AA494:AD494"/>
    <mergeCell ref="D496:E496"/>
    <mergeCell ref="F496:I496"/>
    <mergeCell ref="L496:N496"/>
    <mergeCell ref="O496:R496"/>
    <mergeCell ref="X496:Z496"/>
    <mergeCell ref="AA496:AD496"/>
    <mergeCell ref="D494:E494"/>
    <mergeCell ref="F492:I492"/>
    <mergeCell ref="M492:N492"/>
    <mergeCell ref="O492:R492"/>
    <mergeCell ref="L494:M494"/>
    <mergeCell ref="N494:P494"/>
    <mergeCell ref="Q494:T494"/>
    <mergeCell ref="F494:I494"/>
    <mergeCell ref="T492:U492"/>
    <mergeCell ref="V492:Y492"/>
    <mergeCell ref="AA486:AD486"/>
    <mergeCell ref="D490:E490"/>
    <mergeCell ref="F490:I490"/>
    <mergeCell ref="L490:M490"/>
    <mergeCell ref="N490:P490"/>
    <mergeCell ref="Q490:T490"/>
    <mergeCell ref="Y490:Z490"/>
    <mergeCell ref="AA490:AD490"/>
    <mergeCell ref="D492:E492"/>
    <mergeCell ref="S484:U484"/>
    <mergeCell ref="V484:Y484"/>
    <mergeCell ref="D486:E486"/>
    <mergeCell ref="F486:I486"/>
    <mergeCell ref="L486:M486"/>
    <mergeCell ref="N486:Q486"/>
    <mergeCell ref="Y486:Z486"/>
    <mergeCell ref="N484:Q484"/>
    <mergeCell ref="AA480:AD480"/>
    <mergeCell ref="D482:E482"/>
    <mergeCell ref="F482:I482"/>
    <mergeCell ref="L482:M482"/>
    <mergeCell ref="N482:Q482"/>
    <mergeCell ref="S482:U482"/>
    <mergeCell ref="V482:Y482"/>
    <mergeCell ref="N480:Q480"/>
    <mergeCell ref="Y480:Z480"/>
    <mergeCell ref="B479:B487"/>
    <mergeCell ref="D480:E480"/>
    <mergeCell ref="F480:I480"/>
    <mergeCell ref="L480:M480"/>
    <mergeCell ref="C484:E484"/>
    <mergeCell ref="F484:I484"/>
    <mergeCell ref="L484:M484"/>
    <mergeCell ref="D476:E476"/>
    <mergeCell ref="F476:I476"/>
    <mergeCell ref="L476:M476"/>
    <mergeCell ref="N476:Q476"/>
    <mergeCell ref="Y476:Z476"/>
    <mergeCell ref="AA476:AD476"/>
    <mergeCell ref="S472:T472"/>
    <mergeCell ref="U472:X472"/>
    <mergeCell ref="K474:M474"/>
    <mergeCell ref="N474:Q474"/>
    <mergeCell ref="Y474:Z474"/>
    <mergeCell ref="AA474:AD474"/>
    <mergeCell ref="B467:B469"/>
    <mergeCell ref="D468:E468"/>
    <mergeCell ref="F468:I468"/>
    <mergeCell ref="L468:M468"/>
    <mergeCell ref="AA468:AD468"/>
    <mergeCell ref="B471:B477"/>
    <mergeCell ref="D472:E472"/>
    <mergeCell ref="F472:I472"/>
    <mergeCell ref="K472:M472"/>
    <mergeCell ref="N472:Q472"/>
    <mergeCell ref="N468:Q468"/>
    <mergeCell ref="Y468:Z468"/>
    <mergeCell ref="D464:E464"/>
    <mergeCell ref="F464:I464"/>
    <mergeCell ref="L464:M464"/>
    <mergeCell ref="N464:Q464"/>
    <mergeCell ref="Y464:Z464"/>
    <mergeCell ref="AA464:AD464"/>
    <mergeCell ref="D462:E462"/>
    <mergeCell ref="F462:I462"/>
    <mergeCell ref="L462:M462"/>
    <mergeCell ref="N462:Q462"/>
    <mergeCell ref="X462:Z462"/>
    <mergeCell ref="AA462:AD462"/>
    <mergeCell ref="T458:AH458"/>
    <mergeCell ref="D460:E460"/>
    <mergeCell ref="F460:I460"/>
    <mergeCell ref="L460:M460"/>
    <mergeCell ref="N460:Q460"/>
    <mergeCell ref="S460:T460"/>
    <mergeCell ref="U460:X460"/>
    <mergeCell ref="N453:Q453"/>
    <mergeCell ref="T456:AH456"/>
    <mergeCell ref="L457:M457"/>
    <mergeCell ref="N457:Q457"/>
    <mergeCell ref="Y457:Z457"/>
    <mergeCell ref="AA457:AD457"/>
    <mergeCell ref="L455:M455"/>
    <mergeCell ref="N455:Q455"/>
    <mergeCell ref="Y455:Z455"/>
    <mergeCell ref="AA455:AD455"/>
    <mergeCell ref="T453:U453"/>
    <mergeCell ref="AB453:AD453"/>
    <mergeCell ref="Y445:Z445"/>
    <mergeCell ref="AA445:AD445"/>
    <mergeCell ref="V450:X450"/>
    <mergeCell ref="AB450:AD450"/>
    <mergeCell ref="N443:Q443"/>
    <mergeCell ref="N441:Q441"/>
    <mergeCell ref="S441:T441"/>
    <mergeCell ref="D450:E450"/>
    <mergeCell ref="L450:M450"/>
    <mergeCell ref="N450:Q450"/>
    <mergeCell ref="T450:U450"/>
    <mergeCell ref="Y437:Z437"/>
    <mergeCell ref="AA437:AD437"/>
    <mergeCell ref="D445:E445"/>
    <mergeCell ref="F445:I445"/>
    <mergeCell ref="L445:M445"/>
    <mergeCell ref="N445:Q445"/>
    <mergeCell ref="U441:X441"/>
    <mergeCell ref="D443:E443"/>
    <mergeCell ref="F443:I443"/>
    <mergeCell ref="L443:M443"/>
    <mergeCell ref="B439:B465"/>
    <mergeCell ref="D441:E441"/>
    <mergeCell ref="F441:I441"/>
    <mergeCell ref="L441:M441"/>
    <mergeCell ref="D437:E437"/>
    <mergeCell ref="F437:I437"/>
    <mergeCell ref="D453:E453"/>
    <mergeCell ref="F453:I453"/>
    <mergeCell ref="L453:M453"/>
    <mergeCell ref="X424:Z424"/>
    <mergeCell ref="AA424:AD424"/>
    <mergeCell ref="B426:E426"/>
    <mergeCell ref="F426:I426"/>
    <mergeCell ref="K426:M426"/>
    <mergeCell ref="N426:Q426"/>
    <mergeCell ref="C422:E422"/>
    <mergeCell ref="F422:I422"/>
    <mergeCell ref="L422:M422"/>
    <mergeCell ref="N422:Q422"/>
    <mergeCell ref="X426:Z426"/>
    <mergeCell ref="AA426:AD426"/>
    <mergeCell ref="C424:E424"/>
    <mergeCell ref="F424:I424"/>
    <mergeCell ref="L424:M424"/>
    <mergeCell ref="N424:Q424"/>
    <mergeCell ref="N420:Q420"/>
    <mergeCell ref="Y422:Z422"/>
    <mergeCell ref="AA422:AD422"/>
    <mergeCell ref="Y415:Z415"/>
    <mergeCell ref="AA415:AD415"/>
    <mergeCell ref="X420:Z420"/>
    <mergeCell ref="AA420:AD420"/>
    <mergeCell ref="D409:E409"/>
    <mergeCell ref="B414:B417"/>
    <mergeCell ref="D415:E415"/>
    <mergeCell ref="F415:I415"/>
    <mergeCell ref="K415:M415"/>
    <mergeCell ref="C420:E420"/>
    <mergeCell ref="F420:I420"/>
    <mergeCell ref="L420:M420"/>
    <mergeCell ref="Q409:T409"/>
    <mergeCell ref="N415:P415"/>
    <mergeCell ref="Q415:T415"/>
    <mergeCell ref="AA409:AD409"/>
    <mergeCell ref="D411:E411"/>
    <mergeCell ref="F411:I411"/>
    <mergeCell ref="L411:N411"/>
    <mergeCell ref="O411:R411"/>
    <mergeCell ref="X411:Z411"/>
    <mergeCell ref="AA411:AD411"/>
    <mergeCell ref="X409:Z409"/>
    <mergeCell ref="D407:E407"/>
    <mergeCell ref="F407:I407"/>
    <mergeCell ref="M407:N407"/>
    <mergeCell ref="O407:R407"/>
    <mergeCell ref="T407:U407"/>
    <mergeCell ref="V407:Y407"/>
    <mergeCell ref="F409:I409"/>
    <mergeCell ref="L409:M409"/>
    <mergeCell ref="N409:P409"/>
    <mergeCell ref="AA401:AD401"/>
    <mergeCell ref="D405:E405"/>
    <mergeCell ref="F405:I405"/>
    <mergeCell ref="L405:M405"/>
    <mergeCell ref="N405:P405"/>
    <mergeCell ref="Q405:T405"/>
    <mergeCell ref="Y405:Z405"/>
    <mergeCell ref="AA405:AD405"/>
    <mergeCell ref="S399:U399"/>
    <mergeCell ref="V399:Y399"/>
    <mergeCell ref="D401:E401"/>
    <mergeCell ref="F401:I401"/>
    <mergeCell ref="L401:M401"/>
    <mergeCell ref="N401:Q401"/>
    <mergeCell ref="Y401:Z401"/>
    <mergeCell ref="N399:Q399"/>
    <mergeCell ref="AA395:AD395"/>
    <mergeCell ref="D397:E397"/>
    <mergeCell ref="F397:I397"/>
    <mergeCell ref="L397:M397"/>
    <mergeCell ref="N397:Q397"/>
    <mergeCell ref="S397:U397"/>
    <mergeCell ref="V397:Y397"/>
    <mergeCell ref="N395:Q395"/>
    <mergeCell ref="Y395:Z395"/>
    <mergeCell ref="B394:B402"/>
    <mergeCell ref="D395:E395"/>
    <mergeCell ref="F395:I395"/>
    <mergeCell ref="L395:M395"/>
    <mergeCell ref="C399:E399"/>
    <mergeCell ref="F399:I399"/>
    <mergeCell ref="L399:M399"/>
    <mergeCell ref="D391:E391"/>
    <mergeCell ref="F391:I391"/>
    <mergeCell ref="L391:M391"/>
    <mergeCell ref="N391:Q391"/>
    <mergeCell ref="Y391:Z391"/>
    <mergeCell ref="AA391:AD391"/>
    <mergeCell ref="S387:T387"/>
    <mergeCell ref="U387:X387"/>
    <mergeCell ref="K389:M389"/>
    <mergeCell ref="N389:Q389"/>
    <mergeCell ref="Y389:Z389"/>
    <mergeCell ref="AA389:AD389"/>
    <mergeCell ref="B382:B384"/>
    <mergeCell ref="D383:E383"/>
    <mergeCell ref="F383:I383"/>
    <mergeCell ref="L383:M383"/>
    <mergeCell ref="AA383:AD383"/>
    <mergeCell ref="B386:B392"/>
    <mergeCell ref="D387:E387"/>
    <mergeCell ref="F387:I387"/>
    <mergeCell ref="K387:M387"/>
    <mergeCell ref="N387:Q387"/>
    <mergeCell ref="AA377:AD377"/>
    <mergeCell ref="N383:Q383"/>
    <mergeCell ref="Y383:Z383"/>
    <mergeCell ref="D379:E379"/>
    <mergeCell ref="F379:I379"/>
    <mergeCell ref="L379:M379"/>
    <mergeCell ref="N379:Q379"/>
    <mergeCell ref="Y379:Z379"/>
    <mergeCell ref="D375:E375"/>
    <mergeCell ref="F375:I375"/>
    <mergeCell ref="L375:M375"/>
    <mergeCell ref="N375:Q375"/>
    <mergeCell ref="AA379:AD379"/>
    <mergeCell ref="D377:E377"/>
    <mergeCell ref="F377:I377"/>
    <mergeCell ref="L377:M377"/>
    <mergeCell ref="N377:Q377"/>
    <mergeCell ref="X377:Z377"/>
    <mergeCell ref="S375:T375"/>
    <mergeCell ref="U375:X375"/>
    <mergeCell ref="T371:AH371"/>
    <mergeCell ref="L372:M372"/>
    <mergeCell ref="N372:Q372"/>
    <mergeCell ref="Y372:Z372"/>
    <mergeCell ref="AA372:AD372"/>
    <mergeCell ref="T373:AH373"/>
    <mergeCell ref="Z365:AA365"/>
    <mergeCell ref="AB365:AD365"/>
    <mergeCell ref="Z368:AA368"/>
    <mergeCell ref="AB368:AD368"/>
    <mergeCell ref="L370:M370"/>
    <mergeCell ref="N370:Q370"/>
    <mergeCell ref="Y370:Z370"/>
    <mergeCell ref="AA370:AD370"/>
    <mergeCell ref="T368:U368"/>
    <mergeCell ref="V368:X368"/>
    <mergeCell ref="D368:E368"/>
    <mergeCell ref="F368:I368"/>
    <mergeCell ref="L368:M368"/>
    <mergeCell ref="N368:Q368"/>
    <mergeCell ref="T365:U365"/>
    <mergeCell ref="V365:X365"/>
    <mergeCell ref="X358:Z358"/>
    <mergeCell ref="N356:Q356"/>
    <mergeCell ref="S356:T356"/>
    <mergeCell ref="AA358:AD358"/>
    <mergeCell ref="D360:E360"/>
    <mergeCell ref="F360:I360"/>
    <mergeCell ref="L360:M360"/>
    <mergeCell ref="N360:Q360"/>
    <mergeCell ref="Y360:Z360"/>
    <mergeCell ref="AA360:AD360"/>
    <mergeCell ref="F356:I356"/>
    <mergeCell ref="L356:M356"/>
    <mergeCell ref="D365:E365"/>
    <mergeCell ref="F365:I365"/>
    <mergeCell ref="L365:M365"/>
    <mergeCell ref="U356:X356"/>
    <mergeCell ref="D358:E358"/>
    <mergeCell ref="F358:I358"/>
    <mergeCell ref="L358:M358"/>
    <mergeCell ref="N358:Q358"/>
    <mergeCell ref="D352:E352"/>
    <mergeCell ref="F352:I352"/>
    <mergeCell ref="Y352:Z352"/>
    <mergeCell ref="AA352:AD352"/>
    <mergeCell ref="N365:Q365"/>
    <mergeCell ref="B343:Q343"/>
    <mergeCell ref="R343:T343"/>
    <mergeCell ref="U343:X343"/>
    <mergeCell ref="B354:B380"/>
    <mergeCell ref="D356:E356"/>
    <mergeCell ref="B341:Q341"/>
    <mergeCell ref="R341:T341"/>
    <mergeCell ref="U341:X341"/>
    <mergeCell ref="Y341:Z341"/>
    <mergeCell ref="Y343:Z343"/>
    <mergeCell ref="AA343:AH343"/>
    <mergeCell ref="B339:Q339"/>
    <mergeCell ref="R339:T339"/>
    <mergeCell ref="U339:X339"/>
    <mergeCell ref="Y339:Z339"/>
    <mergeCell ref="AA341:AH341"/>
    <mergeCell ref="B342:Q342"/>
    <mergeCell ref="R342:T342"/>
    <mergeCell ref="U342:X342"/>
    <mergeCell ref="Y342:Z342"/>
    <mergeCell ref="AA342:AH342"/>
    <mergeCell ref="B337:Q337"/>
    <mergeCell ref="R337:T337"/>
    <mergeCell ref="U337:X337"/>
    <mergeCell ref="Y337:Z337"/>
    <mergeCell ref="AA339:AH339"/>
    <mergeCell ref="B340:Q340"/>
    <mergeCell ref="R340:T340"/>
    <mergeCell ref="U340:X340"/>
    <mergeCell ref="Y340:Z340"/>
    <mergeCell ref="AA340:AH340"/>
    <mergeCell ref="B334:Q334"/>
    <mergeCell ref="R334:T334"/>
    <mergeCell ref="U334:X334"/>
    <mergeCell ref="Y334:Z334"/>
    <mergeCell ref="AA337:AH337"/>
    <mergeCell ref="B338:Q338"/>
    <mergeCell ref="R338:T338"/>
    <mergeCell ref="U338:X338"/>
    <mergeCell ref="Y338:Z338"/>
    <mergeCell ref="AA338:AH338"/>
    <mergeCell ref="B332:Q332"/>
    <mergeCell ref="R332:T332"/>
    <mergeCell ref="U332:X332"/>
    <mergeCell ref="Y332:Z332"/>
    <mergeCell ref="AA334:AH334"/>
    <mergeCell ref="B336:Q336"/>
    <mergeCell ref="R336:T336"/>
    <mergeCell ref="U336:X336"/>
    <mergeCell ref="Y336:Z336"/>
    <mergeCell ref="AA336:AH336"/>
    <mergeCell ref="B330:Q330"/>
    <mergeCell ref="R330:T330"/>
    <mergeCell ref="U330:X330"/>
    <mergeCell ref="Y330:Z330"/>
    <mergeCell ref="AA332:AH332"/>
    <mergeCell ref="B333:Q333"/>
    <mergeCell ref="R333:T333"/>
    <mergeCell ref="U333:X333"/>
    <mergeCell ref="Y333:Z333"/>
    <mergeCell ref="AA333:AH333"/>
    <mergeCell ref="AA330:AH330"/>
    <mergeCell ref="V331:AH331"/>
    <mergeCell ref="B328:Q328"/>
    <mergeCell ref="R328:T328"/>
    <mergeCell ref="U328:X328"/>
    <mergeCell ref="Y328:Z328"/>
    <mergeCell ref="AA328:AH328"/>
    <mergeCell ref="B329:Q329"/>
    <mergeCell ref="R329:T329"/>
    <mergeCell ref="U329:X329"/>
    <mergeCell ref="Y329:Z329"/>
    <mergeCell ref="AA329:AH329"/>
    <mergeCell ref="B325:Q325"/>
    <mergeCell ref="R325:T325"/>
    <mergeCell ref="U325:X325"/>
    <mergeCell ref="Y325:Z325"/>
    <mergeCell ref="AA325:AH325"/>
    <mergeCell ref="B327:Q327"/>
    <mergeCell ref="R327:T327"/>
    <mergeCell ref="U327:X327"/>
    <mergeCell ref="Y327:Z327"/>
    <mergeCell ref="AA327:AH327"/>
    <mergeCell ref="D323:Q323"/>
    <mergeCell ref="R323:T323"/>
    <mergeCell ref="U323:X323"/>
    <mergeCell ref="Y323:Z323"/>
    <mergeCell ref="AA323:AH323"/>
    <mergeCell ref="D324:Q324"/>
    <mergeCell ref="R324:T324"/>
    <mergeCell ref="U324:X324"/>
    <mergeCell ref="AA324:AH324"/>
    <mergeCell ref="D321:Q321"/>
    <mergeCell ref="R321:T321"/>
    <mergeCell ref="U321:X321"/>
    <mergeCell ref="Y321:Z321"/>
    <mergeCell ref="AA321:AH321"/>
    <mergeCell ref="D322:Q322"/>
    <mergeCell ref="R322:T322"/>
    <mergeCell ref="U322:X322"/>
    <mergeCell ref="AA322:AH322"/>
    <mergeCell ref="Y319:Z319"/>
    <mergeCell ref="AA319:AH319"/>
    <mergeCell ref="D320:Q320"/>
    <mergeCell ref="R320:T320"/>
    <mergeCell ref="U320:X320"/>
    <mergeCell ref="AA320:AH320"/>
    <mergeCell ref="AA317:AH317"/>
    <mergeCell ref="D318:Q318"/>
    <mergeCell ref="R318:T318"/>
    <mergeCell ref="U318:X318"/>
    <mergeCell ref="Y318:Z318"/>
    <mergeCell ref="AA318:AH318"/>
    <mergeCell ref="D317:Q317"/>
    <mergeCell ref="R317:T317"/>
    <mergeCell ref="U317:X317"/>
    <mergeCell ref="Y317:Z317"/>
    <mergeCell ref="B316:C324"/>
    <mergeCell ref="D316:Q316"/>
    <mergeCell ref="R316:T316"/>
    <mergeCell ref="U316:X316"/>
    <mergeCell ref="Y320:Z320"/>
    <mergeCell ref="Y322:Z322"/>
    <mergeCell ref="Y324:Z324"/>
    <mergeCell ref="D319:Q319"/>
    <mergeCell ref="R319:T319"/>
    <mergeCell ref="U319:X319"/>
    <mergeCell ref="F315:Q315"/>
    <mergeCell ref="R315:T315"/>
    <mergeCell ref="U315:X315"/>
    <mergeCell ref="Y315:Z315"/>
    <mergeCell ref="AA315:AH315"/>
    <mergeCell ref="Y316:Z316"/>
    <mergeCell ref="AA316:AH316"/>
    <mergeCell ref="AA313:AH313"/>
    <mergeCell ref="F314:Q314"/>
    <mergeCell ref="R314:T314"/>
    <mergeCell ref="U314:X314"/>
    <mergeCell ref="Y314:Z314"/>
    <mergeCell ref="AA314:AH314"/>
    <mergeCell ref="B311:E312"/>
    <mergeCell ref="F311:Q311"/>
    <mergeCell ref="R311:T311"/>
    <mergeCell ref="U311:X311"/>
    <mergeCell ref="AA312:AH312"/>
    <mergeCell ref="B313:E315"/>
    <mergeCell ref="F313:Q313"/>
    <mergeCell ref="R313:T313"/>
    <mergeCell ref="U313:X313"/>
    <mergeCell ref="Y313:Z313"/>
    <mergeCell ref="Y311:Z311"/>
    <mergeCell ref="AA311:AH311"/>
    <mergeCell ref="F312:Q312"/>
    <mergeCell ref="R312:T312"/>
    <mergeCell ref="U312:X312"/>
    <mergeCell ref="Y312:Z312"/>
    <mergeCell ref="W309:AH309"/>
    <mergeCell ref="B310:Q310"/>
    <mergeCell ref="R310:T310"/>
    <mergeCell ref="U310:X310"/>
    <mergeCell ref="Y310:Z310"/>
    <mergeCell ref="AA310:AH310"/>
    <mergeCell ref="AA307:AH307"/>
    <mergeCell ref="B308:Q308"/>
    <mergeCell ref="R308:T308"/>
    <mergeCell ref="U308:X308"/>
    <mergeCell ref="Y308:Z308"/>
    <mergeCell ref="AA308:AH308"/>
    <mergeCell ref="U305:X305"/>
    <mergeCell ref="AA305:AH305"/>
    <mergeCell ref="B306:F307"/>
    <mergeCell ref="G306:Q306"/>
    <mergeCell ref="R306:T307"/>
    <mergeCell ref="U306:X306"/>
    <mergeCell ref="Y306:Z307"/>
    <mergeCell ref="AA306:AH306"/>
    <mergeCell ref="G307:Q307"/>
    <mergeCell ref="U307:X307"/>
    <mergeCell ref="U303:X303"/>
    <mergeCell ref="Y303:Z303"/>
    <mergeCell ref="AA303:AH303"/>
    <mergeCell ref="B304:F305"/>
    <mergeCell ref="G304:Q304"/>
    <mergeCell ref="R304:T305"/>
    <mergeCell ref="U304:X304"/>
    <mergeCell ref="Y304:Z305"/>
    <mergeCell ref="AA304:AH304"/>
    <mergeCell ref="G305:Q305"/>
    <mergeCell ref="AA301:AH301"/>
    <mergeCell ref="R302:T302"/>
    <mergeCell ref="U302:X302"/>
    <mergeCell ref="Y302:Z302"/>
    <mergeCell ref="AA302:AH302"/>
    <mergeCell ref="B301:F303"/>
    <mergeCell ref="R301:T301"/>
    <mergeCell ref="U301:X301"/>
    <mergeCell ref="Y301:Z301"/>
    <mergeCell ref="R303:T303"/>
    <mergeCell ref="R300:T300"/>
    <mergeCell ref="U300:X300"/>
    <mergeCell ref="Y300:Z300"/>
    <mergeCell ref="AA300:AH300"/>
    <mergeCell ref="R299:T299"/>
    <mergeCell ref="U299:X299"/>
    <mergeCell ref="Y299:Z299"/>
    <mergeCell ref="AA299:AH299"/>
    <mergeCell ref="R298:T298"/>
    <mergeCell ref="U298:X298"/>
    <mergeCell ref="Y298:Z298"/>
    <mergeCell ref="AA298:AH298"/>
    <mergeCell ref="R297:T297"/>
    <mergeCell ref="U297:X297"/>
    <mergeCell ref="Y297:Z297"/>
    <mergeCell ref="AA297:AH297"/>
    <mergeCell ref="D294:F297"/>
    <mergeCell ref="G294:Q294"/>
    <mergeCell ref="R294:T294"/>
    <mergeCell ref="U294:X294"/>
    <mergeCell ref="U295:X295"/>
    <mergeCell ref="Y295:Z295"/>
    <mergeCell ref="L296:M296"/>
    <mergeCell ref="N296:Q296"/>
    <mergeCell ref="R296:T296"/>
    <mergeCell ref="U296:X296"/>
    <mergeCell ref="Y294:Z294"/>
    <mergeCell ref="AA294:AH294"/>
    <mergeCell ref="G295:K297"/>
    <mergeCell ref="L295:M295"/>
    <mergeCell ref="N295:Q295"/>
    <mergeCell ref="R295:T295"/>
    <mergeCell ref="AA295:AH295"/>
    <mergeCell ref="Y296:Z296"/>
    <mergeCell ref="AA296:AH296"/>
    <mergeCell ref="AA292:AH292"/>
    <mergeCell ref="R293:T293"/>
    <mergeCell ref="U293:X293"/>
    <mergeCell ref="Y293:Z293"/>
    <mergeCell ref="AA293:AH293"/>
    <mergeCell ref="N292:Q292"/>
    <mergeCell ref="R292:T292"/>
    <mergeCell ref="U292:X292"/>
    <mergeCell ref="Y292:Z292"/>
    <mergeCell ref="Y290:Z290"/>
    <mergeCell ref="AA290:AH290"/>
    <mergeCell ref="G291:K293"/>
    <mergeCell ref="L291:M291"/>
    <mergeCell ref="N291:Q291"/>
    <mergeCell ref="R291:T291"/>
    <mergeCell ref="U291:X291"/>
    <mergeCell ref="Y291:Z291"/>
    <mergeCell ref="AA291:AH291"/>
    <mergeCell ref="L292:M292"/>
    <mergeCell ref="AA289:AH289"/>
    <mergeCell ref="B290:C300"/>
    <mergeCell ref="D290:F293"/>
    <mergeCell ref="G290:Q290"/>
    <mergeCell ref="R290:T290"/>
    <mergeCell ref="U290:X290"/>
    <mergeCell ref="B289:Q289"/>
    <mergeCell ref="R289:T289"/>
    <mergeCell ref="U289:X289"/>
    <mergeCell ref="Y289:Z289"/>
    <mergeCell ref="AA286:AH286"/>
    <mergeCell ref="B287:Q287"/>
    <mergeCell ref="R287:T287"/>
    <mergeCell ref="U287:X287"/>
    <mergeCell ref="Y287:Z287"/>
    <mergeCell ref="AA287:AH287"/>
    <mergeCell ref="B286:Q286"/>
    <mergeCell ref="R286:T286"/>
    <mergeCell ref="U286:X286"/>
    <mergeCell ref="Y286:Z286"/>
    <mergeCell ref="AA285:AH285"/>
    <mergeCell ref="Y285:Z285"/>
    <mergeCell ref="B282:AA282"/>
    <mergeCell ref="B283:G283"/>
    <mergeCell ref="X283:AA283"/>
    <mergeCell ref="AD283:AH283"/>
    <mergeCell ref="K268:S268"/>
    <mergeCell ref="W268:AA268"/>
    <mergeCell ref="AB268:AH268"/>
    <mergeCell ref="D271:J271"/>
    <mergeCell ref="B285:Q285"/>
    <mergeCell ref="R285:T285"/>
    <mergeCell ref="U285:X285"/>
    <mergeCell ref="D269:J269"/>
    <mergeCell ref="K269:S269"/>
    <mergeCell ref="W269:AA270"/>
    <mergeCell ref="AB271:AH271"/>
    <mergeCell ref="T263:AC263"/>
    <mergeCell ref="AD263:AF263"/>
    <mergeCell ref="AG263:AH263"/>
    <mergeCell ref="B274:J274"/>
    <mergeCell ref="K274:P274"/>
    <mergeCell ref="Q274:S274"/>
    <mergeCell ref="B267:C271"/>
    <mergeCell ref="D267:J267"/>
    <mergeCell ref="AB269:AH270"/>
    <mergeCell ref="D270:J270"/>
    <mergeCell ref="K270:P270"/>
    <mergeCell ref="Q270:S270"/>
    <mergeCell ref="U267:V271"/>
    <mergeCell ref="W267:AA267"/>
    <mergeCell ref="AB267:AH267"/>
    <mergeCell ref="D268:J268"/>
    <mergeCell ref="K267:S267"/>
    <mergeCell ref="K271:S271"/>
    <mergeCell ref="W271:AA271"/>
    <mergeCell ref="B263:C263"/>
    <mergeCell ref="D263:J263"/>
    <mergeCell ref="K263:S263"/>
    <mergeCell ref="B260:C260"/>
    <mergeCell ref="D260:J260"/>
    <mergeCell ref="K260:S260"/>
    <mergeCell ref="B262:C262"/>
    <mergeCell ref="D262:J262"/>
    <mergeCell ref="K262:S262"/>
    <mergeCell ref="T260:AC260"/>
    <mergeCell ref="AD262:AF262"/>
    <mergeCell ref="AG262:AH262"/>
    <mergeCell ref="B261:C261"/>
    <mergeCell ref="D261:J261"/>
    <mergeCell ref="K261:S261"/>
    <mergeCell ref="T261:AC261"/>
    <mergeCell ref="AD261:AF261"/>
    <mergeCell ref="AG261:AH261"/>
    <mergeCell ref="T262:AC262"/>
    <mergeCell ref="K258:S258"/>
    <mergeCell ref="T258:AC258"/>
    <mergeCell ref="AD260:AF260"/>
    <mergeCell ref="AG260:AH260"/>
    <mergeCell ref="B259:C259"/>
    <mergeCell ref="D259:J259"/>
    <mergeCell ref="K259:S259"/>
    <mergeCell ref="T259:AC259"/>
    <mergeCell ref="AD259:AF259"/>
    <mergeCell ref="AG259:AH259"/>
    <mergeCell ref="AD258:AF258"/>
    <mergeCell ref="AG258:AH258"/>
    <mergeCell ref="B257:C257"/>
    <mergeCell ref="D257:J257"/>
    <mergeCell ref="K257:S257"/>
    <mergeCell ref="T257:AC257"/>
    <mergeCell ref="AD257:AF257"/>
    <mergeCell ref="AG257:AH257"/>
    <mergeCell ref="B258:C258"/>
    <mergeCell ref="D258:J258"/>
    <mergeCell ref="B254:J256"/>
    <mergeCell ref="K254:S256"/>
    <mergeCell ref="T254:AC256"/>
    <mergeCell ref="AD254:AF256"/>
    <mergeCell ref="AG254:AH256"/>
    <mergeCell ref="B247:C247"/>
    <mergeCell ref="D247:J247"/>
    <mergeCell ref="K247:S247"/>
    <mergeCell ref="AG245:AH245"/>
    <mergeCell ref="W246:Y246"/>
    <mergeCell ref="Z246:AC246"/>
    <mergeCell ref="AD246:AF246"/>
    <mergeCell ref="AG246:AH246"/>
    <mergeCell ref="AD247:AF247"/>
    <mergeCell ref="AG247:AH247"/>
    <mergeCell ref="AD245:AF245"/>
    <mergeCell ref="Z247:AC247"/>
    <mergeCell ref="B246:C246"/>
    <mergeCell ref="D246:J246"/>
    <mergeCell ref="K246:S246"/>
    <mergeCell ref="T246:V246"/>
    <mergeCell ref="T247:V247"/>
    <mergeCell ref="W247:Y247"/>
    <mergeCell ref="B245:C245"/>
    <mergeCell ref="D245:J245"/>
    <mergeCell ref="K245:S245"/>
    <mergeCell ref="T245:V245"/>
    <mergeCell ref="W245:Y245"/>
    <mergeCell ref="Z245:AC245"/>
    <mergeCell ref="B241:C244"/>
    <mergeCell ref="D241:J244"/>
    <mergeCell ref="K241:S244"/>
    <mergeCell ref="T241:Y242"/>
    <mergeCell ref="AC236:AD236"/>
    <mergeCell ref="AG236:AH236"/>
    <mergeCell ref="AG241:AH244"/>
    <mergeCell ref="T243:V244"/>
    <mergeCell ref="W243:Y244"/>
    <mergeCell ref="Z241:AC244"/>
    <mergeCell ref="AD241:AF244"/>
    <mergeCell ref="AC235:AD235"/>
    <mergeCell ref="AE235:AF235"/>
    <mergeCell ref="AE236:AF236"/>
    <mergeCell ref="O236:Q236"/>
    <mergeCell ref="R236:T236"/>
    <mergeCell ref="AA236:AB236"/>
    <mergeCell ref="U236:W236"/>
    <mergeCell ref="X235:Z235"/>
    <mergeCell ref="AC234:AD234"/>
    <mergeCell ref="B234:C234"/>
    <mergeCell ref="AE234:AF234"/>
    <mergeCell ref="AG234:AH234"/>
    <mergeCell ref="AG235:AH235"/>
    <mergeCell ref="B236:C236"/>
    <mergeCell ref="B235:C235"/>
    <mergeCell ref="D236:G236"/>
    <mergeCell ref="D234:G234"/>
    <mergeCell ref="D235:G235"/>
    <mergeCell ref="B221:C221"/>
    <mergeCell ref="B230:C233"/>
    <mergeCell ref="AG230:AH233"/>
    <mergeCell ref="AC231:AD233"/>
    <mergeCell ref="AE230:AF233"/>
    <mergeCell ref="U231:W231"/>
    <mergeCell ref="D230:G233"/>
    <mergeCell ref="H230:N233"/>
    <mergeCell ref="B215:C215"/>
    <mergeCell ref="D215:E215"/>
    <mergeCell ref="X215:Z215"/>
    <mergeCell ref="AA215:AC215"/>
    <mergeCell ref="AD215:AF215"/>
    <mergeCell ref="AG215:AH215"/>
    <mergeCell ref="F215:I215"/>
    <mergeCell ref="O215:W215"/>
    <mergeCell ref="B214:C214"/>
    <mergeCell ref="D214:E214"/>
    <mergeCell ref="X214:Z214"/>
    <mergeCell ref="AA214:AC214"/>
    <mergeCell ref="AD214:AF214"/>
    <mergeCell ref="AG214:AH214"/>
    <mergeCell ref="O214:W214"/>
    <mergeCell ref="B213:C213"/>
    <mergeCell ref="D213:E213"/>
    <mergeCell ref="X213:Z213"/>
    <mergeCell ref="AA213:AC213"/>
    <mergeCell ref="AD213:AF213"/>
    <mergeCell ref="AG213:AH213"/>
    <mergeCell ref="O213:W213"/>
    <mergeCell ref="B211:C211"/>
    <mergeCell ref="D211:E211"/>
    <mergeCell ref="X211:Z211"/>
    <mergeCell ref="B212:C212"/>
    <mergeCell ref="D212:E212"/>
    <mergeCell ref="AA212:AC212"/>
    <mergeCell ref="J212:N212"/>
    <mergeCell ref="F211:I211"/>
    <mergeCell ref="O212:W212"/>
    <mergeCell ref="O211:W211"/>
    <mergeCell ref="AD211:AF211"/>
    <mergeCell ref="AG211:AH211"/>
    <mergeCell ref="AD209:AF209"/>
    <mergeCell ref="AG209:AH209"/>
    <mergeCell ref="X212:Z212"/>
    <mergeCell ref="AG210:AH210"/>
    <mergeCell ref="AA211:AC211"/>
    <mergeCell ref="AG212:AH212"/>
    <mergeCell ref="AA209:AC209"/>
    <mergeCell ref="AD212:AF212"/>
    <mergeCell ref="X210:Z210"/>
    <mergeCell ref="AA210:AC210"/>
    <mergeCell ref="AD210:AF210"/>
    <mergeCell ref="B210:C210"/>
    <mergeCell ref="D210:E210"/>
    <mergeCell ref="J210:N210"/>
    <mergeCell ref="O210:W210"/>
    <mergeCell ref="AD208:AF208"/>
    <mergeCell ref="J208:N208"/>
    <mergeCell ref="B209:C209"/>
    <mergeCell ref="D209:E209"/>
    <mergeCell ref="X209:Z209"/>
    <mergeCell ref="F209:I209"/>
    <mergeCell ref="O209:W209"/>
    <mergeCell ref="B207:C207"/>
    <mergeCell ref="D207:E207"/>
    <mergeCell ref="X207:Z207"/>
    <mergeCell ref="F207:I207"/>
    <mergeCell ref="B208:C208"/>
    <mergeCell ref="D208:E208"/>
    <mergeCell ref="O208:W208"/>
    <mergeCell ref="O207:W207"/>
    <mergeCell ref="AD207:AF207"/>
    <mergeCell ref="AG207:AH207"/>
    <mergeCell ref="AD205:AF205"/>
    <mergeCell ref="AG205:AH205"/>
    <mergeCell ref="X208:Z208"/>
    <mergeCell ref="AG206:AH206"/>
    <mergeCell ref="AA207:AC207"/>
    <mergeCell ref="AG208:AH208"/>
    <mergeCell ref="AA205:AC205"/>
    <mergeCell ref="AA208:AC208"/>
    <mergeCell ref="AD204:AF204"/>
    <mergeCell ref="AG204:AH204"/>
    <mergeCell ref="B205:C205"/>
    <mergeCell ref="D205:E205"/>
    <mergeCell ref="X205:Z205"/>
    <mergeCell ref="X206:Z206"/>
    <mergeCell ref="AA206:AC206"/>
    <mergeCell ref="AD206:AF206"/>
    <mergeCell ref="B206:C206"/>
    <mergeCell ref="D206:E206"/>
    <mergeCell ref="AG200:AH203"/>
    <mergeCell ref="X201:Z203"/>
    <mergeCell ref="AA201:AC203"/>
    <mergeCell ref="AD201:AF203"/>
    <mergeCell ref="X204:Z204"/>
    <mergeCell ref="B200:C203"/>
    <mergeCell ref="X200:AF200"/>
    <mergeCell ref="B204:C204"/>
    <mergeCell ref="D204:E204"/>
    <mergeCell ref="AA204:AC204"/>
    <mergeCell ref="B197:C197"/>
    <mergeCell ref="X197:Z197"/>
    <mergeCell ref="AA197:AC197"/>
    <mergeCell ref="V197:W197"/>
    <mergeCell ref="AD197:AF197"/>
    <mergeCell ref="AG197:AH197"/>
    <mergeCell ref="B196:C196"/>
    <mergeCell ref="X196:Z196"/>
    <mergeCell ref="AA196:AC196"/>
    <mergeCell ref="B195:C195"/>
    <mergeCell ref="AD196:AF196"/>
    <mergeCell ref="AG196:AH196"/>
    <mergeCell ref="O195:U195"/>
    <mergeCell ref="O196:U196"/>
    <mergeCell ref="B194:C194"/>
    <mergeCell ref="X194:Z194"/>
    <mergeCell ref="AA194:AC194"/>
    <mergeCell ref="AD194:AF194"/>
    <mergeCell ref="AG194:AH194"/>
    <mergeCell ref="X195:Z195"/>
    <mergeCell ref="AA195:AC195"/>
    <mergeCell ref="AD195:AF195"/>
    <mergeCell ref="V195:W195"/>
    <mergeCell ref="AG195:AH195"/>
    <mergeCell ref="B193:C193"/>
    <mergeCell ref="X193:Z193"/>
    <mergeCell ref="AA193:AC193"/>
    <mergeCell ref="V193:W193"/>
    <mergeCell ref="AD193:AF193"/>
    <mergeCell ref="AG193:AH193"/>
    <mergeCell ref="O193:U193"/>
    <mergeCell ref="B192:C192"/>
    <mergeCell ref="X192:Z192"/>
    <mergeCell ref="AA192:AC192"/>
    <mergeCell ref="B191:C191"/>
    <mergeCell ref="AD192:AF192"/>
    <mergeCell ref="AG192:AH192"/>
    <mergeCell ref="F192:I192"/>
    <mergeCell ref="O191:U191"/>
    <mergeCell ref="V192:W192"/>
    <mergeCell ref="AG187:AH190"/>
    <mergeCell ref="X188:Z190"/>
    <mergeCell ref="AA188:AC190"/>
    <mergeCell ref="AD188:AF190"/>
    <mergeCell ref="B187:C190"/>
    <mergeCell ref="X191:Z191"/>
    <mergeCell ref="AA191:AC191"/>
    <mergeCell ref="AD191:AF191"/>
    <mergeCell ref="V191:W191"/>
    <mergeCell ref="AG191:AH191"/>
    <mergeCell ref="AF177:AH177"/>
    <mergeCell ref="E178:J178"/>
    <mergeCell ref="K178:V178"/>
    <mergeCell ref="W178:Y178"/>
    <mergeCell ref="Z178:AB178"/>
    <mergeCell ref="AC178:AE178"/>
    <mergeCell ref="AF178:AH178"/>
    <mergeCell ref="Z177:AB177"/>
    <mergeCell ref="AC177:AE177"/>
    <mergeCell ref="K176:V176"/>
    <mergeCell ref="W176:Y176"/>
    <mergeCell ref="Z176:AB176"/>
    <mergeCell ref="B177:D178"/>
    <mergeCell ref="E177:J177"/>
    <mergeCell ref="K177:V177"/>
    <mergeCell ref="W177:Y177"/>
    <mergeCell ref="AC176:AE176"/>
    <mergeCell ref="AF176:AH176"/>
    <mergeCell ref="AF174:AH174"/>
    <mergeCell ref="E175:J175"/>
    <mergeCell ref="K175:V175"/>
    <mergeCell ref="W175:Y175"/>
    <mergeCell ref="Z175:AB175"/>
    <mergeCell ref="AC175:AE175"/>
    <mergeCell ref="AF175:AH175"/>
    <mergeCell ref="E176:J176"/>
    <mergeCell ref="AF173:AH173"/>
    <mergeCell ref="E174:J174"/>
    <mergeCell ref="K174:V174"/>
    <mergeCell ref="W174:Y174"/>
    <mergeCell ref="Z174:AB174"/>
    <mergeCell ref="AC174:AE174"/>
    <mergeCell ref="K173:V173"/>
    <mergeCell ref="W173:Y173"/>
    <mergeCell ref="Z173:AB173"/>
    <mergeCell ref="AC173:AE173"/>
    <mergeCell ref="AC171:AE171"/>
    <mergeCell ref="AF171:AH171"/>
    <mergeCell ref="B172:D176"/>
    <mergeCell ref="E172:J172"/>
    <mergeCell ref="K172:V172"/>
    <mergeCell ref="W172:Y172"/>
    <mergeCell ref="Z172:AB172"/>
    <mergeCell ref="AC172:AE172"/>
    <mergeCell ref="AF172:AH172"/>
    <mergeCell ref="E173:J173"/>
    <mergeCell ref="Z169:AB169"/>
    <mergeCell ref="AC169:AE169"/>
    <mergeCell ref="E167:J168"/>
    <mergeCell ref="K167:Y167"/>
    <mergeCell ref="Z167:AB167"/>
    <mergeCell ref="AC167:AE167"/>
    <mergeCell ref="AF169:AH169"/>
    <mergeCell ref="B171:D171"/>
    <mergeCell ref="E171:J171"/>
    <mergeCell ref="K171:V171"/>
    <mergeCell ref="W171:Y171"/>
    <mergeCell ref="Z171:AB171"/>
    <mergeCell ref="B164:D169"/>
    <mergeCell ref="E164:J165"/>
    <mergeCell ref="E169:J169"/>
    <mergeCell ref="K169:Y169"/>
    <mergeCell ref="AF165:AH165"/>
    <mergeCell ref="AF167:AH167"/>
    <mergeCell ref="K168:Y168"/>
    <mergeCell ref="Z168:AB168"/>
    <mergeCell ref="AC168:AE168"/>
    <mergeCell ref="AF168:AH168"/>
    <mergeCell ref="Z164:AB164"/>
    <mergeCell ref="AC164:AE164"/>
    <mergeCell ref="AF164:AH164"/>
    <mergeCell ref="E166:J166"/>
    <mergeCell ref="K166:Y166"/>
    <mergeCell ref="Z166:AB166"/>
    <mergeCell ref="AC166:AE166"/>
    <mergeCell ref="K165:Y165"/>
    <mergeCell ref="Z165:AB165"/>
    <mergeCell ref="AC165:AE165"/>
    <mergeCell ref="K162:Y162"/>
    <mergeCell ref="Z162:AB162"/>
    <mergeCell ref="AC162:AE162"/>
    <mergeCell ref="AF162:AH162"/>
    <mergeCell ref="AF166:AH166"/>
    <mergeCell ref="K163:Y163"/>
    <mergeCell ref="Z163:AB163"/>
    <mergeCell ref="AC163:AE163"/>
    <mergeCell ref="AF163:AH163"/>
    <mergeCell ref="K164:Y164"/>
    <mergeCell ref="AF159:AH159"/>
    <mergeCell ref="E160:J163"/>
    <mergeCell ref="K160:Y160"/>
    <mergeCell ref="Z160:AB160"/>
    <mergeCell ref="AC160:AE160"/>
    <mergeCell ref="AF160:AH160"/>
    <mergeCell ref="K161:Y161"/>
    <mergeCell ref="Z161:AB161"/>
    <mergeCell ref="AC161:AE161"/>
    <mergeCell ref="AF161:AH161"/>
    <mergeCell ref="AF157:AH157"/>
    <mergeCell ref="B158:D163"/>
    <mergeCell ref="E158:J159"/>
    <mergeCell ref="K158:Y158"/>
    <mergeCell ref="Z158:AB158"/>
    <mergeCell ref="AC158:AE158"/>
    <mergeCell ref="AF158:AH158"/>
    <mergeCell ref="K159:Y159"/>
    <mergeCell ref="Z159:AB159"/>
    <mergeCell ref="AC159:AE159"/>
    <mergeCell ref="E156:J157"/>
    <mergeCell ref="K156:Y156"/>
    <mergeCell ref="Z156:AB156"/>
    <mergeCell ref="AC156:AE156"/>
    <mergeCell ref="K155:Y155"/>
    <mergeCell ref="Z155:AB155"/>
    <mergeCell ref="AC155:AE155"/>
    <mergeCell ref="Z157:AB157"/>
    <mergeCell ref="AC157:AE157"/>
    <mergeCell ref="AF156:AH156"/>
    <mergeCell ref="K157:Y157"/>
    <mergeCell ref="Z153:AB153"/>
    <mergeCell ref="AC153:AE153"/>
    <mergeCell ref="AF153:AH153"/>
    <mergeCell ref="K154:Y154"/>
    <mergeCell ref="Z154:AB154"/>
    <mergeCell ref="AC154:AE154"/>
    <mergeCell ref="AF154:AH154"/>
    <mergeCell ref="AF155:AH155"/>
    <mergeCell ref="Z151:AB151"/>
    <mergeCell ref="AC151:AE151"/>
    <mergeCell ref="AF151:AH151"/>
    <mergeCell ref="B152:D157"/>
    <mergeCell ref="E152:J155"/>
    <mergeCell ref="K152:Y152"/>
    <mergeCell ref="Z152:AB152"/>
    <mergeCell ref="AC152:AE152"/>
    <mergeCell ref="AF152:AH152"/>
    <mergeCell ref="K153:Y153"/>
    <mergeCell ref="AF149:AH149"/>
    <mergeCell ref="K150:Y150"/>
    <mergeCell ref="Z150:AB150"/>
    <mergeCell ref="AC150:AE150"/>
    <mergeCell ref="AF150:AH150"/>
    <mergeCell ref="B149:J151"/>
    <mergeCell ref="K149:Y149"/>
    <mergeCell ref="Z149:AB149"/>
    <mergeCell ref="AC149:AE149"/>
    <mergeCell ref="K151:Y151"/>
    <mergeCell ref="K148:Y148"/>
    <mergeCell ref="Z148:AB148"/>
    <mergeCell ref="AC148:AE148"/>
    <mergeCell ref="AF148:AH148"/>
    <mergeCell ref="K147:Y147"/>
    <mergeCell ref="Z147:AB147"/>
    <mergeCell ref="AC147:AE147"/>
    <mergeCell ref="AF147:AH147"/>
    <mergeCell ref="AF145:AH145"/>
    <mergeCell ref="B146:J148"/>
    <mergeCell ref="K146:Y146"/>
    <mergeCell ref="Z146:AB146"/>
    <mergeCell ref="AC146:AE146"/>
    <mergeCell ref="AF146:AH146"/>
    <mergeCell ref="B145:J145"/>
    <mergeCell ref="K145:Y145"/>
    <mergeCell ref="Z145:AB145"/>
    <mergeCell ref="AC145:AE145"/>
    <mergeCell ref="T94:Y94"/>
    <mergeCell ref="Z94:AH94"/>
    <mergeCell ref="C140:J140"/>
    <mergeCell ref="K140:O140"/>
    <mergeCell ref="S140:X140"/>
    <mergeCell ref="Y140:AC140"/>
    <mergeCell ref="AD140:AH140"/>
    <mergeCell ref="AD92:AH92"/>
    <mergeCell ref="B93:B94"/>
    <mergeCell ref="C93:G94"/>
    <mergeCell ref="H93:AH93"/>
    <mergeCell ref="H94:M94"/>
    <mergeCell ref="N94:S94"/>
    <mergeCell ref="H92:M92"/>
    <mergeCell ref="N92:S92"/>
    <mergeCell ref="T92:Y92"/>
    <mergeCell ref="Z92:AC92"/>
    <mergeCell ref="AD89:AH89"/>
    <mergeCell ref="AD90:AH90"/>
    <mergeCell ref="H91:M91"/>
    <mergeCell ref="N91:S91"/>
    <mergeCell ref="T91:Y91"/>
    <mergeCell ref="Z91:AC91"/>
    <mergeCell ref="AD91:AH91"/>
    <mergeCell ref="H90:M90"/>
    <mergeCell ref="N90:S90"/>
    <mergeCell ref="T90:Y90"/>
    <mergeCell ref="B89:B92"/>
    <mergeCell ref="C89:G92"/>
    <mergeCell ref="H89:M89"/>
    <mergeCell ref="N89:S89"/>
    <mergeCell ref="T89:Y89"/>
    <mergeCell ref="Z89:AC89"/>
    <mergeCell ref="Z90:AC90"/>
    <mergeCell ref="X86:Y86"/>
    <mergeCell ref="AA86:AB86"/>
    <mergeCell ref="AD86:AE86"/>
    <mergeCell ref="AF86:AG86"/>
    <mergeCell ref="C88:G88"/>
    <mergeCell ref="V88:W88"/>
    <mergeCell ref="X88:AG88"/>
    <mergeCell ref="AD84:AE84"/>
    <mergeCell ref="AG84:AH84"/>
    <mergeCell ref="H87:I87"/>
    <mergeCell ref="J87:AH87"/>
    <mergeCell ref="B86:B87"/>
    <mergeCell ref="C86:G87"/>
    <mergeCell ref="H86:I86"/>
    <mergeCell ref="J86:Q86"/>
    <mergeCell ref="R86:S86"/>
    <mergeCell ref="U86:V86"/>
    <mergeCell ref="H85:I85"/>
    <mergeCell ref="J85:AH85"/>
    <mergeCell ref="B84:B85"/>
    <mergeCell ref="C84:G85"/>
    <mergeCell ref="H84:I84"/>
    <mergeCell ref="J84:Q84"/>
    <mergeCell ref="R84:S84"/>
    <mergeCell ref="U84:V84"/>
    <mergeCell ref="X84:Y84"/>
    <mergeCell ref="AA84:AB84"/>
    <mergeCell ref="K81:AG81"/>
    <mergeCell ref="B82:B83"/>
    <mergeCell ref="C82:G83"/>
    <mergeCell ref="I82:U82"/>
    <mergeCell ref="I83:T83"/>
    <mergeCell ref="W83:AE83"/>
    <mergeCell ref="K77:AG77"/>
    <mergeCell ref="B78:B81"/>
    <mergeCell ref="C78:G81"/>
    <mergeCell ref="I78:R78"/>
    <mergeCell ref="V78:AF78"/>
    <mergeCell ref="I79:R79"/>
    <mergeCell ref="V79:AF79"/>
    <mergeCell ref="I80:R80"/>
    <mergeCell ref="V80:AF80"/>
    <mergeCell ref="I81:J81"/>
    <mergeCell ref="B74:B77"/>
    <mergeCell ref="C74:G77"/>
    <mergeCell ref="I74:N74"/>
    <mergeCell ref="Q74:X74"/>
    <mergeCell ref="I75:N75"/>
    <mergeCell ref="Q75:T75"/>
    <mergeCell ref="V75:AE75"/>
    <mergeCell ref="I76:Q76"/>
    <mergeCell ref="R76:AG76"/>
    <mergeCell ref="I77:J77"/>
    <mergeCell ref="B72:B73"/>
    <mergeCell ref="C72:G73"/>
    <mergeCell ref="I72:M72"/>
    <mergeCell ref="Q72:Y72"/>
    <mergeCell ref="AA72:AD72"/>
    <mergeCell ref="I73:N73"/>
    <mergeCell ref="Q73:R73"/>
    <mergeCell ref="S73:AG73"/>
    <mergeCell ref="B70:B71"/>
    <mergeCell ref="C70:G71"/>
    <mergeCell ref="H70:M70"/>
    <mergeCell ref="O70:R70"/>
    <mergeCell ref="Z70:AA70"/>
    <mergeCell ref="AB70:AG70"/>
    <mergeCell ref="H71:AH71"/>
    <mergeCell ref="P50:U50"/>
    <mergeCell ref="Z50:AH50"/>
    <mergeCell ref="T70:U70"/>
    <mergeCell ref="W70:X70"/>
    <mergeCell ref="N53:R53"/>
    <mergeCell ref="D61:E61"/>
    <mergeCell ref="F61:AF61"/>
    <mergeCell ref="B68:AH68"/>
    <mergeCell ref="C69:G69"/>
    <mergeCell ref="H69:AH69"/>
    <mergeCell ref="P52:U52"/>
    <mergeCell ref="Z52:AI52"/>
    <mergeCell ref="Q38:X38"/>
    <mergeCell ref="Y38:AH38"/>
    <mergeCell ref="Q42:X42"/>
    <mergeCell ref="Y42:Z42"/>
    <mergeCell ref="P46:U46"/>
    <mergeCell ref="Z46:AI46"/>
    <mergeCell ref="P48:U48"/>
    <mergeCell ref="Z48:AI48"/>
    <mergeCell ref="AC30:AD30"/>
    <mergeCell ref="V25:W25"/>
    <mergeCell ref="X25:Y25"/>
    <mergeCell ref="AG30:AH30"/>
    <mergeCell ref="P33:AH33"/>
    <mergeCell ref="Q35:X35"/>
    <mergeCell ref="Y35:AA35"/>
    <mergeCell ref="AB35:AH35"/>
    <mergeCell ref="I30:L30"/>
    <mergeCell ref="Q30:R30"/>
    <mergeCell ref="U30:V30"/>
    <mergeCell ref="Y30:Z30"/>
    <mergeCell ref="Y36:AH36"/>
    <mergeCell ref="Z25:AA25"/>
    <mergeCell ref="AB25:AD25"/>
    <mergeCell ref="AE25:AF25"/>
    <mergeCell ref="AA26:AH26"/>
    <mergeCell ref="P28:AH28"/>
    <mergeCell ref="AB19:AC19"/>
    <mergeCell ref="Q20:V20"/>
    <mergeCell ref="X20:Y20"/>
    <mergeCell ref="Z20:AF20"/>
    <mergeCell ref="I25:L25"/>
    <mergeCell ref="P25:Q25"/>
    <mergeCell ref="R25:S25"/>
    <mergeCell ref="T25:U25"/>
    <mergeCell ref="I23:L23"/>
    <mergeCell ref="P23:X23"/>
    <mergeCell ref="I13:L13"/>
    <mergeCell ref="P13:S13"/>
    <mergeCell ref="P15:S15"/>
    <mergeCell ref="I17:L17"/>
    <mergeCell ref="P17:Q17"/>
    <mergeCell ref="Q19:U19"/>
    <mergeCell ref="P9:X9"/>
    <mergeCell ref="I11:L11"/>
    <mergeCell ref="P11:X11"/>
    <mergeCell ref="A5:AH5"/>
    <mergeCell ref="A6:AH6"/>
    <mergeCell ref="I7:L7"/>
    <mergeCell ref="P7:Q7"/>
    <mergeCell ref="H234:N234"/>
    <mergeCell ref="H236:N236"/>
    <mergeCell ref="H235:N235"/>
    <mergeCell ref="X236:Z236"/>
    <mergeCell ref="O230:AD230"/>
    <mergeCell ref="O231:T231"/>
    <mergeCell ref="O232:Q233"/>
    <mergeCell ref="R232:T233"/>
    <mergeCell ref="O234:Q234"/>
    <mergeCell ref="O235:Q235"/>
    <mergeCell ref="R234:T234"/>
    <mergeCell ref="R235:T235"/>
    <mergeCell ref="U232:Z233"/>
    <mergeCell ref="AA231:AB233"/>
    <mergeCell ref="AA234:AB234"/>
    <mergeCell ref="AA235:AB235"/>
    <mergeCell ref="X231:Z231"/>
    <mergeCell ref="U234:W234"/>
    <mergeCell ref="U235:W235"/>
    <mergeCell ref="X234:Z234"/>
    <mergeCell ref="V187:AF187"/>
    <mergeCell ref="V188:W190"/>
    <mergeCell ref="F197:I197"/>
    <mergeCell ref="F195:I195"/>
    <mergeCell ref="F193:I193"/>
    <mergeCell ref="F191:I191"/>
    <mergeCell ref="D190:I190"/>
    <mergeCell ref="D187:I189"/>
    <mergeCell ref="F196:I196"/>
    <mergeCell ref="F194:I194"/>
    <mergeCell ref="O187:U190"/>
    <mergeCell ref="J187:N190"/>
    <mergeCell ref="J197:N197"/>
    <mergeCell ref="J195:N195"/>
    <mergeCell ref="J193:N193"/>
    <mergeCell ref="J191:N191"/>
    <mergeCell ref="J196:N196"/>
    <mergeCell ref="J194:N194"/>
    <mergeCell ref="J192:N192"/>
    <mergeCell ref="O197:U197"/>
    <mergeCell ref="D200:I203"/>
    <mergeCell ref="F214:I214"/>
    <mergeCell ref="F212:I212"/>
    <mergeCell ref="F210:I210"/>
    <mergeCell ref="F208:I208"/>
    <mergeCell ref="F206:I206"/>
    <mergeCell ref="F204:I204"/>
    <mergeCell ref="F213:I213"/>
    <mergeCell ref="F205:I205"/>
    <mergeCell ref="J200:N203"/>
    <mergeCell ref="J204:N204"/>
    <mergeCell ref="J215:N215"/>
    <mergeCell ref="J213:N213"/>
    <mergeCell ref="J211:N211"/>
    <mergeCell ref="J209:N209"/>
    <mergeCell ref="J207:N207"/>
    <mergeCell ref="J205:N205"/>
    <mergeCell ref="J214:N214"/>
    <mergeCell ref="J206:N206"/>
    <mergeCell ref="O194:U194"/>
    <mergeCell ref="O192:U192"/>
    <mergeCell ref="O205:W205"/>
    <mergeCell ref="O200:W203"/>
    <mergeCell ref="O206:W206"/>
    <mergeCell ref="O204:W204"/>
    <mergeCell ref="V196:W196"/>
    <mergeCell ref="V194:W194"/>
  </mergeCells>
  <conditionalFormatting sqref="AC509:AD509 J503:N511 Z503:Z505 V503:V510 Z507:Z510 C503:F511 O511:Q511 AA509:AA510 U509:U510 AE503:AH510 O503:Q504 G503:I504 AA506:AA507 Y503:Y510 W509:X510 W506:X507 O506:Q507 G506:I507 U506:U507 AC503:AD504 AA503:AA504 W503:X504 U503:U504 AB503:AB509 O509:Q509 AC506:AD507 R503:T511 G509:I511">
    <cfRule type="expression" priority="182" dxfId="74" stopIfTrue="1">
      <formula>#REF!=1</formula>
    </cfRule>
  </conditionalFormatting>
  <conditionalFormatting sqref="AB501:AD501 O501:Q501 O495:Q495 C495:F501 J495:N501 G495:I495 O497:Q497 G497:I497 R495:V501 W497:Y501 W495:Y495 Z495:AA501 AE495:AH501 G501:I501 O499:Q499 G499:I499 AB495:AD497 AB499:AD499">
    <cfRule type="expression" priority="181" dxfId="74" stopIfTrue="1">
      <formula>AND(#REF!=0,#REF!="")</formula>
    </cfRule>
  </conditionalFormatting>
  <conditionalFormatting sqref="AE438:AF462 Q436 K436 G436 E436 B436:C436 AH436:AH437 Y438:Y462 Q438:Q462 Y436 K438:K462 AA438:AA462 G438:G462 B438:C462 E438:E462 AG436:AG462 AE436 AC436 AA436 AC438:AC455 AC457:AC462">
    <cfRule type="expression" priority="180" dxfId="74" stopIfTrue="1">
      <formula>AND(#REF!&lt;&gt;2,#REF!&lt;&gt;"■",#REF!&lt;&gt;"■")</formula>
    </cfRule>
  </conditionalFormatting>
  <conditionalFormatting sqref="B275:AH275">
    <cfRule type="expression" priority="179" dxfId="74" stopIfTrue="1">
      <formula>AND(#REF!&lt;&gt;2,#REF!&lt;&gt;"■")</formula>
    </cfRule>
  </conditionalFormatting>
  <conditionalFormatting sqref="B230">
    <cfRule type="expression" priority="178" dxfId="74" stopIfTrue="1">
      <formula>AND(#REF!&lt;&gt;2,#REF!&lt;&gt;"■",#REF!&lt;&gt;"■")</formula>
    </cfRule>
  </conditionalFormatting>
  <conditionalFormatting sqref="Y449:AB449 U451:AE451 C447:R465 T452:AE465 AF447:AH465 U447:AE448 S447:T449 U449:V450 S450:S465 T450:T451">
    <cfRule type="expression" priority="176" dxfId="74" stopIfTrue="1">
      <formula>#REF!=1</formula>
    </cfRule>
  </conditionalFormatting>
  <conditionalFormatting sqref="C439:AH445">
    <cfRule type="expression" priority="175" dxfId="74" stopIfTrue="1">
      <formula>AND(#REF!=0,#REF!="")</formula>
    </cfRule>
  </conditionalFormatting>
  <conditionalFormatting sqref="C501:AH501">
    <cfRule type="expression" priority="174" dxfId="74" stopIfTrue="1">
      <formula>AND(#REF!&lt;&gt;"",#REF!&lt;&gt;2,#REF!="",#REF!="")</formula>
    </cfRule>
  </conditionalFormatting>
  <conditionalFormatting sqref="Y450:AB450">
    <cfRule type="expression" priority="173" dxfId="74" stopIfTrue="1">
      <formula>#REF!=1</formula>
    </cfRule>
  </conditionalFormatting>
  <conditionalFormatting sqref="C440:AH446">
    <cfRule type="expression" priority="172" dxfId="74" stopIfTrue="1">
      <formula>AND(#REF!=0,#REF!="")</formula>
    </cfRule>
  </conditionalFormatting>
  <conditionalFormatting sqref="C502:AH502">
    <cfRule type="expression" priority="171" dxfId="74" stopIfTrue="1">
      <formula>AND(#REF!&lt;&gt;"",#REF!&lt;&gt;2,#REF!="",#REF!="")</formula>
    </cfRule>
  </conditionalFormatting>
  <conditionalFormatting sqref="U429">
    <cfRule type="expression" priority="170" dxfId="74" stopIfTrue="1">
      <formula>#REF!=2</formula>
    </cfRule>
  </conditionalFormatting>
  <conditionalFormatting sqref="U338 U341 U342:X343 U337:X337 U339:X340">
    <cfRule type="expression" priority="169" dxfId="74" stopIfTrue="1">
      <formula>$AI$290=2</formula>
    </cfRule>
  </conditionalFormatting>
  <conditionalFormatting sqref="U330">
    <cfRule type="expression" priority="168" dxfId="74" stopIfTrue="1">
      <formula>$U$330=""</formula>
    </cfRule>
  </conditionalFormatting>
  <conditionalFormatting sqref="U328">
    <cfRule type="expression" priority="167" dxfId="74" stopIfTrue="1">
      <formula>$U$328=""</formula>
    </cfRule>
  </conditionalFormatting>
  <conditionalFormatting sqref="U329">
    <cfRule type="expression" priority="166" dxfId="74" stopIfTrue="1">
      <formula>$U$329=""</formula>
    </cfRule>
  </conditionalFormatting>
  <conditionalFormatting sqref="U325">
    <cfRule type="expression" priority="165" dxfId="74" stopIfTrue="1">
      <formula>$U$325=""</formula>
    </cfRule>
  </conditionalFormatting>
  <conditionalFormatting sqref="U333">
    <cfRule type="expression" priority="164" dxfId="80" stopIfTrue="1">
      <formula>$U$333=""</formula>
    </cfRule>
  </conditionalFormatting>
  <conditionalFormatting sqref="U334">
    <cfRule type="expression" priority="163" dxfId="74" stopIfTrue="1">
      <formula>$U$333=""</formula>
    </cfRule>
  </conditionalFormatting>
  <conditionalFormatting sqref="G369:I374 AB380:AD380 U367:AE367 O371:Q371 U363:AE363 S363:T364 AB365 AB368 G378:I378 AB374:AD376 G380:I380 O380:Q380 R363:R380 AB378:AD378 C363:F380 J363:N380 O378:Q378 U374:U380 V376:X380 O376:Q376 Y374:AA380 V374:X374 G376:I376 O369:Q369 AE374:AH380 U372:AA372 AE372:AH372 O373:Q374 AB369:AD369 AF363:AH370 U369:AA370 AE369:AE370 V368 Y368:Z368 S366:T380 V365 O366:Q367 Y365:Z365 T365 O363:Q364 G363:I364 G366:I367">
    <cfRule type="expression" priority="162" dxfId="74" stopIfTrue="1">
      <formula>$AI$317=1</formula>
    </cfRule>
  </conditionalFormatting>
  <conditionalFormatting sqref="AB361:AD361 AE355:AH361 G361:I361 O361:Q361 G359:I359 AB359:AD359 C355:F361 J355:N361 O359:Q359 AB355:AD357 V357:X361 O357:Q357 R355:U361 Y355:AA361 V355:X355 O355:Q355 G355:I355 G357:I357">
    <cfRule type="expression" priority="161" dxfId="74" stopIfTrue="1">
      <formula>AND($AI$290=0,$U$313="")</formula>
    </cfRule>
  </conditionalFormatting>
  <conditionalFormatting sqref="U308">
    <cfRule type="expression" priority="160" dxfId="80" stopIfTrue="1">
      <formula>$U$308=""</formula>
    </cfRule>
  </conditionalFormatting>
  <conditionalFormatting sqref="U312">
    <cfRule type="expression" priority="159" dxfId="74" stopIfTrue="1">
      <formula>$U$311=""</formula>
    </cfRule>
  </conditionalFormatting>
  <conditionalFormatting sqref="U313">
    <cfRule type="expression" priority="158" dxfId="74" stopIfTrue="1">
      <formula>$H$76="□"</formula>
    </cfRule>
  </conditionalFormatting>
  <conditionalFormatting sqref="U306:X306">
    <cfRule type="expression" priority="156" dxfId="74" stopIfTrue="1">
      <formula>$AI$290=2</formula>
    </cfRule>
    <cfRule type="expression" priority="157" dxfId="74" stopIfTrue="1">
      <formula>$AI$290=0</formula>
    </cfRule>
  </conditionalFormatting>
  <conditionalFormatting sqref="U287:X287">
    <cfRule type="expression" priority="155" dxfId="74" stopIfTrue="1">
      <formula>$U$286=""</formula>
    </cfRule>
  </conditionalFormatting>
  <conditionalFormatting sqref="N295:Q295">
    <cfRule type="expression" priority="152" dxfId="161" stopIfTrue="1">
      <formula>$AI$290=2</formula>
    </cfRule>
    <cfRule type="expression" priority="153" dxfId="161" stopIfTrue="1">
      <formula>$AI$290=1</formula>
    </cfRule>
    <cfRule type="expression" priority="154" dxfId="80" stopIfTrue="1">
      <formula>$N$295=""</formula>
    </cfRule>
  </conditionalFormatting>
  <conditionalFormatting sqref="U295:X295">
    <cfRule type="expression" priority="149" dxfId="161" stopIfTrue="1">
      <formula>$AI$290=2</formula>
    </cfRule>
    <cfRule type="expression" priority="150" dxfId="161" stopIfTrue="1">
      <formula>$AI$290=1</formula>
    </cfRule>
    <cfRule type="expression" priority="151" dxfId="80" stopIfTrue="1">
      <formula>$U$295=""</formula>
    </cfRule>
  </conditionalFormatting>
  <conditionalFormatting sqref="N296:Q296">
    <cfRule type="expression" priority="146" dxfId="161" stopIfTrue="1">
      <formula>$AI$290=2</formula>
    </cfRule>
    <cfRule type="expression" priority="147" dxfId="161" stopIfTrue="1">
      <formula>$AI$290=1</formula>
    </cfRule>
    <cfRule type="expression" priority="148" dxfId="80" stopIfTrue="1">
      <formula>$N$296=""</formula>
    </cfRule>
  </conditionalFormatting>
  <conditionalFormatting sqref="U296:X296">
    <cfRule type="expression" priority="143" dxfId="161" stopIfTrue="1">
      <formula>$AI$290=2</formula>
    </cfRule>
    <cfRule type="expression" priority="144" dxfId="161" stopIfTrue="1">
      <formula>$AI$290=1</formula>
    </cfRule>
    <cfRule type="expression" priority="145" dxfId="80" stopIfTrue="1">
      <formula>$U$296=""</formula>
    </cfRule>
  </conditionalFormatting>
  <conditionalFormatting sqref="AD283">
    <cfRule type="expression" priority="142" dxfId="80" stopIfTrue="1">
      <formula>$AD$283=""</formula>
    </cfRule>
  </conditionalFormatting>
  <conditionalFormatting sqref="U286:X286">
    <cfRule type="expression" priority="141" dxfId="80" stopIfTrue="1">
      <formula>$U$286=""</formula>
    </cfRule>
  </conditionalFormatting>
  <conditionalFormatting sqref="U299:X299">
    <cfRule type="expression" priority="140" dxfId="80" stopIfTrue="1">
      <formula>$U$299=""</formula>
    </cfRule>
  </conditionalFormatting>
  <conditionalFormatting sqref="U300:X300">
    <cfRule type="expression" priority="139" dxfId="80" stopIfTrue="1">
      <formula>$U$300=""</formula>
    </cfRule>
  </conditionalFormatting>
  <conditionalFormatting sqref="U318">
    <cfRule type="expression" priority="138" dxfId="74" stopIfTrue="1">
      <formula>OR($U$316="",$U$317="")</formula>
    </cfRule>
  </conditionalFormatting>
  <conditionalFormatting sqref="U316">
    <cfRule type="expression" priority="137" dxfId="80" stopIfTrue="1">
      <formula>AND($U$316="",OR($U$317&lt;&gt;"",$U$319&lt;&gt;"",$U$320&lt;&gt;"",$U$321&lt;&gt;"",$U$322&lt;&gt;"",$U$323&lt;&gt;""))</formula>
    </cfRule>
  </conditionalFormatting>
  <conditionalFormatting sqref="U317">
    <cfRule type="expression" priority="136" dxfId="80" stopIfTrue="1">
      <formula>AND($U$317="",OR($U$316&lt;&gt;"",$U$319&lt;&gt;"",$U$320&lt;&gt;"",$U$321&lt;&gt;"",$U$322&lt;&gt;"",$U$323&lt;&gt;""))</formula>
    </cfRule>
  </conditionalFormatting>
  <conditionalFormatting sqref="U319">
    <cfRule type="expression" priority="135" dxfId="80" stopIfTrue="1">
      <formula>AND($U$319="",OR($U$316&lt;&gt;"",$U$317&lt;&gt;"",$U$320&lt;&gt;"",$U$321&lt;&gt;"",$U$322&lt;&gt;"",$U$323&lt;&gt;""))</formula>
    </cfRule>
  </conditionalFormatting>
  <conditionalFormatting sqref="U320">
    <cfRule type="expression" priority="134" dxfId="80" stopIfTrue="1">
      <formula>AND($U$320="",OR($U$316&lt;&gt;"",$U$317&lt;&gt;"",$U$319&lt;&gt;"",$U$321&lt;&gt;"",$U$322&lt;&gt;"",$U$323&lt;&gt;""))</formula>
    </cfRule>
  </conditionalFormatting>
  <conditionalFormatting sqref="U321">
    <cfRule type="expression" priority="133" dxfId="80" stopIfTrue="1">
      <formula>AND($U$321="",OR($U$316&lt;&gt;"",$U$317&lt;&gt;"",$U$319&lt;&gt;"",$U$320&lt;&gt;"",$U$322&lt;&gt;"",$U$323&lt;&gt;""))</formula>
    </cfRule>
  </conditionalFormatting>
  <conditionalFormatting sqref="U322">
    <cfRule type="expression" priority="132" dxfId="80" stopIfTrue="1">
      <formula>AND($U$322="",OR($U$316&lt;&gt;"",$U$317&lt;&gt;"",$U$319&lt;&gt;"",$U$320&lt;&gt;"",$U$321&lt;&gt;"",$U$323&lt;&gt;""))</formula>
    </cfRule>
  </conditionalFormatting>
  <conditionalFormatting sqref="U323">
    <cfRule type="expression" priority="131" dxfId="80" stopIfTrue="1">
      <formula>AND($U$323="",OR($U$316&lt;&gt;"",$U$317&lt;&gt;"",$U$319&lt;&gt;"",$U$320&lt;&gt;"",$U$321&lt;&gt;"",$U$322&lt;&gt;""))</formula>
    </cfRule>
  </conditionalFormatting>
  <conditionalFormatting sqref="U301">
    <cfRule type="expression" priority="129" dxfId="74" stopIfTrue="1">
      <formula>OR($J$86="",$T$86="□")</formula>
    </cfRule>
  </conditionalFormatting>
  <conditionalFormatting sqref="C417:AH417">
    <cfRule type="expression" priority="128" dxfId="74" stopIfTrue="1">
      <formula>AND($U$335&lt;&gt;"",$AI$317&lt;&gt;2,#REF!="",#REF!="")</formula>
    </cfRule>
  </conditionalFormatting>
  <conditionalFormatting sqref="U324">
    <cfRule type="expression" priority="127" dxfId="74" stopIfTrue="1">
      <formula>$AA$401=""</formula>
    </cfRule>
  </conditionalFormatting>
  <conditionalFormatting sqref="B241">
    <cfRule type="expression" priority="125" dxfId="74" stopIfTrue="1">
      <formula>AND(#REF!&lt;&gt;2,#REF!&lt;&gt;"■",#REF!&lt;&gt;"■")</formula>
    </cfRule>
  </conditionalFormatting>
  <conditionalFormatting sqref="B218">
    <cfRule type="expression" priority="124" dxfId="74" stopIfTrue="1">
      <formula>AND(#REF!&lt;&gt;2,#REF!&lt;&gt;"■",#REF!&lt;&gt;"■")</formula>
    </cfRule>
  </conditionalFormatting>
  <conditionalFormatting sqref="B217:B218">
    <cfRule type="expression" priority="123" dxfId="74" stopIfTrue="1">
      <formula>AND(#REF!&lt;&gt;2,#REF!&lt;&gt;"■",#REF!&lt;&gt;"■")</formula>
    </cfRule>
  </conditionalFormatting>
  <conditionalFormatting sqref="B187">
    <cfRule type="expression" priority="122" dxfId="74" stopIfTrue="1">
      <formula>AND(#REF!&lt;&gt;2,#REF!&lt;&gt;"■",#REF!&lt;&gt;"■")</formula>
    </cfRule>
  </conditionalFormatting>
  <conditionalFormatting sqref="AC231 AA231">
    <cfRule type="expression" priority="121" dxfId="74" stopIfTrue="1">
      <formula>AND(#REF!&lt;&gt;2,#REF!&lt;&gt;"■")</formula>
    </cfRule>
  </conditionalFormatting>
  <conditionalFormatting sqref="X188">
    <cfRule type="expression" priority="120" dxfId="74" stopIfTrue="1">
      <formula>AND(#REF!&lt;&gt;2,#REF!&lt;&gt;"■",#REF!&lt;&gt;"■")</formula>
    </cfRule>
  </conditionalFormatting>
  <conditionalFormatting sqref="N291:Q291">
    <cfRule type="expression" priority="117" dxfId="161" stopIfTrue="1">
      <formula>$AI$290=2</formula>
    </cfRule>
    <cfRule type="expression" priority="118" dxfId="161" stopIfTrue="1">
      <formula>$AI$290=1</formula>
    </cfRule>
    <cfRule type="expression" priority="119" dxfId="80" stopIfTrue="1">
      <formula>$N$291=""</formula>
    </cfRule>
  </conditionalFormatting>
  <conditionalFormatting sqref="N292:Q292">
    <cfRule type="expression" priority="114" dxfId="161" stopIfTrue="1">
      <formula>$AI$290=2</formula>
    </cfRule>
    <cfRule type="expression" priority="115" dxfId="161" stopIfTrue="1">
      <formula>$AI$290=1</formula>
    </cfRule>
    <cfRule type="expression" priority="116" dxfId="80" stopIfTrue="1">
      <formula>$N$292=""</formula>
    </cfRule>
  </conditionalFormatting>
  <conditionalFormatting sqref="U290:X290">
    <cfRule type="expression" priority="111" dxfId="74" stopIfTrue="1">
      <formula>$AI$290=2</formula>
    </cfRule>
    <cfRule type="expression" priority="112" dxfId="78" stopIfTrue="1">
      <formula>$AI$290=0</formula>
    </cfRule>
    <cfRule type="expression" priority="113" dxfId="80" stopIfTrue="1">
      <formula>$U$290=""</formula>
    </cfRule>
  </conditionalFormatting>
  <conditionalFormatting sqref="U291:X291">
    <cfRule type="expression" priority="108" dxfId="161" stopIfTrue="1">
      <formula>$AI$290=2</formula>
    </cfRule>
    <cfRule type="expression" priority="109" dxfId="161" stopIfTrue="1">
      <formula>$AI$290=1</formula>
    </cfRule>
    <cfRule type="expression" priority="110" dxfId="80" stopIfTrue="1">
      <formula>$U$291=""</formula>
    </cfRule>
  </conditionalFormatting>
  <conditionalFormatting sqref="U292:X292">
    <cfRule type="expression" priority="105" dxfId="161" stopIfTrue="1">
      <formula>$AI$290=2</formula>
    </cfRule>
    <cfRule type="expression" priority="106" dxfId="161" stopIfTrue="1">
      <formula>$AI$290=1</formula>
    </cfRule>
    <cfRule type="expression" priority="107" dxfId="80" stopIfTrue="1">
      <formula>$U$292=""</formula>
    </cfRule>
  </conditionalFormatting>
  <conditionalFormatting sqref="U293:X293 U297:X297">
    <cfRule type="expression" priority="103" dxfId="74" stopIfTrue="1">
      <formula>$AI$290=1</formula>
    </cfRule>
    <cfRule type="expression" priority="104" dxfId="74" stopIfTrue="1">
      <formula>$AI$290=2</formula>
    </cfRule>
  </conditionalFormatting>
  <conditionalFormatting sqref="U294:X294">
    <cfRule type="expression" priority="100" dxfId="74" stopIfTrue="1">
      <formula>$AI$290=2</formula>
    </cfRule>
    <cfRule type="expression" priority="101" dxfId="78" stopIfTrue="1">
      <formula>$AI$290=0</formula>
    </cfRule>
    <cfRule type="expression" priority="102" dxfId="80" stopIfTrue="1">
      <formula>$U$294=""</formula>
    </cfRule>
  </conditionalFormatting>
  <conditionalFormatting sqref="U298:X298">
    <cfRule type="expression" priority="99" dxfId="80" stopIfTrue="1">
      <formula>$U$298=""</formula>
    </cfRule>
  </conditionalFormatting>
  <conditionalFormatting sqref="U304:X304">
    <cfRule type="expression" priority="96" dxfId="74" stopIfTrue="1">
      <formula>$AI$290=2</formula>
    </cfRule>
    <cfRule type="expression" priority="97" dxfId="78" stopIfTrue="1">
      <formula>AND($AI$290=0,U313&lt;&gt;"")</formula>
    </cfRule>
    <cfRule type="expression" priority="98" dxfId="74" stopIfTrue="1">
      <formula>$AI$290=0</formula>
    </cfRule>
  </conditionalFormatting>
  <conditionalFormatting sqref="U305 U307:X307">
    <cfRule type="expression" priority="94" dxfId="161" stopIfTrue="1">
      <formula>$AI$290=2</formula>
    </cfRule>
    <cfRule type="expression" priority="95" dxfId="74" stopIfTrue="1">
      <formula>$AI$290=1</formula>
    </cfRule>
  </conditionalFormatting>
  <conditionalFormatting sqref="X188">
    <cfRule type="expression" priority="93" dxfId="74" stopIfTrue="1">
      <formula>AND(#REF!&lt;&gt;2,#REF!&lt;&gt;"■",#REF!&lt;&gt;"■")</formula>
    </cfRule>
  </conditionalFormatting>
  <conditionalFormatting sqref="P9:X9">
    <cfRule type="expression" priority="92" dxfId="0" stopIfTrue="1">
      <formula>$P$9=""</formula>
    </cfRule>
  </conditionalFormatting>
  <conditionalFormatting sqref="P11:X11">
    <cfRule type="expression" priority="91" dxfId="0" stopIfTrue="1">
      <formula>$P$11=""</formula>
    </cfRule>
    <cfRule type="expression" priority="1" dxfId="162" stopIfTrue="1">
      <formula>"IF('様式第1 交付申請書'!AB11&lt;&gt;"""",'様式第1 交付申請書'!AB11,"""")"</formula>
    </cfRule>
  </conditionalFormatting>
  <conditionalFormatting sqref="P13:S13">
    <cfRule type="expression" priority="90" dxfId="0" stopIfTrue="1">
      <formula>$P$13=""</formula>
    </cfRule>
  </conditionalFormatting>
  <conditionalFormatting sqref="P17:Q17">
    <cfRule type="expression" priority="89" dxfId="0" stopIfTrue="1">
      <formula>$P$17=""</formula>
    </cfRule>
  </conditionalFormatting>
  <conditionalFormatting sqref="P23:X23">
    <cfRule type="expression" priority="88" dxfId="0" stopIfTrue="1">
      <formula>$P$23=""</formula>
    </cfRule>
  </conditionalFormatting>
  <conditionalFormatting sqref="Q35:X35">
    <cfRule type="expression" priority="87" dxfId="0" stopIfTrue="1">
      <formula>$Q$35=""</formula>
    </cfRule>
  </conditionalFormatting>
  <conditionalFormatting sqref="Q42:X42">
    <cfRule type="expression" priority="86" dxfId="0" stopIfTrue="1">
      <formula>$Q$42=""</formula>
    </cfRule>
  </conditionalFormatting>
  <conditionalFormatting sqref="K267:S271 AB267:AH271">
    <cfRule type="expression" priority="85" dxfId="37" stopIfTrue="1">
      <formula>AND($AI$290&lt;&gt;2,OR($B$88&lt;&gt;"○",AND($H$88&lt;&gt;"■",$M$88&lt;&gt;"■",$U$88&lt;&gt;"■")))</formula>
    </cfRule>
  </conditionalFormatting>
  <conditionalFormatting sqref="B257:AH263">
    <cfRule type="expression" priority="84" dxfId="37" stopIfTrue="1">
      <formula>AND($AI$290&lt;&gt;2,OR($B$82&lt;&gt;"○",AND($H$82&lt;&gt;"■",$H$83&lt;&gt;"■")))</formula>
    </cfRule>
  </conditionalFormatting>
  <conditionalFormatting sqref="B245:AH247">
    <cfRule type="expression" priority="83" dxfId="37" stopIfTrue="1">
      <formula>AND($AI$290&lt;&gt;2,OR($B$78&lt;&gt;"○",AND($H$78&lt;&gt;"■",$U$78&lt;&gt;"■",$H$79&lt;&gt;"■",$U$79&lt;&gt;"■",$H$80&lt;&gt;"■",$U$80&lt;&gt;"■",$H$81&lt;&gt;"■")))</formula>
    </cfRule>
  </conditionalFormatting>
  <conditionalFormatting sqref="B234:D236 H234:H236 X234:X236 AA234:AH236 O234:O236 R234:R236 U234:U236">
    <cfRule type="expression" priority="82" dxfId="37" stopIfTrue="1">
      <formula>AND($AI$290&lt;&gt;2,OR($B$74&lt;&gt;"○",AND($H$74&lt;&gt;"■",$P$74&lt;&gt;"■",$Z$74&lt;&gt;"■",$H$75&lt;&gt;"■",$P$75&lt;&gt;"■",$U$75&lt;&gt;"■",$H$76&lt;&gt;"■",$H$77&lt;&gt;"■")))</formula>
    </cfRule>
  </conditionalFormatting>
  <conditionalFormatting sqref="B221:AH221 B204:F215 J204:J215 O204:O215 X204:AH215">
    <cfRule type="expression" priority="80" dxfId="37" stopIfTrue="1">
      <formula>AND($AI$290&lt;&gt;2,OR($B$72&lt;&gt;"○",AND($P$72&lt;&gt;"■",$Z$72&lt;&gt;"■",$H$73&lt;&gt;"■",$P$73&lt;&gt;"■")))</formula>
    </cfRule>
  </conditionalFormatting>
  <conditionalFormatting sqref="P15:S15">
    <cfRule type="expression" priority="79" dxfId="0" stopIfTrue="1">
      <formula>$P$15=""</formula>
    </cfRule>
  </conditionalFormatting>
  <conditionalFormatting sqref="R76:AG76">
    <cfRule type="expression" priority="78" dxfId="0" stopIfTrue="1">
      <formula>AND($H$76="■",$R$76="")</formula>
    </cfRule>
  </conditionalFormatting>
  <conditionalFormatting sqref="P28:AH28">
    <cfRule type="expression" priority="77" dxfId="0" stopIfTrue="1">
      <formula>$P$28=""</formula>
    </cfRule>
  </conditionalFormatting>
  <conditionalFormatting sqref="P33:AH33">
    <cfRule type="expression" priority="76" dxfId="0" stopIfTrue="1">
      <formula>$P$33=""</formula>
    </cfRule>
  </conditionalFormatting>
  <conditionalFormatting sqref="AF86:AG86">
    <cfRule type="expression" priority="75" dxfId="0" stopIfTrue="1">
      <formula>AND($AC$86="■",$AF$86="")</formula>
    </cfRule>
  </conditionalFormatting>
  <conditionalFormatting sqref="X88:AG88">
    <cfRule type="expression" priority="74" dxfId="0" stopIfTrue="1">
      <formula>AND($U$88="■",$X$88="")</formula>
    </cfRule>
  </conditionalFormatting>
  <conditionalFormatting sqref="Q38:X38">
    <cfRule type="expression" priority="72" dxfId="0" stopIfTrue="1">
      <formula>AND($P$17="Ⅵ",$Q$38="")</formula>
    </cfRule>
  </conditionalFormatting>
  <conditionalFormatting sqref="AB70:AG70">
    <cfRule type="expression" priority="71" dxfId="0" stopIfTrue="1">
      <formula>AND($Y$70="■",$AB$70="")</formula>
    </cfRule>
  </conditionalFormatting>
  <conditionalFormatting sqref="S73:AG73">
    <cfRule type="expression" priority="70" dxfId="0" stopIfTrue="1">
      <formula>AND($P$73="■",$S$73="")</formula>
    </cfRule>
  </conditionalFormatting>
  <conditionalFormatting sqref="K77:AG77">
    <cfRule type="expression" priority="69" dxfId="0" stopIfTrue="1">
      <formula>AND($H$77="■",$K$77="")</formula>
    </cfRule>
  </conditionalFormatting>
  <conditionalFormatting sqref="K81:AG81">
    <cfRule type="expression" priority="68" dxfId="0" stopIfTrue="1">
      <formula>AND($H$81="■",$K$81="")</formula>
    </cfRule>
  </conditionalFormatting>
  <conditionalFormatting sqref="J87:AH87">
    <cfRule type="expression" priority="13" dxfId="0" stopIfTrue="1">
      <formula>AND(OR($T$86="■",$W$86="■",$Z$86="■",$AC$86="■"),$J$87="")</formula>
    </cfRule>
    <cfRule type="expression" priority="14" dxfId="0" stopIfTrue="1">
      <formula>AND($B$86="○",$J$87="")</formula>
    </cfRule>
    <cfRule type="expression" priority="67" dxfId="0" stopIfTrue="1">
      <formula>AND($J$86&lt;&gt;"",$J$87="")</formula>
    </cfRule>
  </conditionalFormatting>
  <conditionalFormatting sqref="J86:Q86">
    <cfRule type="expression" priority="65" dxfId="0" stopIfTrue="1">
      <formula>AND(OR(OR($T$86="■",$W$86="■",$Z$86="■",$AC$86="■"),$B$86="○",$J$87&lt;&gt;""),$J$86="")</formula>
    </cfRule>
  </conditionalFormatting>
  <conditionalFormatting sqref="P30 T30 X30 AB30 AF30">
    <cfRule type="expression" priority="60" dxfId="0" stopIfTrue="1">
      <formula>AND($P$30="□",$T$30="□",$X$30="□",$AB$30="□",$AF$30="□")</formula>
    </cfRule>
  </conditionalFormatting>
  <conditionalFormatting sqref="U314:X314">
    <cfRule type="expression" priority="53" dxfId="42" stopIfTrue="1">
      <formula>$U$313=""</formula>
    </cfRule>
  </conditionalFormatting>
  <conditionalFormatting sqref="U315:X315">
    <cfRule type="expression" priority="52" dxfId="42" stopIfTrue="1">
      <formula>$U$313=""</formula>
    </cfRule>
  </conditionalFormatting>
  <conditionalFormatting sqref="U302:X302">
    <cfRule type="expression" priority="51" dxfId="42" stopIfTrue="1">
      <formula>OR($J$86="",$W$86="□")</formula>
    </cfRule>
  </conditionalFormatting>
  <conditionalFormatting sqref="U303:X303">
    <cfRule type="expression" priority="50" dxfId="42" stopIfTrue="1">
      <formula>OR($J$86="",$Z$84="□")</formula>
    </cfRule>
  </conditionalFormatting>
  <conditionalFormatting sqref="Z20:AF20">
    <cfRule type="expression" priority="49" dxfId="0" stopIfTrue="1">
      <formula>AND($W$20="■",$Z$20="")</formula>
    </cfRule>
  </conditionalFormatting>
  <conditionalFormatting sqref="F61:AF61">
    <cfRule type="expression" priority="48" dxfId="0" stopIfTrue="1">
      <formula>AND($C$61="■",$F$61="")</formula>
    </cfRule>
  </conditionalFormatting>
  <conditionalFormatting sqref="K274:P274">
    <cfRule type="expression" priority="47" dxfId="37" stopIfTrue="1">
      <formula>AND($AI$290&lt;&gt;2,$AI$90&lt;&gt;1,$AI$91&lt;&gt;1,$AI$92&lt;&gt;1)</formula>
    </cfRule>
  </conditionalFormatting>
  <conditionalFormatting sqref="Q274:S274">
    <cfRule type="expression" priority="46" dxfId="37" stopIfTrue="1">
      <formula>AND($AI$290&lt;&gt;2,$AI$90&lt;&gt;1,$AI$91&lt;&gt;1,$AI$92&lt;&gt;1)</formula>
    </cfRule>
  </conditionalFormatting>
  <conditionalFormatting sqref="B191:AH197">
    <cfRule type="expression" priority="45" dxfId="37" stopIfTrue="1">
      <formula>AND($AI$290&lt;&gt;2,OR($H$72&lt;&gt;"■",$B$72&lt;&gt;"○"))</formula>
    </cfRule>
  </conditionalFormatting>
  <conditionalFormatting sqref="H72">
    <cfRule type="expression" priority="44" dxfId="0" stopIfTrue="1">
      <formula>AND($B$72="○",$H$72="□",$P$72="□",$Z$72="□",$H$73="□",$P$73="□")</formula>
    </cfRule>
  </conditionalFormatting>
  <conditionalFormatting sqref="P72">
    <cfRule type="expression" priority="43" dxfId="0" stopIfTrue="1">
      <formula>AND($B$72="○",$H$72="□",$P$72="□",$Z$72="□",$H$73="□",$P$73="□")</formula>
    </cfRule>
  </conditionalFormatting>
  <conditionalFormatting sqref="Z72">
    <cfRule type="expression" priority="42" dxfId="0" stopIfTrue="1">
      <formula>AND($B$72="○",$H$72="□",$P$72="□",$Z$72="□",$H$73="□",$P$73="□")</formula>
    </cfRule>
  </conditionalFormatting>
  <conditionalFormatting sqref="H73">
    <cfRule type="expression" priority="41" dxfId="0" stopIfTrue="1">
      <formula>AND($B$72="○",$H$72="□",$P$72="□",$Z$72="□",$H$73="□",$P$73="□")</formula>
    </cfRule>
  </conditionalFormatting>
  <conditionalFormatting sqref="P73">
    <cfRule type="expression" priority="40" dxfId="0" stopIfTrue="1">
      <formula>AND($B$72="○",$H$72="□",$P$72="□",$Z$72="□",$H$73="□",$P$73="□")</formula>
    </cfRule>
  </conditionalFormatting>
  <conditionalFormatting sqref="B72:B73">
    <cfRule type="expression" priority="39" dxfId="0" stopIfTrue="1">
      <formula>AND($B$72&lt;&gt;"○",OR($H$72="■",$P$72="■",$Z$72="■",$H$73="■",$P$73="■"))</formula>
    </cfRule>
  </conditionalFormatting>
  <conditionalFormatting sqref="H74">
    <cfRule type="expression" priority="38" dxfId="0" stopIfTrue="1">
      <formula>AND($B$74="○",$H$74="□",$P$74="□",$Z$74="□",$H$75="□",$P$75="□",$U$75="□",$H$76="□",$H$77="□")</formula>
    </cfRule>
  </conditionalFormatting>
  <conditionalFormatting sqref="P74">
    <cfRule type="expression" priority="37" dxfId="0" stopIfTrue="1">
      <formula>AND($B$74="○",$H$74="□",$P$74="□",$Z$74="□",$H$75="□",$P$75="□",$U$75="□",$H$76="□",$H$77="□")</formula>
    </cfRule>
  </conditionalFormatting>
  <conditionalFormatting sqref="Z74">
    <cfRule type="expression" priority="36" dxfId="0" stopIfTrue="1">
      <formula>AND($B$74="○",$H$74="□",$P$74="□",$Z$74="□",$H$75="□",$P$75="□",$U$75="□",$H$76="□",$H$77="□")</formula>
    </cfRule>
  </conditionalFormatting>
  <conditionalFormatting sqref="H75">
    <cfRule type="expression" priority="35" dxfId="0" stopIfTrue="1">
      <formula>AND($B$74="○",$H$74="□",$P$74="□",$Z$74="□",$H$75="□",$P$75="□",$U$75="□",$H$76="□",$H$77="□")</formula>
    </cfRule>
  </conditionalFormatting>
  <conditionalFormatting sqref="P75">
    <cfRule type="expression" priority="34" dxfId="0" stopIfTrue="1">
      <formula>AND($B$74="○",$H$74="□",$P$74="□",$Z$74="□",$H$75="□",$P$75="□",$U$75="□",$H$76="□",$H$77="□")</formula>
    </cfRule>
  </conditionalFormatting>
  <conditionalFormatting sqref="U75">
    <cfRule type="expression" priority="33" dxfId="0" stopIfTrue="1">
      <formula>AND($B$74="○",$H$74="□",$P$74="□",$Z$74="□",$H$75="□",$P$75="□",$U$75="□",$H$76="□",$H$77="□")</formula>
    </cfRule>
  </conditionalFormatting>
  <conditionalFormatting sqref="H76">
    <cfRule type="expression" priority="32" dxfId="0" stopIfTrue="1">
      <formula>AND($B$74="○",$H$74="□",$P$74="□",$Z$74="□",$H$75="□",$P$75="□",$U$75="□",$H$76="□",$H$77="□")</formula>
    </cfRule>
  </conditionalFormatting>
  <conditionalFormatting sqref="H77">
    <cfRule type="expression" priority="31" dxfId="0" stopIfTrue="1">
      <formula>AND($B$74="○",$H$74="□",$P$74="□",$Z$74="□",$H$75="□",$P$75="□",$U$75="□",$H$76="□",$H$77="□")</formula>
    </cfRule>
  </conditionalFormatting>
  <conditionalFormatting sqref="B74:B77">
    <cfRule type="expression" priority="30" dxfId="0" stopIfTrue="1">
      <formula>AND($B$74&lt;&gt;"○",OR($H$74="■",$P$74="■",$Z$74="■",$H$75="■",$P$75="■",$U$75="■",$H$76="■",$H$77="■"))</formula>
    </cfRule>
  </conditionalFormatting>
  <conditionalFormatting sqref="H78">
    <cfRule type="expression" priority="29" dxfId="0" stopIfTrue="1">
      <formula>AND($B$78="○",$H$78="□",$U$78="□",$H$79="□",$U$79="□",$H$80="□",$U$80="□",$H$81="□")</formula>
    </cfRule>
  </conditionalFormatting>
  <conditionalFormatting sqref="U78">
    <cfRule type="expression" priority="28" dxfId="0" stopIfTrue="1">
      <formula>AND($B$78="○",$H$78="□",$U$78="□",$H$79="□",$U$79="□",$H$80="□",$U$80="□",$H$81="□")</formula>
    </cfRule>
  </conditionalFormatting>
  <conditionalFormatting sqref="H79">
    <cfRule type="expression" priority="27" dxfId="0" stopIfTrue="1">
      <formula>AND($B$78="○",$H$78="□",$U$78="□",$H$79="□",$U$79="□",$H$80="□",$U$80="□",$H$81="□")</formula>
    </cfRule>
  </conditionalFormatting>
  <conditionalFormatting sqref="U79">
    <cfRule type="expression" priority="26" dxfId="0" stopIfTrue="1">
      <formula>AND($B$78="○",$H$78="□",$U$78="□",$H$79="□",$U$79="□",$H$80="□",$U$80="□",$H$81="□")</formula>
    </cfRule>
  </conditionalFormatting>
  <conditionalFormatting sqref="H80">
    <cfRule type="expression" priority="25" dxfId="0" stopIfTrue="1">
      <formula>AND($B$78="○",$H$78="□",$U$78="□",$H$79="□",$U$79="□",$H$80="□",$U$80="□",$H$81="□")</formula>
    </cfRule>
  </conditionalFormatting>
  <conditionalFormatting sqref="U80">
    <cfRule type="expression" priority="24" dxfId="0" stopIfTrue="1">
      <formula>AND($B$78="○",$H$78="□",$U$78="□",$H$79="□",$U$79="□",$H$80="□",$U$80="□",$H$81="□")</formula>
    </cfRule>
  </conditionalFormatting>
  <conditionalFormatting sqref="H81">
    <cfRule type="expression" priority="23" dxfId="0" stopIfTrue="1">
      <formula>AND($B$78="○",$H$78="□",$U$78="□",$H$79="□",$U$79="□",$H$80="□",$U$80="□",$H$81="□")</formula>
    </cfRule>
  </conditionalFormatting>
  <conditionalFormatting sqref="B78:B81">
    <cfRule type="expression" priority="22" dxfId="0" stopIfTrue="1">
      <formula>AND($B$78&lt;&gt;"○",OR($H$78="■",$U$78="■",$H$79="■",$U$79="■",$H$80="■",$U$80="■",$H$81="■"))</formula>
    </cfRule>
  </conditionalFormatting>
  <conditionalFormatting sqref="H82">
    <cfRule type="expression" priority="21" dxfId="0" stopIfTrue="1">
      <formula>AND($B$82="○",$H$82="□",$H$83="□")</formula>
    </cfRule>
  </conditionalFormatting>
  <conditionalFormatting sqref="H83">
    <cfRule type="expression" priority="20" dxfId="0" stopIfTrue="1">
      <formula>AND($B$82="○",$H$82="□",$H$83="□")</formula>
    </cfRule>
  </conditionalFormatting>
  <conditionalFormatting sqref="B82:B83">
    <cfRule type="expression" priority="19" dxfId="0" stopIfTrue="1">
      <formula>AND($B$82&lt;&gt;"○",OR($H$82="■",$H$83="■"))</formula>
    </cfRule>
  </conditionalFormatting>
  <conditionalFormatting sqref="AC86">
    <cfRule type="expression" priority="15" dxfId="0" stopIfTrue="1">
      <formula>AND(AND($T$86&lt;&gt;"■",$W$86&lt;&gt;"■",$Z$86&lt;&gt;"■",$AC$86&lt;&gt;"■"),OR($J$86&lt;&gt;"",$B$86="○",$J$87&lt;&gt;""))</formula>
    </cfRule>
  </conditionalFormatting>
  <conditionalFormatting sqref="B86:B87">
    <cfRule type="expression" priority="12" dxfId="0" stopIfTrue="1">
      <formula>AND($B$86&lt;&gt;"○",OR($J$86&lt;&gt;"",OR($T$86="■",$W$86="■",$Z$86="■",$AC$86="■"),$J$87&lt;&gt;""))</formula>
    </cfRule>
  </conditionalFormatting>
  <conditionalFormatting sqref="B88">
    <cfRule type="expression" priority="11" dxfId="0" stopIfTrue="1">
      <formula>AND($B$88&lt;&gt;"○",OR($H$88="■",$M$88="■",$U$88="■"))</formula>
    </cfRule>
  </conditionalFormatting>
  <conditionalFormatting sqref="H88">
    <cfRule type="expression" priority="10" dxfId="0" stopIfTrue="1">
      <formula>AND($B$88="○",$H$88="□",$M$88="□",$U$88="□")</formula>
    </cfRule>
  </conditionalFormatting>
  <conditionalFormatting sqref="M88">
    <cfRule type="expression" priority="9" dxfId="0" stopIfTrue="1">
      <formula>AND($B$88="○",$H$88="□",$M$88="□",$U$88="□")</formula>
    </cfRule>
  </conditionalFormatting>
  <conditionalFormatting sqref="U88">
    <cfRule type="expression" priority="8" dxfId="0" stopIfTrue="1">
      <formula>AND($B$88="○",$H$88="□",$M$88="□",$U$88="□")</formula>
    </cfRule>
  </conditionalFormatting>
  <conditionalFormatting sqref="Z86">
    <cfRule type="expression" priority="7" dxfId="0" stopIfTrue="1">
      <formula>AND(AND($T$86&lt;&gt;"■",$W$86&lt;&gt;"■",$Z$86&lt;&gt;"■",$AC$86&lt;&gt;"■"),OR($J$86&lt;&gt;"",$B$86="○",$J$87&lt;&gt;""))</formula>
    </cfRule>
  </conditionalFormatting>
  <conditionalFormatting sqref="T86">
    <cfRule type="expression" priority="6" dxfId="0" stopIfTrue="1">
      <formula>AND(AND($T$86&lt;&gt;"■",$W$86&lt;&gt;"■",$Z$86&lt;&gt;"■",$AC$86&lt;&gt;"■"),OR($J$86&lt;&gt;"",$B$86="○",$J$87&lt;&gt;""))</formula>
    </cfRule>
  </conditionalFormatting>
  <conditionalFormatting sqref="W86">
    <cfRule type="expression" priority="5" dxfId="0" stopIfTrue="1">
      <formula>AND(AND($T$86&lt;&gt;"■",$W$86&lt;&gt;"■",$Z$86&lt;&gt;"■",$AC$86&lt;&gt;"■"),OR($J$86&lt;&gt;"",$B$86="○",$J$87&lt;&gt;""))</formula>
    </cfRule>
  </conditionalFormatting>
  <conditionalFormatting sqref="O234:T236">
    <cfRule type="expression" priority="4" dxfId="0" stopIfTrue="1">
      <formula>AND($AC234="○",AND($O234="",$R234=""))</formula>
    </cfRule>
  </conditionalFormatting>
  <conditionalFormatting sqref="U234:W236">
    <cfRule type="expression" priority="2" dxfId="0" stopIfTrue="1">
      <formula>AND($AC234="○",U234="")</formula>
    </cfRule>
  </conditionalFormatting>
  <dataValidations count="12">
    <dataValidation allowBlank="1" showInputMessage="1" showErrorMessage="1" imeMode="disabled" sqref="Q42:X42 U337:X343 U333:X334 P15:S15 V191:W197 O234:Z236 U328:X330 Q38:X38 P46:U46 P48:U48 P50:U50 P52:U52 P28:AH28 J86:Q86 Z90:AH92 Z94:AH94 Z146:AH169 Z172:AH178 X191:AH197 X204:AH215 P11:X11 AG234:AH236 T245:AC247 AG245:AH247 AG257:AH263 K270:P270 J84:Q84 AB271:AH271 U286:X287 U290:X308 U311:X325"/>
    <dataValidation type="custom" allowBlank="1" showInputMessage="1" showErrorMessage="1" errorTitle="入力エラー" error="小数点は第二位まで、三位以下四捨五入で入力して下さい。" imeMode="disabled" sqref="AE25:AF25">
      <formula1>AE25-ROUNDDOWN(AE25,2)=0</formula1>
    </dataValidation>
    <dataValidation type="list" allowBlank="1" showInputMessage="1" showErrorMessage="1" sqref="P17:Q17">
      <formula1>"Ⅰa,Ⅰb,Ⅱ,Ⅲ,Ⅳa,Ⅳb,Ⅴ,Ⅵ"</formula1>
    </dataValidation>
    <dataValidation type="list" allowBlank="1" showInputMessage="1" showErrorMessage="1" sqref="R76:AG76">
      <formula1>"ｶﾞｽｴﾝｼﾞﾝｺｰｼﾞｪﾈﾚｰｼｮﾝ（総合効率92％未満）,ｶﾞｽｴﾝｼﾞﾝｺｰｼﾞｪﾈﾚｰｼｮﾝ（総合効率92％以上）,燃料電池ｺｰｼﾞｪﾈﾚｰｼｮﾝType1,燃料電池ｺｰｼﾞｪﾈﾚｰｼｮﾝType2,燃料電池ｺｰｼﾞｪﾈﾚｰｼｮﾝType4（総合効率90％未満）,燃料電池ｺｰｼﾞｪﾈﾚｰｼｮﾝType4（総合効率90％以上94％未満）,燃料電池ｺｰｼﾞｪﾈﾚｰｼｮﾝType4（総合効率94％以上）"</formula1>
    </dataValidation>
    <dataValidation type="list" allowBlank="1" showInputMessage="1" showErrorMessage="1" sqref="AE234:AE236 W172:W178">
      <formula1>"無,有"</formula1>
    </dataValidation>
    <dataValidation type="list" allowBlank="1" showInputMessage="1" showErrorMessage="1" sqref="AD245:AD247 B245:B247 B204:B215 B191:B197 B78 B72 B74 B88 B82 B86 AC234:AC236 B234:B236 AA234:AA236">
      <formula1>"○,　"</formula1>
    </dataValidation>
    <dataValidation type="list" allowBlank="1" showInputMessage="1" showErrorMessage="1" sqref="B252 B221 H72:H83 S57 P19:P20 W19:W20 AA19 P30 T30 X30 AB30 AF30 Z72 C57:C61 Y70 V70 S70 N70 U75 Z74 U88 O97 J97 W97 M88 H88 AC86 Z86 W86 T86 U78:U80 P72:P75 D191:D197">
      <formula1>"□,■"</formula1>
    </dataValidation>
    <dataValidation type="list" allowBlank="1" showInputMessage="1" showErrorMessage="1" sqref="AD257:AF263">
      <formula1>"人感,照度"</formula1>
    </dataValidation>
    <dataValidation type="custom" allowBlank="1" showInputMessage="1" showErrorMessage="1" errorTitle="入力エラー" error="小数点は第二位まで、三位以下四捨五入で入力して下さい。" imeMode="disabled" sqref="V25:W25 Z25:AA25">
      <formula1>V25-ROUNDDOWN(V25,2)=0</formula1>
    </dataValidation>
    <dataValidation type="custom" allowBlank="1" showInputMessage="1" showErrorMessage="1" errorTitle="入力エラー" error="小数点は第二位まで、三位以下四捨五入で入力して下さい。" sqref="P23:X23">
      <formula1>P23-ROUNDDOWN(P23,2)=0</formula1>
    </dataValidation>
    <dataValidation type="custom" allowBlank="1" showInputMessage="1" showErrorMessage="1" errorTitle="入力エラー" error="小数点は第二位まで、三位以下四捨五入で入力して下さい。" imeMode="disabled" sqref="Q35:X35">
      <formula1>Q35-ROUNDDOWN(Q35,2)=0</formula1>
    </dataValidation>
    <dataValidation type="custom" allowBlank="1" showInputMessage="1" showErrorMessage="1" errorTitle="入力エラー" error="小数点は第二位まで、三位以下四捨五入で入力して下さい。" imeMode="disabled" sqref="R25:S25">
      <formula1>R25-ROUNDDOWN(R25,2)=0</formula1>
    </dataValidation>
  </dataValidations>
  <printOptions horizontalCentered="1"/>
  <pageMargins left="0.15748031496062992" right="0.15748031496062992" top="0.3937007874015748" bottom="0.2362204724409449" header="0.1968503937007874" footer="0.1968503937007874"/>
  <pageSetup horizontalDpi="600" verticalDpi="600" orientation="portrait" paperSize="9" scale="81" r:id="rId1"/>
  <headerFooter>
    <oddHeader>&amp;L&amp;"-,太字"&amp;15&amp;K000000事業主基準　申請者用&amp;RVERSION 1.01</oddHeader>
  </headerFooter>
  <rowBreaks count="8" manualBreakCount="8">
    <brk id="63" max="34" man="1"/>
    <brk id="131" max="34" man="1"/>
    <brk id="178" max="34" man="1"/>
    <brk id="224" max="34" man="1"/>
    <brk id="275" max="34" man="1"/>
    <brk id="344" max="34" man="1"/>
    <brk id="429" max="34" man="1"/>
    <brk id="484" max="34" man="1"/>
  </rowBreaks>
  <ignoredErrors>
    <ignoredError sqref="A9 A13 A35 A42 A44 A54 A67 A96 A135 A181 A279 A28" numberStoredAsText="1"/>
    <ignoredError sqref="P9" unlockedFormula="1"/>
  </ignoredErrors>
</worksheet>
</file>

<file path=xl/worksheets/sheet3.xml><?xml version="1.0" encoding="utf-8"?>
<worksheet xmlns="http://schemas.openxmlformats.org/spreadsheetml/2006/main" xmlns:r="http://schemas.openxmlformats.org/officeDocument/2006/relationships">
  <dimension ref="A1:N46"/>
  <sheetViews>
    <sheetView showGridLines="0" showZeros="0" view="pageBreakPreview" zoomScale="85" zoomScaleSheetLayoutView="85" workbookViewId="0" topLeftCell="A1">
      <selection activeCell="A1" sqref="A1"/>
    </sheetView>
  </sheetViews>
  <sheetFormatPr defaultColWidth="9.140625" defaultRowHeight="15"/>
  <cols>
    <col min="1" max="1" width="7.7109375" style="2" customWidth="1"/>
    <col min="2" max="2" width="6.421875" style="2" customWidth="1"/>
    <col min="3" max="3" width="5.57421875" style="2" customWidth="1"/>
    <col min="4" max="5" width="6.57421875" style="2" customWidth="1"/>
    <col min="6" max="6" width="5.57421875" style="2" customWidth="1"/>
    <col min="7" max="8" width="5.421875" style="208" customWidth="1"/>
    <col min="9" max="12" width="5.421875" style="209" customWidth="1"/>
    <col min="13" max="13" width="5.00390625" style="2" bestFit="1" customWidth="1"/>
    <col min="14" max="14" width="36.140625" style="2" customWidth="1"/>
    <col min="15" max="16384" width="9.00390625" style="2" customWidth="1"/>
  </cols>
  <sheetData>
    <row r="1" ht="13.5">
      <c r="N1" s="210">
        <f>'実施計画書（事業主基準）'!AH1</f>
      </c>
    </row>
    <row r="2" spans="1:14" ht="21">
      <c r="A2" s="1227" t="s">
        <v>179</v>
      </c>
      <c r="B2" s="1227"/>
      <c r="C2" s="1227"/>
      <c r="D2" s="1227"/>
      <c r="E2" s="1227"/>
      <c r="F2" s="1227"/>
      <c r="G2" s="1227"/>
      <c r="H2" s="1227"/>
      <c r="I2" s="1227"/>
      <c r="J2" s="1227"/>
      <c r="K2" s="1227"/>
      <c r="L2" s="1227"/>
      <c r="M2" s="1227"/>
      <c r="N2" s="1227"/>
    </row>
    <row r="3" spans="1:14" ht="18.75" customHeight="1">
      <c r="A3" s="1"/>
      <c r="B3" s="1"/>
      <c r="C3" s="196"/>
      <c r="D3" s="196"/>
      <c r="E3" s="196"/>
      <c r="F3" s="196"/>
      <c r="G3" s="196"/>
      <c r="H3" s="196"/>
      <c r="I3" s="196"/>
      <c r="J3" s="196"/>
      <c r="K3" s="196"/>
      <c r="L3" s="196"/>
      <c r="M3" s="196"/>
      <c r="N3" s="196"/>
    </row>
    <row r="4" spans="1:14" ht="15.75" customHeight="1">
      <c r="A4" s="1" t="s">
        <v>180</v>
      </c>
      <c r="B4" s="1"/>
      <c r="C4" s="1"/>
      <c r="D4" s="1"/>
      <c r="E4" s="1"/>
      <c r="F4" s="1"/>
      <c r="G4" s="12"/>
      <c r="H4" s="12"/>
      <c r="I4" s="197"/>
      <c r="J4" s="197"/>
      <c r="K4" s="197"/>
      <c r="L4" s="197"/>
      <c r="M4" s="13"/>
      <c r="N4" s="1"/>
    </row>
    <row r="5" spans="1:14" ht="15.75" customHeight="1">
      <c r="A5" s="1" t="s">
        <v>181</v>
      </c>
      <c r="B5" s="1"/>
      <c r="C5" s="1"/>
      <c r="D5" s="1"/>
      <c r="E5" s="1"/>
      <c r="F5" s="1"/>
      <c r="G5" s="12"/>
      <c r="H5" s="12"/>
      <c r="I5" s="197"/>
      <c r="J5" s="197"/>
      <c r="K5" s="197"/>
      <c r="L5" s="197"/>
      <c r="M5" s="13"/>
      <c r="N5" s="1"/>
    </row>
    <row r="6" spans="1:14" ht="15" customHeight="1" thickBot="1">
      <c r="A6" s="1"/>
      <c r="B6" s="1"/>
      <c r="C6" s="1"/>
      <c r="D6" s="1"/>
      <c r="E6" s="1"/>
      <c r="F6" s="1"/>
      <c r="G6" s="198"/>
      <c r="H6" s="12"/>
      <c r="I6" s="197"/>
      <c r="J6" s="197"/>
      <c r="K6" s="197"/>
      <c r="L6" s="197"/>
      <c r="M6" s="13"/>
      <c r="N6" s="1"/>
    </row>
    <row r="7" spans="1:14" ht="31.5" customHeight="1" thickBot="1">
      <c r="A7" s="1228" t="s">
        <v>182</v>
      </c>
      <c r="B7" s="1229"/>
      <c r="C7" s="1229"/>
      <c r="D7" s="1229"/>
      <c r="E7" s="1229"/>
      <c r="F7" s="1229"/>
      <c r="G7" s="1230" t="s">
        <v>183</v>
      </c>
      <c r="H7" s="1231"/>
      <c r="I7" s="1230"/>
      <c r="J7" s="1230"/>
      <c r="K7" s="1230"/>
      <c r="L7" s="1230"/>
      <c r="M7" s="1230"/>
      <c r="N7" s="256" t="s">
        <v>184</v>
      </c>
    </row>
    <row r="8" spans="1:14" ht="31.5" customHeight="1" thickTop="1">
      <c r="A8" s="1232" t="s">
        <v>219</v>
      </c>
      <c r="B8" s="317"/>
      <c r="C8" s="319"/>
      <c r="D8" s="319"/>
      <c r="E8" s="319"/>
      <c r="F8" s="320"/>
      <c r="G8" s="1212" t="s">
        <v>227</v>
      </c>
      <c r="H8" s="1213"/>
      <c r="I8" s="1213"/>
      <c r="J8" s="1213"/>
      <c r="K8" s="1213"/>
      <c r="L8" s="1213"/>
      <c r="M8" s="1214"/>
      <c r="N8" s="258"/>
    </row>
    <row r="9" spans="1:14" ht="31.5" customHeight="1">
      <c r="A9" s="1233"/>
      <c r="B9" s="321"/>
      <c r="C9" s="1191" t="s">
        <v>693</v>
      </c>
      <c r="D9" s="1192"/>
      <c r="E9" s="1192"/>
      <c r="F9" s="1193"/>
      <c r="G9" s="1179"/>
      <c r="H9" s="1180"/>
      <c r="I9" s="271" t="s">
        <v>205</v>
      </c>
      <c r="J9" s="271" t="s">
        <v>187</v>
      </c>
      <c r="K9" s="1181"/>
      <c r="L9" s="1181"/>
      <c r="M9" s="272" t="s">
        <v>166</v>
      </c>
      <c r="N9" s="273"/>
    </row>
    <row r="10" spans="1:14" ht="31.5" customHeight="1">
      <c r="A10" s="1234"/>
      <c r="B10" s="321"/>
      <c r="C10" s="322"/>
      <c r="D10" s="322"/>
      <c r="E10" s="322"/>
      <c r="F10" s="323"/>
      <c r="G10" s="274" t="s">
        <v>198</v>
      </c>
      <c r="H10" s="278"/>
      <c r="I10" s="1194">
        <f>ROUNDDOWN(G9*K9,0)</f>
        <v>0</v>
      </c>
      <c r="J10" s="1194"/>
      <c r="K10" s="1194"/>
      <c r="L10" s="1194"/>
      <c r="M10" s="217" t="s">
        <v>106</v>
      </c>
      <c r="N10" s="275" t="s">
        <v>230</v>
      </c>
    </row>
    <row r="11" spans="1:14" ht="31.5" customHeight="1" thickBot="1">
      <c r="A11" s="1202"/>
      <c r="B11" s="318"/>
      <c r="C11" s="1218" t="s">
        <v>234</v>
      </c>
      <c r="D11" s="1219"/>
      <c r="E11" s="1219"/>
      <c r="F11" s="1220"/>
      <c r="G11" s="279" t="s">
        <v>209</v>
      </c>
      <c r="H11" s="265" t="s">
        <v>186</v>
      </c>
      <c r="I11" s="1242">
        <f>'高断熱外皮-補助対象外'!H59</f>
        <v>0</v>
      </c>
      <c r="J11" s="1242"/>
      <c r="K11" s="1242"/>
      <c r="L11" s="1242"/>
      <c r="M11" s="276" t="s">
        <v>106</v>
      </c>
      <c r="N11" s="277" t="s">
        <v>247</v>
      </c>
    </row>
    <row r="12" spans="1:14" ht="31.5" customHeight="1" thickBot="1">
      <c r="A12" s="1235"/>
      <c r="B12" s="1221" t="s">
        <v>203</v>
      </c>
      <c r="C12" s="1222"/>
      <c r="D12" s="1222"/>
      <c r="E12" s="1222"/>
      <c r="F12" s="1222"/>
      <c r="G12" s="1222"/>
      <c r="H12" s="280"/>
      <c r="I12" s="1166">
        <f>I10-I11</f>
        <v>0</v>
      </c>
      <c r="J12" s="1166"/>
      <c r="K12" s="1166"/>
      <c r="L12" s="1166"/>
      <c r="M12" s="218" t="s">
        <v>106</v>
      </c>
      <c r="N12" s="325" t="s">
        <v>694</v>
      </c>
    </row>
    <row r="13" spans="1:14" ht="31.5" customHeight="1">
      <c r="A13" s="1239" t="s">
        <v>188</v>
      </c>
      <c r="B13" s="1226" t="s">
        <v>195</v>
      </c>
      <c r="C13" s="1236" t="s">
        <v>196</v>
      </c>
      <c r="D13" s="1237"/>
      <c r="E13" s="1237"/>
      <c r="F13" s="1238"/>
      <c r="G13" s="281" t="s">
        <v>185</v>
      </c>
      <c r="H13" s="285"/>
      <c r="I13" s="1215">
        <f>'空調-高効率個別エアコン'!I56</f>
        <v>0</v>
      </c>
      <c r="J13" s="1215"/>
      <c r="K13" s="1215"/>
      <c r="L13" s="1215"/>
      <c r="M13" s="283" t="s">
        <v>106</v>
      </c>
      <c r="N13" s="284"/>
    </row>
    <row r="14" spans="1:14" ht="31.5" customHeight="1">
      <c r="A14" s="1240"/>
      <c r="B14" s="1183"/>
      <c r="C14" s="1195" t="s">
        <v>242</v>
      </c>
      <c r="D14" s="1196"/>
      <c r="E14" s="1196"/>
      <c r="F14" s="1197"/>
      <c r="G14" s="282" t="s">
        <v>185</v>
      </c>
      <c r="H14" s="267"/>
      <c r="I14" s="1217">
        <f>'空調-その他'!I60</f>
        <v>0</v>
      </c>
      <c r="J14" s="1217"/>
      <c r="K14" s="1217"/>
      <c r="L14" s="1217"/>
      <c r="M14" s="213" t="s">
        <v>106</v>
      </c>
      <c r="N14" s="215"/>
    </row>
    <row r="15" spans="1:14" ht="31.5" customHeight="1">
      <c r="A15" s="1240"/>
      <c r="B15" s="1184"/>
      <c r="C15" s="1188" t="s">
        <v>197</v>
      </c>
      <c r="D15" s="1189"/>
      <c r="E15" s="1189"/>
      <c r="F15" s="1189"/>
      <c r="G15" s="1190"/>
      <c r="H15" s="216"/>
      <c r="I15" s="1194">
        <f>I13+I14</f>
        <v>0</v>
      </c>
      <c r="J15" s="1194"/>
      <c r="K15" s="1194"/>
      <c r="L15" s="1194"/>
      <c r="M15" s="217" t="s">
        <v>106</v>
      </c>
      <c r="N15" s="257"/>
    </row>
    <row r="16" spans="1:14" ht="31.5" customHeight="1">
      <c r="A16" s="1240"/>
      <c r="B16" s="1223" t="s">
        <v>189</v>
      </c>
      <c r="C16" s="1198" t="s">
        <v>262</v>
      </c>
      <c r="D16" s="1199"/>
      <c r="E16" s="1199"/>
      <c r="F16" s="1200"/>
      <c r="G16" s="331" t="s">
        <v>185</v>
      </c>
      <c r="H16" s="329"/>
      <c r="I16" s="1201">
        <f>'給湯-給湯能力別'!H55</f>
        <v>0</v>
      </c>
      <c r="J16" s="1201"/>
      <c r="K16" s="1201"/>
      <c r="L16" s="1201"/>
      <c r="M16" s="328" t="s">
        <v>106</v>
      </c>
      <c r="N16" s="291"/>
    </row>
    <row r="17" spans="1:14" ht="31.5" customHeight="1">
      <c r="A17" s="1240"/>
      <c r="B17" s="1224"/>
      <c r="C17" s="1195" t="s">
        <v>242</v>
      </c>
      <c r="D17" s="1196"/>
      <c r="E17" s="1196"/>
      <c r="F17" s="1197"/>
      <c r="G17" s="330" t="s">
        <v>252</v>
      </c>
      <c r="H17" s="214"/>
      <c r="I17" s="1207">
        <f>'給湯-その他'!I61</f>
        <v>0</v>
      </c>
      <c r="J17" s="1207"/>
      <c r="K17" s="1207"/>
      <c r="L17" s="1207"/>
      <c r="M17" s="199" t="s">
        <v>205</v>
      </c>
      <c r="N17" s="200"/>
    </row>
    <row r="18" spans="1:14" ht="31.5" customHeight="1">
      <c r="A18" s="1240"/>
      <c r="B18" s="1225"/>
      <c r="C18" s="1188" t="s">
        <v>253</v>
      </c>
      <c r="D18" s="1189"/>
      <c r="E18" s="1189"/>
      <c r="F18" s="1189"/>
      <c r="G18" s="1190"/>
      <c r="H18" s="216"/>
      <c r="I18" s="1194">
        <f>I16+I17</f>
        <v>0</v>
      </c>
      <c r="J18" s="1194"/>
      <c r="K18" s="1194"/>
      <c r="L18" s="1194"/>
      <c r="M18" s="217" t="s">
        <v>106</v>
      </c>
      <c r="N18" s="257"/>
    </row>
    <row r="19" spans="1:14" ht="31.5" customHeight="1">
      <c r="A19" s="1240"/>
      <c r="B19" s="1182" t="s">
        <v>143</v>
      </c>
      <c r="C19" s="1204" t="s">
        <v>190</v>
      </c>
      <c r="D19" s="1205"/>
      <c r="E19" s="1205"/>
      <c r="F19" s="1206"/>
      <c r="G19" s="286" t="s">
        <v>185</v>
      </c>
      <c r="H19" s="278"/>
      <c r="I19" s="1216">
        <f>'換気'!H62</f>
        <v>0</v>
      </c>
      <c r="J19" s="1216"/>
      <c r="K19" s="1216"/>
      <c r="L19" s="1216"/>
      <c r="M19" s="287" t="s">
        <v>106</v>
      </c>
      <c r="N19" s="288" t="s">
        <v>210</v>
      </c>
    </row>
    <row r="20" spans="1:14" ht="31.5" customHeight="1">
      <c r="A20" s="1240"/>
      <c r="B20" s="1183"/>
      <c r="C20" s="1185" t="s">
        <v>443</v>
      </c>
      <c r="D20" s="1186"/>
      <c r="E20" s="1186"/>
      <c r="F20" s="1187"/>
      <c r="G20" s="282"/>
      <c r="H20" s="267" t="s">
        <v>186</v>
      </c>
      <c r="I20" s="1243">
        <f>IF(I19=0,IF('実施計画書（事業主基準）'!AC84="■",150000,0),150000)</f>
        <v>0</v>
      </c>
      <c r="J20" s="1243"/>
      <c r="K20" s="1243"/>
      <c r="L20" s="1243"/>
      <c r="M20" s="213" t="s">
        <v>106</v>
      </c>
      <c r="N20" s="215" t="s">
        <v>211</v>
      </c>
    </row>
    <row r="21" spans="1:14" ht="31.5" customHeight="1">
      <c r="A21" s="1240"/>
      <c r="B21" s="1184"/>
      <c r="C21" s="1188" t="s">
        <v>254</v>
      </c>
      <c r="D21" s="1189"/>
      <c r="E21" s="1189"/>
      <c r="F21" s="1189"/>
      <c r="G21" s="1189"/>
      <c r="H21" s="289"/>
      <c r="I21" s="1258">
        <f>I19-I20</f>
        <v>0</v>
      </c>
      <c r="J21" s="1258"/>
      <c r="K21" s="1258"/>
      <c r="L21" s="1258"/>
      <c r="M21" s="253" t="s">
        <v>106</v>
      </c>
      <c r="N21" s="314" t="s">
        <v>212</v>
      </c>
    </row>
    <row r="22" spans="1:14" ht="31.5" customHeight="1">
      <c r="A22" s="1240"/>
      <c r="B22" s="1249" t="s">
        <v>221</v>
      </c>
      <c r="C22" s="1250"/>
      <c r="D22" s="1250"/>
      <c r="E22" s="1250"/>
      <c r="F22" s="1251"/>
      <c r="G22" s="1244" t="s">
        <v>220</v>
      </c>
      <c r="H22" s="1245"/>
      <c r="I22" s="1245"/>
      <c r="J22" s="1245"/>
      <c r="K22" s="1245"/>
      <c r="L22" s="1245"/>
      <c r="M22" s="1246"/>
      <c r="N22" s="291"/>
    </row>
    <row r="23" spans="1:14" ht="31.5" customHeight="1">
      <c r="A23" s="1240"/>
      <c r="B23" s="1252"/>
      <c r="C23" s="1253"/>
      <c r="D23" s="1253"/>
      <c r="E23" s="1253"/>
      <c r="F23" s="1254"/>
      <c r="G23" s="1247">
        <f>IF(OR('実施計画書（事業主基準）'!AI257=1,'実施計画書（事業主基準）'!AI258=1,'実施計画書（事業主基準）'!AI259=1,'実施計画書（事業主基準）'!AI260=1,'実施計画書（事業主基準）'!AI261=1,'実施計画書（事業主基準）'!AI262=1,'実施計画書（事業主基準）'!AI263=1),3500,3000)</f>
        <v>3000</v>
      </c>
      <c r="H23" s="1248"/>
      <c r="I23" s="271" t="s">
        <v>205</v>
      </c>
      <c r="J23" s="271" t="s">
        <v>187</v>
      </c>
      <c r="K23" s="1181"/>
      <c r="L23" s="1181"/>
      <c r="M23" s="272" t="s">
        <v>166</v>
      </c>
      <c r="N23" s="290"/>
    </row>
    <row r="24" spans="1:14" ht="31.5" customHeight="1" thickBot="1">
      <c r="A24" s="1240"/>
      <c r="B24" s="1255"/>
      <c r="C24" s="1256"/>
      <c r="D24" s="1256"/>
      <c r="E24" s="1256"/>
      <c r="F24" s="1257"/>
      <c r="G24" s="292" t="s">
        <v>198</v>
      </c>
      <c r="H24" s="293"/>
      <c r="I24" s="1194">
        <f>ROUNDDOWN(G23*K23,0)</f>
        <v>0</v>
      </c>
      <c r="J24" s="1194"/>
      <c r="K24" s="1194"/>
      <c r="L24" s="1194"/>
      <c r="M24" s="217" t="s">
        <v>106</v>
      </c>
      <c r="N24" s="316"/>
    </row>
    <row r="25" spans="1:14" ht="31.5" customHeight="1" thickBot="1">
      <c r="A25" s="1241"/>
      <c r="B25" s="1177" t="s">
        <v>255</v>
      </c>
      <c r="C25" s="1178"/>
      <c r="D25" s="1178"/>
      <c r="E25" s="1178"/>
      <c r="F25" s="1178"/>
      <c r="G25" s="1178"/>
      <c r="H25" s="280"/>
      <c r="I25" s="1166">
        <f>I15+I18+I21+I24</f>
        <v>0</v>
      </c>
      <c r="J25" s="1166"/>
      <c r="K25" s="1166"/>
      <c r="L25" s="1166"/>
      <c r="M25" s="218" t="s">
        <v>106</v>
      </c>
      <c r="N25" s="219"/>
    </row>
    <row r="26" spans="1:14" ht="31.5" customHeight="1" thickBot="1">
      <c r="A26" s="1209" t="s">
        <v>256</v>
      </c>
      <c r="B26" s="1211" t="s">
        <v>231</v>
      </c>
      <c r="C26" s="1164"/>
      <c r="D26" s="1164"/>
      <c r="E26" s="1164"/>
      <c r="F26" s="1164"/>
      <c r="G26" s="266" t="s">
        <v>185</v>
      </c>
      <c r="H26" s="294"/>
      <c r="I26" s="1159">
        <f>プラスワン・システム!H50</f>
        <v>0</v>
      </c>
      <c r="J26" s="1159"/>
      <c r="K26" s="1159"/>
      <c r="L26" s="1159"/>
      <c r="M26" s="199" t="s">
        <v>106</v>
      </c>
      <c r="N26" s="315" t="s">
        <v>232</v>
      </c>
    </row>
    <row r="27" spans="1:14" ht="31.5" customHeight="1" thickBot="1">
      <c r="A27" s="1210"/>
      <c r="B27" s="1177" t="s">
        <v>257</v>
      </c>
      <c r="C27" s="1178"/>
      <c r="D27" s="1178"/>
      <c r="E27" s="1178"/>
      <c r="F27" s="1178"/>
      <c r="G27" s="1178"/>
      <c r="H27" s="280"/>
      <c r="I27" s="1166">
        <f>I26</f>
        <v>0</v>
      </c>
      <c r="J27" s="1166"/>
      <c r="K27" s="1166"/>
      <c r="L27" s="1166"/>
      <c r="M27" s="218" t="s">
        <v>106</v>
      </c>
      <c r="N27" s="263" t="s">
        <v>233</v>
      </c>
    </row>
    <row r="28" spans="1:14" ht="31.5" customHeight="1">
      <c r="A28" s="1202" t="s">
        <v>236</v>
      </c>
      <c r="B28" s="1160" t="s">
        <v>235</v>
      </c>
      <c r="C28" s="1161"/>
      <c r="D28" s="1161"/>
      <c r="E28" s="1161"/>
      <c r="F28" s="1162"/>
      <c r="G28" s="292" t="s">
        <v>198</v>
      </c>
      <c r="H28" s="293"/>
      <c r="I28" s="1208">
        <f>'その他-蓄電池システム'!H57</f>
        <v>0</v>
      </c>
      <c r="J28" s="1208"/>
      <c r="K28" s="1208"/>
      <c r="L28" s="1208"/>
      <c r="M28" s="217" t="s">
        <v>106</v>
      </c>
      <c r="N28" s="203" t="s">
        <v>237</v>
      </c>
    </row>
    <row r="29" spans="1:14" ht="31.5" customHeight="1">
      <c r="A29" s="1202"/>
      <c r="B29" s="1163" t="s">
        <v>202</v>
      </c>
      <c r="C29" s="1164"/>
      <c r="D29" s="731">
        <f>'その他①'!F2</f>
        <v>0</v>
      </c>
      <c r="E29" s="731"/>
      <c r="F29" s="202" t="s">
        <v>74</v>
      </c>
      <c r="G29" s="295" t="s">
        <v>185</v>
      </c>
      <c r="H29" s="296"/>
      <c r="I29" s="1165">
        <f>'その他①'!H52</f>
        <v>0</v>
      </c>
      <c r="J29" s="1165"/>
      <c r="K29" s="1165"/>
      <c r="L29" s="1165"/>
      <c r="M29" s="201" t="s">
        <v>106</v>
      </c>
      <c r="N29" s="259"/>
    </row>
    <row r="30" spans="1:14" ht="31.5" customHeight="1" thickBot="1">
      <c r="A30" s="1202"/>
      <c r="B30" s="1163" t="s">
        <v>206</v>
      </c>
      <c r="C30" s="1164"/>
      <c r="D30" s="731">
        <f>'その他②'!F2</f>
        <v>0</v>
      </c>
      <c r="E30" s="731"/>
      <c r="F30" s="202" t="s">
        <v>74</v>
      </c>
      <c r="G30" s="295" t="s">
        <v>185</v>
      </c>
      <c r="H30" s="296"/>
      <c r="I30" s="1165">
        <f>'その他②'!H52</f>
        <v>0</v>
      </c>
      <c r="J30" s="1165"/>
      <c r="K30" s="1165"/>
      <c r="L30" s="1165"/>
      <c r="M30" s="201" t="s">
        <v>106</v>
      </c>
      <c r="N30" s="203"/>
    </row>
    <row r="31" spans="1:14" ht="31.5" customHeight="1" thickBot="1">
      <c r="A31" s="1203"/>
      <c r="B31" s="1177" t="s">
        <v>258</v>
      </c>
      <c r="C31" s="1178"/>
      <c r="D31" s="1178"/>
      <c r="E31" s="1178"/>
      <c r="F31" s="1178"/>
      <c r="G31" s="1178"/>
      <c r="H31" s="280"/>
      <c r="I31" s="1176">
        <f>SUM(I28+I29+I30)</f>
        <v>0</v>
      </c>
      <c r="J31" s="1176"/>
      <c r="K31" s="1176"/>
      <c r="L31" s="1176"/>
      <c r="M31" s="218" t="s">
        <v>106</v>
      </c>
      <c r="N31" s="219"/>
    </row>
    <row r="32" spans="1:14" ht="31.5" customHeight="1">
      <c r="A32" s="1173" t="s">
        <v>259</v>
      </c>
      <c r="B32" s="1174"/>
      <c r="C32" s="1174"/>
      <c r="D32" s="1174"/>
      <c r="E32" s="1174"/>
      <c r="F32" s="1174"/>
      <c r="G32" s="1174"/>
      <c r="H32" s="294"/>
      <c r="I32" s="1175">
        <f>I12+I25+I27+I31</f>
        <v>0</v>
      </c>
      <c r="J32" s="1175"/>
      <c r="K32" s="1175"/>
      <c r="L32" s="1175"/>
      <c r="M32" s="214" t="s">
        <v>106</v>
      </c>
      <c r="N32" s="200"/>
    </row>
    <row r="33" spans="1:14" ht="31.5" customHeight="1" thickBot="1">
      <c r="A33" s="1170" t="s">
        <v>260</v>
      </c>
      <c r="B33" s="1171"/>
      <c r="C33" s="1171"/>
      <c r="D33" s="1171"/>
      <c r="E33" s="1171"/>
      <c r="F33" s="1171"/>
      <c r="G33" s="1171"/>
      <c r="H33" s="297"/>
      <c r="I33" s="1172">
        <f>ROUNDDOWN(I32/2,0)</f>
        <v>0</v>
      </c>
      <c r="J33" s="1172"/>
      <c r="K33" s="1172"/>
      <c r="L33" s="1172"/>
      <c r="M33" s="254" t="s">
        <v>106</v>
      </c>
      <c r="N33" s="255" t="s">
        <v>208</v>
      </c>
    </row>
    <row r="34" spans="1:14" ht="31.5" customHeight="1" thickBot="1">
      <c r="A34" s="1167" t="s">
        <v>261</v>
      </c>
      <c r="B34" s="1168"/>
      <c r="C34" s="1168"/>
      <c r="D34" s="1168"/>
      <c r="E34" s="1168"/>
      <c r="F34" s="1168"/>
      <c r="G34" s="1168"/>
      <c r="H34" s="298"/>
      <c r="I34" s="1169">
        <f>IF(I33&gt;3500000,3500000,I33)</f>
        <v>0</v>
      </c>
      <c r="J34" s="1169"/>
      <c r="K34" s="1169"/>
      <c r="L34" s="1169"/>
      <c r="M34" s="204" t="s">
        <v>106</v>
      </c>
      <c r="N34" s="205" t="s">
        <v>228</v>
      </c>
    </row>
    <row r="35" spans="7:12" s="1" customFormat="1" ht="25.5" customHeight="1">
      <c r="G35" s="206"/>
      <c r="H35" s="206"/>
      <c r="I35" s="207"/>
      <c r="J35" s="207"/>
      <c r="K35" s="207"/>
      <c r="L35" s="207"/>
    </row>
    <row r="46" ht="13.5">
      <c r="A46" s="19"/>
    </row>
  </sheetData>
  <sheetProtection password="FD89" sheet="1"/>
  <mergeCells count="64">
    <mergeCell ref="I20:L20"/>
    <mergeCell ref="I24:L24"/>
    <mergeCell ref="G22:M22"/>
    <mergeCell ref="G23:H23"/>
    <mergeCell ref="K23:L23"/>
    <mergeCell ref="B22:F24"/>
    <mergeCell ref="I21:L21"/>
    <mergeCell ref="A2:N2"/>
    <mergeCell ref="A7:F7"/>
    <mergeCell ref="G7:M7"/>
    <mergeCell ref="A8:A12"/>
    <mergeCell ref="C13:F13"/>
    <mergeCell ref="A13:A25"/>
    <mergeCell ref="I15:L15"/>
    <mergeCell ref="I10:L10"/>
    <mergeCell ref="I11:L11"/>
    <mergeCell ref="B25:G25"/>
    <mergeCell ref="G8:M8"/>
    <mergeCell ref="I13:L13"/>
    <mergeCell ref="I19:L19"/>
    <mergeCell ref="I14:L14"/>
    <mergeCell ref="C14:F14"/>
    <mergeCell ref="C11:F11"/>
    <mergeCell ref="B12:G12"/>
    <mergeCell ref="B16:B18"/>
    <mergeCell ref="C18:G18"/>
    <mergeCell ref="B13:B15"/>
    <mergeCell ref="I16:L16"/>
    <mergeCell ref="A28:A31"/>
    <mergeCell ref="C19:F19"/>
    <mergeCell ref="I17:L17"/>
    <mergeCell ref="B27:G27"/>
    <mergeCell ref="I28:L28"/>
    <mergeCell ref="A26:A27"/>
    <mergeCell ref="C21:G21"/>
    <mergeCell ref="B26:F26"/>
    <mergeCell ref="I25:L25"/>
    <mergeCell ref="G9:H9"/>
    <mergeCell ref="K9:L9"/>
    <mergeCell ref="I12:L12"/>
    <mergeCell ref="B19:B21"/>
    <mergeCell ref="C20:F20"/>
    <mergeCell ref="C15:G15"/>
    <mergeCell ref="C9:F9"/>
    <mergeCell ref="I18:L18"/>
    <mergeCell ref="C17:F17"/>
    <mergeCell ref="C16:F16"/>
    <mergeCell ref="A34:G34"/>
    <mergeCell ref="I34:L34"/>
    <mergeCell ref="A33:G33"/>
    <mergeCell ref="I33:L33"/>
    <mergeCell ref="I30:L30"/>
    <mergeCell ref="A32:G32"/>
    <mergeCell ref="I32:L32"/>
    <mergeCell ref="I31:L31"/>
    <mergeCell ref="B31:G31"/>
    <mergeCell ref="I26:L26"/>
    <mergeCell ref="B28:F28"/>
    <mergeCell ref="D29:E29"/>
    <mergeCell ref="B30:C30"/>
    <mergeCell ref="D30:E30"/>
    <mergeCell ref="I29:L29"/>
    <mergeCell ref="B29:C29"/>
    <mergeCell ref="I27:L27"/>
  </mergeCells>
  <dataValidations count="2">
    <dataValidation type="custom" allowBlank="1" showInputMessage="1" showErrorMessage="1" errorTitle="入力エラー" error="小数点は第二位まで、三位以下切り捨てで入力して下さい。" imeMode="disabled" sqref="G9:H9">
      <formula1>G9-ROUNDDOWN(G9,2)=0</formula1>
    </dataValidation>
    <dataValidation allowBlank="1" showInputMessage="1" showErrorMessage="1" imeMode="disabled" sqref="K9:L9 I10:L21 K23:L23 I24:L24 I25:L25 I26:L26 I27:L27 I28:L28 I29:L29 I30:L30 I31:L31 I32:L32 I33:L33 I34:L34"/>
  </dataValidations>
  <printOptions horizontalCentered="1"/>
  <pageMargins left="0.4724409448818898" right="0.4724409448818898" top="0.7086614173228347" bottom="0.4330708661417323" header="0.3937007874015748" footer="0.31496062992125984"/>
  <pageSetup horizontalDpi="600" verticalDpi="600" orientation="portrait" paperSize="9" scale="84" r:id="rId1"/>
  <headerFooter>
    <oddHeader>&amp;R&amp;"ＭＳ 明朝,標準"&amp;13定型様式２</oddHeader>
  </headerFooter>
  <ignoredErrors>
    <ignoredError sqref="I11 I13:L14 I16:L17 I19:L19 I28:L30 I26 I20:L20 D29:D30" unlockedFormula="1"/>
  </ignoredErrors>
</worksheet>
</file>

<file path=xl/worksheets/sheet4.xml><?xml version="1.0" encoding="utf-8"?>
<worksheet xmlns="http://schemas.openxmlformats.org/spreadsheetml/2006/main" xmlns:r="http://schemas.openxmlformats.org/officeDocument/2006/relationships">
  <dimension ref="A1:N60"/>
  <sheetViews>
    <sheetView view="pageBreakPreview" zoomScale="75" zoomScaleSheetLayoutView="75" workbookViewId="0" topLeftCell="A1">
      <selection activeCell="A1" sqref="A1"/>
    </sheetView>
  </sheetViews>
  <sheetFormatPr defaultColWidth="9.140625" defaultRowHeight="15"/>
  <cols>
    <col min="1" max="1" width="12.421875" style="2" customWidth="1"/>
    <col min="2" max="2" width="8.140625" style="2" bestFit="1" customWidth="1"/>
    <col min="3" max="4" width="20.421875" style="2" customWidth="1"/>
    <col min="5" max="5" width="7.421875" style="2" customWidth="1"/>
    <col min="6" max="6" width="6.8515625" style="2" customWidth="1"/>
    <col min="7" max="9" width="12.00390625" style="2" customWidth="1"/>
    <col min="10" max="10" width="13.421875" style="2" customWidth="1"/>
    <col min="11" max="12" width="9.00390625" style="2" customWidth="1"/>
    <col min="13" max="13" width="47.7109375" style="2" customWidth="1"/>
    <col min="14" max="16384" width="9.00390625" style="2" customWidth="1"/>
  </cols>
  <sheetData>
    <row r="1" spans="1:10" ht="18">
      <c r="A1" s="324"/>
      <c r="B1" s="1"/>
      <c r="C1" s="1"/>
      <c r="D1" s="1"/>
      <c r="E1" s="1"/>
      <c r="F1" s="1"/>
      <c r="G1" s="1"/>
      <c r="H1" s="1"/>
      <c r="I1" s="1"/>
      <c r="J1" s="211">
        <f>'実施計画書（事業主基準）'!AH1</f>
      </c>
    </row>
    <row r="2" spans="1:10" ht="21" customHeight="1">
      <c r="A2" s="1259" t="s">
        <v>695</v>
      </c>
      <c r="B2" s="1260"/>
      <c r="C2" s="1260"/>
      <c r="D2" s="1260"/>
      <c r="E2" s="1260"/>
      <c r="F2" s="1260"/>
      <c r="G2" s="1260"/>
      <c r="H2" s="1260"/>
      <c r="I2" s="1260"/>
      <c r="J2" s="1260"/>
    </row>
    <row r="3" spans="1:10" ht="15" customHeight="1">
      <c r="A3" s="3"/>
      <c r="B3" s="3"/>
      <c r="C3" s="3"/>
      <c r="D3" s="3"/>
      <c r="E3" s="3"/>
      <c r="F3" s="3"/>
      <c r="G3" s="3"/>
      <c r="H3" s="3"/>
      <c r="I3" s="3"/>
      <c r="J3" s="3"/>
    </row>
    <row r="4" spans="1:10" ht="14.25">
      <c r="A4" s="5" t="s">
        <v>24</v>
      </c>
      <c r="B4" s="6"/>
      <c r="C4" s="1"/>
      <c r="D4" s="1"/>
      <c r="E4" s="1"/>
      <c r="F4" s="1"/>
      <c r="G4" s="1"/>
      <c r="H4" s="1"/>
      <c r="I4" s="1"/>
      <c r="J4" s="7"/>
    </row>
    <row r="5" spans="1:10" ht="13.5">
      <c r="A5" s="8" t="s">
        <v>238</v>
      </c>
      <c r="B5" s="9"/>
      <c r="C5" s="1"/>
      <c r="D5" s="1"/>
      <c r="E5" s="1"/>
      <c r="F5" s="1"/>
      <c r="G5" s="1"/>
      <c r="H5" s="1"/>
      <c r="I5" s="1"/>
      <c r="J5" s="1"/>
    </row>
    <row r="6" spans="1:10" ht="14.25">
      <c r="A6" s="1"/>
      <c r="B6" s="6"/>
      <c r="C6" s="1"/>
      <c r="D6" s="1"/>
      <c r="E6" s="1"/>
      <c r="F6" s="1"/>
      <c r="G6" s="1"/>
      <c r="H6" s="1"/>
      <c r="I6" s="1"/>
      <c r="J6" s="7" t="s">
        <v>0</v>
      </c>
    </row>
    <row r="7" spans="1:10" ht="21" customHeight="1" thickBot="1">
      <c r="A7" s="10" t="s">
        <v>245</v>
      </c>
      <c r="B7" s="6"/>
      <c r="C7" s="1"/>
      <c r="D7" s="1"/>
      <c r="E7" s="1"/>
      <c r="F7" s="1"/>
      <c r="G7" s="1"/>
      <c r="H7" s="1"/>
      <c r="I7" s="1"/>
      <c r="J7" s="528" t="s">
        <v>244</v>
      </c>
    </row>
    <row r="8" spans="1:10" ht="37.5" customHeight="1">
      <c r="A8" s="234" t="s">
        <v>2</v>
      </c>
      <c r="B8" s="303" t="s">
        <v>3</v>
      </c>
      <c r="C8" s="301" t="s">
        <v>213</v>
      </c>
      <c r="D8" s="311" t="s">
        <v>4</v>
      </c>
      <c r="E8" s="303" t="s">
        <v>5</v>
      </c>
      <c r="F8" s="301" t="s">
        <v>6</v>
      </c>
      <c r="G8" s="302" t="s">
        <v>7</v>
      </c>
      <c r="H8" s="235" t="s">
        <v>22</v>
      </c>
      <c r="I8" s="243" t="s">
        <v>8</v>
      </c>
      <c r="J8" s="244" t="s">
        <v>9</v>
      </c>
    </row>
    <row r="9" spans="1:10" ht="18" customHeight="1">
      <c r="A9" s="1261" t="s">
        <v>35</v>
      </c>
      <c r="B9" s="475"/>
      <c r="C9" s="476"/>
      <c r="D9" s="477"/>
      <c r="E9" s="478"/>
      <c r="F9" s="479"/>
      <c r="G9" s="480"/>
      <c r="H9" s="481">
        <f>ROUNDDOWN(E9*G9,0)</f>
        <v>0</v>
      </c>
      <c r="I9" s="482"/>
      <c r="J9" s="483"/>
    </row>
    <row r="10" spans="1:10" ht="18" customHeight="1">
      <c r="A10" s="1262"/>
      <c r="B10" s="484"/>
      <c r="C10" s="485"/>
      <c r="D10" s="486"/>
      <c r="E10" s="487"/>
      <c r="F10" s="488"/>
      <c r="G10" s="489"/>
      <c r="H10" s="490">
        <f>ROUNDDOWN(E10*G10,0)</f>
        <v>0</v>
      </c>
      <c r="I10" s="491"/>
      <c r="J10" s="492"/>
    </row>
    <row r="11" spans="1:10" ht="18" customHeight="1">
      <c r="A11" s="1262"/>
      <c r="B11" s="484"/>
      <c r="C11" s="485"/>
      <c r="D11" s="486"/>
      <c r="E11" s="487"/>
      <c r="F11" s="488"/>
      <c r="G11" s="489"/>
      <c r="H11" s="490">
        <f aca="true" t="shared" si="0" ref="H11:H43">ROUNDDOWN(E11*G11,0)</f>
        <v>0</v>
      </c>
      <c r="I11" s="491"/>
      <c r="J11" s="492"/>
    </row>
    <row r="12" spans="1:14" ht="18" customHeight="1">
      <c r="A12" s="1262"/>
      <c r="B12" s="484"/>
      <c r="C12" s="485"/>
      <c r="D12" s="486"/>
      <c r="E12" s="487"/>
      <c r="F12" s="488"/>
      <c r="G12" s="489"/>
      <c r="H12" s="490">
        <f t="shared" si="0"/>
        <v>0</v>
      </c>
      <c r="I12" s="491"/>
      <c r="J12" s="492"/>
      <c r="N12" s="327"/>
    </row>
    <row r="13" spans="1:10" ht="18" customHeight="1">
      <c r="A13" s="1262"/>
      <c r="B13" s="484"/>
      <c r="C13" s="485"/>
      <c r="D13" s="486"/>
      <c r="E13" s="487"/>
      <c r="F13" s="488"/>
      <c r="G13" s="489"/>
      <c r="H13" s="490">
        <f t="shared" si="0"/>
        <v>0</v>
      </c>
      <c r="I13" s="491"/>
      <c r="J13" s="492"/>
    </row>
    <row r="14" spans="1:10" ht="18" customHeight="1">
      <c r="A14" s="1262"/>
      <c r="B14" s="484"/>
      <c r="C14" s="485"/>
      <c r="D14" s="486"/>
      <c r="E14" s="487"/>
      <c r="F14" s="488"/>
      <c r="G14" s="489"/>
      <c r="H14" s="490">
        <f t="shared" si="0"/>
        <v>0</v>
      </c>
      <c r="I14" s="491"/>
      <c r="J14" s="492"/>
    </row>
    <row r="15" spans="1:10" ht="18" customHeight="1">
      <c r="A15" s="1262"/>
      <c r="B15" s="484"/>
      <c r="C15" s="485"/>
      <c r="D15" s="486"/>
      <c r="E15" s="487"/>
      <c r="F15" s="488"/>
      <c r="G15" s="489"/>
      <c r="H15" s="490">
        <f t="shared" si="0"/>
        <v>0</v>
      </c>
      <c r="I15" s="491"/>
      <c r="J15" s="492"/>
    </row>
    <row r="16" spans="1:10" ht="18" customHeight="1">
      <c r="A16" s="1262"/>
      <c r="B16" s="484"/>
      <c r="C16" s="485"/>
      <c r="D16" s="486"/>
      <c r="E16" s="487"/>
      <c r="F16" s="488"/>
      <c r="G16" s="489"/>
      <c r="H16" s="490">
        <f t="shared" si="0"/>
        <v>0</v>
      </c>
      <c r="I16" s="491"/>
      <c r="J16" s="492"/>
    </row>
    <row r="17" spans="1:10" ht="18" customHeight="1">
      <c r="A17" s="1262"/>
      <c r="B17" s="484"/>
      <c r="C17" s="485"/>
      <c r="D17" s="486"/>
      <c r="E17" s="487"/>
      <c r="F17" s="488"/>
      <c r="G17" s="489"/>
      <c r="H17" s="490">
        <f t="shared" si="0"/>
        <v>0</v>
      </c>
      <c r="I17" s="491"/>
      <c r="J17" s="492"/>
    </row>
    <row r="18" spans="1:10" ht="18" customHeight="1">
      <c r="A18" s="1262"/>
      <c r="B18" s="484"/>
      <c r="C18" s="485"/>
      <c r="D18" s="486"/>
      <c r="E18" s="487"/>
      <c r="F18" s="488"/>
      <c r="G18" s="489"/>
      <c r="H18" s="490">
        <f t="shared" si="0"/>
        <v>0</v>
      </c>
      <c r="I18" s="491"/>
      <c r="J18" s="492"/>
    </row>
    <row r="19" spans="1:10" ht="18" customHeight="1">
      <c r="A19" s="1262"/>
      <c r="B19" s="484"/>
      <c r="C19" s="485"/>
      <c r="D19" s="486"/>
      <c r="E19" s="487"/>
      <c r="F19" s="488"/>
      <c r="G19" s="489"/>
      <c r="H19" s="490">
        <f t="shared" si="0"/>
        <v>0</v>
      </c>
      <c r="I19" s="491"/>
      <c r="J19" s="492"/>
    </row>
    <row r="20" spans="1:10" ht="18" customHeight="1">
      <c r="A20" s="1262"/>
      <c r="B20" s="484"/>
      <c r="C20" s="485"/>
      <c r="D20" s="486"/>
      <c r="E20" s="487"/>
      <c r="F20" s="488"/>
      <c r="G20" s="489"/>
      <c r="H20" s="490">
        <f t="shared" si="0"/>
        <v>0</v>
      </c>
      <c r="I20" s="491"/>
      <c r="J20" s="492"/>
    </row>
    <row r="21" spans="1:10" ht="18" customHeight="1">
      <c r="A21" s="1262"/>
      <c r="B21" s="484"/>
      <c r="C21" s="485"/>
      <c r="D21" s="486"/>
      <c r="E21" s="487"/>
      <c r="F21" s="488"/>
      <c r="G21" s="489"/>
      <c r="H21" s="490">
        <f t="shared" si="0"/>
        <v>0</v>
      </c>
      <c r="I21" s="491"/>
      <c r="J21" s="492"/>
    </row>
    <row r="22" spans="1:10" ht="18" customHeight="1">
      <c r="A22" s="1262"/>
      <c r="B22" s="484"/>
      <c r="C22" s="485"/>
      <c r="D22" s="486"/>
      <c r="E22" s="487"/>
      <c r="F22" s="488"/>
      <c r="G22" s="489"/>
      <c r="H22" s="490">
        <f t="shared" si="0"/>
        <v>0</v>
      </c>
      <c r="I22" s="491"/>
      <c r="J22" s="492"/>
    </row>
    <row r="23" spans="1:10" ht="18" customHeight="1">
      <c r="A23" s="1262"/>
      <c r="B23" s="484"/>
      <c r="C23" s="485"/>
      <c r="D23" s="486"/>
      <c r="E23" s="487"/>
      <c r="F23" s="488"/>
      <c r="G23" s="489"/>
      <c r="H23" s="490">
        <f t="shared" si="0"/>
        <v>0</v>
      </c>
      <c r="I23" s="491"/>
      <c r="J23" s="492"/>
    </row>
    <row r="24" spans="1:10" ht="18" customHeight="1">
      <c r="A24" s="1262"/>
      <c r="B24" s="484"/>
      <c r="C24" s="485"/>
      <c r="D24" s="486"/>
      <c r="E24" s="487"/>
      <c r="F24" s="488"/>
      <c r="G24" s="489"/>
      <c r="H24" s="490">
        <f t="shared" si="0"/>
        <v>0</v>
      </c>
      <c r="I24" s="491"/>
      <c r="J24" s="492"/>
    </row>
    <row r="25" spans="1:10" ht="18" customHeight="1">
      <c r="A25" s="1262"/>
      <c r="B25" s="484"/>
      <c r="C25" s="485"/>
      <c r="D25" s="486"/>
      <c r="E25" s="487"/>
      <c r="F25" s="488"/>
      <c r="G25" s="489"/>
      <c r="H25" s="490">
        <f t="shared" si="0"/>
        <v>0</v>
      </c>
      <c r="I25" s="491"/>
      <c r="J25" s="492"/>
    </row>
    <row r="26" spans="1:10" ht="18" customHeight="1">
      <c r="A26" s="1262"/>
      <c r="B26" s="484"/>
      <c r="C26" s="485"/>
      <c r="D26" s="486"/>
      <c r="E26" s="487"/>
      <c r="F26" s="488"/>
      <c r="G26" s="489"/>
      <c r="H26" s="490">
        <f t="shared" si="0"/>
        <v>0</v>
      </c>
      <c r="I26" s="491"/>
      <c r="J26" s="492"/>
    </row>
    <row r="27" spans="1:10" ht="18" customHeight="1">
      <c r="A27" s="1262"/>
      <c r="B27" s="484"/>
      <c r="C27" s="485"/>
      <c r="D27" s="486"/>
      <c r="E27" s="487"/>
      <c r="F27" s="488"/>
      <c r="G27" s="489"/>
      <c r="H27" s="490">
        <f t="shared" si="0"/>
        <v>0</v>
      </c>
      <c r="I27" s="491"/>
      <c r="J27" s="492"/>
    </row>
    <row r="28" spans="1:10" ht="18" customHeight="1">
      <c r="A28" s="1262"/>
      <c r="B28" s="484"/>
      <c r="C28" s="485"/>
      <c r="D28" s="486"/>
      <c r="E28" s="487"/>
      <c r="F28" s="488"/>
      <c r="G28" s="489"/>
      <c r="H28" s="490">
        <f t="shared" si="0"/>
        <v>0</v>
      </c>
      <c r="I28" s="491"/>
      <c r="J28" s="492"/>
    </row>
    <row r="29" spans="1:10" ht="18" customHeight="1">
      <c r="A29" s="1262"/>
      <c r="B29" s="484"/>
      <c r="C29" s="485"/>
      <c r="D29" s="486"/>
      <c r="E29" s="487"/>
      <c r="F29" s="488"/>
      <c r="G29" s="489"/>
      <c r="H29" s="490">
        <f t="shared" si="0"/>
        <v>0</v>
      </c>
      <c r="I29" s="491"/>
      <c r="J29" s="492"/>
    </row>
    <row r="30" spans="1:10" ht="18" customHeight="1">
      <c r="A30" s="1262"/>
      <c r="B30" s="484"/>
      <c r="C30" s="485"/>
      <c r="D30" s="486"/>
      <c r="E30" s="487"/>
      <c r="F30" s="488"/>
      <c r="G30" s="489"/>
      <c r="H30" s="490">
        <f t="shared" si="0"/>
        <v>0</v>
      </c>
      <c r="I30" s="491"/>
      <c r="J30" s="492"/>
    </row>
    <row r="31" spans="1:10" ht="18" customHeight="1">
      <c r="A31" s="1262"/>
      <c r="B31" s="484"/>
      <c r="C31" s="485"/>
      <c r="D31" s="486"/>
      <c r="E31" s="487"/>
      <c r="F31" s="488"/>
      <c r="G31" s="489"/>
      <c r="H31" s="490">
        <f t="shared" si="0"/>
        <v>0</v>
      </c>
      <c r="I31" s="491"/>
      <c r="J31" s="492"/>
    </row>
    <row r="32" spans="1:10" ht="18" customHeight="1">
      <c r="A32" s="1262"/>
      <c r="B32" s="484"/>
      <c r="C32" s="485"/>
      <c r="D32" s="486"/>
      <c r="E32" s="487"/>
      <c r="F32" s="488"/>
      <c r="G32" s="489"/>
      <c r="H32" s="490">
        <f t="shared" si="0"/>
        <v>0</v>
      </c>
      <c r="I32" s="491"/>
      <c r="J32" s="492"/>
    </row>
    <row r="33" spans="1:10" ht="18" customHeight="1">
      <c r="A33" s="1262"/>
      <c r="B33" s="484"/>
      <c r="C33" s="485"/>
      <c r="D33" s="486"/>
      <c r="E33" s="487"/>
      <c r="F33" s="488"/>
      <c r="G33" s="489"/>
      <c r="H33" s="490">
        <f t="shared" si="0"/>
        <v>0</v>
      </c>
      <c r="I33" s="491"/>
      <c r="J33" s="492"/>
    </row>
    <row r="34" spans="1:10" ht="18" customHeight="1">
      <c r="A34" s="1262"/>
      <c r="B34" s="484"/>
      <c r="C34" s="485"/>
      <c r="D34" s="486"/>
      <c r="E34" s="487"/>
      <c r="F34" s="488"/>
      <c r="G34" s="489"/>
      <c r="H34" s="490">
        <f t="shared" si="0"/>
        <v>0</v>
      </c>
      <c r="I34" s="491"/>
      <c r="J34" s="492"/>
    </row>
    <row r="35" spans="1:10" ht="18" customHeight="1">
      <c r="A35" s="1262"/>
      <c r="B35" s="484"/>
      <c r="C35" s="485"/>
      <c r="D35" s="486"/>
      <c r="E35" s="487"/>
      <c r="F35" s="488"/>
      <c r="G35" s="489"/>
      <c r="H35" s="490">
        <f t="shared" si="0"/>
        <v>0</v>
      </c>
      <c r="I35" s="491"/>
      <c r="J35" s="492"/>
    </row>
    <row r="36" spans="1:10" ht="18" customHeight="1">
      <c r="A36" s="1262"/>
      <c r="B36" s="484"/>
      <c r="C36" s="485"/>
      <c r="D36" s="486"/>
      <c r="E36" s="487"/>
      <c r="F36" s="488"/>
      <c r="G36" s="489"/>
      <c r="H36" s="490">
        <f t="shared" si="0"/>
        <v>0</v>
      </c>
      <c r="I36" s="491"/>
      <c r="J36" s="492"/>
    </row>
    <row r="37" spans="1:10" ht="18" customHeight="1">
      <c r="A37" s="1262"/>
      <c r="B37" s="484"/>
      <c r="C37" s="485"/>
      <c r="D37" s="486"/>
      <c r="E37" s="487"/>
      <c r="F37" s="488"/>
      <c r="G37" s="489"/>
      <c r="H37" s="490">
        <f t="shared" si="0"/>
        <v>0</v>
      </c>
      <c r="I37" s="491"/>
      <c r="J37" s="492"/>
    </row>
    <row r="38" spans="1:10" ht="18" customHeight="1">
      <c r="A38" s="1262"/>
      <c r="B38" s="484"/>
      <c r="C38" s="485"/>
      <c r="D38" s="486"/>
      <c r="E38" s="487"/>
      <c r="F38" s="488"/>
      <c r="G38" s="489"/>
      <c r="H38" s="490">
        <f t="shared" si="0"/>
        <v>0</v>
      </c>
      <c r="I38" s="491"/>
      <c r="J38" s="492"/>
    </row>
    <row r="39" spans="1:10" ht="18" customHeight="1">
      <c r="A39" s="1262"/>
      <c r="B39" s="484"/>
      <c r="C39" s="485"/>
      <c r="D39" s="486"/>
      <c r="E39" s="487"/>
      <c r="F39" s="488"/>
      <c r="G39" s="489"/>
      <c r="H39" s="490">
        <f t="shared" si="0"/>
        <v>0</v>
      </c>
      <c r="I39" s="491"/>
      <c r="J39" s="492"/>
    </row>
    <row r="40" spans="1:10" ht="18" customHeight="1">
      <c r="A40" s="1262"/>
      <c r="B40" s="484"/>
      <c r="C40" s="485"/>
      <c r="D40" s="486"/>
      <c r="E40" s="487"/>
      <c r="F40" s="488"/>
      <c r="G40" s="489"/>
      <c r="H40" s="490">
        <f t="shared" si="0"/>
        <v>0</v>
      </c>
      <c r="I40" s="493"/>
      <c r="J40" s="492"/>
    </row>
    <row r="41" spans="1:10" ht="18" customHeight="1">
      <c r="A41" s="1262"/>
      <c r="B41" s="484"/>
      <c r="C41" s="485"/>
      <c r="D41" s="486"/>
      <c r="E41" s="487"/>
      <c r="F41" s="488"/>
      <c r="G41" s="489"/>
      <c r="H41" s="490">
        <f t="shared" si="0"/>
        <v>0</v>
      </c>
      <c r="I41" s="493"/>
      <c r="J41" s="492"/>
    </row>
    <row r="42" spans="1:10" ht="18" customHeight="1">
      <c r="A42" s="1262"/>
      <c r="B42" s="484"/>
      <c r="C42" s="485"/>
      <c r="D42" s="486"/>
      <c r="E42" s="487"/>
      <c r="F42" s="488"/>
      <c r="G42" s="489"/>
      <c r="H42" s="490">
        <f t="shared" si="0"/>
        <v>0</v>
      </c>
      <c r="I42" s="493"/>
      <c r="J42" s="492"/>
    </row>
    <row r="43" spans="1:10" ht="18" customHeight="1">
      <c r="A43" s="1262"/>
      <c r="B43" s="494"/>
      <c r="C43" s="495"/>
      <c r="D43" s="496"/>
      <c r="E43" s="497"/>
      <c r="F43" s="498"/>
      <c r="G43" s="499"/>
      <c r="H43" s="500">
        <f t="shared" si="0"/>
        <v>0</v>
      </c>
      <c r="I43" s="501"/>
      <c r="J43" s="502"/>
    </row>
    <row r="44" spans="1:10" ht="20.25" customHeight="1">
      <c r="A44" s="1263" t="s">
        <v>696</v>
      </c>
      <c r="B44" s="1189"/>
      <c r="C44" s="1189"/>
      <c r="D44" s="1189"/>
      <c r="E44" s="1189"/>
      <c r="F44" s="1189"/>
      <c r="G44" s="1264"/>
      <c r="H44" s="41">
        <f>SUM(H9:H43)</f>
        <v>0</v>
      </c>
      <c r="I44" s="1188" t="s">
        <v>26</v>
      </c>
      <c r="J44" s="1265"/>
    </row>
    <row r="45" spans="1:10" ht="37.5" customHeight="1">
      <c r="A45" s="240" t="s">
        <v>2</v>
      </c>
      <c r="B45" s="1266" t="s">
        <v>11</v>
      </c>
      <c r="C45" s="1267"/>
      <c r="D45" s="1268"/>
      <c r="E45" s="308" t="s">
        <v>5</v>
      </c>
      <c r="F45" s="307" t="s">
        <v>6</v>
      </c>
      <c r="G45" s="305" t="s">
        <v>7</v>
      </c>
      <c r="H45" s="237" t="s">
        <v>22</v>
      </c>
      <c r="I45" s="1269" t="s">
        <v>9</v>
      </c>
      <c r="J45" s="1270"/>
    </row>
    <row r="46" spans="1:10" ht="18" customHeight="1">
      <c r="A46" s="1261" t="s">
        <v>246</v>
      </c>
      <c r="B46" s="1287"/>
      <c r="C46" s="1287"/>
      <c r="D46" s="1287"/>
      <c r="E46" s="503"/>
      <c r="F46" s="479"/>
      <c r="G46" s="480"/>
      <c r="H46" s="481">
        <f aca="true" t="shared" si="1" ref="H46:H57">ROUNDDOWN(E46*G46,0)</f>
        <v>0</v>
      </c>
      <c r="I46" s="1287"/>
      <c r="J46" s="1288"/>
    </row>
    <row r="47" spans="1:10" ht="18" customHeight="1">
      <c r="A47" s="1262"/>
      <c r="B47" s="1271"/>
      <c r="C47" s="1271"/>
      <c r="D47" s="1271"/>
      <c r="E47" s="504"/>
      <c r="F47" s="488"/>
      <c r="G47" s="489"/>
      <c r="H47" s="490">
        <f t="shared" si="1"/>
        <v>0</v>
      </c>
      <c r="I47" s="1271"/>
      <c r="J47" s="1272"/>
    </row>
    <row r="48" spans="1:10" ht="18" customHeight="1">
      <c r="A48" s="1262"/>
      <c r="B48" s="1271"/>
      <c r="C48" s="1271"/>
      <c r="D48" s="1271"/>
      <c r="E48" s="504"/>
      <c r="F48" s="488"/>
      <c r="G48" s="489"/>
      <c r="H48" s="490">
        <f t="shared" si="1"/>
        <v>0</v>
      </c>
      <c r="I48" s="1271"/>
      <c r="J48" s="1272"/>
    </row>
    <row r="49" spans="1:10" ht="18" customHeight="1">
      <c r="A49" s="1262"/>
      <c r="B49" s="1271"/>
      <c r="C49" s="1271"/>
      <c r="D49" s="1271"/>
      <c r="E49" s="504"/>
      <c r="F49" s="488"/>
      <c r="G49" s="489"/>
      <c r="H49" s="490">
        <f t="shared" si="1"/>
        <v>0</v>
      </c>
      <c r="I49" s="1271"/>
      <c r="J49" s="1272"/>
    </row>
    <row r="50" spans="1:10" ht="18" customHeight="1">
      <c r="A50" s="1262"/>
      <c r="B50" s="1271"/>
      <c r="C50" s="1271"/>
      <c r="D50" s="1271"/>
      <c r="E50" s="504"/>
      <c r="F50" s="488"/>
      <c r="G50" s="489"/>
      <c r="H50" s="490">
        <f t="shared" si="1"/>
        <v>0</v>
      </c>
      <c r="I50" s="1271"/>
      <c r="J50" s="1272"/>
    </row>
    <row r="51" spans="1:10" ht="18" customHeight="1">
      <c r="A51" s="1262"/>
      <c r="B51" s="1271"/>
      <c r="C51" s="1271"/>
      <c r="D51" s="1271"/>
      <c r="E51" s="504"/>
      <c r="F51" s="488"/>
      <c r="G51" s="489"/>
      <c r="H51" s="490">
        <f t="shared" si="1"/>
        <v>0</v>
      </c>
      <c r="I51" s="1271"/>
      <c r="J51" s="1272"/>
    </row>
    <row r="52" spans="1:10" ht="18" customHeight="1">
      <c r="A52" s="1262"/>
      <c r="B52" s="1271"/>
      <c r="C52" s="1271"/>
      <c r="D52" s="1271"/>
      <c r="E52" s="504"/>
      <c r="F52" s="488"/>
      <c r="G52" s="489"/>
      <c r="H52" s="490">
        <f t="shared" si="1"/>
        <v>0</v>
      </c>
      <c r="I52" s="1271"/>
      <c r="J52" s="1272"/>
    </row>
    <row r="53" spans="1:10" ht="18" customHeight="1">
      <c r="A53" s="1262"/>
      <c r="B53" s="1271"/>
      <c r="C53" s="1271"/>
      <c r="D53" s="1271"/>
      <c r="E53" s="504"/>
      <c r="F53" s="488"/>
      <c r="G53" s="489"/>
      <c r="H53" s="490">
        <f t="shared" si="1"/>
        <v>0</v>
      </c>
      <c r="I53" s="1271"/>
      <c r="J53" s="1272"/>
    </row>
    <row r="54" spans="1:10" ht="18" customHeight="1">
      <c r="A54" s="1262"/>
      <c r="B54" s="1271"/>
      <c r="C54" s="1271"/>
      <c r="D54" s="1271"/>
      <c r="E54" s="504"/>
      <c r="F54" s="488"/>
      <c r="G54" s="489"/>
      <c r="H54" s="490">
        <f t="shared" si="1"/>
        <v>0</v>
      </c>
      <c r="I54" s="1271"/>
      <c r="J54" s="1272"/>
    </row>
    <row r="55" spans="1:10" ht="18" customHeight="1">
      <c r="A55" s="1262"/>
      <c r="B55" s="1271"/>
      <c r="C55" s="1271"/>
      <c r="D55" s="1271"/>
      <c r="E55" s="504"/>
      <c r="F55" s="488"/>
      <c r="G55" s="489"/>
      <c r="H55" s="490">
        <f t="shared" si="1"/>
        <v>0</v>
      </c>
      <c r="I55" s="1271"/>
      <c r="J55" s="1272"/>
    </row>
    <row r="56" spans="1:10" ht="18" customHeight="1">
      <c r="A56" s="1262"/>
      <c r="B56" s="1271"/>
      <c r="C56" s="1271"/>
      <c r="D56" s="1271"/>
      <c r="E56" s="504"/>
      <c r="F56" s="488"/>
      <c r="G56" s="489"/>
      <c r="H56" s="490">
        <f t="shared" si="1"/>
        <v>0</v>
      </c>
      <c r="I56" s="1271"/>
      <c r="J56" s="1272"/>
    </row>
    <row r="57" spans="1:10" ht="18" customHeight="1">
      <c r="A57" s="1286"/>
      <c r="B57" s="1273"/>
      <c r="C57" s="1273"/>
      <c r="D57" s="1273"/>
      <c r="E57" s="497"/>
      <c r="F57" s="498"/>
      <c r="G57" s="499"/>
      <c r="H57" s="500">
        <f t="shared" si="1"/>
        <v>0</v>
      </c>
      <c r="I57" s="1273"/>
      <c r="J57" s="1274"/>
    </row>
    <row r="58" spans="1:10" ht="20.25" customHeight="1" thickBot="1">
      <c r="A58" s="1275" t="s">
        <v>15</v>
      </c>
      <c r="B58" s="1276"/>
      <c r="C58" s="1276"/>
      <c r="D58" s="1276"/>
      <c r="E58" s="1276"/>
      <c r="F58" s="1276"/>
      <c r="G58" s="1277"/>
      <c r="H58" s="42">
        <f>SUM(H46:H57)</f>
        <v>0</v>
      </c>
      <c r="I58" s="1278" t="s">
        <v>26</v>
      </c>
      <c r="J58" s="1279"/>
    </row>
    <row r="59" spans="1:10" ht="27" customHeight="1" thickBot="1">
      <c r="A59" s="1280" t="s">
        <v>697</v>
      </c>
      <c r="B59" s="1281"/>
      <c r="C59" s="1282"/>
      <c r="D59" s="1282"/>
      <c r="E59" s="1282"/>
      <c r="F59" s="1282"/>
      <c r="G59" s="1283"/>
      <c r="H59" s="242">
        <f>H44+H58</f>
        <v>0</v>
      </c>
      <c r="I59" s="1284" t="s">
        <v>16</v>
      </c>
      <c r="J59" s="1285"/>
    </row>
    <row r="60" spans="1:10" ht="13.5">
      <c r="A60" s="14" t="s">
        <v>19</v>
      </c>
      <c r="B60" s="12"/>
      <c r="C60" s="12"/>
      <c r="D60" s="12"/>
      <c r="E60" s="12"/>
      <c r="F60" s="12"/>
      <c r="G60" s="12"/>
      <c r="H60" s="13"/>
      <c r="I60" s="13"/>
      <c r="J60" s="13"/>
    </row>
  </sheetData>
  <sheetProtection/>
  <mergeCells count="35">
    <mergeCell ref="B57:D57"/>
    <mergeCell ref="I57:J57"/>
    <mergeCell ref="A58:G58"/>
    <mergeCell ref="I58:J58"/>
    <mergeCell ref="I53:J53"/>
    <mergeCell ref="A59:G59"/>
    <mergeCell ref="I59:J59"/>
    <mergeCell ref="A46:A57"/>
    <mergeCell ref="B46:D46"/>
    <mergeCell ref="I46:J46"/>
    <mergeCell ref="B55:D55"/>
    <mergeCell ref="I48:J48"/>
    <mergeCell ref="I49:J49"/>
    <mergeCell ref="B50:D50"/>
    <mergeCell ref="I50:J50"/>
    <mergeCell ref="I47:J47"/>
    <mergeCell ref="B48:D48"/>
    <mergeCell ref="B49:D49"/>
    <mergeCell ref="B47:D47"/>
    <mergeCell ref="B56:D56"/>
    <mergeCell ref="I56:J56"/>
    <mergeCell ref="B51:D51"/>
    <mergeCell ref="I51:J51"/>
    <mergeCell ref="B52:D52"/>
    <mergeCell ref="I52:J52"/>
    <mergeCell ref="B53:D53"/>
    <mergeCell ref="I55:J55"/>
    <mergeCell ref="B54:D54"/>
    <mergeCell ref="I54:J54"/>
    <mergeCell ref="A2:J2"/>
    <mergeCell ref="A9:A43"/>
    <mergeCell ref="A44:G44"/>
    <mergeCell ref="I44:J44"/>
    <mergeCell ref="B45:D45"/>
    <mergeCell ref="I45:J45"/>
  </mergeCells>
  <dataValidations count="1">
    <dataValidation allowBlank="1" showInputMessage="1" showErrorMessage="1" imeMode="disabled" sqref="E9:E43 G9:G43 H9:H44 E46:E57 G46:G57 H46:H59"/>
  </dataValidations>
  <printOptions horizontalCentered="1"/>
  <pageMargins left="0.3937007874015748" right="0.35433070866141736" top="0.7480314960629921" bottom="0.3937007874015748" header="0.3937007874015748" footer="0.31496062992125984"/>
  <pageSetup horizontalDpi="600" verticalDpi="600" orientation="portrait" paperSize="9" scale="71" r:id="rId1"/>
  <headerFooter alignWithMargins="0">
    <oddHeader>&amp;R&amp;"ＭＳ 明朝,標準"&amp;14定型様式３　</oddHeader>
  </headerFooter>
  <ignoredErrors>
    <ignoredError sqref="H9:H43 H46:H57" unlockedFormula="1"/>
  </ignoredErrors>
</worksheet>
</file>

<file path=xl/worksheets/sheet5.xml><?xml version="1.0" encoding="utf-8"?>
<worksheet xmlns="http://schemas.openxmlformats.org/spreadsheetml/2006/main" xmlns:r="http://schemas.openxmlformats.org/officeDocument/2006/relationships">
  <dimension ref="A1:N57"/>
  <sheetViews>
    <sheetView view="pageBreakPreview" zoomScale="85" zoomScaleSheetLayoutView="85" workbookViewId="0" topLeftCell="A1">
      <selection activeCell="A1" sqref="A1"/>
    </sheetView>
  </sheetViews>
  <sheetFormatPr defaultColWidth="9.140625" defaultRowHeight="15"/>
  <cols>
    <col min="1" max="1" width="12.421875" style="19" customWidth="1"/>
    <col min="2" max="3" width="7.57421875" style="19" customWidth="1"/>
    <col min="4" max="5" width="18.57421875" style="19" customWidth="1"/>
    <col min="6" max="6" width="7.421875" style="19" customWidth="1"/>
    <col min="7" max="7" width="6.8515625" style="19" customWidth="1"/>
    <col min="8" max="10" width="12.28125" style="19" customWidth="1"/>
    <col min="11" max="11" width="13.421875" style="19" customWidth="1"/>
    <col min="12" max="13" width="9.00390625" style="19" customWidth="1"/>
    <col min="14" max="14" width="47.7109375" style="19" customWidth="1"/>
    <col min="15" max="16384" width="9.00390625" style="19" customWidth="1"/>
  </cols>
  <sheetData>
    <row r="1" spans="1:11" ht="18" customHeight="1">
      <c r="A1" s="18"/>
      <c r="B1" s="18"/>
      <c r="C1" s="20"/>
      <c r="D1" s="20"/>
      <c r="E1" s="20"/>
      <c r="F1" s="20"/>
      <c r="G1" s="20"/>
      <c r="H1" s="20"/>
      <c r="I1" s="20"/>
      <c r="J1" s="20"/>
      <c r="K1" s="212">
        <f>'実施計画書（事業主基準）'!AH1</f>
      </c>
    </row>
    <row r="2" spans="1:11" ht="21">
      <c r="A2" s="1321" t="s">
        <v>42</v>
      </c>
      <c r="B2" s="1321"/>
      <c r="C2" s="1321"/>
      <c r="D2" s="1322"/>
      <c r="E2" s="1322"/>
      <c r="F2" s="1322"/>
      <c r="G2" s="1322"/>
      <c r="H2" s="1322"/>
      <c r="I2" s="1322"/>
      <c r="J2" s="1322"/>
      <c r="K2" s="1322"/>
    </row>
    <row r="3" spans="1:11" ht="15" customHeight="1">
      <c r="A3" s="15"/>
      <c r="B3" s="15"/>
      <c r="C3" s="21"/>
      <c r="D3" s="22"/>
      <c r="E3" s="22"/>
      <c r="F3" s="22"/>
      <c r="G3" s="22"/>
      <c r="H3" s="22"/>
      <c r="I3" s="22"/>
      <c r="J3" s="22"/>
      <c r="K3" s="22"/>
    </row>
    <row r="4" spans="1:11" ht="13.5" customHeight="1">
      <c r="A4" s="5" t="s">
        <v>24</v>
      </c>
      <c r="B4" s="5"/>
      <c r="C4" s="21"/>
      <c r="D4" s="22"/>
      <c r="E4" s="22"/>
      <c r="F4" s="22"/>
      <c r="G4" s="22"/>
      <c r="H4" s="22"/>
      <c r="I4" s="22"/>
      <c r="J4" s="22"/>
      <c r="K4" s="22"/>
    </row>
    <row r="5" spans="1:11" ht="13.5" customHeight="1">
      <c r="A5" s="8" t="s">
        <v>238</v>
      </c>
      <c r="B5" s="8"/>
      <c r="C5" s="21"/>
      <c r="D5" s="22"/>
      <c r="E5" s="22"/>
      <c r="F5" s="22"/>
      <c r="G5" s="22"/>
      <c r="H5" s="22"/>
      <c r="I5" s="22"/>
      <c r="J5" s="22"/>
      <c r="K5" s="22"/>
    </row>
    <row r="6" spans="1:11" ht="14.25">
      <c r="A6" s="20"/>
      <c r="B6" s="20"/>
      <c r="C6" s="28"/>
      <c r="D6" s="20"/>
      <c r="E6" s="20"/>
      <c r="F6" s="20"/>
      <c r="G6" s="20"/>
      <c r="H6" s="20"/>
      <c r="I6" s="20"/>
      <c r="J6" s="20"/>
      <c r="K6" s="29" t="s">
        <v>0</v>
      </c>
    </row>
    <row r="7" spans="1:11" ht="23.25" customHeight="1" thickBot="1">
      <c r="A7" s="30" t="s">
        <v>1</v>
      </c>
      <c r="B7" s="30"/>
      <c r="C7" s="28"/>
      <c r="D7" s="20"/>
      <c r="E7" s="20"/>
      <c r="F7" s="20"/>
      <c r="G7" s="20"/>
      <c r="H7" s="20"/>
      <c r="I7" s="20"/>
      <c r="J7" s="20"/>
      <c r="K7" s="529" t="s">
        <v>28</v>
      </c>
    </row>
    <row r="8" spans="1:11" ht="37.5" customHeight="1">
      <c r="A8" s="234" t="s">
        <v>2</v>
      </c>
      <c r="B8" s="299" t="s">
        <v>29</v>
      </c>
      <c r="C8" s="300" t="s">
        <v>3</v>
      </c>
      <c r="D8" s="301" t="s">
        <v>213</v>
      </c>
      <c r="E8" s="302" t="s">
        <v>4</v>
      </c>
      <c r="F8" s="303" t="s">
        <v>5</v>
      </c>
      <c r="G8" s="301" t="s">
        <v>6</v>
      </c>
      <c r="H8" s="302" t="s">
        <v>51</v>
      </c>
      <c r="I8" s="235" t="s">
        <v>21</v>
      </c>
      <c r="J8" s="1317" t="s">
        <v>9</v>
      </c>
      <c r="K8" s="1318"/>
    </row>
    <row r="9" spans="1:11" ht="18" customHeight="1">
      <c r="A9" s="1261" t="s">
        <v>58</v>
      </c>
      <c r="B9" s="475"/>
      <c r="C9" s="479"/>
      <c r="D9" s="476"/>
      <c r="E9" s="477"/>
      <c r="F9" s="503"/>
      <c r="G9" s="479"/>
      <c r="H9" s="480"/>
      <c r="I9" s="481">
        <f aca="true" t="shared" si="0" ref="I9:I24">ROUNDDOWN(F9*H9,0)</f>
        <v>0</v>
      </c>
      <c r="J9" s="1297"/>
      <c r="K9" s="1313"/>
    </row>
    <row r="10" spans="1:11" ht="18" customHeight="1">
      <c r="A10" s="1329"/>
      <c r="B10" s="484"/>
      <c r="C10" s="488"/>
      <c r="D10" s="485"/>
      <c r="E10" s="486"/>
      <c r="F10" s="504"/>
      <c r="G10" s="488"/>
      <c r="H10" s="489"/>
      <c r="I10" s="490">
        <f t="shared" si="0"/>
        <v>0</v>
      </c>
      <c r="J10" s="1289"/>
      <c r="K10" s="1290"/>
    </row>
    <row r="11" spans="1:11" ht="18" customHeight="1">
      <c r="A11" s="1262"/>
      <c r="B11" s="484"/>
      <c r="C11" s="488"/>
      <c r="D11" s="485"/>
      <c r="E11" s="486"/>
      <c r="F11" s="504"/>
      <c r="G11" s="488"/>
      <c r="H11" s="489"/>
      <c r="I11" s="490">
        <f t="shared" si="0"/>
        <v>0</v>
      </c>
      <c r="J11" s="1289"/>
      <c r="K11" s="1290"/>
    </row>
    <row r="12" spans="1:14" ht="18" customHeight="1">
      <c r="A12" s="1262"/>
      <c r="B12" s="484"/>
      <c r="C12" s="488"/>
      <c r="D12" s="485"/>
      <c r="E12" s="486"/>
      <c r="F12" s="504"/>
      <c r="G12" s="488"/>
      <c r="H12" s="489"/>
      <c r="I12" s="490">
        <f t="shared" si="0"/>
        <v>0</v>
      </c>
      <c r="J12" s="1289"/>
      <c r="K12" s="1290"/>
      <c r="N12" s="326"/>
    </row>
    <row r="13" spans="1:11" ht="18" customHeight="1">
      <c r="A13" s="1262"/>
      <c r="B13" s="484"/>
      <c r="C13" s="488"/>
      <c r="D13" s="485"/>
      <c r="E13" s="486"/>
      <c r="F13" s="504"/>
      <c r="G13" s="488"/>
      <c r="H13" s="489"/>
      <c r="I13" s="490">
        <f t="shared" si="0"/>
        <v>0</v>
      </c>
      <c r="J13" s="1289"/>
      <c r="K13" s="1290"/>
    </row>
    <row r="14" spans="1:11" ht="18" customHeight="1">
      <c r="A14" s="1262"/>
      <c r="B14" s="484"/>
      <c r="C14" s="488"/>
      <c r="D14" s="485"/>
      <c r="E14" s="486"/>
      <c r="F14" s="504"/>
      <c r="G14" s="488"/>
      <c r="H14" s="489"/>
      <c r="I14" s="490">
        <f t="shared" si="0"/>
        <v>0</v>
      </c>
      <c r="J14" s="1289"/>
      <c r="K14" s="1290"/>
    </row>
    <row r="15" spans="1:11" ht="18" customHeight="1">
      <c r="A15" s="1262"/>
      <c r="B15" s="484"/>
      <c r="C15" s="488"/>
      <c r="D15" s="485"/>
      <c r="E15" s="486"/>
      <c r="F15" s="504"/>
      <c r="G15" s="488"/>
      <c r="H15" s="489"/>
      <c r="I15" s="490">
        <f t="shared" si="0"/>
        <v>0</v>
      </c>
      <c r="J15" s="1289"/>
      <c r="K15" s="1290"/>
    </row>
    <row r="16" spans="1:11" ht="18" customHeight="1">
      <c r="A16" s="1262"/>
      <c r="B16" s="484"/>
      <c r="C16" s="488"/>
      <c r="D16" s="485"/>
      <c r="E16" s="486"/>
      <c r="F16" s="504"/>
      <c r="G16" s="488"/>
      <c r="H16" s="489"/>
      <c r="I16" s="490">
        <f t="shared" si="0"/>
        <v>0</v>
      </c>
      <c r="J16" s="1289"/>
      <c r="K16" s="1290"/>
    </row>
    <row r="17" spans="1:11" ht="18" customHeight="1">
      <c r="A17" s="1262"/>
      <c r="B17" s="484"/>
      <c r="C17" s="488"/>
      <c r="D17" s="485"/>
      <c r="E17" s="486"/>
      <c r="F17" s="504"/>
      <c r="G17" s="488"/>
      <c r="H17" s="489"/>
      <c r="I17" s="490">
        <f t="shared" si="0"/>
        <v>0</v>
      </c>
      <c r="J17" s="1289"/>
      <c r="K17" s="1290"/>
    </row>
    <row r="18" spans="1:11" ht="18" customHeight="1">
      <c r="A18" s="1262"/>
      <c r="B18" s="494"/>
      <c r="C18" s="498"/>
      <c r="D18" s="495"/>
      <c r="E18" s="496"/>
      <c r="F18" s="505"/>
      <c r="G18" s="498"/>
      <c r="H18" s="499"/>
      <c r="I18" s="500">
        <f t="shared" si="0"/>
        <v>0</v>
      </c>
      <c r="J18" s="1306"/>
      <c r="K18" s="1309"/>
    </row>
    <row r="19" spans="1:11" ht="24.75" customHeight="1">
      <c r="A19" s="1263" t="s">
        <v>34</v>
      </c>
      <c r="B19" s="1189"/>
      <c r="C19" s="1189"/>
      <c r="D19" s="1189"/>
      <c r="E19" s="1189"/>
      <c r="F19" s="1189"/>
      <c r="G19" s="1189"/>
      <c r="H19" s="1264"/>
      <c r="I19" s="41">
        <f>SUM(I9:I18)</f>
        <v>0</v>
      </c>
      <c r="J19" s="1188" t="s">
        <v>26</v>
      </c>
      <c r="K19" s="1265"/>
    </row>
    <row r="20" spans="1:11" ht="37.5" customHeight="1">
      <c r="A20" s="236" t="s">
        <v>2</v>
      </c>
      <c r="B20" s="304" t="s">
        <v>29</v>
      </c>
      <c r="C20" s="306" t="s">
        <v>3</v>
      </c>
      <c r="D20" s="307" t="s">
        <v>213</v>
      </c>
      <c r="E20" s="305" t="s">
        <v>4</v>
      </c>
      <c r="F20" s="308" t="s">
        <v>5</v>
      </c>
      <c r="G20" s="307" t="s">
        <v>6</v>
      </c>
      <c r="H20" s="305" t="s">
        <v>52</v>
      </c>
      <c r="I20" s="237" t="s">
        <v>21</v>
      </c>
      <c r="J20" s="238" t="s">
        <v>8</v>
      </c>
      <c r="K20" s="239" t="s">
        <v>57</v>
      </c>
    </row>
    <row r="21" spans="1:11" ht="18" customHeight="1">
      <c r="A21" s="1261" t="s">
        <v>59</v>
      </c>
      <c r="B21" s="506"/>
      <c r="C21" s="507"/>
      <c r="D21" s="508"/>
      <c r="E21" s="509"/>
      <c r="F21" s="510"/>
      <c r="G21" s="507"/>
      <c r="H21" s="511"/>
      <c r="I21" s="481">
        <f t="shared" si="0"/>
        <v>0</v>
      </c>
      <c r="J21" s="512"/>
      <c r="K21" s="483"/>
    </row>
    <row r="22" spans="1:11" ht="18" customHeight="1">
      <c r="A22" s="1262"/>
      <c r="B22" s="484"/>
      <c r="C22" s="488"/>
      <c r="D22" s="485"/>
      <c r="E22" s="486"/>
      <c r="F22" s="504"/>
      <c r="G22" s="488"/>
      <c r="H22" s="489"/>
      <c r="I22" s="490">
        <f>ROUNDDOWN(F22*H22,0)</f>
        <v>0</v>
      </c>
      <c r="J22" s="513"/>
      <c r="K22" s="492"/>
    </row>
    <row r="23" spans="1:11" ht="18" customHeight="1">
      <c r="A23" s="1262"/>
      <c r="B23" s="484"/>
      <c r="C23" s="488"/>
      <c r="D23" s="485"/>
      <c r="E23" s="486"/>
      <c r="F23" s="504"/>
      <c r="G23" s="488"/>
      <c r="H23" s="489"/>
      <c r="I23" s="490">
        <f t="shared" si="0"/>
        <v>0</v>
      </c>
      <c r="J23" s="513"/>
      <c r="K23" s="492"/>
    </row>
    <row r="24" spans="1:11" ht="18" customHeight="1">
      <c r="A24" s="1262"/>
      <c r="B24" s="484"/>
      <c r="C24" s="488"/>
      <c r="D24" s="485"/>
      <c r="E24" s="486"/>
      <c r="F24" s="504"/>
      <c r="G24" s="488"/>
      <c r="H24" s="489"/>
      <c r="I24" s="490">
        <f t="shared" si="0"/>
        <v>0</v>
      </c>
      <c r="J24" s="513"/>
      <c r="K24" s="492"/>
    </row>
    <row r="25" spans="1:14" ht="18" customHeight="1">
      <c r="A25" s="1262"/>
      <c r="B25" s="484"/>
      <c r="C25" s="488"/>
      <c r="D25" s="485"/>
      <c r="E25" s="486"/>
      <c r="F25" s="504"/>
      <c r="G25" s="488"/>
      <c r="H25" s="489"/>
      <c r="I25" s="490">
        <f>ROUNDDOWN(F25*H25,0)</f>
        <v>0</v>
      </c>
      <c r="J25" s="513"/>
      <c r="K25" s="492"/>
      <c r="N25" s="261"/>
    </row>
    <row r="26" spans="1:11" ht="18" customHeight="1">
      <c r="A26" s="1262"/>
      <c r="B26" s="484"/>
      <c r="C26" s="488"/>
      <c r="D26" s="485"/>
      <c r="E26" s="486"/>
      <c r="F26" s="504"/>
      <c r="G26" s="488"/>
      <c r="H26" s="489"/>
      <c r="I26" s="490">
        <f>ROUNDDOWN(F26*H26,0)</f>
        <v>0</v>
      </c>
      <c r="J26" s="513"/>
      <c r="K26" s="492"/>
    </row>
    <row r="27" spans="1:14" ht="18" customHeight="1">
      <c r="A27" s="1286"/>
      <c r="B27" s="494"/>
      <c r="C27" s="498"/>
      <c r="D27" s="495"/>
      <c r="E27" s="496"/>
      <c r="F27" s="505"/>
      <c r="G27" s="498"/>
      <c r="H27" s="499"/>
      <c r="I27" s="500">
        <f>ROUNDDOWN(F27*H27,0)</f>
        <v>0</v>
      </c>
      <c r="J27" s="514"/>
      <c r="K27" s="502"/>
      <c r="N27" s="262"/>
    </row>
    <row r="28" spans="1:14" ht="24.75" customHeight="1">
      <c r="A28" s="1323" t="s">
        <v>34</v>
      </c>
      <c r="B28" s="1324"/>
      <c r="C28" s="1324"/>
      <c r="D28" s="1324"/>
      <c r="E28" s="1324"/>
      <c r="F28" s="1324"/>
      <c r="G28" s="1324"/>
      <c r="H28" s="1325"/>
      <c r="I28" s="46">
        <f>SUM(I21:I27)</f>
        <v>0</v>
      </c>
      <c r="J28" s="1326" t="s">
        <v>26</v>
      </c>
      <c r="K28" s="1327"/>
      <c r="N28" s="262"/>
    </row>
    <row r="29" spans="1:11" ht="37.5" customHeight="1">
      <c r="A29" s="422" t="s">
        <v>2</v>
      </c>
      <c r="B29" s="1266" t="s">
        <v>11</v>
      </c>
      <c r="C29" s="1267"/>
      <c r="D29" s="1267"/>
      <c r="E29" s="1268"/>
      <c r="F29" s="308" t="s">
        <v>5</v>
      </c>
      <c r="G29" s="307" t="s">
        <v>6</v>
      </c>
      <c r="H29" s="305" t="s">
        <v>7</v>
      </c>
      <c r="I29" s="237" t="s">
        <v>22</v>
      </c>
      <c r="J29" s="1266" t="s">
        <v>9</v>
      </c>
      <c r="K29" s="1305"/>
    </row>
    <row r="30" spans="1:12" ht="18" customHeight="1">
      <c r="A30" s="1295" t="s">
        <v>263</v>
      </c>
      <c r="B30" s="1297"/>
      <c r="C30" s="1298"/>
      <c r="D30" s="1298"/>
      <c r="E30" s="1299"/>
      <c r="F30" s="510"/>
      <c r="G30" s="507"/>
      <c r="H30" s="511"/>
      <c r="I30" s="481">
        <f>ROUNDDOWN(F30*H30,0)</f>
        <v>0</v>
      </c>
      <c r="J30" s="1297"/>
      <c r="K30" s="1313"/>
      <c r="L30" s="31"/>
    </row>
    <row r="31" spans="1:11" ht="18" customHeight="1">
      <c r="A31" s="1295"/>
      <c r="B31" s="1289"/>
      <c r="C31" s="1311"/>
      <c r="D31" s="1311"/>
      <c r="E31" s="1312"/>
      <c r="F31" s="504"/>
      <c r="G31" s="488"/>
      <c r="H31" s="489"/>
      <c r="I31" s="490">
        <f>ROUNDDOWN(F31*H31,0)</f>
        <v>0</v>
      </c>
      <c r="J31" s="1289"/>
      <c r="K31" s="1290"/>
    </row>
    <row r="32" spans="1:13" ht="18" customHeight="1">
      <c r="A32" s="1296"/>
      <c r="B32" s="1306"/>
      <c r="C32" s="1307"/>
      <c r="D32" s="1307"/>
      <c r="E32" s="1308"/>
      <c r="F32" s="505"/>
      <c r="G32" s="498"/>
      <c r="H32" s="499"/>
      <c r="I32" s="500">
        <f>ROUNDDOWN(F32*H32,0)</f>
        <v>0</v>
      </c>
      <c r="J32" s="1306"/>
      <c r="K32" s="1309"/>
      <c r="M32" s="25"/>
    </row>
    <row r="33" spans="1:11" ht="24.75" customHeight="1">
      <c r="A33" s="1263" t="s">
        <v>15</v>
      </c>
      <c r="B33" s="1293"/>
      <c r="C33" s="1293"/>
      <c r="D33" s="1293"/>
      <c r="E33" s="1293"/>
      <c r="F33" s="1293"/>
      <c r="G33" s="1293"/>
      <c r="H33" s="1294"/>
      <c r="I33" s="44">
        <f>SUM(I30:I32)</f>
        <v>0</v>
      </c>
      <c r="J33" s="1188" t="s">
        <v>26</v>
      </c>
      <c r="K33" s="1265"/>
    </row>
    <row r="34" spans="1:11" ht="24.75" customHeight="1">
      <c r="A34" s="1300" t="s">
        <v>445</v>
      </c>
      <c r="B34" s="1301"/>
      <c r="C34" s="1301"/>
      <c r="D34" s="1301"/>
      <c r="E34" s="1301"/>
      <c r="F34" s="1301"/>
      <c r="G34" s="1301"/>
      <c r="H34" s="1302"/>
      <c r="I34" s="40">
        <f>I19+I28+I33</f>
        <v>0</v>
      </c>
      <c r="J34" s="1303" t="s">
        <v>26</v>
      </c>
      <c r="K34" s="1304"/>
    </row>
    <row r="35" spans="1:11" ht="37.5" customHeight="1">
      <c r="A35" s="236" t="s">
        <v>2</v>
      </c>
      <c r="B35" s="304" t="s">
        <v>36</v>
      </c>
      <c r="C35" s="1328" t="s">
        <v>213</v>
      </c>
      <c r="D35" s="1328"/>
      <c r="E35" s="305" t="s">
        <v>4</v>
      </c>
      <c r="F35" s="308" t="s">
        <v>5</v>
      </c>
      <c r="G35" s="307" t="s">
        <v>6</v>
      </c>
      <c r="H35" s="305" t="s">
        <v>7</v>
      </c>
      <c r="I35" s="237" t="s">
        <v>21</v>
      </c>
      <c r="J35" s="238" t="s">
        <v>8</v>
      </c>
      <c r="K35" s="239" t="s">
        <v>57</v>
      </c>
    </row>
    <row r="36" spans="1:11" ht="18" customHeight="1">
      <c r="A36" s="1261" t="s">
        <v>37</v>
      </c>
      <c r="B36" s="475"/>
      <c r="C36" s="1292"/>
      <c r="D36" s="1292"/>
      <c r="E36" s="477"/>
      <c r="F36" s="510"/>
      <c r="G36" s="507"/>
      <c r="H36" s="511"/>
      <c r="I36" s="481">
        <f aca="true" t="shared" si="1" ref="I36:I42">ROUNDDOWN(F36*H36,0)</f>
        <v>0</v>
      </c>
      <c r="J36" s="512"/>
      <c r="K36" s="483"/>
    </row>
    <row r="37" spans="1:11" ht="18" customHeight="1">
      <c r="A37" s="1262"/>
      <c r="B37" s="484"/>
      <c r="C37" s="1291"/>
      <c r="D37" s="1291"/>
      <c r="E37" s="486"/>
      <c r="F37" s="504"/>
      <c r="G37" s="488"/>
      <c r="H37" s="489"/>
      <c r="I37" s="490">
        <f t="shared" si="1"/>
        <v>0</v>
      </c>
      <c r="J37" s="513"/>
      <c r="K37" s="492"/>
    </row>
    <row r="38" spans="1:11" ht="18" customHeight="1">
      <c r="A38" s="1262"/>
      <c r="B38" s="484"/>
      <c r="C38" s="1291"/>
      <c r="D38" s="1291"/>
      <c r="E38" s="486"/>
      <c r="F38" s="504"/>
      <c r="G38" s="488"/>
      <c r="H38" s="489"/>
      <c r="I38" s="490">
        <f t="shared" si="1"/>
        <v>0</v>
      </c>
      <c r="J38" s="513"/>
      <c r="K38" s="492"/>
    </row>
    <row r="39" spans="1:11" ht="18" customHeight="1">
      <c r="A39" s="1262"/>
      <c r="B39" s="484"/>
      <c r="C39" s="1291"/>
      <c r="D39" s="1291"/>
      <c r="E39" s="486"/>
      <c r="F39" s="504"/>
      <c r="G39" s="488"/>
      <c r="H39" s="489"/>
      <c r="I39" s="490">
        <f t="shared" si="1"/>
        <v>0</v>
      </c>
      <c r="J39" s="513"/>
      <c r="K39" s="492"/>
    </row>
    <row r="40" spans="1:11" ht="18" customHeight="1">
      <c r="A40" s="1262"/>
      <c r="B40" s="484"/>
      <c r="C40" s="1291"/>
      <c r="D40" s="1291"/>
      <c r="E40" s="486"/>
      <c r="F40" s="504"/>
      <c r="G40" s="488"/>
      <c r="H40" s="489"/>
      <c r="I40" s="490">
        <f t="shared" si="1"/>
        <v>0</v>
      </c>
      <c r="J40" s="513"/>
      <c r="K40" s="492"/>
    </row>
    <row r="41" spans="1:11" ht="18" customHeight="1">
      <c r="A41" s="1262"/>
      <c r="B41" s="484"/>
      <c r="C41" s="1291"/>
      <c r="D41" s="1291"/>
      <c r="E41" s="486"/>
      <c r="F41" s="504"/>
      <c r="G41" s="488"/>
      <c r="H41" s="489"/>
      <c r="I41" s="490">
        <f t="shared" si="1"/>
        <v>0</v>
      </c>
      <c r="J41" s="513"/>
      <c r="K41" s="492"/>
    </row>
    <row r="42" spans="1:11" ht="18" customHeight="1">
      <c r="A42" s="1286"/>
      <c r="B42" s="494"/>
      <c r="C42" s="1310"/>
      <c r="D42" s="1310"/>
      <c r="E42" s="496"/>
      <c r="F42" s="505"/>
      <c r="G42" s="498"/>
      <c r="H42" s="499"/>
      <c r="I42" s="500">
        <f t="shared" si="1"/>
        <v>0</v>
      </c>
      <c r="J42" s="514"/>
      <c r="K42" s="502"/>
    </row>
    <row r="43" spans="1:11" ht="24.75" customHeight="1">
      <c r="A43" s="1300" t="s">
        <v>41</v>
      </c>
      <c r="B43" s="1301"/>
      <c r="C43" s="1301"/>
      <c r="D43" s="1301"/>
      <c r="E43" s="1301"/>
      <c r="F43" s="1301"/>
      <c r="G43" s="1301"/>
      <c r="H43" s="1302"/>
      <c r="I43" s="40">
        <f>SUM(I36:I42)</f>
        <v>0</v>
      </c>
      <c r="J43" s="1303" t="s">
        <v>26</v>
      </c>
      <c r="K43" s="1304"/>
    </row>
    <row r="44" spans="1:11" ht="37.5" customHeight="1">
      <c r="A44" s="240" t="s">
        <v>2</v>
      </c>
      <c r="B44" s="1266" t="s">
        <v>11</v>
      </c>
      <c r="C44" s="1267"/>
      <c r="D44" s="1267"/>
      <c r="E44" s="1268"/>
      <c r="F44" s="308" t="s">
        <v>5</v>
      </c>
      <c r="G44" s="307" t="s">
        <v>6</v>
      </c>
      <c r="H44" s="305" t="s">
        <v>7</v>
      </c>
      <c r="I44" s="241" t="s">
        <v>22</v>
      </c>
      <c r="J44" s="1269" t="s">
        <v>9</v>
      </c>
      <c r="K44" s="1270"/>
    </row>
    <row r="45" spans="1:12" ht="18" customHeight="1">
      <c r="A45" s="1262" t="s">
        <v>53</v>
      </c>
      <c r="B45" s="1297"/>
      <c r="C45" s="1298"/>
      <c r="D45" s="1298"/>
      <c r="E45" s="1299"/>
      <c r="F45" s="503"/>
      <c r="G45" s="479"/>
      <c r="H45" s="480"/>
      <c r="I45" s="481">
        <f>ROUNDDOWN(F45*H45,0)</f>
        <v>0</v>
      </c>
      <c r="J45" s="1297"/>
      <c r="K45" s="1313"/>
      <c r="L45" s="31"/>
    </row>
    <row r="46" spans="1:11" ht="18" customHeight="1">
      <c r="A46" s="1262"/>
      <c r="B46" s="1289"/>
      <c r="C46" s="1311"/>
      <c r="D46" s="1311"/>
      <c r="E46" s="1312"/>
      <c r="F46" s="504"/>
      <c r="G46" s="488"/>
      <c r="H46" s="489"/>
      <c r="I46" s="490">
        <f>ROUNDDOWN(F46*H46,0)</f>
        <v>0</v>
      </c>
      <c r="J46" s="1289"/>
      <c r="K46" s="1290"/>
    </row>
    <row r="47" spans="1:13" ht="18" customHeight="1">
      <c r="A47" s="1286"/>
      <c r="B47" s="1306"/>
      <c r="C47" s="1307"/>
      <c r="D47" s="1307"/>
      <c r="E47" s="1308"/>
      <c r="F47" s="505"/>
      <c r="G47" s="498"/>
      <c r="H47" s="499"/>
      <c r="I47" s="500">
        <f aca="true" t="shared" si="2" ref="I47:I52">ROUNDDOWN(F47*H47,0)</f>
        <v>0</v>
      </c>
      <c r="J47" s="1306"/>
      <c r="K47" s="1309"/>
      <c r="M47" s="25"/>
    </row>
    <row r="48" spans="1:13" ht="18" customHeight="1">
      <c r="A48" s="1314" t="s">
        <v>54</v>
      </c>
      <c r="B48" s="1297"/>
      <c r="C48" s="1298"/>
      <c r="D48" s="1298"/>
      <c r="E48" s="1299"/>
      <c r="F48" s="503"/>
      <c r="G48" s="479"/>
      <c r="H48" s="480"/>
      <c r="I48" s="481">
        <f t="shared" si="2"/>
        <v>0</v>
      </c>
      <c r="J48" s="1297"/>
      <c r="K48" s="1313"/>
      <c r="M48" s="25"/>
    </row>
    <row r="49" spans="1:13" ht="18" customHeight="1">
      <c r="A49" s="1314"/>
      <c r="B49" s="1289"/>
      <c r="C49" s="1311"/>
      <c r="D49" s="1311"/>
      <c r="E49" s="1312"/>
      <c r="F49" s="504"/>
      <c r="G49" s="488"/>
      <c r="H49" s="489"/>
      <c r="I49" s="490">
        <f t="shared" si="2"/>
        <v>0</v>
      </c>
      <c r="J49" s="1289"/>
      <c r="K49" s="1290"/>
      <c r="M49" s="25"/>
    </row>
    <row r="50" spans="1:13" ht="18" customHeight="1">
      <c r="A50" s="1314"/>
      <c r="B50" s="1306"/>
      <c r="C50" s="1307"/>
      <c r="D50" s="1307"/>
      <c r="E50" s="1308"/>
      <c r="F50" s="505"/>
      <c r="G50" s="498"/>
      <c r="H50" s="499"/>
      <c r="I50" s="500">
        <f t="shared" si="2"/>
        <v>0</v>
      </c>
      <c r="J50" s="1306"/>
      <c r="K50" s="1309"/>
      <c r="M50" s="25"/>
    </row>
    <row r="51" spans="1:13" ht="18" customHeight="1">
      <c r="A51" s="1261" t="s">
        <v>55</v>
      </c>
      <c r="B51" s="1297"/>
      <c r="C51" s="1298"/>
      <c r="D51" s="1298"/>
      <c r="E51" s="1299"/>
      <c r="F51" s="503"/>
      <c r="G51" s="479"/>
      <c r="H51" s="480"/>
      <c r="I51" s="481">
        <f t="shared" si="2"/>
        <v>0</v>
      </c>
      <c r="J51" s="1297"/>
      <c r="K51" s="1313"/>
      <c r="M51" s="25"/>
    </row>
    <row r="52" spans="1:13" ht="18" customHeight="1">
      <c r="A52" s="1262"/>
      <c r="B52" s="1289"/>
      <c r="C52" s="1311"/>
      <c r="D52" s="1311"/>
      <c r="E52" s="1312"/>
      <c r="F52" s="504"/>
      <c r="G52" s="488"/>
      <c r="H52" s="489"/>
      <c r="I52" s="490">
        <f t="shared" si="2"/>
        <v>0</v>
      </c>
      <c r="J52" s="1289"/>
      <c r="K52" s="1290"/>
      <c r="M52" s="25"/>
    </row>
    <row r="53" spans="1:11" ht="18" customHeight="1">
      <c r="A53" s="1286"/>
      <c r="B53" s="1306"/>
      <c r="C53" s="1307"/>
      <c r="D53" s="1307"/>
      <c r="E53" s="1308"/>
      <c r="F53" s="505"/>
      <c r="G53" s="498"/>
      <c r="H53" s="499"/>
      <c r="I53" s="500">
        <f>ROUNDDOWN(F53*H53,0)</f>
        <v>0</v>
      </c>
      <c r="J53" s="1306"/>
      <c r="K53" s="1309"/>
    </row>
    <row r="54" spans="1:11" ht="24.75" customHeight="1">
      <c r="A54" s="1263" t="s">
        <v>56</v>
      </c>
      <c r="B54" s="1315"/>
      <c r="C54" s="1315"/>
      <c r="D54" s="1315"/>
      <c r="E54" s="1315"/>
      <c r="F54" s="1315"/>
      <c r="G54" s="1315"/>
      <c r="H54" s="1316"/>
      <c r="I54" s="44">
        <f>SUM(I45:I53)</f>
        <v>0</v>
      </c>
      <c r="J54" s="1188" t="s">
        <v>26</v>
      </c>
      <c r="K54" s="1265"/>
    </row>
    <row r="55" spans="1:11" ht="24.75" customHeight="1" thickBot="1">
      <c r="A55" s="1275" t="s">
        <v>444</v>
      </c>
      <c r="B55" s="1276"/>
      <c r="C55" s="1276"/>
      <c r="D55" s="1276"/>
      <c r="E55" s="1276"/>
      <c r="F55" s="1276"/>
      <c r="G55" s="1276"/>
      <c r="H55" s="1277"/>
      <c r="I55" s="42">
        <f>I43+I54</f>
        <v>0</v>
      </c>
      <c r="J55" s="1319" t="s">
        <v>26</v>
      </c>
      <c r="K55" s="1320"/>
    </row>
    <row r="56" spans="1:11" ht="27" customHeight="1" thickBot="1">
      <c r="A56" s="1280" t="s">
        <v>23</v>
      </c>
      <c r="B56" s="1281"/>
      <c r="C56" s="1281"/>
      <c r="D56" s="1282"/>
      <c r="E56" s="1282"/>
      <c r="F56" s="1282"/>
      <c r="G56" s="1282"/>
      <c r="H56" s="1283"/>
      <c r="I56" s="242">
        <f>I34+I55</f>
        <v>0</v>
      </c>
      <c r="J56" s="1284" t="s">
        <v>16</v>
      </c>
      <c r="K56" s="1285"/>
    </row>
    <row r="57" spans="1:11" s="20" customFormat="1" ht="13.5">
      <c r="A57" s="14" t="s">
        <v>19</v>
      </c>
      <c r="B57" s="14"/>
      <c r="C57" s="12"/>
      <c r="D57" s="12"/>
      <c r="E57" s="12"/>
      <c r="F57" s="12"/>
      <c r="G57" s="12"/>
      <c r="H57" s="12"/>
      <c r="I57" s="13"/>
      <c r="J57" s="13"/>
      <c r="K57" s="13"/>
    </row>
    <row r="58" s="20" customFormat="1" ht="13.5"/>
  </sheetData>
  <sheetProtection/>
  <mergeCells count="71">
    <mergeCell ref="J8:K8"/>
    <mergeCell ref="J9:K9"/>
    <mergeCell ref="J54:K54"/>
    <mergeCell ref="A55:H55"/>
    <mergeCell ref="J55:K55"/>
    <mergeCell ref="A2:K2"/>
    <mergeCell ref="A28:H28"/>
    <mergeCell ref="J28:K28"/>
    <mergeCell ref="C35:D35"/>
    <mergeCell ref="A9:A18"/>
    <mergeCell ref="J18:K18"/>
    <mergeCell ref="J12:K12"/>
    <mergeCell ref="J30:K30"/>
    <mergeCell ref="B31:E31"/>
    <mergeCell ref="J31:K31"/>
    <mergeCell ref="B53:E53"/>
    <mergeCell ref="J52:K52"/>
    <mergeCell ref="J45:K45"/>
    <mergeCell ref="B45:E45"/>
    <mergeCell ref="J46:K46"/>
    <mergeCell ref="A56:H56"/>
    <mergeCell ref="J56:K56"/>
    <mergeCell ref="A51:A53"/>
    <mergeCell ref="J53:K53"/>
    <mergeCell ref="A54:H54"/>
    <mergeCell ref="J47:K47"/>
    <mergeCell ref="B48:E48"/>
    <mergeCell ref="A45:A47"/>
    <mergeCell ref="B47:E47"/>
    <mergeCell ref="B51:E51"/>
    <mergeCell ref="B52:E52"/>
    <mergeCell ref="J51:K51"/>
    <mergeCell ref="A48:A50"/>
    <mergeCell ref="J49:K49"/>
    <mergeCell ref="B49:E49"/>
    <mergeCell ref="J50:K50"/>
    <mergeCell ref="B50:E50"/>
    <mergeCell ref="J48:K48"/>
    <mergeCell ref="C42:D42"/>
    <mergeCell ref="A36:A42"/>
    <mergeCell ref="C39:D39"/>
    <mergeCell ref="B44:E44"/>
    <mergeCell ref="B46:E46"/>
    <mergeCell ref="J44:K44"/>
    <mergeCell ref="A43:H43"/>
    <mergeCell ref="C41:D41"/>
    <mergeCell ref="J43:K43"/>
    <mergeCell ref="B29:E29"/>
    <mergeCell ref="A34:H34"/>
    <mergeCell ref="C37:D37"/>
    <mergeCell ref="J34:K34"/>
    <mergeCell ref="J29:K29"/>
    <mergeCell ref="B32:E32"/>
    <mergeCell ref="J32:K32"/>
    <mergeCell ref="A19:H19"/>
    <mergeCell ref="A21:A27"/>
    <mergeCell ref="C40:D40"/>
    <mergeCell ref="C36:D36"/>
    <mergeCell ref="A33:H33"/>
    <mergeCell ref="J33:K33"/>
    <mergeCell ref="A30:A32"/>
    <mergeCell ref="J19:K19"/>
    <mergeCell ref="C38:D38"/>
    <mergeCell ref="B30:E30"/>
    <mergeCell ref="J16:K16"/>
    <mergeCell ref="J10:K10"/>
    <mergeCell ref="J14:K14"/>
    <mergeCell ref="J15:K15"/>
    <mergeCell ref="J11:K11"/>
    <mergeCell ref="J17:K17"/>
    <mergeCell ref="J13:K13"/>
  </mergeCells>
  <dataValidations count="2">
    <dataValidation type="list" allowBlank="1" showInputMessage="1" showErrorMessage="1" sqref="B9:B18">
      <formula1>"2.2kW,2.5kW,2.8kW,3.6kW,4.0kW,5.6kW,　"</formula1>
    </dataValidation>
    <dataValidation allowBlank="1" showInputMessage="1" showErrorMessage="1" imeMode="disabled" sqref="F9:F18 H9:H18 I9:I19 F21:F27 H21:H27 I21:I28 F30:F32 H30:H32 I30:I34 F36:F42 H36:H42 I36:I43 F45:F53 H45:H53 I45:I56"/>
  </dataValidations>
  <printOptions horizontalCentered="1"/>
  <pageMargins left="0.3937007874015748" right="0.35433070866141736" top="0.7480314960629921" bottom="0.3937007874015748" header="0.3937007874015748" footer="0.31496062992125984"/>
  <pageSetup horizontalDpi="600" verticalDpi="600" orientation="portrait" paperSize="9" scale="71" r:id="rId1"/>
  <headerFooter alignWithMargins="0">
    <oddHeader>&amp;R&amp;"ＭＳ 明朝,標準"&amp;14定型様式３　</oddHeader>
  </headerFooter>
  <ignoredErrors>
    <ignoredError sqref="I9:I18 I21:I27 I30:I32 I36:I42 I45:I53" unlockedFormula="1"/>
  </ignoredErrors>
</worksheet>
</file>

<file path=xl/worksheets/sheet6.xml><?xml version="1.0" encoding="utf-8"?>
<worksheet xmlns="http://schemas.openxmlformats.org/spreadsheetml/2006/main" xmlns:r="http://schemas.openxmlformats.org/officeDocument/2006/relationships">
  <dimension ref="A1:N61"/>
  <sheetViews>
    <sheetView view="pageBreakPreview" zoomScale="85" zoomScaleSheetLayoutView="85" workbookViewId="0" topLeftCell="A1">
      <selection activeCell="A1" sqref="A1"/>
    </sheetView>
  </sheetViews>
  <sheetFormatPr defaultColWidth="9.140625" defaultRowHeight="15"/>
  <cols>
    <col min="1" max="1" width="12.421875" style="19" customWidth="1"/>
    <col min="2" max="3" width="7.57421875" style="19" customWidth="1"/>
    <col min="4" max="5" width="18.57421875" style="19" customWidth="1"/>
    <col min="6" max="6" width="7.421875" style="19" customWidth="1"/>
    <col min="7" max="7" width="6.8515625" style="19" customWidth="1"/>
    <col min="8" max="10" width="12.28125" style="19" customWidth="1"/>
    <col min="11" max="11" width="13.421875" style="19" customWidth="1"/>
    <col min="12" max="13" width="9.00390625" style="19" customWidth="1"/>
    <col min="14" max="14" width="47.7109375" style="19" customWidth="1"/>
    <col min="15" max="16384" width="9.00390625" style="19" customWidth="1"/>
  </cols>
  <sheetData>
    <row r="1" spans="1:11" ht="18" customHeight="1">
      <c r="A1" s="18"/>
      <c r="B1" s="18"/>
      <c r="C1" s="20"/>
      <c r="D1" s="20"/>
      <c r="E1" s="20"/>
      <c r="F1" s="20"/>
      <c r="G1" s="20"/>
      <c r="H1" s="20"/>
      <c r="I1" s="20"/>
      <c r="J1" s="20"/>
      <c r="K1" s="212">
        <f>'実施計画書（事業主基準）'!AH1</f>
      </c>
    </row>
    <row r="2" spans="1:11" ht="21">
      <c r="A2" s="1321" t="s">
        <v>243</v>
      </c>
      <c r="B2" s="1321"/>
      <c r="C2" s="1322"/>
      <c r="D2" s="1322"/>
      <c r="E2" s="1322"/>
      <c r="F2" s="1322"/>
      <c r="G2" s="1322"/>
      <c r="H2" s="1322"/>
      <c r="I2" s="1322"/>
      <c r="J2" s="1322"/>
      <c r="K2" s="1322"/>
    </row>
    <row r="3" spans="1:11" ht="15" customHeight="1">
      <c r="A3" s="15"/>
      <c r="B3" s="15"/>
      <c r="C3" s="21"/>
      <c r="D3" s="22"/>
      <c r="E3" s="22"/>
      <c r="F3" s="22"/>
      <c r="G3" s="22"/>
      <c r="H3" s="22"/>
      <c r="I3" s="22"/>
      <c r="J3" s="22"/>
      <c r="K3" s="22"/>
    </row>
    <row r="4" spans="1:11" ht="13.5" customHeight="1">
      <c r="A4" s="5" t="s">
        <v>24</v>
      </c>
      <c r="B4" s="5"/>
      <c r="C4" s="21"/>
      <c r="D4" s="22"/>
      <c r="E4" s="22"/>
      <c r="F4" s="22"/>
      <c r="G4" s="22"/>
      <c r="H4" s="22"/>
      <c r="I4" s="22"/>
      <c r="J4" s="22"/>
      <c r="K4" s="22"/>
    </row>
    <row r="5" spans="1:11" ht="13.5" customHeight="1">
      <c r="A5" s="8" t="s">
        <v>238</v>
      </c>
      <c r="B5" s="8"/>
      <c r="C5" s="21"/>
      <c r="D5" s="22"/>
      <c r="E5" s="22"/>
      <c r="F5" s="22"/>
      <c r="G5" s="22"/>
      <c r="H5" s="22"/>
      <c r="I5" s="22"/>
      <c r="J5" s="22"/>
      <c r="K5" s="22"/>
    </row>
    <row r="6" spans="1:11" ht="14.25">
      <c r="A6" s="20"/>
      <c r="B6" s="20"/>
      <c r="C6" s="28"/>
      <c r="D6" s="20"/>
      <c r="E6" s="20"/>
      <c r="F6" s="20"/>
      <c r="G6" s="20"/>
      <c r="H6" s="20"/>
      <c r="I6" s="20"/>
      <c r="J6" s="20"/>
      <c r="K6" s="29" t="s">
        <v>0</v>
      </c>
    </row>
    <row r="7" spans="1:11" ht="23.25" customHeight="1" thickBot="1">
      <c r="A7" s="30" t="s">
        <v>1</v>
      </c>
      <c r="B7" s="30"/>
      <c r="C7" s="28"/>
      <c r="D7" s="20"/>
      <c r="E7" s="20"/>
      <c r="F7" s="20"/>
      <c r="G7" s="20"/>
      <c r="H7" s="20"/>
      <c r="I7" s="20"/>
      <c r="J7" s="20"/>
      <c r="K7" s="529" t="s">
        <v>43</v>
      </c>
    </row>
    <row r="8" spans="1:11" ht="37.5" customHeight="1">
      <c r="A8" s="234" t="s">
        <v>2</v>
      </c>
      <c r="B8" s="309" t="s">
        <v>3</v>
      </c>
      <c r="C8" s="1330" t="s">
        <v>213</v>
      </c>
      <c r="D8" s="1330"/>
      <c r="E8" s="302" t="s">
        <v>4</v>
      </c>
      <c r="F8" s="303" t="s">
        <v>5</v>
      </c>
      <c r="G8" s="301" t="s">
        <v>6</v>
      </c>
      <c r="H8" s="302" t="s">
        <v>7</v>
      </c>
      <c r="I8" s="235" t="s">
        <v>21</v>
      </c>
      <c r="J8" s="243" t="s">
        <v>8</v>
      </c>
      <c r="K8" s="244" t="s">
        <v>9</v>
      </c>
    </row>
    <row r="9" spans="1:11" ht="18" customHeight="1">
      <c r="A9" s="1331" t="s">
        <v>33</v>
      </c>
      <c r="B9" s="475"/>
      <c r="C9" s="1292"/>
      <c r="D9" s="1292"/>
      <c r="E9" s="477"/>
      <c r="F9" s="515"/>
      <c r="G9" s="479"/>
      <c r="H9" s="480"/>
      <c r="I9" s="481">
        <f aca="true" t="shared" si="0" ref="I9:I35">ROUNDDOWN(F9*H9,0)</f>
        <v>0</v>
      </c>
      <c r="J9" s="482"/>
      <c r="K9" s="483"/>
    </row>
    <row r="10" spans="1:11" ht="18" customHeight="1">
      <c r="A10" s="1332"/>
      <c r="B10" s="484"/>
      <c r="C10" s="1291"/>
      <c r="D10" s="1291"/>
      <c r="E10" s="486"/>
      <c r="F10" s="516"/>
      <c r="G10" s="488"/>
      <c r="H10" s="489"/>
      <c r="I10" s="490">
        <f t="shared" si="0"/>
        <v>0</v>
      </c>
      <c r="J10" s="491"/>
      <c r="K10" s="492"/>
    </row>
    <row r="11" spans="1:11" ht="18" customHeight="1">
      <c r="A11" s="1333"/>
      <c r="B11" s="484"/>
      <c r="C11" s="1291"/>
      <c r="D11" s="1291"/>
      <c r="E11" s="486"/>
      <c r="F11" s="516"/>
      <c r="G11" s="488"/>
      <c r="H11" s="489"/>
      <c r="I11" s="490">
        <f t="shared" si="0"/>
        <v>0</v>
      </c>
      <c r="J11" s="491"/>
      <c r="K11" s="492"/>
    </row>
    <row r="12" spans="1:14" ht="18" customHeight="1">
      <c r="A12" s="1333"/>
      <c r="B12" s="484"/>
      <c r="C12" s="1291"/>
      <c r="D12" s="1291"/>
      <c r="E12" s="486"/>
      <c r="F12" s="516"/>
      <c r="G12" s="488"/>
      <c r="H12" s="489"/>
      <c r="I12" s="490">
        <f t="shared" si="0"/>
        <v>0</v>
      </c>
      <c r="J12" s="491"/>
      <c r="K12" s="492"/>
      <c r="N12" s="326"/>
    </row>
    <row r="13" spans="1:11" ht="18" customHeight="1">
      <c r="A13" s="1333"/>
      <c r="B13" s="484"/>
      <c r="C13" s="1291"/>
      <c r="D13" s="1291"/>
      <c r="E13" s="486"/>
      <c r="F13" s="516"/>
      <c r="G13" s="488"/>
      <c r="H13" s="489"/>
      <c r="I13" s="490">
        <f t="shared" si="0"/>
        <v>0</v>
      </c>
      <c r="J13" s="491"/>
      <c r="K13" s="492"/>
    </row>
    <row r="14" spans="1:11" ht="18" customHeight="1">
      <c r="A14" s="1333"/>
      <c r="B14" s="484"/>
      <c r="C14" s="1291"/>
      <c r="D14" s="1291"/>
      <c r="E14" s="486"/>
      <c r="F14" s="516"/>
      <c r="G14" s="488"/>
      <c r="H14" s="489"/>
      <c r="I14" s="490">
        <f t="shared" si="0"/>
        <v>0</v>
      </c>
      <c r="J14" s="491"/>
      <c r="K14" s="492"/>
    </row>
    <row r="15" spans="1:11" ht="18" customHeight="1">
      <c r="A15" s="1333"/>
      <c r="B15" s="484"/>
      <c r="C15" s="1291"/>
      <c r="D15" s="1291"/>
      <c r="E15" s="486"/>
      <c r="F15" s="516"/>
      <c r="G15" s="488"/>
      <c r="H15" s="489"/>
      <c r="I15" s="490">
        <f t="shared" si="0"/>
        <v>0</v>
      </c>
      <c r="J15" s="491"/>
      <c r="K15" s="492"/>
    </row>
    <row r="16" spans="1:11" ht="18" customHeight="1">
      <c r="A16" s="1333"/>
      <c r="B16" s="484"/>
      <c r="C16" s="1291"/>
      <c r="D16" s="1291"/>
      <c r="E16" s="486"/>
      <c r="F16" s="516"/>
      <c r="G16" s="488"/>
      <c r="H16" s="489"/>
      <c r="I16" s="490">
        <f t="shared" si="0"/>
        <v>0</v>
      </c>
      <c r="J16" s="491"/>
      <c r="K16" s="492"/>
    </row>
    <row r="17" spans="1:11" ht="18" customHeight="1">
      <c r="A17" s="1333"/>
      <c r="B17" s="484"/>
      <c r="C17" s="1291"/>
      <c r="D17" s="1291"/>
      <c r="E17" s="486"/>
      <c r="F17" s="516"/>
      <c r="G17" s="488"/>
      <c r="H17" s="489"/>
      <c r="I17" s="490">
        <f t="shared" si="0"/>
        <v>0</v>
      </c>
      <c r="J17" s="491"/>
      <c r="K17" s="492"/>
    </row>
    <row r="18" spans="1:11" ht="18" customHeight="1">
      <c r="A18" s="1333"/>
      <c r="B18" s="484"/>
      <c r="C18" s="1291"/>
      <c r="D18" s="1291"/>
      <c r="E18" s="486"/>
      <c r="F18" s="516"/>
      <c r="G18" s="488"/>
      <c r="H18" s="489"/>
      <c r="I18" s="490">
        <f t="shared" si="0"/>
        <v>0</v>
      </c>
      <c r="J18" s="491"/>
      <c r="K18" s="492"/>
    </row>
    <row r="19" spans="1:11" ht="18" customHeight="1">
      <c r="A19" s="1333"/>
      <c r="B19" s="484"/>
      <c r="C19" s="1291"/>
      <c r="D19" s="1291"/>
      <c r="E19" s="486"/>
      <c r="F19" s="516"/>
      <c r="G19" s="488"/>
      <c r="H19" s="489"/>
      <c r="I19" s="490">
        <f aca="true" t="shared" si="1" ref="I19:I24">ROUNDDOWN(F19*H19,0)</f>
        <v>0</v>
      </c>
      <c r="J19" s="491"/>
      <c r="K19" s="492"/>
    </row>
    <row r="20" spans="1:11" ht="18" customHeight="1">
      <c r="A20" s="1333"/>
      <c r="B20" s="484"/>
      <c r="C20" s="1291"/>
      <c r="D20" s="1291"/>
      <c r="E20" s="486"/>
      <c r="F20" s="516"/>
      <c r="G20" s="488"/>
      <c r="H20" s="489"/>
      <c r="I20" s="490">
        <f t="shared" si="1"/>
        <v>0</v>
      </c>
      <c r="J20" s="493"/>
      <c r="K20" s="492"/>
    </row>
    <row r="21" spans="1:11" ht="18" customHeight="1">
      <c r="A21" s="1333"/>
      <c r="B21" s="484"/>
      <c r="C21" s="1291"/>
      <c r="D21" s="1291"/>
      <c r="E21" s="486"/>
      <c r="F21" s="516"/>
      <c r="G21" s="488"/>
      <c r="H21" s="489"/>
      <c r="I21" s="490">
        <f t="shared" si="1"/>
        <v>0</v>
      </c>
      <c r="J21" s="491"/>
      <c r="K21" s="492"/>
    </row>
    <row r="22" spans="1:11" ht="18" customHeight="1">
      <c r="A22" s="1333"/>
      <c r="B22" s="484"/>
      <c r="C22" s="1291"/>
      <c r="D22" s="1291"/>
      <c r="E22" s="486"/>
      <c r="F22" s="516"/>
      <c r="G22" s="488"/>
      <c r="H22" s="489"/>
      <c r="I22" s="490">
        <f t="shared" si="1"/>
        <v>0</v>
      </c>
      <c r="J22" s="491"/>
      <c r="K22" s="492"/>
    </row>
    <row r="23" spans="1:11" ht="18" customHeight="1">
      <c r="A23" s="1333"/>
      <c r="B23" s="484"/>
      <c r="C23" s="1291"/>
      <c r="D23" s="1291"/>
      <c r="E23" s="486"/>
      <c r="F23" s="516"/>
      <c r="G23" s="488"/>
      <c r="H23" s="489"/>
      <c r="I23" s="490">
        <f t="shared" si="1"/>
        <v>0</v>
      </c>
      <c r="J23" s="491"/>
      <c r="K23" s="492"/>
    </row>
    <row r="24" spans="1:14" ht="18" customHeight="1">
      <c r="A24" s="1333"/>
      <c r="B24" s="484"/>
      <c r="C24" s="1291"/>
      <c r="D24" s="1291"/>
      <c r="E24" s="486"/>
      <c r="F24" s="516"/>
      <c r="G24" s="488"/>
      <c r="H24" s="489"/>
      <c r="I24" s="490">
        <f t="shared" si="1"/>
        <v>0</v>
      </c>
      <c r="J24" s="493"/>
      <c r="K24" s="492"/>
      <c r="N24" s="261"/>
    </row>
    <row r="25" spans="1:11" ht="18" customHeight="1">
      <c r="A25" s="1334"/>
      <c r="B25" s="484"/>
      <c r="C25" s="1291"/>
      <c r="D25" s="1291"/>
      <c r="E25" s="486"/>
      <c r="F25" s="516"/>
      <c r="G25" s="488"/>
      <c r="H25" s="489"/>
      <c r="I25" s="490">
        <f t="shared" si="0"/>
        <v>0</v>
      </c>
      <c r="J25" s="491"/>
      <c r="K25" s="492"/>
    </row>
    <row r="26" spans="1:11" ht="18" customHeight="1">
      <c r="A26" s="1333"/>
      <c r="B26" s="484"/>
      <c r="C26" s="1291"/>
      <c r="D26" s="1291"/>
      <c r="E26" s="486"/>
      <c r="F26" s="516"/>
      <c r="G26" s="488"/>
      <c r="H26" s="489"/>
      <c r="I26" s="490">
        <f t="shared" si="0"/>
        <v>0</v>
      </c>
      <c r="J26" s="491"/>
      <c r="K26" s="492"/>
    </row>
    <row r="27" spans="1:14" ht="18" customHeight="1">
      <c r="A27" s="1333"/>
      <c r="B27" s="484"/>
      <c r="C27" s="1291"/>
      <c r="D27" s="1291"/>
      <c r="E27" s="486"/>
      <c r="F27" s="516"/>
      <c r="G27" s="488"/>
      <c r="H27" s="489"/>
      <c r="I27" s="490">
        <f t="shared" si="0"/>
        <v>0</v>
      </c>
      <c r="J27" s="491"/>
      <c r="K27" s="492"/>
      <c r="N27" s="262"/>
    </row>
    <row r="28" spans="1:14" ht="18" customHeight="1">
      <c r="A28" s="1333"/>
      <c r="B28" s="484"/>
      <c r="C28" s="1291"/>
      <c r="D28" s="1291"/>
      <c r="E28" s="486"/>
      <c r="F28" s="516"/>
      <c r="G28" s="488"/>
      <c r="H28" s="489"/>
      <c r="I28" s="490">
        <f t="shared" si="0"/>
        <v>0</v>
      </c>
      <c r="J28" s="491"/>
      <c r="K28" s="492"/>
      <c r="N28" s="262"/>
    </row>
    <row r="29" spans="1:11" ht="18" customHeight="1">
      <c r="A29" s="1333"/>
      <c r="B29" s="484"/>
      <c r="C29" s="1291"/>
      <c r="D29" s="1291"/>
      <c r="E29" s="486"/>
      <c r="F29" s="516"/>
      <c r="G29" s="488"/>
      <c r="H29" s="489"/>
      <c r="I29" s="490">
        <f t="shared" si="0"/>
        <v>0</v>
      </c>
      <c r="J29" s="491"/>
      <c r="K29" s="492"/>
    </row>
    <row r="30" spans="1:11" ht="18" customHeight="1">
      <c r="A30" s="1333"/>
      <c r="B30" s="484"/>
      <c r="C30" s="1291"/>
      <c r="D30" s="1291"/>
      <c r="E30" s="486"/>
      <c r="F30" s="516"/>
      <c r="G30" s="488"/>
      <c r="H30" s="489"/>
      <c r="I30" s="490">
        <f t="shared" si="0"/>
        <v>0</v>
      </c>
      <c r="J30" s="491"/>
      <c r="K30" s="492"/>
    </row>
    <row r="31" spans="1:11" ht="18" customHeight="1">
      <c r="A31" s="1333"/>
      <c r="B31" s="484"/>
      <c r="C31" s="1291"/>
      <c r="D31" s="1291"/>
      <c r="E31" s="486"/>
      <c r="F31" s="516"/>
      <c r="G31" s="488"/>
      <c r="H31" s="489"/>
      <c r="I31" s="490">
        <f t="shared" si="0"/>
        <v>0</v>
      </c>
      <c r="J31" s="491"/>
      <c r="K31" s="492"/>
    </row>
    <row r="32" spans="1:11" ht="18" customHeight="1">
      <c r="A32" s="1333"/>
      <c r="B32" s="484"/>
      <c r="C32" s="1291"/>
      <c r="D32" s="1291"/>
      <c r="E32" s="486"/>
      <c r="F32" s="516"/>
      <c r="G32" s="488"/>
      <c r="H32" s="489"/>
      <c r="I32" s="490">
        <f t="shared" si="0"/>
        <v>0</v>
      </c>
      <c r="J32" s="491"/>
      <c r="K32" s="492"/>
    </row>
    <row r="33" spans="1:11" ht="18" customHeight="1">
      <c r="A33" s="1333"/>
      <c r="B33" s="484"/>
      <c r="C33" s="1291"/>
      <c r="D33" s="1291"/>
      <c r="E33" s="486"/>
      <c r="F33" s="516"/>
      <c r="G33" s="488"/>
      <c r="H33" s="489"/>
      <c r="I33" s="490">
        <f t="shared" si="0"/>
        <v>0</v>
      </c>
      <c r="J33" s="491"/>
      <c r="K33" s="492"/>
    </row>
    <row r="34" spans="1:11" ht="18" customHeight="1">
      <c r="A34" s="1333"/>
      <c r="B34" s="484"/>
      <c r="C34" s="1291"/>
      <c r="D34" s="1291"/>
      <c r="E34" s="486"/>
      <c r="F34" s="516"/>
      <c r="G34" s="488"/>
      <c r="H34" s="489"/>
      <c r="I34" s="490">
        <f t="shared" si="0"/>
        <v>0</v>
      </c>
      <c r="J34" s="491"/>
      <c r="K34" s="492"/>
    </row>
    <row r="35" spans="1:11" ht="18" customHeight="1">
      <c r="A35" s="1333"/>
      <c r="B35" s="484"/>
      <c r="C35" s="1291"/>
      <c r="D35" s="1291"/>
      <c r="E35" s="486"/>
      <c r="F35" s="516"/>
      <c r="G35" s="488"/>
      <c r="H35" s="489"/>
      <c r="I35" s="490">
        <f t="shared" si="0"/>
        <v>0</v>
      </c>
      <c r="J35" s="491"/>
      <c r="K35" s="492"/>
    </row>
    <row r="36" spans="1:11" ht="18" customHeight="1">
      <c r="A36" s="1333"/>
      <c r="B36" s="484"/>
      <c r="C36" s="1291"/>
      <c r="D36" s="1291"/>
      <c r="E36" s="486"/>
      <c r="F36" s="516"/>
      <c r="G36" s="488"/>
      <c r="H36" s="489"/>
      <c r="I36" s="490">
        <f>ROUNDDOWN(F36*H36,0)</f>
        <v>0</v>
      </c>
      <c r="J36" s="491"/>
      <c r="K36" s="492"/>
    </row>
    <row r="37" spans="1:11" ht="18" customHeight="1">
      <c r="A37" s="1333"/>
      <c r="B37" s="484"/>
      <c r="C37" s="1291"/>
      <c r="D37" s="1291"/>
      <c r="E37" s="486"/>
      <c r="F37" s="516"/>
      <c r="G37" s="488"/>
      <c r="H37" s="489"/>
      <c r="I37" s="490">
        <f>ROUNDDOWN(F37*H37,0)</f>
        <v>0</v>
      </c>
      <c r="J37" s="493"/>
      <c r="K37" s="492"/>
    </row>
    <row r="38" spans="1:11" ht="18" customHeight="1">
      <c r="A38" s="1335"/>
      <c r="B38" s="494"/>
      <c r="C38" s="1310"/>
      <c r="D38" s="1310"/>
      <c r="E38" s="496"/>
      <c r="F38" s="517"/>
      <c r="G38" s="498"/>
      <c r="H38" s="499"/>
      <c r="I38" s="500">
        <f>ROUNDDOWN(F38*H38,0)</f>
        <v>0</v>
      </c>
      <c r="J38" s="501"/>
      <c r="K38" s="502"/>
    </row>
    <row r="39" spans="1:11" ht="24.75" customHeight="1">
      <c r="A39" s="1300" t="s">
        <v>34</v>
      </c>
      <c r="B39" s="1301"/>
      <c r="C39" s="1301"/>
      <c r="D39" s="1301"/>
      <c r="E39" s="1301"/>
      <c r="F39" s="1301"/>
      <c r="G39" s="1301"/>
      <c r="H39" s="1302"/>
      <c r="I39" s="40">
        <f>SUM(I9:I38)</f>
        <v>0</v>
      </c>
      <c r="J39" s="1303" t="s">
        <v>44</v>
      </c>
      <c r="K39" s="1304"/>
    </row>
    <row r="40" spans="1:11" ht="37.5" customHeight="1">
      <c r="A40" s="240" t="s">
        <v>2</v>
      </c>
      <c r="B40" s="1266" t="s">
        <v>11</v>
      </c>
      <c r="C40" s="1267"/>
      <c r="D40" s="1267"/>
      <c r="E40" s="1268"/>
      <c r="F40" s="308" t="s">
        <v>5</v>
      </c>
      <c r="G40" s="307" t="s">
        <v>6</v>
      </c>
      <c r="H40" s="305" t="s">
        <v>7</v>
      </c>
      <c r="I40" s="241" t="s">
        <v>22</v>
      </c>
      <c r="J40" s="1269" t="s">
        <v>9</v>
      </c>
      <c r="K40" s="1270"/>
    </row>
    <row r="41" spans="1:12" ht="18" customHeight="1">
      <c r="A41" s="1262" t="s">
        <v>12</v>
      </c>
      <c r="B41" s="1297"/>
      <c r="C41" s="1298"/>
      <c r="D41" s="1298"/>
      <c r="E41" s="1299"/>
      <c r="F41" s="503"/>
      <c r="G41" s="479"/>
      <c r="H41" s="480"/>
      <c r="I41" s="481">
        <f>ROUNDDOWN(F41*H41,0)</f>
        <v>0</v>
      </c>
      <c r="J41" s="1297"/>
      <c r="K41" s="1313"/>
      <c r="L41" s="31"/>
    </row>
    <row r="42" spans="1:11" ht="18" customHeight="1">
      <c r="A42" s="1262"/>
      <c r="B42" s="1289"/>
      <c r="C42" s="1311"/>
      <c r="D42" s="1311"/>
      <c r="E42" s="1312"/>
      <c r="F42" s="504"/>
      <c r="G42" s="488"/>
      <c r="H42" s="489"/>
      <c r="I42" s="490">
        <f>ROUNDDOWN(F42*H42,0)</f>
        <v>0</v>
      </c>
      <c r="J42" s="1289"/>
      <c r="K42" s="1290"/>
    </row>
    <row r="43" spans="1:11" ht="18" customHeight="1">
      <c r="A43" s="1262"/>
      <c r="B43" s="1289"/>
      <c r="C43" s="1311"/>
      <c r="D43" s="1311"/>
      <c r="E43" s="1312"/>
      <c r="F43" s="504"/>
      <c r="G43" s="488"/>
      <c r="H43" s="489"/>
      <c r="I43" s="490">
        <f>ROUNDDOWN(F43*H43,0)</f>
        <v>0</v>
      </c>
      <c r="J43" s="1289"/>
      <c r="K43" s="1290"/>
    </row>
    <row r="44" spans="1:11" ht="18" customHeight="1">
      <c r="A44" s="1262"/>
      <c r="B44" s="1289"/>
      <c r="C44" s="1311"/>
      <c r="D44" s="1311"/>
      <c r="E44" s="1312"/>
      <c r="F44" s="504"/>
      <c r="G44" s="488"/>
      <c r="H44" s="489"/>
      <c r="I44" s="490">
        <f>ROUNDDOWN(F44*H44,0)</f>
        <v>0</v>
      </c>
      <c r="J44" s="1289"/>
      <c r="K44" s="1290"/>
    </row>
    <row r="45" spans="1:11" ht="18" customHeight="1">
      <c r="A45" s="1262"/>
      <c r="B45" s="1289"/>
      <c r="C45" s="1311"/>
      <c r="D45" s="1311"/>
      <c r="E45" s="1312"/>
      <c r="F45" s="504"/>
      <c r="G45" s="488"/>
      <c r="H45" s="489"/>
      <c r="I45" s="490">
        <f>ROUNDDOWN(F45*H45,0)</f>
        <v>0</v>
      </c>
      <c r="J45" s="1289"/>
      <c r="K45" s="1290"/>
    </row>
    <row r="46" spans="1:13" ht="18" customHeight="1">
      <c r="A46" s="1286"/>
      <c r="B46" s="1306"/>
      <c r="C46" s="1307"/>
      <c r="D46" s="1307"/>
      <c r="E46" s="1308"/>
      <c r="F46" s="505"/>
      <c r="G46" s="498"/>
      <c r="H46" s="499"/>
      <c r="I46" s="500">
        <f aca="true" t="shared" si="2" ref="I46:I57">ROUNDDOWN(F46*H46,0)</f>
        <v>0</v>
      </c>
      <c r="J46" s="1306"/>
      <c r="K46" s="1309"/>
      <c r="M46" s="25"/>
    </row>
    <row r="47" spans="1:13" ht="18" customHeight="1">
      <c r="A47" s="1314" t="s">
        <v>13</v>
      </c>
      <c r="B47" s="1297"/>
      <c r="C47" s="1298"/>
      <c r="D47" s="1298"/>
      <c r="E47" s="1299"/>
      <c r="F47" s="503"/>
      <c r="G47" s="479"/>
      <c r="H47" s="480"/>
      <c r="I47" s="481">
        <f t="shared" si="2"/>
        <v>0</v>
      </c>
      <c r="J47" s="1297"/>
      <c r="K47" s="1313"/>
      <c r="M47" s="25"/>
    </row>
    <row r="48" spans="1:13" ht="18" customHeight="1">
      <c r="A48" s="1314"/>
      <c r="B48" s="1289"/>
      <c r="C48" s="1311"/>
      <c r="D48" s="1311"/>
      <c r="E48" s="1312"/>
      <c r="F48" s="504"/>
      <c r="G48" s="488"/>
      <c r="H48" s="489"/>
      <c r="I48" s="490">
        <f t="shared" si="2"/>
        <v>0</v>
      </c>
      <c r="J48" s="1289"/>
      <c r="K48" s="1290"/>
      <c r="M48" s="25"/>
    </row>
    <row r="49" spans="1:13" ht="18" customHeight="1">
      <c r="A49" s="1314"/>
      <c r="B49" s="1289"/>
      <c r="C49" s="1311"/>
      <c r="D49" s="1311"/>
      <c r="E49" s="1312"/>
      <c r="F49" s="504"/>
      <c r="G49" s="488"/>
      <c r="H49" s="489"/>
      <c r="I49" s="490">
        <f>ROUNDDOWN(F49*H49,0)</f>
        <v>0</v>
      </c>
      <c r="J49" s="1289"/>
      <c r="K49" s="1290"/>
      <c r="M49" s="25"/>
    </row>
    <row r="50" spans="1:13" ht="18" customHeight="1">
      <c r="A50" s="1314"/>
      <c r="B50" s="1289"/>
      <c r="C50" s="1311"/>
      <c r="D50" s="1311"/>
      <c r="E50" s="1312"/>
      <c r="F50" s="504"/>
      <c r="G50" s="488"/>
      <c r="H50" s="489"/>
      <c r="I50" s="490">
        <f>ROUNDDOWN(F50*H50,0)</f>
        <v>0</v>
      </c>
      <c r="J50" s="1289"/>
      <c r="K50" s="1290"/>
      <c r="M50" s="25"/>
    </row>
    <row r="51" spans="1:13" ht="18" customHeight="1">
      <c r="A51" s="1314"/>
      <c r="B51" s="1289"/>
      <c r="C51" s="1311"/>
      <c r="D51" s="1311"/>
      <c r="E51" s="1312"/>
      <c r="F51" s="504"/>
      <c r="G51" s="488"/>
      <c r="H51" s="489"/>
      <c r="I51" s="490">
        <f t="shared" si="2"/>
        <v>0</v>
      </c>
      <c r="J51" s="1289"/>
      <c r="K51" s="1290"/>
      <c r="M51" s="25"/>
    </row>
    <row r="52" spans="1:13" ht="18" customHeight="1">
      <c r="A52" s="1314"/>
      <c r="B52" s="1306"/>
      <c r="C52" s="1307"/>
      <c r="D52" s="1307"/>
      <c r="E52" s="1308"/>
      <c r="F52" s="505"/>
      <c r="G52" s="498"/>
      <c r="H52" s="499"/>
      <c r="I52" s="500">
        <f t="shared" si="2"/>
        <v>0</v>
      </c>
      <c r="J52" s="1306"/>
      <c r="K52" s="1309"/>
      <c r="M52" s="25"/>
    </row>
    <row r="53" spans="1:13" ht="18" customHeight="1">
      <c r="A53" s="1261" t="s">
        <v>14</v>
      </c>
      <c r="B53" s="1297"/>
      <c r="C53" s="1298"/>
      <c r="D53" s="1298"/>
      <c r="E53" s="1299"/>
      <c r="F53" s="503"/>
      <c r="G53" s="479"/>
      <c r="H53" s="480"/>
      <c r="I53" s="481">
        <f t="shared" si="2"/>
        <v>0</v>
      </c>
      <c r="J53" s="1297"/>
      <c r="K53" s="1313"/>
      <c r="M53" s="25"/>
    </row>
    <row r="54" spans="1:13" ht="18" customHeight="1">
      <c r="A54" s="1262"/>
      <c r="B54" s="1289"/>
      <c r="C54" s="1311"/>
      <c r="D54" s="1311"/>
      <c r="E54" s="1312"/>
      <c r="F54" s="504"/>
      <c r="G54" s="488"/>
      <c r="H54" s="489"/>
      <c r="I54" s="490">
        <f t="shared" si="2"/>
        <v>0</v>
      </c>
      <c r="J54" s="1289"/>
      <c r="K54" s="1290"/>
      <c r="M54" s="25"/>
    </row>
    <row r="55" spans="1:13" ht="18" customHeight="1">
      <c r="A55" s="1262"/>
      <c r="B55" s="1289"/>
      <c r="C55" s="1311"/>
      <c r="D55" s="1311"/>
      <c r="E55" s="1312"/>
      <c r="F55" s="504"/>
      <c r="G55" s="488"/>
      <c r="H55" s="489"/>
      <c r="I55" s="490">
        <f t="shared" si="2"/>
        <v>0</v>
      </c>
      <c r="J55" s="1289"/>
      <c r="K55" s="1290"/>
      <c r="M55" s="25"/>
    </row>
    <row r="56" spans="1:13" ht="18" customHeight="1">
      <c r="A56" s="1262"/>
      <c r="B56" s="1289"/>
      <c r="C56" s="1311"/>
      <c r="D56" s="1311"/>
      <c r="E56" s="1312"/>
      <c r="F56" s="504"/>
      <c r="G56" s="488"/>
      <c r="H56" s="489"/>
      <c r="I56" s="490">
        <f>ROUNDDOWN(F56*H56,0)</f>
        <v>0</v>
      </c>
      <c r="J56" s="1289"/>
      <c r="K56" s="1290"/>
      <c r="M56" s="25"/>
    </row>
    <row r="57" spans="1:13" ht="18" customHeight="1">
      <c r="A57" s="1262"/>
      <c r="B57" s="1289"/>
      <c r="C57" s="1311"/>
      <c r="D57" s="1311"/>
      <c r="E57" s="1312"/>
      <c r="F57" s="504"/>
      <c r="G57" s="488"/>
      <c r="H57" s="489"/>
      <c r="I57" s="490">
        <f t="shared" si="2"/>
        <v>0</v>
      </c>
      <c r="J57" s="1289"/>
      <c r="K57" s="1290"/>
      <c r="M57" s="25"/>
    </row>
    <row r="58" spans="1:11" ht="18" customHeight="1">
      <c r="A58" s="1286"/>
      <c r="B58" s="1306"/>
      <c r="C58" s="1307"/>
      <c r="D58" s="1307"/>
      <c r="E58" s="1308"/>
      <c r="F58" s="505"/>
      <c r="G58" s="498"/>
      <c r="H58" s="499"/>
      <c r="I58" s="500">
        <f>ROUNDDOWN(F58*H58,0)</f>
        <v>0</v>
      </c>
      <c r="J58" s="1306"/>
      <c r="K58" s="1309"/>
    </row>
    <row r="59" spans="1:11" ht="24.75" customHeight="1" thickBot="1">
      <c r="A59" s="1275" t="s">
        <v>15</v>
      </c>
      <c r="B59" s="1276"/>
      <c r="C59" s="1276"/>
      <c r="D59" s="1276"/>
      <c r="E59" s="1276"/>
      <c r="F59" s="1276"/>
      <c r="G59" s="1276"/>
      <c r="H59" s="1277"/>
      <c r="I59" s="42">
        <f>SUM(I41:I58)</f>
        <v>0</v>
      </c>
      <c r="J59" s="1319" t="s">
        <v>44</v>
      </c>
      <c r="K59" s="1320"/>
    </row>
    <row r="60" spans="1:11" ht="27" customHeight="1" thickBot="1">
      <c r="A60" s="1280" t="s">
        <v>23</v>
      </c>
      <c r="B60" s="1281"/>
      <c r="C60" s="1281"/>
      <c r="D60" s="1282"/>
      <c r="E60" s="1282"/>
      <c r="F60" s="1282"/>
      <c r="G60" s="1282"/>
      <c r="H60" s="1283"/>
      <c r="I60" s="242">
        <f>I39+I59</f>
        <v>0</v>
      </c>
      <c r="J60" s="1284" t="s">
        <v>16</v>
      </c>
      <c r="K60" s="1285"/>
    </row>
    <row r="61" spans="1:11" s="20" customFormat="1" ht="13.5">
      <c r="A61" s="14" t="s">
        <v>19</v>
      </c>
      <c r="B61" s="14"/>
      <c r="C61" s="12"/>
      <c r="D61" s="12"/>
      <c r="E61" s="12"/>
      <c r="F61" s="12"/>
      <c r="G61" s="12"/>
      <c r="H61" s="12"/>
      <c r="I61" s="13"/>
      <c r="J61" s="13"/>
      <c r="K61" s="13"/>
    </row>
    <row r="62" s="20" customFormat="1" ht="13.5"/>
  </sheetData>
  <sheetProtection/>
  <mergeCells count="80">
    <mergeCell ref="A2:K2"/>
    <mergeCell ref="A9:A38"/>
    <mergeCell ref="C9:D9"/>
    <mergeCell ref="C15:D15"/>
    <mergeCell ref="C18:D18"/>
    <mergeCell ref="C29:D29"/>
    <mergeCell ref="C20:D20"/>
    <mergeCell ref="C21:D21"/>
    <mergeCell ref="C28:D28"/>
    <mergeCell ref="C14:D14"/>
    <mergeCell ref="C10:D10"/>
    <mergeCell ref="C11:D11"/>
    <mergeCell ref="C17:D17"/>
    <mergeCell ref="J39:K39"/>
    <mergeCell ref="C12:D12"/>
    <mergeCell ref="C13:D13"/>
    <mergeCell ref="C24:D24"/>
    <mergeCell ref="C27:D27"/>
    <mergeCell ref="C32:D32"/>
    <mergeCell ref="C33:D33"/>
    <mergeCell ref="C8:D8"/>
    <mergeCell ref="A39:H39"/>
    <mergeCell ref="C22:D22"/>
    <mergeCell ref="C25:D25"/>
    <mergeCell ref="C26:D26"/>
    <mergeCell ref="C19:D19"/>
    <mergeCell ref="C16:D16"/>
    <mergeCell ref="C23:D23"/>
    <mergeCell ref="C34:D34"/>
    <mergeCell ref="C30:D30"/>
    <mergeCell ref="C37:D37"/>
    <mergeCell ref="J40:K40"/>
    <mergeCell ref="B49:E49"/>
    <mergeCell ref="B52:E52"/>
    <mergeCell ref="B44:E44"/>
    <mergeCell ref="J44:K44"/>
    <mergeCell ref="J47:K47"/>
    <mergeCell ref="J41:K41"/>
    <mergeCell ref="J45:K45"/>
    <mergeCell ref="J43:K43"/>
    <mergeCell ref="B55:E55"/>
    <mergeCell ref="J55:K55"/>
    <mergeCell ref="J42:K42"/>
    <mergeCell ref="B54:E54"/>
    <mergeCell ref="C35:D35"/>
    <mergeCell ref="J51:K51"/>
    <mergeCell ref="B46:E46"/>
    <mergeCell ref="J46:K46"/>
    <mergeCell ref="B43:E43"/>
    <mergeCell ref="B45:E45"/>
    <mergeCell ref="A59:H59"/>
    <mergeCell ref="B57:E57"/>
    <mergeCell ref="J59:K59"/>
    <mergeCell ref="B48:E48"/>
    <mergeCell ref="C38:D38"/>
    <mergeCell ref="B50:E50"/>
    <mergeCell ref="J50:K50"/>
    <mergeCell ref="J52:K52"/>
    <mergeCell ref="B56:E56"/>
    <mergeCell ref="J56:K56"/>
    <mergeCell ref="A47:A52"/>
    <mergeCell ref="J49:K49"/>
    <mergeCell ref="B51:E51"/>
    <mergeCell ref="J48:K48"/>
    <mergeCell ref="B47:E47"/>
    <mergeCell ref="B58:E58"/>
    <mergeCell ref="A53:A58"/>
    <mergeCell ref="J57:K57"/>
    <mergeCell ref="B53:E53"/>
    <mergeCell ref="J53:K53"/>
    <mergeCell ref="C31:D31"/>
    <mergeCell ref="J58:K58"/>
    <mergeCell ref="A60:H60"/>
    <mergeCell ref="A41:A46"/>
    <mergeCell ref="B41:E41"/>
    <mergeCell ref="J60:K60"/>
    <mergeCell ref="J54:K54"/>
    <mergeCell ref="C36:D36"/>
    <mergeCell ref="B42:E42"/>
    <mergeCell ref="B40:E40"/>
  </mergeCells>
  <dataValidations count="1">
    <dataValidation allowBlank="1" showInputMessage="1" showErrorMessage="1" imeMode="disabled" sqref="F9:F38 H9:H38 I9:I39 F41:F58 H41:H58 I41:I60"/>
  </dataValidations>
  <printOptions horizontalCentered="1"/>
  <pageMargins left="0.3937007874015748" right="0.35433070866141736" top="0.7480314960629921" bottom="0.3937007874015748" header="0.3937007874015748" footer="0.31496062992125984"/>
  <pageSetup horizontalDpi="600" verticalDpi="600" orientation="portrait" paperSize="9" scale="71" r:id="rId1"/>
  <headerFooter alignWithMargins="0">
    <oddHeader>&amp;R&amp;"ＭＳ 明朝,標準"&amp;14定型様式３　</oddHeader>
  </headerFooter>
  <ignoredErrors>
    <ignoredError sqref="I9:I38 I41:I58" unlockedFormula="1"/>
  </ignoredErrors>
</worksheet>
</file>

<file path=xl/worksheets/sheet7.xml><?xml version="1.0" encoding="utf-8"?>
<worksheet xmlns="http://schemas.openxmlformats.org/spreadsheetml/2006/main" xmlns:r="http://schemas.openxmlformats.org/officeDocument/2006/relationships">
  <dimension ref="A1:R56"/>
  <sheetViews>
    <sheetView view="pageBreakPreview" zoomScale="85" zoomScaleSheetLayoutView="85" workbookViewId="0" topLeftCell="A1">
      <selection activeCell="A1" sqref="A1"/>
    </sheetView>
  </sheetViews>
  <sheetFormatPr defaultColWidth="9.140625" defaultRowHeight="15"/>
  <cols>
    <col min="1" max="1" width="13.28125" style="19" customWidth="1"/>
    <col min="2" max="2" width="10.57421875" style="19" customWidth="1"/>
    <col min="3" max="3" width="7.57421875" style="19" customWidth="1"/>
    <col min="4" max="4" width="25.57421875" style="19" customWidth="1"/>
    <col min="5" max="5" width="7.421875" style="19" customWidth="1"/>
    <col min="6" max="6" width="6.8515625" style="19" customWidth="1"/>
    <col min="7" max="7" width="11.57421875" style="19" customWidth="1"/>
    <col min="8" max="9" width="12.28125" style="19" customWidth="1"/>
    <col min="10" max="10" width="17.57421875" style="19" customWidth="1"/>
    <col min="11" max="12" width="9.00390625" style="19" customWidth="1"/>
    <col min="13" max="13" width="47.7109375" style="19" customWidth="1"/>
    <col min="14" max="16384" width="9.00390625" style="19" customWidth="1"/>
  </cols>
  <sheetData>
    <row r="1" spans="1:18" ht="18" customHeight="1">
      <c r="A1" s="18"/>
      <c r="B1" s="20"/>
      <c r="C1" s="20"/>
      <c r="D1" s="20"/>
      <c r="E1" s="20"/>
      <c r="F1" s="20"/>
      <c r="G1" s="20"/>
      <c r="H1" s="20"/>
      <c r="I1" s="20"/>
      <c r="J1" s="212">
        <f>'実施計画書（事業主基準）'!AH1</f>
      </c>
      <c r="N1" s="45"/>
      <c r="O1" s="1361"/>
      <c r="P1" s="1361"/>
      <c r="Q1" s="1361"/>
      <c r="R1" s="1361"/>
    </row>
    <row r="2" spans="1:18" ht="21">
      <c r="A2" s="1321" t="s">
        <v>45</v>
      </c>
      <c r="B2" s="1322"/>
      <c r="C2" s="1322"/>
      <c r="D2" s="1322"/>
      <c r="E2" s="1322"/>
      <c r="F2" s="1322"/>
      <c r="G2" s="1322"/>
      <c r="H2" s="1322"/>
      <c r="I2" s="1322"/>
      <c r="J2" s="1322"/>
      <c r="N2" s="45"/>
      <c r="O2" s="45"/>
      <c r="P2" s="45"/>
      <c r="Q2" s="45"/>
      <c r="R2" s="45"/>
    </row>
    <row r="3" spans="1:18" ht="14.25" customHeight="1">
      <c r="A3" s="26"/>
      <c r="B3" s="27"/>
      <c r="C3" s="26"/>
      <c r="D3" s="27"/>
      <c r="E3" s="27"/>
      <c r="F3" s="27"/>
      <c r="G3" s="27"/>
      <c r="H3" s="27"/>
      <c r="I3" s="27"/>
      <c r="J3" s="27"/>
      <c r="N3" s="45"/>
      <c r="O3" s="45"/>
      <c r="P3" s="45"/>
      <c r="Q3" s="45"/>
      <c r="R3" s="45"/>
    </row>
    <row r="4" spans="1:18" ht="13.5" customHeight="1">
      <c r="A4" s="5" t="s">
        <v>24</v>
      </c>
      <c r="B4" s="22"/>
      <c r="C4" s="21"/>
      <c r="D4" s="22"/>
      <c r="E4" s="22"/>
      <c r="F4" s="22"/>
      <c r="G4" s="22"/>
      <c r="H4" s="22"/>
      <c r="I4" s="22"/>
      <c r="J4" s="22"/>
      <c r="N4" s="45"/>
      <c r="O4" s="45"/>
      <c r="P4" s="45"/>
      <c r="Q4" s="45"/>
      <c r="R4" s="45"/>
    </row>
    <row r="5" spans="1:10" ht="13.5" customHeight="1">
      <c r="A5" s="8" t="s">
        <v>238</v>
      </c>
      <c r="B5" s="22"/>
      <c r="C5" s="21"/>
      <c r="D5" s="22"/>
      <c r="E5" s="22"/>
      <c r="F5" s="22"/>
      <c r="G5" s="22"/>
      <c r="H5" s="22"/>
      <c r="I5" s="22"/>
      <c r="J5" s="22"/>
    </row>
    <row r="6" spans="1:10" ht="13.5" customHeight="1">
      <c r="A6" s="1"/>
      <c r="B6" s="24"/>
      <c r="C6" s="23"/>
      <c r="D6" s="24"/>
      <c r="E6" s="24"/>
      <c r="F6" s="24"/>
      <c r="G6" s="24"/>
      <c r="H6" s="24"/>
      <c r="I6" s="24"/>
      <c r="J6" s="7" t="s">
        <v>0</v>
      </c>
    </row>
    <row r="7" spans="1:10" ht="23.25" customHeight="1" thickBot="1">
      <c r="A7" s="30" t="s">
        <v>1</v>
      </c>
      <c r="B7" s="20"/>
      <c r="C7" s="28"/>
      <c r="D7" s="20"/>
      <c r="E7" s="20"/>
      <c r="F7" s="20"/>
      <c r="G7" s="20"/>
      <c r="H7" s="20"/>
      <c r="I7" s="20"/>
      <c r="J7" s="529" t="s">
        <v>25</v>
      </c>
    </row>
    <row r="8" spans="1:10" ht="38.25" customHeight="1">
      <c r="A8" s="234" t="s">
        <v>2</v>
      </c>
      <c r="B8" s="312" t="s">
        <v>441</v>
      </c>
      <c r="C8" s="300" t="s">
        <v>3</v>
      </c>
      <c r="D8" s="302" t="s">
        <v>4</v>
      </c>
      <c r="E8" s="303" t="s">
        <v>5</v>
      </c>
      <c r="F8" s="301" t="s">
        <v>6</v>
      </c>
      <c r="G8" s="302" t="s">
        <v>7</v>
      </c>
      <c r="H8" s="235" t="s">
        <v>21</v>
      </c>
      <c r="I8" s="1317" t="s">
        <v>9</v>
      </c>
      <c r="J8" s="1318"/>
    </row>
    <row r="9" spans="1:10" ht="18" customHeight="1">
      <c r="A9" s="1362" t="s">
        <v>222</v>
      </c>
      <c r="B9" s="475"/>
      <c r="C9" s="479"/>
      <c r="D9" s="477"/>
      <c r="E9" s="503"/>
      <c r="F9" s="479"/>
      <c r="G9" s="480"/>
      <c r="H9" s="481">
        <f aca="true" t="shared" si="0" ref="H9:H14">ROUNDDOWN(E9*G9,0)</f>
        <v>0</v>
      </c>
      <c r="I9" s="1297"/>
      <c r="J9" s="1313"/>
    </row>
    <row r="10" spans="1:10" ht="18" customHeight="1">
      <c r="A10" s="1333"/>
      <c r="B10" s="484"/>
      <c r="C10" s="488"/>
      <c r="D10" s="486"/>
      <c r="E10" s="504"/>
      <c r="F10" s="488"/>
      <c r="G10" s="489"/>
      <c r="H10" s="490">
        <f t="shared" si="0"/>
        <v>0</v>
      </c>
      <c r="I10" s="1289"/>
      <c r="J10" s="1290"/>
    </row>
    <row r="11" spans="1:10" ht="18" customHeight="1">
      <c r="A11" s="1363"/>
      <c r="B11" s="484"/>
      <c r="C11" s="488"/>
      <c r="D11" s="486"/>
      <c r="E11" s="504"/>
      <c r="F11" s="488"/>
      <c r="G11" s="489"/>
      <c r="H11" s="490">
        <f t="shared" si="0"/>
        <v>0</v>
      </c>
      <c r="I11" s="1289"/>
      <c r="J11" s="1290"/>
    </row>
    <row r="12" spans="1:14" ht="18" customHeight="1">
      <c r="A12" s="1363"/>
      <c r="B12" s="484"/>
      <c r="C12" s="488"/>
      <c r="D12" s="486"/>
      <c r="E12" s="504"/>
      <c r="F12" s="488"/>
      <c r="G12" s="489"/>
      <c r="H12" s="490">
        <f t="shared" si="0"/>
        <v>0</v>
      </c>
      <c r="I12" s="1289"/>
      <c r="J12" s="1290"/>
      <c r="N12" s="326"/>
    </row>
    <row r="13" spans="1:10" ht="18" customHeight="1">
      <c r="A13" s="1363"/>
      <c r="B13" s="484"/>
      <c r="C13" s="488"/>
      <c r="D13" s="486"/>
      <c r="E13" s="504"/>
      <c r="F13" s="488"/>
      <c r="G13" s="489"/>
      <c r="H13" s="490">
        <f t="shared" si="0"/>
        <v>0</v>
      </c>
      <c r="I13" s="1289"/>
      <c r="J13" s="1290"/>
    </row>
    <row r="14" spans="1:10" ht="18" customHeight="1">
      <c r="A14" s="1364"/>
      <c r="B14" s="494"/>
      <c r="C14" s="498"/>
      <c r="D14" s="496"/>
      <c r="E14" s="505"/>
      <c r="F14" s="498"/>
      <c r="G14" s="499"/>
      <c r="H14" s="500">
        <f t="shared" si="0"/>
        <v>0</v>
      </c>
      <c r="I14" s="1306"/>
      <c r="J14" s="1309"/>
    </row>
    <row r="15" spans="1:10" ht="24" customHeight="1">
      <c r="A15" s="1365" t="s">
        <v>249</v>
      </c>
      <c r="B15" s="1366"/>
      <c r="C15" s="1366"/>
      <c r="D15" s="1366"/>
      <c r="E15" s="1366"/>
      <c r="F15" s="1366"/>
      <c r="G15" s="1367"/>
      <c r="H15" s="43">
        <f>SUM(H9:H14)</f>
        <v>0</v>
      </c>
      <c r="I15" s="1303" t="s">
        <v>26</v>
      </c>
      <c r="J15" s="1304"/>
    </row>
    <row r="16" spans="1:10" ht="38.25" customHeight="1">
      <c r="A16" s="246" t="s">
        <v>2</v>
      </c>
      <c r="B16" s="310" t="s">
        <v>30</v>
      </c>
      <c r="C16" s="306" t="s">
        <v>3</v>
      </c>
      <c r="D16" s="305" t="s">
        <v>4</v>
      </c>
      <c r="E16" s="308" t="s">
        <v>5</v>
      </c>
      <c r="F16" s="307" t="s">
        <v>6</v>
      </c>
      <c r="G16" s="305" t="s">
        <v>7</v>
      </c>
      <c r="H16" s="241" t="s">
        <v>21</v>
      </c>
      <c r="I16" s="247" t="s">
        <v>46</v>
      </c>
      <c r="J16" s="248" t="s">
        <v>9</v>
      </c>
    </row>
    <row r="17" spans="1:10" ht="18" customHeight="1">
      <c r="A17" s="1371" t="s">
        <v>200</v>
      </c>
      <c r="B17" s="475"/>
      <c r="C17" s="479"/>
      <c r="D17" s="477"/>
      <c r="E17" s="503"/>
      <c r="F17" s="479"/>
      <c r="G17" s="480"/>
      <c r="H17" s="481">
        <f aca="true" t="shared" si="1" ref="H17:H22">ROUNDDOWN(E17*G17,0)</f>
        <v>0</v>
      </c>
      <c r="I17" s="518"/>
      <c r="J17" s="519"/>
    </row>
    <row r="18" spans="1:10" ht="18" customHeight="1">
      <c r="A18" s="1372"/>
      <c r="B18" s="484" t="s">
        <v>115</v>
      </c>
      <c r="C18" s="488"/>
      <c r="D18" s="486"/>
      <c r="E18" s="504"/>
      <c r="F18" s="488"/>
      <c r="G18" s="489"/>
      <c r="H18" s="490">
        <f t="shared" si="1"/>
        <v>0</v>
      </c>
      <c r="I18" s="520"/>
      <c r="J18" s="521"/>
    </row>
    <row r="19" spans="1:10" ht="18" customHeight="1">
      <c r="A19" s="1372"/>
      <c r="B19" s="484"/>
      <c r="C19" s="488"/>
      <c r="D19" s="486"/>
      <c r="E19" s="504"/>
      <c r="F19" s="488"/>
      <c r="G19" s="489"/>
      <c r="H19" s="490">
        <f t="shared" si="1"/>
        <v>0</v>
      </c>
      <c r="I19" s="520"/>
      <c r="J19" s="521"/>
    </row>
    <row r="20" spans="1:10" ht="18" customHeight="1">
      <c r="A20" s="1372"/>
      <c r="B20" s="484"/>
      <c r="C20" s="488"/>
      <c r="D20" s="486"/>
      <c r="E20" s="504"/>
      <c r="F20" s="488"/>
      <c r="G20" s="489"/>
      <c r="H20" s="490">
        <f t="shared" si="1"/>
        <v>0</v>
      </c>
      <c r="I20" s="520"/>
      <c r="J20" s="521"/>
    </row>
    <row r="21" spans="1:10" ht="18" customHeight="1">
      <c r="A21" s="1372"/>
      <c r="B21" s="484"/>
      <c r="C21" s="488"/>
      <c r="D21" s="486"/>
      <c r="E21" s="504"/>
      <c r="F21" s="488"/>
      <c r="G21" s="489"/>
      <c r="H21" s="490">
        <f t="shared" si="1"/>
        <v>0</v>
      </c>
      <c r="I21" s="520"/>
      <c r="J21" s="521"/>
    </row>
    <row r="22" spans="1:10" ht="18" customHeight="1">
      <c r="A22" s="1373"/>
      <c r="B22" s="494"/>
      <c r="C22" s="498"/>
      <c r="D22" s="496"/>
      <c r="E22" s="505"/>
      <c r="F22" s="498"/>
      <c r="G22" s="499"/>
      <c r="H22" s="500">
        <f t="shared" si="1"/>
        <v>0</v>
      </c>
      <c r="I22" s="522"/>
      <c r="J22" s="523"/>
    </row>
    <row r="23" spans="1:10" ht="24" customHeight="1">
      <c r="A23" s="1338" t="s">
        <v>250</v>
      </c>
      <c r="B23" s="1339"/>
      <c r="C23" s="1339"/>
      <c r="D23" s="1339"/>
      <c r="E23" s="1339"/>
      <c r="F23" s="1339"/>
      <c r="G23" s="1340"/>
      <c r="H23" s="43">
        <f>SUM(H17:H22)</f>
        <v>0</v>
      </c>
      <c r="I23" s="1303" t="s">
        <v>26</v>
      </c>
      <c r="J23" s="1304"/>
    </row>
    <row r="24" spans="1:10" ht="38.25" customHeight="1">
      <c r="A24" s="246" t="s">
        <v>2</v>
      </c>
      <c r="B24" s="310" t="s">
        <v>30</v>
      </c>
      <c r="C24" s="306" t="s">
        <v>3</v>
      </c>
      <c r="D24" s="305" t="s">
        <v>4</v>
      </c>
      <c r="E24" s="308" t="s">
        <v>5</v>
      </c>
      <c r="F24" s="307" t="s">
        <v>6</v>
      </c>
      <c r="G24" s="305" t="s">
        <v>7</v>
      </c>
      <c r="H24" s="241" t="s">
        <v>21</v>
      </c>
      <c r="I24" s="247" t="s">
        <v>46</v>
      </c>
      <c r="J24" s="248" t="s">
        <v>9</v>
      </c>
    </row>
    <row r="25" spans="1:10" ht="18" customHeight="1">
      <c r="A25" s="1368" t="s">
        <v>199</v>
      </c>
      <c r="B25" s="475"/>
      <c r="C25" s="479"/>
      <c r="D25" s="477"/>
      <c r="E25" s="503"/>
      <c r="F25" s="479"/>
      <c r="G25" s="480"/>
      <c r="H25" s="481">
        <f aca="true" t="shared" si="2" ref="H25:H30">ROUNDDOWN(E25*G25,0)</f>
        <v>0</v>
      </c>
      <c r="I25" s="518" t="s">
        <v>115</v>
      </c>
      <c r="J25" s="519"/>
    </row>
    <row r="26" spans="1:10" ht="18" customHeight="1">
      <c r="A26" s="1369"/>
      <c r="B26" s="484"/>
      <c r="C26" s="488"/>
      <c r="D26" s="486"/>
      <c r="E26" s="504"/>
      <c r="F26" s="488"/>
      <c r="G26" s="489"/>
      <c r="H26" s="490">
        <f t="shared" si="2"/>
        <v>0</v>
      </c>
      <c r="I26" s="520"/>
      <c r="J26" s="521"/>
    </row>
    <row r="27" spans="1:10" ht="18" customHeight="1">
      <c r="A27" s="1369"/>
      <c r="B27" s="484"/>
      <c r="C27" s="488"/>
      <c r="D27" s="486"/>
      <c r="E27" s="504"/>
      <c r="F27" s="488"/>
      <c r="G27" s="489"/>
      <c r="H27" s="490">
        <f t="shared" si="2"/>
        <v>0</v>
      </c>
      <c r="I27" s="520"/>
      <c r="J27" s="521"/>
    </row>
    <row r="28" spans="1:10" ht="18" customHeight="1">
      <c r="A28" s="1369"/>
      <c r="B28" s="484"/>
      <c r="C28" s="488"/>
      <c r="D28" s="486"/>
      <c r="E28" s="504"/>
      <c r="F28" s="488"/>
      <c r="G28" s="489"/>
      <c r="H28" s="490">
        <f t="shared" si="2"/>
        <v>0</v>
      </c>
      <c r="I28" s="520"/>
      <c r="J28" s="521"/>
    </row>
    <row r="29" spans="1:10" ht="18" customHeight="1">
      <c r="A29" s="1369"/>
      <c r="B29" s="484"/>
      <c r="C29" s="488"/>
      <c r="D29" s="486"/>
      <c r="E29" s="504"/>
      <c r="F29" s="488"/>
      <c r="G29" s="489"/>
      <c r="H29" s="490">
        <f t="shared" si="2"/>
        <v>0</v>
      </c>
      <c r="I29" s="520"/>
      <c r="J29" s="521"/>
    </row>
    <row r="30" spans="1:14" ht="18" customHeight="1">
      <c r="A30" s="1370"/>
      <c r="B30" s="494"/>
      <c r="C30" s="498"/>
      <c r="D30" s="496"/>
      <c r="E30" s="505"/>
      <c r="F30" s="498"/>
      <c r="G30" s="499"/>
      <c r="H30" s="500">
        <f t="shared" si="2"/>
        <v>0</v>
      </c>
      <c r="I30" s="522"/>
      <c r="J30" s="523"/>
      <c r="N30" s="261"/>
    </row>
    <row r="31" spans="1:10" ht="24" customHeight="1">
      <c r="A31" s="1338" t="s">
        <v>251</v>
      </c>
      <c r="B31" s="1339"/>
      <c r="C31" s="1339"/>
      <c r="D31" s="1339"/>
      <c r="E31" s="1339"/>
      <c r="F31" s="1339"/>
      <c r="G31" s="1340"/>
      <c r="H31" s="43">
        <f>SUM(H25:H30)</f>
        <v>0</v>
      </c>
      <c r="I31" s="1303" t="s">
        <v>26</v>
      </c>
      <c r="J31" s="1304"/>
    </row>
    <row r="32" spans="1:10" ht="38.25" customHeight="1">
      <c r="A32" s="246" t="s">
        <v>2</v>
      </c>
      <c r="B32" s="310" t="s">
        <v>30</v>
      </c>
      <c r="C32" s="306" t="s">
        <v>3</v>
      </c>
      <c r="D32" s="305" t="s">
        <v>4</v>
      </c>
      <c r="E32" s="308" t="s">
        <v>5</v>
      </c>
      <c r="F32" s="307" t="s">
        <v>6</v>
      </c>
      <c r="G32" s="305" t="s">
        <v>7</v>
      </c>
      <c r="H32" s="241" t="s">
        <v>21</v>
      </c>
      <c r="I32" s="1357" t="s">
        <v>9</v>
      </c>
      <c r="J32" s="1358"/>
    </row>
    <row r="33" spans="1:14" ht="16.5" customHeight="1">
      <c r="A33" s="1353" t="s">
        <v>201</v>
      </c>
      <c r="B33" s="475"/>
      <c r="C33" s="479"/>
      <c r="D33" s="477"/>
      <c r="E33" s="503"/>
      <c r="F33" s="479"/>
      <c r="G33" s="480"/>
      <c r="H33" s="481">
        <f aca="true" t="shared" si="3" ref="H33:H38">ROUNDDOWN(E33*G33,0)</f>
        <v>0</v>
      </c>
      <c r="I33" s="1359" t="s">
        <v>115</v>
      </c>
      <c r="J33" s="1360"/>
      <c r="N33" s="262"/>
    </row>
    <row r="34" spans="1:14" ht="16.5" customHeight="1">
      <c r="A34" s="1354"/>
      <c r="B34" s="484"/>
      <c r="C34" s="488"/>
      <c r="D34" s="486"/>
      <c r="E34" s="504"/>
      <c r="F34" s="488"/>
      <c r="G34" s="489"/>
      <c r="H34" s="490">
        <f t="shared" si="3"/>
        <v>0</v>
      </c>
      <c r="I34" s="1336"/>
      <c r="J34" s="1337"/>
      <c r="N34" s="262"/>
    </row>
    <row r="35" spans="1:14" ht="16.5" customHeight="1">
      <c r="A35" s="1354"/>
      <c r="B35" s="484"/>
      <c r="C35" s="488"/>
      <c r="D35" s="486"/>
      <c r="E35" s="504"/>
      <c r="F35" s="488"/>
      <c r="G35" s="489"/>
      <c r="H35" s="490">
        <f t="shared" si="3"/>
        <v>0</v>
      </c>
      <c r="I35" s="1336"/>
      <c r="J35" s="1337"/>
      <c r="N35" s="262"/>
    </row>
    <row r="36" spans="1:14" ht="16.5" customHeight="1">
      <c r="A36" s="1354"/>
      <c r="B36" s="484"/>
      <c r="C36" s="488"/>
      <c r="D36" s="486"/>
      <c r="E36" s="504"/>
      <c r="F36" s="488"/>
      <c r="G36" s="489"/>
      <c r="H36" s="490">
        <f t="shared" si="3"/>
        <v>0</v>
      </c>
      <c r="I36" s="1336"/>
      <c r="J36" s="1337"/>
      <c r="N36" s="262"/>
    </row>
    <row r="37" spans="1:10" ht="16.5" customHeight="1">
      <c r="A37" s="1355"/>
      <c r="B37" s="484"/>
      <c r="C37" s="488"/>
      <c r="D37" s="486"/>
      <c r="E37" s="504"/>
      <c r="F37" s="488"/>
      <c r="G37" s="489"/>
      <c r="H37" s="490">
        <f t="shared" si="3"/>
        <v>0</v>
      </c>
      <c r="I37" s="1336"/>
      <c r="J37" s="1337"/>
    </row>
    <row r="38" spans="1:10" ht="16.5" customHeight="1">
      <c r="A38" s="1356"/>
      <c r="B38" s="494"/>
      <c r="C38" s="498"/>
      <c r="D38" s="496"/>
      <c r="E38" s="505"/>
      <c r="F38" s="498"/>
      <c r="G38" s="499"/>
      <c r="H38" s="500">
        <f t="shared" si="3"/>
        <v>0</v>
      </c>
      <c r="I38" s="1351"/>
      <c r="J38" s="1352"/>
    </row>
    <row r="39" spans="1:10" ht="24" customHeight="1">
      <c r="A39" s="1338" t="s">
        <v>248</v>
      </c>
      <c r="B39" s="1339"/>
      <c r="C39" s="1339"/>
      <c r="D39" s="1339"/>
      <c r="E39" s="1339"/>
      <c r="F39" s="1339"/>
      <c r="G39" s="1340"/>
      <c r="H39" s="43">
        <f>SUM(H33:H38)</f>
        <v>0</v>
      </c>
      <c r="I39" s="1303" t="s">
        <v>26</v>
      </c>
      <c r="J39" s="1304"/>
    </row>
    <row r="40" spans="1:11" ht="38.25" customHeight="1">
      <c r="A40" s="240" t="s">
        <v>2</v>
      </c>
      <c r="B40" s="1266" t="s">
        <v>194</v>
      </c>
      <c r="C40" s="1349"/>
      <c r="D40" s="1350"/>
      <c r="E40" s="308" t="s">
        <v>5</v>
      </c>
      <c r="F40" s="307" t="s">
        <v>6</v>
      </c>
      <c r="G40" s="305" t="s">
        <v>7</v>
      </c>
      <c r="H40" s="241" t="s">
        <v>22</v>
      </c>
      <c r="I40" s="245" t="s">
        <v>39</v>
      </c>
      <c r="J40" s="251" t="s">
        <v>9</v>
      </c>
      <c r="K40" s="31"/>
    </row>
    <row r="41" spans="1:11" ht="18" customHeight="1">
      <c r="A41" s="1341" t="s">
        <v>241</v>
      </c>
      <c r="B41" s="1297"/>
      <c r="C41" s="1298"/>
      <c r="D41" s="1299"/>
      <c r="E41" s="503"/>
      <c r="F41" s="479"/>
      <c r="G41" s="480"/>
      <c r="H41" s="481">
        <f aca="true" t="shared" si="4" ref="H41:H53">ROUNDDOWN(E41*G41,0)</f>
        <v>0</v>
      </c>
      <c r="I41" s="524"/>
      <c r="J41" s="519"/>
      <c r="K41" s="31"/>
    </row>
    <row r="42" spans="1:12" ht="18" customHeight="1">
      <c r="A42" s="1342"/>
      <c r="B42" s="1289"/>
      <c r="C42" s="1311"/>
      <c r="D42" s="1312"/>
      <c r="E42" s="504"/>
      <c r="F42" s="488"/>
      <c r="G42" s="489"/>
      <c r="H42" s="490">
        <f t="shared" si="4"/>
        <v>0</v>
      </c>
      <c r="I42" s="525"/>
      <c r="J42" s="521"/>
      <c r="L42" s="25"/>
    </row>
    <row r="43" spans="1:12" ht="18" customHeight="1">
      <c r="A43" s="1342"/>
      <c r="B43" s="1289"/>
      <c r="C43" s="1311"/>
      <c r="D43" s="1312"/>
      <c r="E43" s="504"/>
      <c r="F43" s="488"/>
      <c r="G43" s="489"/>
      <c r="H43" s="490">
        <f t="shared" si="4"/>
        <v>0</v>
      </c>
      <c r="I43" s="525"/>
      <c r="J43" s="521"/>
      <c r="L43" s="25"/>
    </row>
    <row r="44" spans="1:12" ht="18" customHeight="1">
      <c r="A44" s="1342"/>
      <c r="B44" s="1289"/>
      <c r="C44" s="1311"/>
      <c r="D44" s="1312"/>
      <c r="E44" s="504"/>
      <c r="F44" s="488"/>
      <c r="G44" s="489"/>
      <c r="H44" s="490">
        <f t="shared" si="4"/>
        <v>0</v>
      </c>
      <c r="I44" s="525"/>
      <c r="J44" s="521"/>
      <c r="L44" s="25"/>
    </row>
    <row r="45" spans="1:12" ht="18" customHeight="1">
      <c r="A45" s="1342"/>
      <c r="B45" s="1306"/>
      <c r="C45" s="1307"/>
      <c r="D45" s="1308"/>
      <c r="E45" s="505"/>
      <c r="F45" s="498"/>
      <c r="G45" s="499"/>
      <c r="H45" s="500">
        <f t="shared" si="4"/>
        <v>0</v>
      </c>
      <c r="I45" s="526"/>
      <c r="J45" s="523"/>
      <c r="L45" s="25"/>
    </row>
    <row r="46" spans="1:10" ht="24.75" customHeight="1">
      <c r="A46" s="1343" t="s">
        <v>192</v>
      </c>
      <c r="B46" s="1344"/>
      <c r="C46" s="1344"/>
      <c r="D46" s="1344"/>
      <c r="E46" s="1344"/>
      <c r="F46" s="1344"/>
      <c r="G46" s="1345"/>
      <c r="H46" s="44">
        <f>SUM(H41:H45)</f>
        <v>0</v>
      </c>
      <c r="I46" s="1188" t="s">
        <v>26</v>
      </c>
      <c r="J46" s="1265"/>
    </row>
    <row r="47" spans="1:10" ht="24.75" customHeight="1">
      <c r="A47" s="1343" t="s">
        <v>193</v>
      </c>
      <c r="B47" s="1344"/>
      <c r="C47" s="1344"/>
      <c r="D47" s="1344"/>
      <c r="E47" s="1344"/>
      <c r="F47" s="1344"/>
      <c r="G47" s="1345"/>
      <c r="H47" s="44">
        <f>H15+H23+H31+H39+H46</f>
        <v>0</v>
      </c>
      <c r="I47" s="1188" t="s">
        <v>26</v>
      </c>
      <c r="J47" s="1265"/>
    </row>
    <row r="48" spans="1:11" ht="38.25" customHeight="1">
      <c r="A48" s="240" t="s">
        <v>2</v>
      </c>
      <c r="B48" s="1266" t="s">
        <v>31</v>
      </c>
      <c r="C48" s="1349"/>
      <c r="D48" s="1350"/>
      <c r="E48" s="308" t="s">
        <v>5</v>
      </c>
      <c r="F48" s="307" t="s">
        <v>6</v>
      </c>
      <c r="G48" s="305" t="s">
        <v>7</v>
      </c>
      <c r="H48" s="241" t="s">
        <v>22</v>
      </c>
      <c r="I48" s="245" t="s">
        <v>39</v>
      </c>
      <c r="J48" s="251" t="s">
        <v>9</v>
      </c>
      <c r="K48" s="31"/>
    </row>
    <row r="49" spans="1:12" ht="18" customHeight="1">
      <c r="A49" s="1329" t="s">
        <v>240</v>
      </c>
      <c r="B49" s="1297"/>
      <c r="C49" s="1298"/>
      <c r="D49" s="1299"/>
      <c r="E49" s="503"/>
      <c r="F49" s="479"/>
      <c r="G49" s="480"/>
      <c r="H49" s="481">
        <f t="shared" si="4"/>
        <v>0</v>
      </c>
      <c r="I49" s="524"/>
      <c r="J49" s="519"/>
      <c r="L49" s="25"/>
    </row>
    <row r="50" spans="1:12" ht="18" customHeight="1">
      <c r="A50" s="1342"/>
      <c r="B50" s="1289"/>
      <c r="C50" s="1311"/>
      <c r="D50" s="1312"/>
      <c r="E50" s="504"/>
      <c r="F50" s="488"/>
      <c r="G50" s="489"/>
      <c r="H50" s="490">
        <f t="shared" si="4"/>
        <v>0</v>
      </c>
      <c r="I50" s="525"/>
      <c r="J50" s="521"/>
      <c r="L50" s="25"/>
    </row>
    <row r="51" spans="1:12" ht="18" customHeight="1">
      <c r="A51" s="1342"/>
      <c r="B51" s="1289"/>
      <c r="C51" s="1311"/>
      <c r="D51" s="1312"/>
      <c r="E51" s="504"/>
      <c r="F51" s="488"/>
      <c r="G51" s="489"/>
      <c r="H51" s="490">
        <f t="shared" si="4"/>
        <v>0</v>
      </c>
      <c r="I51" s="525"/>
      <c r="J51" s="521"/>
      <c r="L51" s="25"/>
    </row>
    <row r="52" spans="1:12" ht="18" customHeight="1">
      <c r="A52" s="1342"/>
      <c r="B52" s="1289"/>
      <c r="C52" s="1311"/>
      <c r="D52" s="1312"/>
      <c r="E52" s="504"/>
      <c r="F52" s="488"/>
      <c r="G52" s="489"/>
      <c r="H52" s="490">
        <f t="shared" si="4"/>
        <v>0</v>
      </c>
      <c r="I52" s="525"/>
      <c r="J52" s="521"/>
      <c r="L52" s="25"/>
    </row>
    <row r="53" spans="1:12" ht="18" customHeight="1">
      <c r="A53" s="1342"/>
      <c r="B53" s="1306"/>
      <c r="C53" s="1307"/>
      <c r="D53" s="1308"/>
      <c r="E53" s="505"/>
      <c r="F53" s="498"/>
      <c r="G53" s="499"/>
      <c r="H53" s="500">
        <f t="shared" si="4"/>
        <v>0</v>
      </c>
      <c r="I53" s="526"/>
      <c r="J53" s="523"/>
      <c r="L53" s="25"/>
    </row>
    <row r="54" spans="1:10" ht="24.75" customHeight="1" thickBot="1">
      <c r="A54" s="1346" t="s">
        <v>191</v>
      </c>
      <c r="B54" s="1347"/>
      <c r="C54" s="1347"/>
      <c r="D54" s="1347"/>
      <c r="E54" s="1347"/>
      <c r="F54" s="1347"/>
      <c r="G54" s="1348"/>
      <c r="H54" s="252">
        <f>SUM(H49:H53)</f>
        <v>0</v>
      </c>
      <c r="I54" s="1278" t="s">
        <v>26</v>
      </c>
      <c r="J54" s="1279"/>
    </row>
    <row r="55" spans="1:10" ht="27" customHeight="1" thickBot="1">
      <c r="A55" s="1280" t="s">
        <v>23</v>
      </c>
      <c r="B55" s="1282"/>
      <c r="C55" s="1282"/>
      <c r="D55" s="1282"/>
      <c r="E55" s="1282"/>
      <c r="F55" s="1282"/>
      <c r="G55" s="1283"/>
      <c r="H55" s="242">
        <f>H47+H54</f>
        <v>0</v>
      </c>
      <c r="I55" s="1284" t="s">
        <v>16</v>
      </c>
      <c r="J55" s="1285"/>
    </row>
    <row r="56" spans="1:10" ht="13.5">
      <c r="A56" s="34" t="s">
        <v>19</v>
      </c>
      <c r="B56" s="32"/>
      <c r="C56" s="32"/>
      <c r="D56" s="32"/>
      <c r="E56" s="32"/>
      <c r="F56" s="32"/>
      <c r="G56" s="32"/>
      <c r="H56" s="33"/>
      <c r="I56" s="33"/>
      <c r="J56" s="33"/>
    </row>
  </sheetData>
  <sheetProtection/>
  <mergeCells count="51">
    <mergeCell ref="A31:G31"/>
    <mergeCell ref="I31:J31"/>
    <mergeCell ref="A25:A30"/>
    <mergeCell ref="I15:J15"/>
    <mergeCell ref="A17:A22"/>
    <mergeCell ref="A23:G23"/>
    <mergeCell ref="I23:J23"/>
    <mergeCell ref="I12:J12"/>
    <mergeCell ref="I13:J13"/>
    <mergeCell ref="O1:P1"/>
    <mergeCell ref="I11:J11"/>
    <mergeCell ref="I10:J10"/>
    <mergeCell ref="A15:G15"/>
    <mergeCell ref="I32:J32"/>
    <mergeCell ref="I39:J39"/>
    <mergeCell ref="B40:D40"/>
    <mergeCell ref="I33:J33"/>
    <mergeCell ref="Q1:R1"/>
    <mergeCell ref="A2:J2"/>
    <mergeCell ref="A9:A14"/>
    <mergeCell ref="I8:J8"/>
    <mergeCell ref="I9:J9"/>
    <mergeCell ref="I14:J14"/>
    <mergeCell ref="B48:D48"/>
    <mergeCell ref="I38:J38"/>
    <mergeCell ref="B42:D42"/>
    <mergeCell ref="I35:J35"/>
    <mergeCell ref="I36:J36"/>
    <mergeCell ref="I37:J37"/>
    <mergeCell ref="B41:D41"/>
    <mergeCell ref="A47:G47"/>
    <mergeCell ref="A33:A38"/>
    <mergeCell ref="I47:J47"/>
    <mergeCell ref="A55:G55"/>
    <mergeCell ref="I55:J55"/>
    <mergeCell ref="A49:A53"/>
    <mergeCell ref="B53:D53"/>
    <mergeCell ref="B52:D52"/>
    <mergeCell ref="A54:G54"/>
    <mergeCell ref="I54:J54"/>
    <mergeCell ref="B50:D50"/>
    <mergeCell ref="B51:D51"/>
    <mergeCell ref="B49:D49"/>
    <mergeCell ref="B43:D43"/>
    <mergeCell ref="I46:J46"/>
    <mergeCell ref="B44:D44"/>
    <mergeCell ref="B45:D45"/>
    <mergeCell ref="I34:J34"/>
    <mergeCell ref="A39:G39"/>
    <mergeCell ref="A41:A45"/>
    <mergeCell ref="A46:G46"/>
  </mergeCells>
  <dataValidations count="6">
    <dataValidation type="list" allowBlank="1" showInputMessage="1" showErrorMessage="1" sqref="I17:I22 I25:I30">
      <formula1>"フル,オート,　"</formula1>
    </dataValidation>
    <dataValidation type="list" allowBlank="1" showInputMessage="1" showErrorMessage="1" sqref="B25:B30">
      <formula1>"46.5kw相当,　"</formula1>
    </dataValidation>
    <dataValidation type="list" allowBlank="1" showInputMessage="1" showErrorMessage="1" sqref="B17:B22">
      <formula1>"20号,24号, 　"</formula1>
    </dataValidation>
    <dataValidation type="list" allowBlank="1" showInputMessage="1" showErrorMessage="1" sqref="B9:B14">
      <formula1>"370L,460L,　"</formula1>
    </dataValidation>
    <dataValidation type="list" allowBlank="1" showInputMessage="1" showErrorMessage="1" sqref="B33:B38">
      <formula1>"100L相当,　"</formula1>
    </dataValidation>
    <dataValidation allowBlank="1" showInputMessage="1" showErrorMessage="1" imeMode="disabled" sqref="E9:E14 G9:G14 H9:H15 E17:E22 G17:G22 H17:H23 E25:E30 G25:G30 H25:H31 E33:E38 G33:G38 H33:H39 E41:E45 G41:G45 H41:H46 H47 E49:E53 G49:G53 H49:H55"/>
  </dataValidations>
  <printOptions horizontalCentered="1"/>
  <pageMargins left="0.3937007874015748" right="0.35433070866141736" top="0.7480314960629921" bottom="0.3937007874015748" header="0.3937007874015748" footer="0.31496062992125984"/>
  <pageSetup horizontalDpi="600" verticalDpi="600" orientation="portrait" paperSize="9" scale="71" r:id="rId1"/>
  <headerFooter alignWithMargins="0">
    <oddHeader>&amp;R&amp;"ＭＳ 明朝,標準"&amp;14定型様式３　</oddHeader>
  </headerFooter>
  <ignoredErrors>
    <ignoredError sqref="H9:H14 H17:H22 H25:H30 H33:H38 H41:H45 H49:H53" unlockedFormula="1"/>
  </ignoredErrors>
</worksheet>
</file>

<file path=xl/worksheets/sheet8.xml><?xml version="1.0" encoding="utf-8"?>
<worksheet xmlns="http://schemas.openxmlformats.org/spreadsheetml/2006/main" xmlns:r="http://schemas.openxmlformats.org/officeDocument/2006/relationships">
  <dimension ref="A1:S62"/>
  <sheetViews>
    <sheetView view="pageBreakPreview" zoomScale="85" zoomScaleSheetLayoutView="85" workbookViewId="0" topLeftCell="A1">
      <selection activeCell="A1" sqref="A1"/>
    </sheetView>
  </sheetViews>
  <sheetFormatPr defaultColWidth="9.140625" defaultRowHeight="15"/>
  <cols>
    <col min="1" max="1" width="13.28125" style="19" customWidth="1"/>
    <col min="2" max="2" width="7.57421875" style="19" customWidth="1"/>
    <col min="3" max="3" width="18.57421875" style="19" customWidth="1"/>
    <col min="4" max="4" width="7.57421875" style="19" customWidth="1"/>
    <col min="5" max="5" width="18.57421875" style="19" customWidth="1"/>
    <col min="6" max="6" width="7.421875" style="19" customWidth="1"/>
    <col min="7" max="7" width="6.8515625" style="19" customWidth="1"/>
    <col min="8" max="8" width="11.57421875" style="19" customWidth="1"/>
    <col min="9" max="10" width="12.28125" style="19" customWidth="1"/>
    <col min="11" max="11" width="13.421875" style="19" customWidth="1"/>
    <col min="12" max="13" width="9.00390625" style="19" customWidth="1"/>
    <col min="14" max="14" width="47.7109375" style="19" customWidth="1"/>
    <col min="15" max="16384" width="9.00390625" style="19" customWidth="1"/>
  </cols>
  <sheetData>
    <row r="1" spans="1:19" ht="18" customHeight="1">
      <c r="A1" s="18"/>
      <c r="B1" s="18"/>
      <c r="C1" s="20"/>
      <c r="D1" s="20"/>
      <c r="E1" s="20"/>
      <c r="F1" s="20"/>
      <c r="G1" s="20"/>
      <c r="H1" s="20"/>
      <c r="I1" s="20"/>
      <c r="J1" s="20"/>
      <c r="K1" s="212">
        <f>'実施計画書（事業主基準）'!AH1</f>
      </c>
      <c r="O1" s="45"/>
      <c r="P1" s="1361"/>
      <c r="Q1" s="1361"/>
      <c r="R1" s="1361"/>
      <c r="S1" s="1361"/>
    </row>
    <row r="2" spans="1:19" ht="21">
      <c r="A2" s="1321" t="s">
        <v>32</v>
      </c>
      <c r="B2" s="1321"/>
      <c r="C2" s="1322"/>
      <c r="D2" s="1322"/>
      <c r="E2" s="1322"/>
      <c r="F2" s="1322"/>
      <c r="G2" s="1322"/>
      <c r="H2" s="1322"/>
      <c r="I2" s="1322"/>
      <c r="J2" s="1322"/>
      <c r="K2" s="1322"/>
      <c r="O2" s="45"/>
      <c r="P2" s="45"/>
      <c r="Q2" s="45"/>
      <c r="R2" s="45"/>
      <c r="S2" s="45"/>
    </row>
    <row r="3" spans="1:19" ht="14.25" customHeight="1">
      <c r="A3" s="26"/>
      <c r="B3" s="26"/>
      <c r="C3" s="27"/>
      <c r="D3" s="26"/>
      <c r="E3" s="27"/>
      <c r="F3" s="27"/>
      <c r="G3" s="27"/>
      <c r="H3" s="27"/>
      <c r="I3" s="27"/>
      <c r="J3" s="27"/>
      <c r="K3" s="27"/>
      <c r="O3" s="45"/>
      <c r="P3" s="45"/>
      <c r="Q3" s="45"/>
      <c r="R3" s="45"/>
      <c r="S3" s="45"/>
    </row>
    <row r="4" spans="1:19" ht="13.5" customHeight="1">
      <c r="A4" s="5" t="s">
        <v>24</v>
      </c>
      <c r="B4" s="5"/>
      <c r="C4" s="22"/>
      <c r="D4" s="21"/>
      <c r="E4" s="22"/>
      <c r="F4" s="22"/>
      <c r="G4" s="22"/>
      <c r="H4" s="22"/>
      <c r="I4" s="22"/>
      <c r="J4" s="22"/>
      <c r="K4" s="22"/>
      <c r="O4" s="45"/>
      <c r="P4" s="45"/>
      <c r="Q4" s="45"/>
      <c r="R4" s="45"/>
      <c r="S4" s="45"/>
    </row>
    <row r="5" spans="1:11" ht="13.5" customHeight="1">
      <c r="A5" s="8" t="s">
        <v>238</v>
      </c>
      <c r="B5" s="8"/>
      <c r="C5" s="22"/>
      <c r="D5" s="21"/>
      <c r="E5" s="22"/>
      <c r="F5" s="22"/>
      <c r="G5" s="22"/>
      <c r="H5" s="22"/>
      <c r="I5" s="22"/>
      <c r="J5" s="22"/>
      <c r="K5" s="22"/>
    </row>
    <row r="6" spans="1:11" ht="13.5" customHeight="1">
      <c r="A6" s="1"/>
      <c r="B6" s="1"/>
      <c r="C6" s="24"/>
      <c r="D6" s="23"/>
      <c r="E6" s="24"/>
      <c r="F6" s="24"/>
      <c r="G6" s="24"/>
      <c r="H6" s="24"/>
      <c r="I6" s="24"/>
      <c r="J6" s="24"/>
      <c r="K6" s="7" t="s">
        <v>0</v>
      </c>
    </row>
    <row r="7" spans="1:11" ht="23.25" customHeight="1" thickBot="1">
      <c r="A7" s="30" t="s">
        <v>1</v>
      </c>
      <c r="B7" s="30"/>
      <c r="C7" s="20"/>
      <c r="D7" s="28"/>
      <c r="E7" s="20"/>
      <c r="F7" s="20"/>
      <c r="G7" s="20"/>
      <c r="H7" s="20"/>
      <c r="I7" s="20"/>
      <c r="J7" s="20"/>
      <c r="K7" s="529" t="s">
        <v>25</v>
      </c>
    </row>
    <row r="8" spans="1:11" ht="38.25" customHeight="1">
      <c r="A8" s="234" t="s">
        <v>2</v>
      </c>
      <c r="B8" s="309" t="s">
        <v>3</v>
      </c>
      <c r="C8" s="1330" t="s">
        <v>129</v>
      </c>
      <c r="D8" s="1330"/>
      <c r="E8" s="302" t="s">
        <v>4</v>
      </c>
      <c r="F8" s="303" t="s">
        <v>5</v>
      </c>
      <c r="G8" s="301" t="s">
        <v>6</v>
      </c>
      <c r="H8" s="302" t="s">
        <v>7</v>
      </c>
      <c r="I8" s="235" t="s">
        <v>21</v>
      </c>
      <c r="J8" s="243" t="s">
        <v>8</v>
      </c>
      <c r="K8" s="244" t="s">
        <v>9</v>
      </c>
    </row>
    <row r="9" spans="1:11" ht="18" customHeight="1">
      <c r="A9" s="1331" t="s">
        <v>35</v>
      </c>
      <c r="B9" s="475"/>
      <c r="C9" s="1292"/>
      <c r="D9" s="1292"/>
      <c r="E9" s="477"/>
      <c r="F9" s="503"/>
      <c r="G9" s="479"/>
      <c r="H9" s="480"/>
      <c r="I9" s="481">
        <f aca="true" t="shared" si="0" ref="I9:I38">ROUNDDOWN(F9*H9,0)</f>
        <v>0</v>
      </c>
      <c r="J9" s="482"/>
      <c r="K9" s="483"/>
    </row>
    <row r="10" spans="1:11" ht="18" customHeight="1">
      <c r="A10" s="1332"/>
      <c r="B10" s="484"/>
      <c r="C10" s="1291"/>
      <c r="D10" s="1291"/>
      <c r="E10" s="486"/>
      <c r="F10" s="504"/>
      <c r="G10" s="488"/>
      <c r="H10" s="489"/>
      <c r="I10" s="490">
        <f t="shared" si="0"/>
        <v>0</v>
      </c>
      <c r="J10" s="491"/>
      <c r="K10" s="492"/>
    </row>
    <row r="11" spans="1:11" ht="18" customHeight="1">
      <c r="A11" s="1333"/>
      <c r="B11" s="484"/>
      <c r="C11" s="1291"/>
      <c r="D11" s="1291"/>
      <c r="E11" s="486"/>
      <c r="F11" s="504"/>
      <c r="G11" s="488"/>
      <c r="H11" s="489"/>
      <c r="I11" s="490">
        <f t="shared" si="0"/>
        <v>0</v>
      </c>
      <c r="J11" s="491"/>
      <c r="K11" s="492"/>
    </row>
    <row r="12" spans="1:14" ht="18" customHeight="1">
      <c r="A12" s="1333"/>
      <c r="B12" s="484"/>
      <c r="C12" s="1291"/>
      <c r="D12" s="1291"/>
      <c r="E12" s="486"/>
      <c r="F12" s="504"/>
      <c r="G12" s="488"/>
      <c r="H12" s="489"/>
      <c r="I12" s="490">
        <f t="shared" si="0"/>
        <v>0</v>
      </c>
      <c r="J12" s="491"/>
      <c r="K12" s="492"/>
      <c r="N12" s="326"/>
    </row>
    <row r="13" spans="1:11" ht="18" customHeight="1">
      <c r="A13" s="1333"/>
      <c r="B13" s="484"/>
      <c r="C13" s="1291"/>
      <c r="D13" s="1291"/>
      <c r="E13" s="486"/>
      <c r="F13" s="504"/>
      <c r="G13" s="488"/>
      <c r="H13" s="489"/>
      <c r="I13" s="490">
        <f t="shared" si="0"/>
        <v>0</v>
      </c>
      <c r="J13" s="491"/>
      <c r="K13" s="492"/>
    </row>
    <row r="14" spans="1:11" ht="18" customHeight="1">
      <c r="A14" s="1333"/>
      <c r="B14" s="484"/>
      <c r="C14" s="1291"/>
      <c r="D14" s="1291"/>
      <c r="E14" s="486"/>
      <c r="F14" s="504"/>
      <c r="G14" s="488"/>
      <c r="H14" s="489"/>
      <c r="I14" s="490">
        <f t="shared" si="0"/>
        <v>0</v>
      </c>
      <c r="J14" s="491"/>
      <c r="K14" s="492"/>
    </row>
    <row r="15" spans="1:11" ht="18" customHeight="1">
      <c r="A15" s="1333"/>
      <c r="B15" s="484"/>
      <c r="C15" s="1291"/>
      <c r="D15" s="1291"/>
      <c r="E15" s="486"/>
      <c r="F15" s="504"/>
      <c r="G15" s="488"/>
      <c r="H15" s="489"/>
      <c r="I15" s="490">
        <f t="shared" si="0"/>
        <v>0</v>
      </c>
      <c r="J15" s="491"/>
      <c r="K15" s="492"/>
    </row>
    <row r="16" spans="1:11" ht="18" customHeight="1">
      <c r="A16" s="1333"/>
      <c r="B16" s="484"/>
      <c r="C16" s="1291"/>
      <c r="D16" s="1291"/>
      <c r="E16" s="486"/>
      <c r="F16" s="504"/>
      <c r="G16" s="488"/>
      <c r="H16" s="489"/>
      <c r="I16" s="490">
        <f t="shared" si="0"/>
        <v>0</v>
      </c>
      <c r="J16" s="491"/>
      <c r="K16" s="492"/>
    </row>
    <row r="17" spans="1:11" ht="18" customHeight="1">
      <c r="A17" s="1333"/>
      <c r="B17" s="484"/>
      <c r="C17" s="1291"/>
      <c r="D17" s="1291"/>
      <c r="E17" s="486"/>
      <c r="F17" s="504"/>
      <c r="G17" s="488"/>
      <c r="H17" s="489"/>
      <c r="I17" s="490">
        <f t="shared" si="0"/>
        <v>0</v>
      </c>
      <c r="J17" s="491"/>
      <c r="K17" s="492"/>
    </row>
    <row r="18" spans="1:11" ht="18" customHeight="1">
      <c r="A18" s="1333"/>
      <c r="B18" s="484"/>
      <c r="C18" s="1291"/>
      <c r="D18" s="1291"/>
      <c r="E18" s="486"/>
      <c r="F18" s="504"/>
      <c r="G18" s="488"/>
      <c r="H18" s="489"/>
      <c r="I18" s="490">
        <f t="shared" si="0"/>
        <v>0</v>
      </c>
      <c r="J18" s="491"/>
      <c r="K18" s="492"/>
    </row>
    <row r="19" spans="1:11" ht="18" customHeight="1">
      <c r="A19" s="1333"/>
      <c r="B19" s="484"/>
      <c r="C19" s="1291"/>
      <c r="D19" s="1291"/>
      <c r="E19" s="486"/>
      <c r="F19" s="504"/>
      <c r="G19" s="488"/>
      <c r="H19" s="489"/>
      <c r="I19" s="490">
        <f t="shared" si="0"/>
        <v>0</v>
      </c>
      <c r="J19" s="491"/>
      <c r="K19" s="492"/>
    </row>
    <row r="20" spans="1:11" ht="18" customHeight="1">
      <c r="A20" s="1333"/>
      <c r="B20" s="484"/>
      <c r="C20" s="1291"/>
      <c r="D20" s="1291"/>
      <c r="E20" s="486"/>
      <c r="F20" s="504"/>
      <c r="G20" s="488"/>
      <c r="H20" s="489"/>
      <c r="I20" s="490">
        <f t="shared" si="0"/>
        <v>0</v>
      </c>
      <c r="J20" s="491"/>
      <c r="K20" s="492"/>
    </row>
    <row r="21" spans="1:11" ht="18" customHeight="1">
      <c r="A21" s="1333"/>
      <c r="B21" s="484"/>
      <c r="C21" s="1291"/>
      <c r="D21" s="1291"/>
      <c r="E21" s="486"/>
      <c r="F21" s="504"/>
      <c r="G21" s="488"/>
      <c r="H21" s="489"/>
      <c r="I21" s="490">
        <f t="shared" si="0"/>
        <v>0</v>
      </c>
      <c r="J21" s="491"/>
      <c r="K21" s="492"/>
    </row>
    <row r="22" spans="1:11" ht="18" customHeight="1">
      <c r="A22" s="1333"/>
      <c r="B22" s="484"/>
      <c r="C22" s="1291"/>
      <c r="D22" s="1291"/>
      <c r="E22" s="486"/>
      <c r="F22" s="504"/>
      <c r="G22" s="488"/>
      <c r="H22" s="489"/>
      <c r="I22" s="490">
        <f t="shared" si="0"/>
        <v>0</v>
      </c>
      <c r="J22" s="491"/>
      <c r="K22" s="492"/>
    </row>
    <row r="23" spans="1:11" ht="18" customHeight="1">
      <c r="A23" s="1333"/>
      <c r="B23" s="484"/>
      <c r="C23" s="1291"/>
      <c r="D23" s="1291"/>
      <c r="E23" s="486"/>
      <c r="F23" s="504"/>
      <c r="G23" s="488"/>
      <c r="H23" s="489"/>
      <c r="I23" s="490">
        <f t="shared" si="0"/>
        <v>0</v>
      </c>
      <c r="J23" s="491"/>
      <c r="K23" s="492"/>
    </row>
    <row r="24" spans="1:14" ht="18" customHeight="1">
      <c r="A24" s="1333"/>
      <c r="B24" s="484"/>
      <c r="C24" s="1291"/>
      <c r="D24" s="1291"/>
      <c r="E24" s="486"/>
      <c r="F24" s="504"/>
      <c r="G24" s="488"/>
      <c r="H24" s="489"/>
      <c r="I24" s="490">
        <f t="shared" si="0"/>
        <v>0</v>
      </c>
      <c r="J24" s="491"/>
      <c r="K24" s="492"/>
      <c r="N24" s="261"/>
    </row>
    <row r="25" spans="1:14" ht="18" customHeight="1">
      <c r="A25" s="1333"/>
      <c r="B25" s="484"/>
      <c r="C25" s="1291"/>
      <c r="D25" s="1291"/>
      <c r="E25" s="486"/>
      <c r="F25" s="504"/>
      <c r="G25" s="488"/>
      <c r="H25" s="489"/>
      <c r="I25" s="490">
        <f t="shared" si="0"/>
        <v>0</v>
      </c>
      <c r="J25" s="491"/>
      <c r="K25" s="492"/>
      <c r="N25" s="261"/>
    </row>
    <row r="26" spans="1:14" ht="18" customHeight="1">
      <c r="A26" s="1333"/>
      <c r="B26" s="484"/>
      <c r="C26" s="1291"/>
      <c r="D26" s="1291"/>
      <c r="E26" s="486"/>
      <c r="F26" s="504"/>
      <c r="G26" s="488"/>
      <c r="H26" s="489"/>
      <c r="I26" s="490">
        <f t="shared" si="0"/>
        <v>0</v>
      </c>
      <c r="J26" s="491"/>
      <c r="K26" s="492"/>
      <c r="N26" s="261"/>
    </row>
    <row r="27" spans="1:14" ht="18" customHeight="1">
      <c r="A27" s="1333"/>
      <c r="B27" s="484"/>
      <c r="C27" s="1291"/>
      <c r="D27" s="1291"/>
      <c r="E27" s="486"/>
      <c r="F27" s="504"/>
      <c r="G27" s="488"/>
      <c r="H27" s="489"/>
      <c r="I27" s="490">
        <f t="shared" si="0"/>
        <v>0</v>
      </c>
      <c r="J27" s="491"/>
      <c r="K27" s="492"/>
      <c r="N27" s="261"/>
    </row>
    <row r="28" spans="1:14" ht="18" customHeight="1">
      <c r="A28" s="1333"/>
      <c r="B28" s="484"/>
      <c r="C28" s="1291"/>
      <c r="D28" s="1291"/>
      <c r="E28" s="486"/>
      <c r="F28" s="504"/>
      <c r="G28" s="488"/>
      <c r="H28" s="489"/>
      <c r="I28" s="490">
        <f t="shared" si="0"/>
        <v>0</v>
      </c>
      <c r="J28" s="491"/>
      <c r="K28" s="492"/>
      <c r="N28" s="261"/>
    </row>
    <row r="29" spans="1:14" ht="18" customHeight="1">
      <c r="A29" s="1333"/>
      <c r="B29" s="484"/>
      <c r="C29" s="1291"/>
      <c r="D29" s="1291"/>
      <c r="E29" s="486"/>
      <c r="F29" s="504"/>
      <c r="G29" s="488"/>
      <c r="H29" s="489"/>
      <c r="I29" s="490">
        <f t="shared" si="0"/>
        <v>0</v>
      </c>
      <c r="J29" s="491"/>
      <c r="K29" s="492"/>
      <c r="N29" s="261"/>
    </row>
    <row r="30" spans="1:11" ht="18" customHeight="1">
      <c r="A30" s="1333"/>
      <c r="B30" s="484"/>
      <c r="C30" s="1291"/>
      <c r="D30" s="1291"/>
      <c r="E30" s="486"/>
      <c r="F30" s="504"/>
      <c r="G30" s="488"/>
      <c r="H30" s="489"/>
      <c r="I30" s="490">
        <f t="shared" si="0"/>
        <v>0</v>
      </c>
      <c r="J30" s="491"/>
      <c r="K30" s="492"/>
    </row>
    <row r="31" spans="1:14" ht="18" customHeight="1">
      <c r="A31" s="1333"/>
      <c r="B31" s="484"/>
      <c r="C31" s="1291"/>
      <c r="D31" s="1291"/>
      <c r="E31" s="486"/>
      <c r="F31" s="504"/>
      <c r="G31" s="488"/>
      <c r="H31" s="489"/>
      <c r="I31" s="490">
        <f t="shared" si="0"/>
        <v>0</v>
      </c>
      <c r="J31" s="491"/>
      <c r="K31" s="492"/>
      <c r="N31" s="262"/>
    </row>
    <row r="32" spans="1:14" ht="18" customHeight="1">
      <c r="A32" s="1333"/>
      <c r="B32" s="484"/>
      <c r="C32" s="1291"/>
      <c r="D32" s="1291"/>
      <c r="E32" s="486"/>
      <c r="F32" s="504"/>
      <c r="G32" s="488"/>
      <c r="H32" s="489"/>
      <c r="I32" s="490">
        <f t="shared" si="0"/>
        <v>0</v>
      </c>
      <c r="J32" s="491"/>
      <c r="K32" s="492"/>
      <c r="N32" s="262"/>
    </row>
    <row r="33" spans="1:11" ht="18" customHeight="1">
      <c r="A33" s="1333"/>
      <c r="B33" s="484"/>
      <c r="C33" s="1291"/>
      <c r="D33" s="1291"/>
      <c r="E33" s="486"/>
      <c r="F33" s="504"/>
      <c r="G33" s="488"/>
      <c r="H33" s="489"/>
      <c r="I33" s="490">
        <f t="shared" si="0"/>
        <v>0</v>
      </c>
      <c r="J33" s="491"/>
      <c r="K33" s="492"/>
    </row>
    <row r="34" spans="1:11" ht="18" customHeight="1">
      <c r="A34" s="1333"/>
      <c r="B34" s="484"/>
      <c r="C34" s="1291"/>
      <c r="D34" s="1291"/>
      <c r="E34" s="486"/>
      <c r="F34" s="504"/>
      <c r="G34" s="488"/>
      <c r="H34" s="489"/>
      <c r="I34" s="490">
        <f t="shared" si="0"/>
        <v>0</v>
      </c>
      <c r="J34" s="491"/>
      <c r="K34" s="492"/>
    </row>
    <row r="35" spans="1:11" ht="18" customHeight="1">
      <c r="A35" s="1333"/>
      <c r="B35" s="484"/>
      <c r="C35" s="1291"/>
      <c r="D35" s="1291"/>
      <c r="E35" s="486"/>
      <c r="F35" s="504"/>
      <c r="G35" s="488"/>
      <c r="H35" s="489"/>
      <c r="I35" s="490">
        <f t="shared" si="0"/>
        <v>0</v>
      </c>
      <c r="J35" s="491"/>
      <c r="K35" s="492"/>
    </row>
    <row r="36" spans="1:11" ht="18" customHeight="1">
      <c r="A36" s="1333"/>
      <c r="B36" s="484"/>
      <c r="C36" s="1291"/>
      <c r="D36" s="1291"/>
      <c r="E36" s="486"/>
      <c r="F36" s="504"/>
      <c r="G36" s="488"/>
      <c r="H36" s="489"/>
      <c r="I36" s="490">
        <f t="shared" si="0"/>
        <v>0</v>
      </c>
      <c r="J36" s="491"/>
      <c r="K36" s="492"/>
    </row>
    <row r="37" spans="1:11" ht="18" customHeight="1">
      <c r="A37" s="1333"/>
      <c r="B37" s="484"/>
      <c r="C37" s="1291"/>
      <c r="D37" s="1291"/>
      <c r="E37" s="486"/>
      <c r="F37" s="504"/>
      <c r="G37" s="488"/>
      <c r="H37" s="489"/>
      <c r="I37" s="490">
        <f t="shared" si="0"/>
        <v>0</v>
      </c>
      <c r="J37" s="491"/>
      <c r="K37" s="492"/>
    </row>
    <row r="38" spans="1:11" ht="18" customHeight="1">
      <c r="A38" s="1374"/>
      <c r="B38" s="494"/>
      <c r="C38" s="1310"/>
      <c r="D38" s="1310"/>
      <c r="E38" s="496"/>
      <c r="F38" s="505"/>
      <c r="G38" s="498"/>
      <c r="H38" s="499"/>
      <c r="I38" s="500">
        <f t="shared" si="0"/>
        <v>0</v>
      </c>
      <c r="J38" s="527"/>
      <c r="K38" s="502"/>
    </row>
    <row r="39" spans="1:11" ht="24" customHeight="1">
      <c r="A39" s="1300" t="s">
        <v>10</v>
      </c>
      <c r="B39" s="1301"/>
      <c r="C39" s="1301"/>
      <c r="D39" s="1301"/>
      <c r="E39" s="1301"/>
      <c r="F39" s="1301"/>
      <c r="G39" s="1301"/>
      <c r="H39" s="1302"/>
      <c r="I39" s="43">
        <f>SUM(I9:I38)</f>
        <v>0</v>
      </c>
      <c r="J39" s="1303" t="s">
        <v>26</v>
      </c>
      <c r="K39" s="1304"/>
    </row>
    <row r="40" spans="1:12" ht="38.25" customHeight="1">
      <c r="A40" s="264" t="s">
        <v>2</v>
      </c>
      <c r="B40" s="1266" t="s">
        <v>11</v>
      </c>
      <c r="C40" s="1267"/>
      <c r="D40" s="1267"/>
      <c r="E40" s="1268"/>
      <c r="F40" s="308" t="s">
        <v>5</v>
      </c>
      <c r="G40" s="307" t="s">
        <v>6</v>
      </c>
      <c r="H40" s="305" t="s">
        <v>7</v>
      </c>
      <c r="I40" s="241" t="s">
        <v>22</v>
      </c>
      <c r="J40" s="1269" t="s">
        <v>9</v>
      </c>
      <c r="K40" s="1270"/>
      <c r="L40" s="31"/>
    </row>
    <row r="41" spans="1:12" ht="18" customHeight="1">
      <c r="A41" s="1262" t="s">
        <v>12</v>
      </c>
      <c r="B41" s="1297"/>
      <c r="C41" s="1298"/>
      <c r="D41" s="1298"/>
      <c r="E41" s="1299"/>
      <c r="F41" s="503"/>
      <c r="G41" s="479"/>
      <c r="H41" s="480"/>
      <c r="I41" s="481">
        <f aca="true" t="shared" si="1" ref="I41:I59">ROUNDDOWN(F41*H41,0)</f>
        <v>0</v>
      </c>
      <c r="J41" s="1297"/>
      <c r="K41" s="1313"/>
      <c r="L41" s="31"/>
    </row>
    <row r="42" spans="1:13" ht="18" customHeight="1">
      <c r="A42" s="1262"/>
      <c r="B42" s="1289"/>
      <c r="C42" s="1311"/>
      <c r="D42" s="1311"/>
      <c r="E42" s="1312"/>
      <c r="F42" s="504"/>
      <c r="G42" s="488"/>
      <c r="H42" s="489"/>
      <c r="I42" s="490">
        <f t="shared" si="1"/>
        <v>0</v>
      </c>
      <c r="J42" s="1289"/>
      <c r="K42" s="1290"/>
      <c r="M42" s="25"/>
    </row>
    <row r="43" spans="1:13" ht="18" customHeight="1">
      <c r="A43" s="1262"/>
      <c r="B43" s="1289"/>
      <c r="C43" s="1311"/>
      <c r="D43" s="1311"/>
      <c r="E43" s="1312"/>
      <c r="F43" s="504"/>
      <c r="G43" s="488"/>
      <c r="H43" s="489"/>
      <c r="I43" s="490">
        <f t="shared" si="1"/>
        <v>0</v>
      </c>
      <c r="J43" s="1289"/>
      <c r="K43" s="1290"/>
      <c r="M43" s="25"/>
    </row>
    <row r="44" spans="1:13" ht="18" customHeight="1">
      <c r="A44" s="1262"/>
      <c r="B44" s="1289"/>
      <c r="C44" s="1311"/>
      <c r="D44" s="1311"/>
      <c r="E44" s="1312"/>
      <c r="F44" s="504"/>
      <c r="G44" s="488"/>
      <c r="H44" s="489"/>
      <c r="I44" s="490">
        <f t="shared" si="1"/>
        <v>0</v>
      </c>
      <c r="J44" s="1289"/>
      <c r="K44" s="1290"/>
      <c r="M44" s="25"/>
    </row>
    <row r="45" spans="1:13" ht="18" customHeight="1">
      <c r="A45" s="1286"/>
      <c r="B45" s="1306"/>
      <c r="C45" s="1307"/>
      <c r="D45" s="1307"/>
      <c r="E45" s="1308"/>
      <c r="F45" s="505"/>
      <c r="G45" s="498"/>
      <c r="H45" s="499"/>
      <c r="I45" s="500">
        <f t="shared" si="1"/>
        <v>0</v>
      </c>
      <c r="J45" s="1306"/>
      <c r="K45" s="1309"/>
      <c r="M45" s="25"/>
    </row>
    <row r="46" spans="1:13" ht="18" customHeight="1">
      <c r="A46" s="1314" t="s">
        <v>13</v>
      </c>
      <c r="B46" s="1297"/>
      <c r="C46" s="1298"/>
      <c r="D46" s="1298"/>
      <c r="E46" s="1299"/>
      <c r="F46" s="503"/>
      <c r="G46" s="479"/>
      <c r="H46" s="480"/>
      <c r="I46" s="481">
        <f t="shared" si="1"/>
        <v>0</v>
      </c>
      <c r="J46" s="1297"/>
      <c r="K46" s="1313"/>
      <c r="M46" s="25"/>
    </row>
    <row r="47" spans="1:13" ht="18" customHeight="1">
      <c r="A47" s="1314"/>
      <c r="B47" s="1289"/>
      <c r="C47" s="1311"/>
      <c r="D47" s="1311"/>
      <c r="E47" s="1312"/>
      <c r="F47" s="504"/>
      <c r="G47" s="488"/>
      <c r="H47" s="489"/>
      <c r="I47" s="490">
        <f t="shared" si="1"/>
        <v>0</v>
      </c>
      <c r="J47" s="1289"/>
      <c r="K47" s="1290"/>
      <c r="M47" s="25"/>
    </row>
    <row r="48" spans="1:13" ht="18" customHeight="1">
      <c r="A48" s="1314"/>
      <c r="B48" s="1289"/>
      <c r="C48" s="1311"/>
      <c r="D48" s="1311"/>
      <c r="E48" s="1312"/>
      <c r="F48" s="504"/>
      <c r="G48" s="488"/>
      <c r="H48" s="489"/>
      <c r="I48" s="490">
        <f t="shared" si="1"/>
        <v>0</v>
      </c>
      <c r="J48" s="1289"/>
      <c r="K48" s="1290"/>
      <c r="M48" s="25"/>
    </row>
    <row r="49" spans="1:13" ht="18" customHeight="1">
      <c r="A49" s="1314"/>
      <c r="B49" s="1289"/>
      <c r="C49" s="1311"/>
      <c r="D49" s="1311"/>
      <c r="E49" s="1312"/>
      <c r="F49" s="504"/>
      <c r="G49" s="488"/>
      <c r="H49" s="489"/>
      <c r="I49" s="490">
        <f t="shared" si="1"/>
        <v>0</v>
      </c>
      <c r="J49" s="1289"/>
      <c r="K49" s="1290"/>
      <c r="M49" s="25"/>
    </row>
    <row r="50" spans="1:13" ht="18" customHeight="1">
      <c r="A50" s="1314"/>
      <c r="B50" s="1306"/>
      <c r="C50" s="1307"/>
      <c r="D50" s="1307"/>
      <c r="E50" s="1308"/>
      <c r="F50" s="505"/>
      <c r="G50" s="498"/>
      <c r="H50" s="499"/>
      <c r="I50" s="500">
        <f t="shared" si="1"/>
        <v>0</v>
      </c>
      <c r="J50" s="1306"/>
      <c r="K50" s="1309"/>
      <c r="M50" s="25"/>
    </row>
    <row r="51" spans="1:13" ht="18" customHeight="1">
      <c r="A51" s="1261" t="s">
        <v>18</v>
      </c>
      <c r="B51" s="1297"/>
      <c r="C51" s="1298"/>
      <c r="D51" s="1298"/>
      <c r="E51" s="1299"/>
      <c r="F51" s="503"/>
      <c r="G51" s="479"/>
      <c r="H51" s="480"/>
      <c r="I51" s="481">
        <f t="shared" si="1"/>
        <v>0</v>
      </c>
      <c r="J51" s="1297"/>
      <c r="K51" s="1313"/>
      <c r="M51" s="25"/>
    </row>
    <row r="52" spans="1:13" ht="18" customHeight="1">
      <c r="A52" s="1262"/>
      <c r="B52" s="1289"/>
      <c r="C52" s="1311"/>
      <c r="D52" s="1311"/>
      <c r="E52" s="1312"/>
      <c r="F52" s="504"/>
      <c r="G52" s="488"/>
      <c r="H52" s="489"/>
      <c r="I52" s="490">
        <f t="shared" si="1"/>
        <v>0</v>
      </c>
      <c r="J52" s="1289"/>
      <c r="K52" s="1290"/>
      <c r="M52" s="25"/>
    </row>
    <row r="53" spans="1:13" ht="18" customHeight="1">
      <c r="A53" s="1262"/>
      <c r="B53" s="1289"/>
      <c r="C53" s="1311"/>
      <c r="D53" s="1311"/>
      <c r="E53" s="1312"/>
      <c r="F53" s="504"/>
      <c r="G53" s="488"/>
      <c r="H53" s="489"/>
      <c r="I53" s="490">
        <f t="shared" si="1"/>
        <v>0</v>
      </c>
      <c r="J53" s="1289"/>
      <c r="K53" s="1290"/>
      <c r="M53" s="25"/>
    </row>
    <row r="54" spans="1:13" ht="18" customHeight="1">
      <c r="A54" s="1262"/>
      <c r="B54" s="1289"/>
      <c r="C54" s="1311"/>
      <c r="D54" s="1311"/>
      <c r="E54" s="1312"/>
      <c r="F54" s="504"/>
      <c r="G54" s="488"/>
      <c r="H54" s="489"/>
      <c r="I54" s="490">
        <f t="shared" si="1"/>
        <v>0</v>
      </c>
      <c r="J54" s="1289"/>
      <c r="K54" s="1290"/>
      <c r="M54" s="25"/>
    </row>
    <row r="55" spans="1:13" ht="18" customHeight="1">
      <c r="A55" s="1286"/>
      <c r="B55" s="1306"/>
      <c r="C55" s="1307"/>
      <c r="D55" s="1307"/>
      <c r="E55" s="1308"/>
      <c r="F55" s="505"/>
      <c r="G55" s="498"/>
      <c r="H55" s="499"/>
      <c r="I55" s="500">
        <f t="shared" si="1"/>
        <v>0</v>
      </c>
      <c r="J55" s="1306"/>
      <c r="K55" s="1309"/>
      <c r="M55" s="25"/>
    </row>
    <row r="56" spans="1:11" ht="18" customHeight="1">
      <c r="A56" s="1261" t="s">
        <v>14</v>
      </c>
      <c r="B56" s="1297"/>
      <c r="C56" s="1298"/>
      <c r="D56" s="1298"/>
      <c r="E56" s="1299"/>
      <c r="F56" s="478"/>
      <c r="G56" s="479"/>
      <c r="H56" s="480"/>
      <c r="I56" s="481">
        <f t="shared" si="1"/>
        <v>0</v>
      </c>
      <c r="J56" s="1297"/>
      <c r="K56" s="1313"/>
    </row>
    <row r="57" spans="1:11" ht="18" customHeight="1">
      <c r="A57" s="1262"/>
      <c r="B57" s="1289"/>
      <c r="C57" s="1311"/>
      <c r="D57" s="1311"/>
      <c r="E57" s="1312"/>
      <c r="F57" s="504"/>
      <c r="G57" s="488"/>
      <c r="H57" s="489"/>
      <c r="I57" s="490">
        <f t="shared" si="1"/>
        <v>0</v>
      </c>
      <c r="J57" s="1289"/>
      <c r="K57" s="1290"/>
    </row>
    <row r="58" spans="1:11" ht="18" customHeight="1">
      <c r="A58" s="1262"/>
      <c r="B58" s="1289"/>
      <c r="C58" s="1311"/>
      <c r="D58" s="1311"/>
      <c r="E58" s="1312"/>
      <c r="F58" s="504"/>
      <c r="G58" s="488"/>
      <c r="H58" s="489"/>
      <c r="I58" s="490">
        <f t="shared" si="1"/>
        <v>0</v>
      </c>
      <c r="J58" s="1289"/>
      <c r="K58" s="1290"/>
    </row>
    <row r="59" spans="1:11" ht="18" customHeight="1">
      <c r="A59" s="1286"/>
      <c r="B59" s="1306"/>
      <c r="C59" s="1307"/>
      <c r="D59" s="1307"/>
      <c r="E59" s="1308"/>
      <c r="F59" s="497"/>
      <c r="G59" s="498"/>
      <c r="H59" s="499"/>
      <c r="I59" s="500">
        <f t="shared" si="1"/>
        <v>0</v>
      </c>
      <c r="J59" s="1306"/>
      <c r="K59" s="1309"/>
    </row>
    <row r="60" spans="1:11" ht="24.75" customHeight="1" thickBot="1">
      <c r="A60" s="1275" t="s">
        <v>15</v>
      </c>
      <c r="B60" s="1276"/>
      <c r="C60" s="1276"/>
      <c r="D60" s="1276"/>
      <c r="E60" s="1276"/>
      <c r="F60" s="1276"/>
      <c r="G60" s="1276"/>
      <c r="H60" s="1277"/>
      <c r="I60" s="42">
        <f>SUM(I41:I59)</f>
        <v>0</v>
      </c>
      <c r="J60" s="1319" t="s">
        <v>26</v>
      </c>
      <c r="K60" s="1320"/>
    </row>
    <row r="61" spans="1:11" ht="27" customHeight="1" thickBot="1">
      <c r="A61" s="1280" t="s">
        <v>23</v>
      </c>
      <c r="B61" s="1281"/>
      <c r="C61" s="1282"/>
      <c r="D61" s="1282"/>
      <c r="E61" s="1282"/>
      <c r="F61" s="1282"/>
      <c r="G61" s="1282"/>
      <c r="H61" s="1283"/>
      <c r="I61" s="242">
        <f>I39+I60</f>
        <v>0</v>
      </c>
      <c r="J61" s="1284" t="s">
        <v>16</v>
      </c>
      <c r="K61" s="1285"/>
    </row>
    <row r="62" spans="1:11" ht="13.5">
      <c r="A62" s="34" t="s">
        <v>19</v>
      </c>
      <c r="B62" s="34"/>
      <c r="C62" s="32"/>
      <c r="D62" s="32"/>
      <c r="E62" s="32"/>
      <c r="F62" s="32"/>
      <c r="G62" s="32"/>
      <c r="H62" s="32"/>
      <c r="I62" s="33"/>
      <c r="J62" s="33"/>
      <c r="K62" s="33"/>
    </row>
  </sheetData>
  <sheetProtection/>
  <mergeCells count="85">
    <mergeCell ref="B41:E41"/>
    <mergeCell ref="B42:E42"/>
    <mergeCell ref="C28:D28"/>
    <mergeCell ref="C29:D29"/>
    <mergeCell ref="J53:K53"/>
    <mergeCell ref="B54:E54"/>
    <mergeCell ref="C32:D32"/>
    <mergeCell ref="J40:K40"/>
    <mergeCell ref="B43:E43"/>
    <mergeCell ref="J43:K43"/>
    <mergeCell ref="J47:K47"/>
    <mergeCell ref="B44:E44"/>
    <mergeCell ref="B55:E55"/>
    <mergeCell ref="J41:K41"/>
    <mergeCell ref="J44:K44"/>
    <mergeCell ref="J42:K42"/>
    <mergeCell ref="J55:K55"/>
    <mergeCell ref="J48:K48"/>
    <mergeCell ref="J46:K46"/>
    <mergeCell ref="J54:K54"/>
    <mergeCell ref="A46:A50"/>
    <mergeCell ref="B49:E49"/>
    <mergeCell ref="B48:E48"/>
    <mergeCell ref="B45:E45"/>
    <mergeCell ref="J57:K57"/>
    <mergeCell ref="J49:K49"/>
    <mergeCell ref="B47:E47"/>
    <mergeCell ref="A51:A55"/>
    <mergeCell ref="J51:K51"/>
    <mergeCell ref="B52:E52"/>
    <mergeCell ref="A61:H61"/>
    <mergeCell ref="J61:K61"/>
    <mergeCell ref="J56:K56"/>
    <mergeCell ref="J59:K59"/>
    <mergeCell ref="C27:D27"/>
    <mergeCell ref="A60:H60"/>
    <mergeCell ref="B53:E53"/>
    <mergeCell ref="A56:A59"/>
    <mergeCell ref="B51:E51"/>
    <mergeCell ref="B46:E46"/>
    <mergeCell ref="B59:E59"/>
    <mergeCell ref="J52:K52"/>
    <mergeCell ref="B56:E56"/>
    <mergeCell ref="J60:K60"/>
    <mergeCell ref="B57:E57"/>
    <mergeCell ref="J45:K45"/>
    <mergeCell ref="J50:K50"/>
    <mergeCell ref="B50:E50"/>
    <mergeCell ref="J58:K58"/>
    <mergeCell ref="B58:E58"/>
    <mergeCell ref="A9:A38"/>
    <mergeCell ref="C35:D35"/>
    <mergeCell ref="C38:D38"/>
    <mergeCell ref="C37:D37"/>
    <mergeCell ref="C36:D36"/>
    <mergeCell ref="C9:D9"/>
    <mergeCell ref="C30:D30"/>
    <mergeCell ref="C17:D17"/>
    <mergeCell ref="C24:D24"/>
    <mergeCell ref="C14:D14"/>
    <mergeCell ref="A41:A45"/>
    <mergeCell ref="A39:H39"/>
    <mergeCell ref="R1:S1"/>
    <mergeCell ref="P1:Q1"/>
    <mergeCell ref="A2:K2"/>
    <mergeCell ref="C8:D8"/>
    <mergeCell ref="C13:D13"/>
    <mergeCell ref="B40:E40"/>
    <mergeCell ref="C34:D34"/>
    <mergeCell ref="C25:D25"/>
    <mergeCell ref="C15:D15"/>
    <mergeCell ref="C10:D10"/>
    <mergeCell ref="C20:D20"/>
    <mergeCell ref="C11:D11"/>
    <mergeCell ref="C12:D12"/>
    <mergeCell ref="C18:D18"/>
    <mergeCell ref="C16:D16"/>
    <mergeCell ref="C21:D21"/>
    <mergeCell ref="C19:D19"/>
    <mergeCell ref="C23:D23"/>
    <mergeCell ref="J39:K39"/>
    <mergeCell ref="C33:D33"/>
    <mergeCell ref="C31:D31"/>
    <mergeCell ref="C26:D26"/>
    <mergeCell ref="C22:D22"/>
  </mergeCells>
  <dataValidations count="1">
    <dataValidation allowBlank="1" showInputMessage="1" showErrorMessage="1" imeMode="disabled" sqref="F9:F38 H9:H38 I9:I39 F41:F59 H41:H59 I41:I61"/>
  </dataValidations>
  <printOptions horizontalCentered="1"/>
  <pageMargins left="0.3937007874015748" right="0.35433070866141736" top="0.7480314960629921" bottom="0.3937007874015748" header="0.3937007874015748" footer="0.31496062992125984"/>
  <pageSetup horizontalDpi="600" verticalDpi="600" orientation="portrait" paperSize="9" scale="71" r:id="rId1"/>
  <headerFooter alignWithMargins="0">
    <oddHeader>&amp;R&amp;"ＭＳ 明朝,標準"&amp;14定型様式３　</oddHeader>
  </headerFooter>
  <ignoredErrors>
    <ignoredError sqref="I9:I38 I41:I59" unlockedFormula="1"/>
  </ignoredErrors>
</worksheet>
</file>

<file path=xl/worksheets/sheet9.xml><?xml version="1.0" encoding="utf-8"?>
<worksheet xmlns="http://schemas.openxmlformats.org/spreadsheetml/2006/main" xmlns:r="http://schemas.openxmlformats.org/officeDocument/2006/relationships">
  <dimension ref="A1:N86"/>
  <sheetViews>
    <sheetView view="pageBreakPreview" zoomScale="85" zoomScaleSheetLayoutView="85" workbookViewId="0" topLeftCell="A1">
      <selection activeCell="A1" sqref="A1"/>
    </sheetView>
  </sheetViews>
  <sheetFormatPr defaultColWidth="9.140625" defaultRowHeight="15"/>
  <cols>
    <col min="1" max="1" width="12.421875" style="19" customWidth="1"/>
    <col min="2" max="2" width="8.140625" style="19" bestFit="1" customWidth="1"/>
    <col min="3" max="4" width="20.421875" style="19" customWidth="1"/>
    <col min="5" max="5" width="7.421875" style="19" customWidth="1"/>
    <col min="6" max="6" width="6.8515625" style="19" customWidth="1"/>
    <col min="7" max="9" width="12.00390625" style="19" customWidth="1"/>
    <col min="10" max="10" width="13.421875" style="19" customWidth="1"/>
    <col min="11" max="12" width="9.00390625" style="19" customWidth="1"/>
    <col min="13" max="13" width="47.7109375" style="19" customWidth="1"/>
    <col min="14" max="16384" width="9.00390625" style="19" customWidth="1"/>
  </cols>
  <sheetData>
    <row r="1" spans="1:10" ht="18" customHeight="1">
      <c r="A1" s="18"/>
      <c r="B1" s="20"/>
      <c r="C1" s="20"/>
      <c r="D1" s="20"/>
      <c r="E1" s="20"/>
      <c r="F1" s="20"/>
      <c r="G1" s="20"/>
      <c r="H1" s="20"/>
      <c r="I1" s="20"/>
      <c r="J1" s="212">
        <f>'実施計画書（事業主基準）'!AH1</f>
      </c>
    </row>
    <row r="2" spans="1:10" ht="21" customHeight="1">
      <c r="A2" s="1376" t="s">
        <v>40</v>
      </c>
      <c r="B2" s="1321"/>
      <c r="C2" s="1322"/>
      <c r="D2" s="1322"/>
      <c r="E2" s="1322"/>
      <c r="F2" s="1322"/>
      <c r="G2" s="1322"/>
      <c r="H2" s="1322"/>
      <c r="I2" s="1322"/>
      <c r="J2" s="1322"/>
    </row>
    <row r="3" spans="1:10" ht="15" customHeight="1">
      <c r="A3" s="1377"/>
      <c r="B3" s="1377"/>
      <c r="C3" s="1377"/>
      <c r="D3" s="1377"/>
      <c r="E3" s="1377"/>
      <c r="F3" s="1377"/>
      <c r="G3" s="1377"/>
      <c r="H3" s="1377"/>
      <c r="I3" s="1377"/>
      <c r="J3" s="1377"/>
    </row>
    <row r="4" spans="1:10" ht="14.25">
      <c r="A4" s="36" t="s">
        <v>24</v>
      </c>
      <c r="B4" s="28"/>
      <c r="C4" s="20"/>
      <c r="D4" s="20"/>
      <c r="E4" s="20"/>
      <c r="F4" s="20"/>
      <c r="G4" s="20"/>
      <c r="H4" s="20"/>
      <c r="I4" s="20"/>
      <c r="J4" s="29"/>
    </row>
    <row r="5" spans="1:10" ht="13.5">
      <c r="A5" s="8" t="s">
        <v>238</v>
      </c>
      <c r="B5" s="37"/>
      <c r="C5" s="20"/>
      <c r="D5" s="20"/>
      <c r="E5" s="20"/>
      <c r="F5" s="20"/>
      <c r="G5" s="20"/>
      <c r="H5" s="20"/>
      <c r="I5" s="20"/>
      <c r="J5" s="20"/>
    </row>
    <row r="6" spans="1:10" ht="14.25">
      <c r="A6" s="20"/>
      <c r="B6" s="28"/>
      <c r="C6" s="20"/>
      <c r="D6" s="20"/>
      <c r="E6" s="20"/>
      <c r="F6" s="20"/>
      <c r="G6" s="20"/>
      <c r="H6" s="20"/>
      <c r="I6" s="20"/>
      <c r="J6" s="29" t="s">
        <v>0</v>
      </c>
    </row>
    <row r="7" spans="1:10" ht="21" customHeight="1" thickBot="1">
      <c r="A7" s="30" t="s">
        <v>1</v>
      </c>
      <c r="B7" s="28"/>
      <c r="C7" s="20"/>
      <c r="D7" s="20"/>
      <c r="E7" s="20"/>
      <c r="F7" s="20"/>
      <c r="G7" s="20"/>
      <c r="H7" s="20"/>
      <c r="I7" s="20"/>
      <c r="J7" s="529" t="s">
        <v>25</v>
      </c>
    </row>
    <row r="8" spans="1:10" ht="30" customHeight="1">
      <c r="A8" s="234" t="s">
        <v>2</v>
      </c>
      <c r="B8" s="303" t="s">
        <v>3</v>
      </c>
      <c r="C8" s="301" t="s">
        <v>213</v>
      </c>
      <c r="D8" s="311" t="s">
        <v>20</v>
      </c>
      <c r="E8" s="303" t="s">
        <v>442</v>
      </c>
      <c r="F8" s="301" t="s">
        <v>6</v>
      </c>
      <c r="G8" s="302" t="s">
        <v>7</v>
      </c>
      <c r="H8" s="235" t="s">
        <v>22</v>
      </c>
      <c r="I8" s="243" t="s">
        <v>8</v>
      </c>
      <c r="J8" s="244" t="s">
        <v>9</v>
      </c>
    </row>
    <row r="9" spans="1:10" ht="18" customHeight="1">
      <c r="A9" s="1341" t="s">
        <v>218</v>
      </c>
      <c r="B9" s="475"/>
      <c r="C9" s="476"/>
      <c r="D9" s="477"/>
      <c r="E9" s="478"/>
      <c r="F9" s="479"/>
      <c r="G9" s="480"/>
      <c r="H9" s="481">
        <f aca="true" t="shared" si="0" ref="H9:H17">ROUNDDOWN(E9*G9,0)</f>
        <v>0</v>
      </c>
      <c r="I9" s="482"/>
      <c r="J9" s="483"/>
    </row>
    <row r="10" spans="1:10" ht="18" customHeight="1">
      <c r="A10" s="1342"/>
      <c r="B10" s="484"/>
      <c r="C10" s="485"/>
      <c r="D10" s="486"/>
      <c r="E10" s="487"/>
      <c r="F10" s="488"/>
      <c r="G10" s="489"/>
      <c r="H10" s="490">
        <f t="shared" si="0"/>
        <v>0</v>
      </c>
      <c r="I10" s="491"/>
      <c r="J10" s="492"/>
    </row>
    <row r="11" spans="1:10" ht="18" customHeight="1">
      <c r="A11" s="1342"/>
      <c r="B11" s="484"/>
      <c r="C11" s="485"/>
      <c r="D11" s="486"/>
      <c r="E11" s="487"/>
      <c r="F11" s="488"/>
      <c r="G11" s="489"/>
      <c r="H11" s="490">
        <f t="shared" si="0"/>
        <v>0</v>
      </c>
      <c r="I11" s="491"/>
      <c r="J11" s="492"/>
    </row>
    <row r="12" spans="1:14" ht="18" customHeight="1">
      <c r="A12" s="1342"/>
      <c r="B12" s="484"/>
      <c r="C12" s="485"/>
      <c r="D12" s="486"/>
      <c r="E12" s="487"/>
      <c r="F12" s="488"/>
      <c r="G12" s="489"/>
      <c r="H12" s="490">
        <f t="shared" si="0"/>
        <v>0</v>
      </c>
      <c r="I12" s="491"/>
      <c r="J12" s="492"/>
      <c r="N12" s="326"/>
    </row>
    <row r="13" spans="1:10" ht="18" customHeight="1">
      <c r="A13" s="1342"/>
      <c r="B13" s="484"/>
      <c r="C13" s="485"/>
      <c r="D13" s="486"/>
      <c r="E13" s="487"/>
      <c r="F13" s="488"/>
      <c r="G13" s="489"/>
      <c r="H13" s="490">
        <f t="shared" si="0"/>
        <v>0</v>
      </c>
      <c r="I13" s="491"/>
      <c r="J13" s="492"/>
    </row>
    <row r="14" spans="1:10" ht="18" customHeight="1">
      <c r="A14" s="1342"/>
      <c r="B14" s="484"/>
      <c r="C14" s="485"/>
      <c r="D14" s="486"/>
      <c r="E14" s="487"/>
      <c r="F14" s="488"/>
      <c r="G14" s="489"/>
      <c r="H14" s="490">
        <f t="shared" si="0"/>
        <v>0</v>
      </c>
      <c r="I14" s="491"/>
      <c r="J14" s="492"/>
    </row>
    <row r="15" spans="1:10" ht="18" customHeight="1">
      <c r="A15" s="1342"/>
      <c r="B15" s="484"/>
      <c r="C15" s="485"/>
      <c r="D15" s="486"/>
      <c r="E15" s="487"/>
      <c r="F15" s="488"/>
      <c r="G15" s="489"/>
      <c r="H15" s="490">
        <f t="shared" si="0"/>
        <v>0</v>
      </c>
      <c r="I15" s="491"/>
      <c r="J15" s="492"/>
    </row>
    <row r="16" spans="1:10" ht="18" customHeight="1">
      <c r="A16" s="1342"/>
      <c r="B16" s="484"/>
      <c r="C16" s="485"/>
      <c r="D16" s="486"/>
      <c r="E16" s="487"/>
      <c r="F16" s="488"/>
      <c r="G16" s="489"/>
      <c r="H16" s="490">
        <f t="shared" si="0"/>
        <v>0</v>
      </c>
      <c r="I16" s="491"/>
      <c r="J16" s="492"/>
    </row>
    <row r="17" spans="1:10" ht="18" customHeight="1">
      <c r="A17" s="1342"/>
      <c r="B17" s="484"/>
      <c r="C17" s="485"/>
      <c r="D17" s="486"/>
      <c r="E17" s="487"/>
      <c r="F17" s="488"/>
      <c r="G17" s="489"/>
      <c r="H17" s="490">
        <f t="shared" si="0"/>
        <v>0</v>
      </c>
      <c r="I17" s="491"/>
      <c r="J17" s="492"/>
    </row>
    <row r="18" spans="1:10" ht="18" customHeight="1">
      <c r="A18" s="1342"/>
      <c r="B18" s="484"/>
      <c r="C18" s="485"/>
      <c r="D18" s="486"/>
      <c r="E18" s="487"/>
      <c r="F18" s="488"/>
      <c r="G18" s="489"/>
      <c r="H18" s="490">
        <f aca="true" t="shared" si="1" ref="H18:H32">ROUNDDOWN(E18*G18,0)</f>
        <v>0</v>
      </c>
      <c r="I18" s="491"/>
      <c r="J18" s="492"/>
    </row>
    <row r="19" spans="1:10" ht="18" customHeight="1">
      <c r="A19" s="1342"/>
      <c r="B19" s="484"/>
      <c r="C19" s="485"/>
      <c r="D19" s="486"/>
      <c r="E19" s="487"/>
      <c r="F19" s="488"/>
      <c r="G19" s="489"/>
      <c r="H19" s="490">
        <f t="shared" si="1"/>
        <v>0</v>
      </c>
      <c r="I19" s="491"/>
      <c r="J19" s="492"/>
    </row>
    <row r="20" spans="1:10" ht="18" customHeight="1">
      <c r="A20" s="1342"/>
      <c r="B20" s="484"/>
      <c r="C20" s="485"/>
      <c r="D20" s="486"/>
      <c r="E20" s="487"/>
      <c r="F20" s="488"/>
      <c r="G20" s="489"/>
      <c r="H20" s="490">
        <f t="shared" si="1"/>
        <v>0</v>
      </c>
      <c r="I20" s="491"/>
      <c r="J20" s="492"/>
    </row>
    <row r="21" spans="1:10" ht="18" customHeight="1">
      <c r="A21" s="1342"/>
      <c r="B21" s="484"/>
      <c r="C21" s="485"/>
      <c r="D21" s="486"/>
      <c r="E21" s="487"/>
      <c r="F21" s="488"/>
      <c r="G21" s="489"/>
      <c r="H21" s="490">
        <f t="shared" si="1"/>
        <v>0</v>
      </c>
      <c r="I21" s="491"/>
      <c r="J21" s="492"/>
    </row>
    <row r="22" spans="1:10" ht="18" customHeight="1">
      <c r="A22" s="1342"/>
      <c r="B22" s="484"/>
      <c r="C22" s="485"/>
      <c r="D22" s="486"/>
      <c r="E22" s="487"/>
      <c r="F22" s="488"/>
      <c r="G22" s="489"/>
      <c r="H22" s="490">
        <f t="shared" si="1"/>
        <v>0</v>
      </c>
      <c r="I22" s="491"/>
      <c r="J22" s="492"/>
    </row>
    <row r="23" spans="1:10" ht="18" customHeight="1">
      <c r="A23" s="1342"/>
      <c r="B23" s="484"/>
      <c r="C23" s="485"/>
      <c r="D23" s="486"/>
      <c r="E23" s="487"/>
      <c r="F23" s="488"/>
      <c r="G23" s="489"/>
      <c r="H23" s="490">
        <f t="shared" si="1"/>
        <v>0</v>
      </c>
      <c r="I23" s="491"/>
      <c r="J23" s="492"/>
    </row>
    <row r="24" spans="1:10" ht="18" customHeight="1">
      <c r="A24" s="1342"/>
      <c r="B24" s="484"/>
      <c r="C24" s="485"/>
      <c r="D24" s="486"/>
      <c r="E24" s="487"/>
      <c r="F24" s="488"/>
      <c r="G24" s="489"/>
      <c r="H24" s="490">
        <f t="shared" si="1"/>
        <v>0</v>
      </c>
      <c r="I24" s="491"/>
      <c r="J24" s="492"/>
    </row>
    <row r="25" spans="1:10" ht="18" customHeight="1">
      <c r="A25" s="1342"/>
      <c r="B25" s="484"/>
      <c r="C25" s="485"/>
      <c r="D25" s="486"/>
      <c r="E25" s="487"/>
      <c r="F25" s="488"/>
      <c r="G25" s="489"/>
      <c r="H25" s="490">
        <f t="shared" si="1"/>
        <v>0</v>
      </c>
      <c r="I25" s="491"/>
      <c r="J25" s="492"/>
    </row>
    <row r="26" spans="1:10" ht="18" customHeight="1">
      <c r="A26" s="1342"/>
      <c r="B26" s="484"/>
      <c r="C26" s="485"/>
      <c r="D26" s="486"/>
      <c r="E26" s="487"/>
      <c r="F26" s="488"/>
      <c r="G26" s="489"/>
      <c r="H26" s="490">
        <f t="shared" si="1"/>
        <v>0</v>
      </c>
      <c r="I26" s="491"/>
      <c r="J26" s="492"/>
    </row>
    <row r="27" spans="1:10" ht="18" customHeight="1">
      <c r="A27" s="1342"/>
      <c r="B27" s="484"/>
      <c r="C27" s="485"/>
      <c r="D27" s="486"/>
      <c r="E27" s="487"/>
      <c r="F27" s="488"/>
      <c r="G27" s="489"/>
      <c r="H27" s="490">
        <f t="shared" si="1"/>
        <v>0</v>
      </c>
      <c r="I27" s="491"/>
      <c r="J27" s="492"/>
    </row>
    <row r="28" spans="1:10" ht="18" customHeight="1">
      <c r="A28" s="1342"/>
      <c r="B28" s="484"/>
      <c r="C28" s="485"/>
      <c r="D28" s="486"/>
      <c r="E28" s="487"/>
      <c r="F28" s="488"/>
      <c r="G28" s="489"/>
      <c r="H28" s="490">
        <f t="shared" si="1"/>
        <v>0</v>
      </c>
      <c r="I28" s="491"/>
      <c r="J28" s="492"/>
    </row>
    <row r="29" spans="1:10" ht="18" customHeight="1">
      <c r="A29" s="1342"/>
      <c r="B29" s="484"/>
      <c r="C29" s="485"/>
      <c r="D29" s="486"/>
      <c r="E29" s="487"/>
      <c r="F29" s="488"/>
      <c r="G29" s="489"/>
      <c r="H29" s="490">
        <f t="shared" si="1"/>
        <v>0</v>
      </c>
      <c r="I29" s="491"/>
      <c r="J29" s="492"/>
    </row>
    <row r="30" spans="1:14" ht="18" customHeight="1">
      <c r="A30" s="1342"/>
      <c r="B30" s="484"/>
      <c r="C30" s="485"/>
      <c r="D30" s="486"/>
      <c r="E30" s="487"/>
      <c r="F30" s="488"/>
      <c r="G30" s="489"/>
      <c r="H30" s="490">
        <f t="shared" si="1"/>
        <v>0</v>
      </c>
      <c r="I30" s="491"/>
      <c r="J30" s="492"/>
      <c r="N30" s="261"/>
    </row>
    <row r="31" spans="1:14" ht="18" customHeight="1">
      <c r="A31" s="1342"/>
      <c r="B31" s="484"/>
      <c r="C31" s="485"/>
      <c r="D31" s="486"/>
      <c r="E31" s="487"/>
      <c r="F31" s="488"/>
      <c r="G31" s="489"/>
      <c r="H31" s="490">
        <f t="shared" si="1"/>
        <v>0</v>
      </c>
      <c r="I31" s="491"/>
      <c r="J31" s="492"/>
      <c r="N31" s="261"/>
    </row>
    <row r="32" spans="1:14" ht="18" customHeight="1">
      <c r="A32" s="1342"/>
      <c r="B32" s="484"/>
      <c r="C32" s="485"/>
      <c r="D32" s="486"/>
      <c r="E32" s="487"/>
      <c r="F32" s="488"/>
      <c r="G32" s="489"/>
      <c r="H32" s="490">
        <f t="shared" si="1"/>
        <v>0</v>
      </c>
      <c r="I32" s="491"/>
      <c r="J32" s="492"/>
      <c r="N32" s="261"/>
    </row>
    <row r="33" spans="1:10" ht="18" customHeight="1">
      <c r="A33" s="1342"/>
      <c r="B33" s="484"/>
      <c r="C33" s="485"/>
      <c r="D33" s="486"/>
      <c r="E33" s="487"/>
      <c r="F33" s="488"/>
      <c r="G33" s="489"/>
      <c r="H33" s="490">
        <f aca="true" t="shared" si="2" ref="H33:H38">ROUNDDOWN(E33*G33,0)</f>
        <v>0</v>
      </c>
      <c r="I33" s="491"/>
      <c r="J33" s="492"/>
    </row>
    <row r="34" spans="1:10" ht="18" customHeight="1">
      <c r="A34" s="1342"/>
      <c r="B34" s="484"/>
      <c r="C34" s="485"/>
      <c r="D34" s="486"/>
      <c r="E34" s="487"/>
      <c r="F34" s="488"/>
      <c r="G34" s="489"/>
      <c r="H34" s="490">
        <f>ROUNDDOWN(E34*G34,0)</f>
        <v>0</v>
      </c>
      <c r="I34" s="491"/>
      <c r="J34" s="492"/>
    </row>
    <row r="35" spans="1:14" ht="18" customHeight="1">
      <c r="A35" s="1342"/>
      <c r="B35" s="484"/>
      <c r="C35" s="485"/>
      <c r="D35" s="486"/>
      <c r="E35" s="487"/>
      <c r="F35" s="488"/>
      <c r="G35" s="489"/>
      <c r="H35" s="490">
        <f t="shared" si="2"/>
        <v>0</v>
      </c>
      <c r="I35" s="491"/>
      <c r="J35" s="492"/>
      <c r="N35" s="262"/>
    </row>
    <row r="36" spans="1:14" ht="18" customHeight="1">
      <c r="A36" s="1342"/>
      <c r="B36" s="484"/>
      <c r="C36" s="485"/>
      <c r="D36" s="486"/>
      <c r="E36" s="487"/>
      <c r="F36" s="488"/>
      <c r="G36" s="489"/>
      <c r="H36" s="490">
        <f>ROUNDDOWN(E36*G36,0)</f>
        <v>0</v>
      </c>
      <c r="I36" s="491"/>
      <c r="J36" s="492"/>
      <c r="N36" s="262"/>
    </row>
    <row r="37" spans="1:10" ht="18" customHeight="1">
      <c r="A37" s="1342"/>
      <c r="B37" s="484"/>
      <c r="C37" s="485"/>
      <c r="D37" s="486"/>
      <c r="E37" s="487"/>
      <c r="F37" s="488"/>
      <c r="G37" s="489"/>
      <c r="H37" s="490">
        <f t="shared" si="2"/>
        <v>0</v>
      </c>
      <c r="I37" s="493"/>
      <c r="J37" s="492"/>
    </row>
    <row r="38" spans="1:10" ht="18" customHeight="1">
      <c r="A38" s="1375"/>
      <c r="B38" s="494"/>
      <c r="C38" s="495"/>
      <c r="D38" s="496"/>
      <c r="E38" s="497"/>
      <c r="F38" s="498"/>
      <c r="G38" s="499"/>
      <c r="H38" s="500">
        <f t="shared" si="2"/>
        <v>0</v>
      </c>
      <c r="I38" s="501"/>
      <c r="J38" s="502"/>
    </row>
    <row r="39" spans="1:10" ht="21.75" customHeight="1">
      <c r="A39" s="1300" t="s">
        <v>10</v>
      </c>
      <c r="B39" s="1301"/>
      <c r="C39" s="1301"/>
      <c r="D39" s="1301"/>
      <c r="E39" s="1301"/>
      <c r="F39" s="1301"/>
      <c r="G39" s="1302"/>
      <c r="H39" s="40">
        <f>SUM(H9:H38)</f>
        <v>0</v>
      </c>
      <c r="I39" s="1303" t="s">
        <v>26</v>
      </c>
      <c r="J39" s="1304"/>
    </row>
    <row r="40" spans="1:10" ht="28.5" customHeight="1">
      <c r="A40" s="240" t="s">
        <v>2</v>
      </c>
      <c r="B40" s="1266" t="s">
        <v>11</v>
      </c>
      <c r="C40" s="1267"/>
      <c r="D40" s="1268"/>
      <c r="E40" s="308" t="s">
        <v>5</v>
      </c>
      <c r="F40" s="307" t="s">
        <v>6</v>
      </c>
      <c r="G40" s="305" t="s">
        <v>7</v>
      </c>
      <c r="H40" s="237" t="s">
        <v>22</v>
      </c>
      <c r="I40" s="1269" t="s">
        <v>9</v>
      </c>
      <c r="J40" s="1270"/>
    </row>
    <row r="41" spans="1:10" ht="18" customHeight="1">
      <c r="A41" s="1341" t="s">
        <v>239</v>
      </c>
      <c r="B41" s="1297"/>
      <c r="C41" s="1298"/>
      <c r="D41" s="1299"/>
      <c r="E41" s="503"/>
      <c r="F41" s="479"/>
      <c r="G41" s="480"/>
      <c r="H41" s="481">
        <f>ROUNDDOWN(E41*G41,0)</f>
        <v>0</v>
      </c>
      <c r="I41" s="1297"/>
      <c r="J41" s="1313"/>
    </row>
    <row r="42" spans="1:10" ht="18" customHeight="1">
      <c r="A42" s="1342"/>
      <c r="B42" s="1289"/>
      <c r="C42" s="1311"/>
      <c r="D42" s="1312"/>
      <c r="E42" s="504"/>
      <c r="F42" s="488"/>
      <c r="G42" s="489"/>
      <c r="H42" s="490">
        <f>ROUNDDOWN(E42*G42,0)</f>
        <v>0</v>
      </c>
      <c r="I42" s="1289"/>
      <c r="J42" s="1290"/>
    </row>
    <row r="43" spans="1:10" ht="18" customHeight="1">
      <c r="A43" s="1342"/>
      <c r="B43" s="1289"/>
      <c r="C43" s="1311"/>
      <c r="D43" s="1312"/>
      <c r="E43" s="504"/>
      <c r="F43" s="488"/>
      <c r="G43" s="489"/>
      <c r="H43" s="490">
        <f>ROUNDDOWN(E43*G43,0)</f>
        <v>0</v>
      </c>
      <c r="I43" s="1289"/>
      <c r="J43" s="1290"/>
    </row>
    <row r="44" spans="1:10" ht="18" customHeight="1">
      <c r="A44" s="1342"/>
      <c r="B44" s="1289"/>
      <c r="C44" s="1311"/>
      <c r="D44" s="1312"/>
      <c r="E44" s="504"/>
      <c r="F44" s="488"/>
      <c r="G44" s="489"/>
      <c r="H44" s="490">
        <f>ROUNDDOWN(E44*G44,0)</f>
        <v>0</v>
      </c>
      <c r="I44" s="1289"/>
      <c r="J44" s="1290"/>
    </row>
    <row r="45" spans="1:10" ht="18" customHeight="1">
      <c r="A45" s="1342"/>
      <c r="B45" s="1289"/>
      <c r="C45" s="1311"/>
      <c r="D45" s="1312"/>
      <c r="E45" s="504"/>
      <c r="F45" s="488"/>
      <c r="G45" s="489"/>
      <c r="H45" s="490">
        <f aca="true" t="shared" si="3" ref="H45:H57">ROUNDDOWN(E45*G45,0)</f>
        <v>0</v>
      </c>
      <c r="I45" s="1289"/>
      <c r="J45" s="1290"/>
    </row>
    <row r="46" spans="1:10" ht="18" customHeight="1">
      <c r="A46" s="1342"/>
      <c r="B46" s="1289"/>
      <c r="C46" s="1311"/>
      <c r="D46" s="1312"/>
      <c r="E46" s="504"/>
      <c r="F46" s="488"/>
      <c r="G46" s="489"/>
      <c r="H46" s="490">
        <f t="shared" si="3"/>
        <v>0</v>
      </c>
      <c r="I46" s="1289"/>
      <c r="J46" s="1290"/>
    </row>
    <row r="47" spans="1:10" ht="18" customHeight="1">
      <c r="A47" s="1342"/>
      <c r="B47" s="1289"/>
      <c r="C47" s="1311"/>
      <c r="D47" s="1312"/>
      <c r="E47" s="504"/>
      <c r="F47" s="488"/>
      <c r="G47" s="489"/>
      <c r="H47" s="490">
        <f t="shared" si="3"/>
        <v>0</v>
      </c>
      <c r="I47" s="1289"/>
      <c r="J47" s="1290"/>
    </row>
    <row r="48" spans="1:10" ht="18" customHeight="1">
      <c r="A48" s="1342"/>
      <c r="B48" s="1289"/>
      <c r="C48" s="1311"/>
      <c r="D48" s="1312"/>
      <c r="E48" s="504"/>
      <c r="F48" s="488"/>
      <c r="G48" s="489"/>
      <c r="H48" s="490">
        <f t="shared" si="3"/>
        <v>0</v>
      </c>
      <c r="I48" s="1289"/>
      <c r="J48" s="1290"/>
    </row>
    <row r="49" spans="1:10" ht="18" customHeight="1">
      <c r="A49" s="1342"/>
      <c r="B49" s="1289"/>
      <c r="C49" s="1311"/>
      <c r="D49" s="1312"/>
      <c r="E49" s="504"/>
      <c r="F49" s="488"/>
      <c r="G49" s="489"/>
      <c r="H49" s="490">
        <f t="shared" si="3"/>
        <v>0</v>
      </c>
      <c r="I49" s="1289"/>
      <c r="J49" s="1290"/>
    </row>
    <row r="50" spans="1:10" ht="18" customHeight="1">
      <c r="A50" s="1342"/>
      <c r="B50" s="1289"/>
      <c r="C50" s="1311"/>
      <c r="D50" s="1312"/>
      <c r="E50" s="504"/>
      <c r="F50" s="488"/>
      <c r="G50" s="489"/>
      <c r="H50" s="490">
        <f>ROUNDDOWN(E50*G50,0)</f>
        <v>0</v>
      </c>
      <c r="I50" s="1289"/>
      <c r="J50" s="1290"/>
    </row>
    <row r="51" spans="1:10" ht="18" customHeight="1">
      <c r="A51" s="1342"/>
      <c r="B51" s="1289"/>
      <c r="C51" s="1311"/>
      <c r="D51" s="1312"/>
      <c r="E51" s="504"/>
      <c r="F51" s="488"/>
      <c r="G51" s="489"/>
      <c r="H51" s="490">
        <f>ROUNDDOWN(E51*G51,0)</f>
        <v>0</v>
      </c>
      <c r="I51" s="1289"/>
      <c r="J51" s="1290"/>
    </row>
    <row r="52" spans="1:10" ht="18" customHeight="1">
      <c r="A52" s="1342"/>
      <c r="B52" s="1289"/>
      <c r="C52" s="1311"/>
      <c r="D52" s="1312"/>
      <c r="E52" s="504"/>
      <c r="F52" s="488"/>
      <c r="G52" s="489"/>
      <c r="H52" s="490">
        <f>ROUNDDOWN(E52*G52,0)</f>
        <v>0</v>
      </c>
      <c r="I52" s="1289"/>
      <c r="J52" s="1290"/>
    </row>
    <row r="53" spans="1:10" ht="18" customHeight="1">
      <c r="A53" s="1342"/>
      <c r="B53" s="1289"/>
      <c r="C53" s="1311"/>
      <c r="D53" s="1312"/>
      <c r="E53" s="504"/>
      <c r="F53" s="488"/>
      <c r="G53" s="489"/>
      <c r="H53" s="490">
        <f>ROUNDDOWN(E53*G53,0)</f>
        <v>0</v>
      </c>
      <c r="I53" s="1289"/>
      <c r="J53" s="1290"/>
    </row>
    <row r="54" spans="1:10" ht="18" customHeight="1">
      <c r="A54" s="1342"/>
      <c r="B54" s="1289"/>
      <c r="C54" s="1311"/>
      <c r="D54" s="1312"/>
      <c r="E54" s="504"/>
      <c r="F54" s="488"/>
      <c r="G54" s="489"/>
      <c r="H54" s="490">
        <f>ROUNDDOWN(E54*G54,0)</f>
        <v>0</v>
      </c>
      <c r="I54" s="1289"/>
      <c r="J54" s="1290"/>
    </row>
    <row r="55" spans="1:10" ht="18" customHeight="1">
      <c r="A55" s="1342"/>
      <c r="B55" s="1289"/>
      <c r="C55" s="1311"/>
      <c r="D55" s="1312"/>
      <c r="E55" s="504"/>
      <c r="F55" s="488"/>
      <c r="G55" s="489"/>
      <c r="H55" s="490">
        <f t="shared" si="3"/>
        <v>0</v>
      </c>
      <c r="I55" s="1289"/>
      <c r="J55" s="1290"/>
    </row>
    <row r="56" spans="1:10" ht="18" customHeight="1">
      <c r="A56" s="1342"/>
      <c r="B56" s="1289"/>
      <c r="C56" s="1311"/>
      <c r="D56" s="1312"/>
      <c r="E56" s="504"/>
      <c r="F56" s="488"/>
      <c r="G56" s="489"/>
      <c r="H56" s="490">
        <f t="shared" si="3"/>
        <v>0</v>
      </c>
      <c r="I56" s="1289"/>
      <c r="J56" s="1290"/>
    </row>
    <row r="57" spans="1:10" ht="18" customHeight="1">
      <c r="A57" s="1342"/>
      <c r="B57" s="1289"/>
      <c r="C57" s="1311"/>
      <c r="D57" s="1312"/>
      <c r="E57" s="504"/>
      <c r="F57" s="488"/>
      <c r="G57" s="489"/>
      <c r="H57" s="490">
        <f t="shared" si="3"/>
        <v>0</v>
      </c>
      <c r="I57" s="1289"/>
      <c r="J57" s="1290"/>
    </row>
    <row r="58" spans="1:10" ht="18" customHeight="1">
      <c r="A58" s="1342"/>
      <c r="B58" s="1289"/>
      <c r="C58" s="1311"/>
      <c r="D58" s="1312"/>
      <c r="E58" s="504"/>
      <c r="F58" s="488"/>
      <c r="G58" s="489"/>
      <c r="H58" s="490">
        <f>ROUNDDOWN(E58*G58,0)</f>
        <v>0</v>
      </c>
      <c r="I58" s="1289"/>
      <c r="J58" s="1290"/>
    </row>
    <row r="59" spans="1:10" ht="18" customHeight="1">
      <c r="A59" s="1342"/>
      <c r="B59" s="1289"/>
      <c r="C59" s="1311"/>
      <c r="D59" s="1312"/>
      <c r="E59" s="504"/>
      <c r="F59" s="488"/>
      <c r="G59" s="489"/>
      <c r="H59" s="490">
        <f>ROUNDDOWN(E59*G59,0)</f>
        <v>0</v>
      </c>
      <c r="I59" s="1289"/>
      <c r="J59" s="1290"/>
    </row>
    <row r="60" spans="1:12" ht="18" customHeight="1">
      <c r="A60" s="1375"/>
      <c r="B60" s="1306"/>
      <c r="C60" s="1307"/>
      <c r="D60" s="1308"/>
      <c r="E60" s="497"/>
      <c r="F60" s="498"/>
      <c r="G60" s="499"/>
      <c r="H60" s="500">
        <f>ROUNDDOWN(E60*G60,0)</f>
        <v>0</v>
      </c>
      <c r="I60" s="1306"/>
      <c r="J60" s="1309"/>
      <c r="L60" s="25"/>
    </row>
    <row r="61" spans="1:10" ht="21.75" customHeight="1" thickBot="1">
      <c r="A61" s="1275" t="s">
        <v>15</v>
      </c>
      <c r="B61" s="1276"/>
      <c r="C61" s="1276"/>
      <c r="D61" s="1276"/>
      <c r="E61" s="1276"/>
      <c r="F61" s="1276"/>
      <c r="G61" s="1277"/>
      <c r="H61" s="39">
        <f>SUM(H41:H60)</f>
        <v>0</v>
      </c>
      <c r="I61" s="1319" t="s">
        <v>26</v>
      </c>
      <c r="J61" s="1320"/>
    </row>
    <row r="62" spans="1:10" ht="24.75" customHeight="1" thickBot="1">
      <c r="A62" s="1280" t="s">
        <v>60</v>
      </c>
      <c r="B62" s="1281"/>
      <c r="C62" s="1282"/>
      <c r="D62" s="1282"/>
      <c r="E62" s="1282"/>
      <c r="F62" s="1282"/>
      <c r="G62" s="1283"/>
      <c r="H62" s="249">
        <f>H39+H61</f>
        <v>0</v>
      </c>
      <c r="I62" s="1284" t="s">
        <v>16</v>
      </c>
      <c r="J62" s="1285"/>
    </row>
    <row r="63" spans="1:10" ht="15" customHeight="1">
      <c r="A63" s="14" t="s">
        <v>19</v>
      </c>
      <c r="B63" s="35"/>
      <c r="C63" s="35"/>
      <c r="D63" s="35"/>
      <c r="E63" s="35"/>
      <c r="F63" s="35"/>
      <c r="G63" s="35"/>
      <c r="H63" s="35"/>
      <c r="I63" s="35"/>
      <c r="J63" s="35"/>
    </row>
    <row r="64" spans="1:10" s="229" customFormat="1" ht="30" customHeight="1">
      <c r="A64" s="220"/>
      <c r="B64" s="220"/>
      <c r="C64" s="220"/>
      <c r="D64" s="221"/>
      <c r="E64" s="220"/>
      <c r="F64" s="220"/>
      <c r="G64" s="220"/>
      <c r="H64" s="221"/>
      <c r="I64" s="230"/>
      <c r="J64" s="231"/>
    </row>
    <row r="65" spans="1:10" s="229" customFormat="1" ht="16.5" customHeight="1">
      <c r="A65" s="232"/>
      <c r="B65" s="221"/>
      <c r="C65" s="222"/>
      <c r="D65" s="222"/>
      <c r="E65" s="223"/>
      <c r="F65" s="224"/>
      <c r="G65" s="225"/>
      <c r="H65" s="225"/>
      <c r="I65" s="226"/>
      <c r="J65" s="222"/>
    </row>
    <row r="66" spans="1:10" s="229" customFormat="1" ht="16.5" customHeight="1">
      <c r="A66" s="232"/>
      <c r="B66" s="221"/>
      <c r="C66" s="222"/>
      <c r="D66" s="222"/>
      <c r="E66" s="223"/>
      <c r="F66" s="224"/>
      <c r="G66" s="225"/>
      <c r="H66" s="225"/>
      <c r="I66" s="226"/>
      <c r="J66" s="222"/>
    </row>
    <row r="67" spans="1:10" s="229" customFormat="1" ht="16.5" customHeight="1">
      <c r="A67" s="232"/>
      <c r="B67" s="224"/>
      <c r="C67" s="222"/>
      <c r="D67" s="222"/>
      <c r="E67" s="223"/>
      <c r="F67" s="224"/>
      <c r="G67" s="225"/>
      <c r="H67" s="225"/>
      <c r="I67" s="226"/>
      <c r="J67" s="222"/>
    </row>
    <row r="68" spans="1:10" s="229" customFormat="1" ht="16.5" customHeight="1">
      <c r="A68" s="232"/>
      <c r="B68" s="224"/>
      <c r="C68" s="222"/>
      <c r="D68" s="222"/>
      <c r="E68" s="223"/>
      <c r="F68" s="224"/>
      <c r="G68" s="225"/>
      <c r="H68" s="225"/>
      <c r="I68" s="226"/>
      <c r="J68" s="222"/>
    </row>
    <row r="69" spans="1:10" s="229" customFormat="1" ht="16.5" customHeight="1">
      <c r="A69" s="232"/>
      <c r="B69" s="224"/>
      <c r="C69" s="222"/>
      <c r="D69" s="222"/>
      <c r="E69" s="223"/>
      <c r="F69" s="224"/>
      <c r="G69" s="225"/>
      <c r="H69" s="225"/>
      <c r="I69" s="226"/>
      <c r="J69" s="222"/>
    </row>
    <row r="70" spans="1:10" s="229" customFormat="1" ht="16.5" customHeight="1">
      <c r="A70" s="232"/>
      <c r="B70" s="224"/>
      <c r="C70" s="222"/>
      <c r="D70" s="222"/>
      <c r="E70" s="223"/>
      <c r="F70" s="224"/>
      <c r="G70" s="225"/>
      <c r="H70" s="225"/>
      <c r="I70" s="226"/>
      <c r="J70" s="222"/>
    </row>
    <row r="71" spans="1:10" s="229" customFormat="1" ht="16.5" customHeight="1">
      <c r="A71" s="232"/>
      <c r="B71" s="224"/>
      <c r="C71" s="222"/>
      <c r="D71" s="222"/>
      <c r="E71" s="223"/>
      <c r="F71" s="224"/>
      <c r="G71" s="225"/>
      <c r="H71" s="225"/>
      <c r="I71" s="226"/>
      <c r="J71" s="222"/>
    </row>
    <row r="72" spans="1:10" s="229" customFormat="1" ht="16.5" customHeight="1">
      <c r="A72" s="232"/>
      <c r="B72" s="224"/>
      <c r="C72" s="222"/>
      <c r="D72" s="222"/>
      <c r="E72" s="223"/>
      <c r="F72" s="224"/>
      <c r="G72" s="225"/>
      <c r="H72" s="225"/>
      <c r="I72" s="226"/>
      <c r="J72" s="222"/>
    </row>
    <row r="73" spans="1:10" s="229" customFormat="1" ht="16.5" customHeight="1">
      <c r="A73" s="232"/>
      <c r="B73" s="224"/>
      <c r="C73" s="222"/>
      <c r="D73" s="222"/>
      <c r="E73" s="223"/>
      <c r="F73" s="224"/>
      <c r="G73" s="225"/>
      <c r="H73" s="225"/>
      <c r="I73" s="226"/>
      <c r="J73" s="222"/>
    </row>
    <row r="74" spans="1:10" s="229" customFormat="1" ht="16.5" customHeight="1">
      <c r="A74" s="232"/>
      <c r="B74" s="224"/>
      <c r="C74" s="222"/>
      <c r="D74" s="222"/>
      <c r="E74" s="223"/>
      <c r="F74" s="224"/>
      <c r="G74" s="225"/>
      <c r="H74" s="225"/>
      <c r="I74" s="226"/>
      <c r="J74" s="222"/>
    </row>
    <row r="75" spans="1:10" s="229" customFormat="1" ht="16.5" customHeight="1">
      <c r="A75" s="232"/>
      <c r="B75" s="221"/>
      <c r="C75" s="222"/>
      <c r="D75" s="222"/>
      <c r="E75" s="223"/>
      <c r="F75" s="224"/>
      <c r="G75" s="225"/>
      <c r="H75" s="225"/>
      <c r="I75" s="227"/>
      <c r="J75" s="222"/>
    </row>
    <row r="76" spans="1:10" s="229" customFormat="1" ht="16.5" customHeight="1">
      <c r="A76" s="232"/>
      <c r="B76" s="221"/>
      <c r="C76" s="222"/>
      <c r="D76" s="222"/>
      <c r="E76" s="223"/>
      <c r="F76" s="224"/>
      <c r="G76" s="225"/>
      <c r="H76" s="225"/>
      <c r="I76" s="227"/>
      <c r="J76" s="222"/>
    </row>
    <row r="77" spans="1:10" s="229" customFormat="1" ht="24" customHeight="1">
      <c r="A77" s="233"/>
      <c r="B77" s="233"/>
      <c r="C77" s="233"/>
      <c r="D77" s="233"/>
      <c r="E77" s="233"/>
      <c r="F77" s="233"/>
      <c r="G77" s="233"/>
      <c r="H77" s="227"/>
      <c r="I77" s="233"/>
      <c r="J77" s="233"/>
    </row>
    <row r="78" spans="1:10" s="229" customFormat="1" ht="30" customHeight="1">
      <c r="A78" s="220"/>
      <c r="B78" s="233"/>
      <c r="C78" s="233"/>
      <c r="D78" s="233"/>
      <c r="E78" s="220"/>
      <c r="F78" s="220"/>
      <c r="G78" s="220"/>
      <c r="H78" s="221"/>
      <c r="I78" s="233"/>
      <c r="J78" s="233"/>
    </row>
    <row r="79" spans="1:10" s="229" customFormat="1" ht="16.5" customHeight="1">
      <c r="A79" s="232"/>
      <c r="B79" s="222"/>
      <c r="C79" s="222"/>
      <c r="D79" s="222"/>
      <c r="E79" s="228"/>
      <c r="F79" s="224"/>
      <c r="G79" s="225"/>
      <c r="H79" s="225"/>
      <c r="I79" s="222"/>
      <c r="J79" s="222"/>
    </row>
    <row r="80" spans="1:10" s="229" customFormat="1" ht="16.5" customHeight="1">
      <c r="A80" s="232"/>
      <c r="B80" s="222"/>
      <c r="C80" s="222"/>
      <c r="D80" s="222"/>
      <c r="E80" s="228"/>
      <c r="F80" s="224"/>
      <c r="G80" s="225"/>
      <c r="H80" s="225"/>
      <c r="I80" s="222"/>
      <c r="J80" s="222"/>
    </row>
    <row r="81" spans="1:10" s="229" customFormat="1" ht="16.5" customHeight="1">
      <c r="A81" s="232"/>
      <c r="B81" s="222"/>
      <c r="C81" s="222"/>
      <c r="D81" s="222"/>
      <c r="E81" s="228"/>
      <c r="F81" s="224"/>
      <c r="G81" s="225"/>
      <c r="H81" s="225"/>
      <c r="I81" s="222"/>
      <c r="J81" s="222"/>
    </row>
    <row r="82" spans="1:10" s="229" customFormat="1" ht="16.5" customHeight="1">
      <c r="A82" s="232"/>
      <c r="B82" s="222"/>
      <c r="C82" s="222"/>
      <c r="D82" s="222"/>
      <c r="E82" s="228"/>
      <c r="F82" s="224"/>
      <c r="G82" s="225"/>
      <c r="H82" s="225"/>
      <c r="I82" s="222"/>
      <c r="J82" s="222"/>
    </row>
    <row r="83" spans="1:12" s="229" customFormat="1" ht="16.5" customHeight="1">
      <c r="A83" s="232"/>
      <c r="B83" s="222"/>
      <c r="C83" s="222"/>
      <c r="D83" s="222"/>
      <c r="E83" s="223"/>
      <c r="F83" s="224"/>
      <c r="G83" s="225"/>
      <c r="H83" s="225"/>
      <c r="I83" s="222"/>
      <c r="J83" s="222"/>
      <c r="L83" s="25"/>
    </row>
    <row r="84" spans="1:10" s="229" customFormat="1" ht="24" customHeight="1">
      <c r="A84" s="233"/>
      <c r="B84" s="233"/>
      <c r="C84" s="233"/>
      <c r="D84" s="233"/>
      <c r="E84" s="233"/>
      <c r="F84" s="233"/>
      <c r="G84" s="233"/>
      <c r="H84" s="227"/>
      <c r="I84" s="233"/>
      <c r="J84" s="233"/>
    </row>
    <row r="85" spans="1:10" s="229" customFormat="1" ht="27" customHeight="1">
      <c r="A85" s="233"/>
      <c r="B85" s="233"/>
      <c r="C85" s="233"/>
      <c r="D85" s="233"/>
      <c r="E85" s="233"/>
      <c r="F85" s="233"/>
      <c r="G85" s="233"/>
      <c r="H85" s="226"/>
      <c r="I85" s="233"/>
      <c r="J85" s="233"/>
    </row>
    <row r="86" spans="2:10" ht="13.5">
      <c r="B86" s="12"/>
      <c r="C86" s="12"/>
      <c r="D86" s="12"/>
      <c r="E86" s="12"/>
      <c r="F86" s="12"/>
      <c r="G86" s="12"/>
      <c r="H86" s="13"/>
      <c r="I86" s="13"/>
      <c r="J86" s="13"/>
    </row>
  </sheetData>
  <sheetProtection/>
  <mergeCells count="52">
    <mergeCell ref="A2:J2"/>
    <mergeCell ref="A3:J3"/>
    <mergeCell ref="A9:A38"/>
    <mergeCell ref="A39:G39"/>
    <mergeCell ref="I39:J39"/>
    <mergeCell ref="I40:J40"/>
    <mergeCell ref="B41:D41"/>
    <mergeCell ref="I41:J41"/>
    <mergeCell ref="I53:J53"/>
    <mergeCell ref="I45:J45"/>
    <mergeCell ref="B40:D40"/>
    <mergeCell ref="I49:J49"/>
    <mergeCell ref="B50:D50"/>
    <mergeCell ref="B42:D42"/>
    <mergeCell ref="I42:J42"/>
    <mergeCell ref="B48:D48"/>
    <mergeCell ref="B43:D43"/>
    <mergeCell ref="I43:J43"/>
    <mergeCell ref="A62:G62"/>
    <mergeCell ref="A41:A60"/>
    <mergeCell ref="I46:J46"/>
    <mergeCell ref="B55:D55"/>
    <mergeCell ref="I55:J55"/>
    <mergeCell ref="B44:D44"/>
    <mergeCell ref="I44:J44"/>
    <mergeCell ref="B60:D60"/>
    <mergeCell ref="I56:J56"/>
    <mergeCell ref="B52:D52"/>
    <mergeCell ref="B53:D53"/>
    <mergeCell ref="B51:D51"/>
    <mergeCell ref="I51:J51"/>
    <mergeCell ref="I52:J52"/>
    <mergeCell ref="I62:J62"/>
    <mergeCell ref="I60:J60"/>
    <mergeCell ref="B47:D47"/>
    <mergeCell ref="A61:G61"/>
    <mergeCell ref="I61:J61"/>
    <mergeCell ref="I57:J57"/>
    <mergeCell ref="I47:J47"/>
    <mergeCell ref="I50:J50"/>
    <mergeCell ref="B54:D54"/>
    <mergeCell ref="B58:D58"/>
    <mergeCell ref="B45:D45"/>
    <mergeCell ref="B59:D59"/>
    <mergeCell ref="I59:J59"/>
    <mergeCell ref="I48:J48"/>
    <mergeCell ref="B49:D49"/>
    <mergeCell ref="B56:D56"/>
    <mergeCell ref="B46:D46"/>
    <mergeCell ref="I58:J58"/>
    <mergeCell ref="B57:D57"/>
    <mergeCell ref="I54:J54"/>
  </mergeCells>
  <dataValidations count="1">
    <dataValidation allowBlank="1" showInputMessage="1" showErrorMessage="1" imeMode="disabled" sqref="E9:E38 G9:G38 H9:H39 E41:E60 G41:G60 H41:H62"/>
  </dataValidations>
  <printOptions horizontalCentered="1"/>
  <pageMargins left="0.3937007874015748" right="0.35433070866141736" top="0.7480314960629921" bottom="0.3937007874015748" header="0.3937007874015748" footer="0.31496062992125984"/>
  <pageSetup horizontalDpi="600" verticalDpi="600" orientation="portrait" paperSize="9" scale="71" r:id="rId1"/>
  <headerFooter alignWithMargins="0">
    <oddHeader>&amp;R&amp;"ＭＳ 明朝,標準"&amp;14定型様式３　</oddHeader>
  </headerFooter>
  <ignoredErrors>
    <ignoredError sqref="H9:H38 H41:H60"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2013-05-16T01:06:06Z</cp:lastPrinted>
  <dcterms:created xsi:type="dcterms:W3CDTF">2012-05-11T02:23:08Z</dcterms:created>
  <dcterms:modified xsi:type="dcterms:W3CDTF">2014-04-16T01:56:47Z</dcterms:modified>
  <cp:category/>
  <cp:version/>
  <cp:contentType/>
  <cp:contentStatus/>
</cp:coreProperties>
</file>