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75" yWindow="65431" windowWidth="10785" windowHeight="10695" tabRatio="978" activeTab="0"/>
  </bookViews>
  <sheets>
    <sheet name="様式第1 補助事業申請書" sheetId="1" r:id="rId1"/>
    <sheet name="実施計画書" sheetId="2" r:id="rId2"/>
    <sheet name="費用総括表" sheetId="3" r:id="rId3"/>
    <sheet name="開口部" sheetId="4" r:id="rId4"/>
    <sheet name="断熱部" sheetId="5" r:id="rId5"/>
    <sheet name="開口部の断熱改修" sheetId="6" r:id="rId6"/>
    <sheet name="断熱改修" sheetId="7" r:id="rId7"/>
    <sheet name="空調-高効率個別エアコン" sheetId="8" r:id="rId8"/>
    <sheet name="空調-その他" sheetId="9" r:id="rId9"/>
    <sheet name="給湯-給湯能力別" sheetId="10" r:id="rId10"/>
    <sheet name="給湯-その他" sheetId="11" r:id="rId11"/>
    <sheet name="換気" sheetId="12" r:id="rId12"/>
    <sheet name="照明" sheetId="13" r:id="rId13"/>
    <sheet name="プラスワン・システム" sheetId="14" r:id="rId14"/>
    <sheet name="その他①" sheetId="15" r:id="rId15"/>
    <sheet name="その他②" sheetId="16" r:id="rId16"/>
    <sheet name="その他③" sheetId="17" r:id="rId17"/>
    <sheet name="その他④" sheetId="18" r:id="rId18"/>
    <sheet name="その他⑤" sheetId="19" r:id="rId19"/>
  </sheets>
  <definedNames>
    <definedName name="Ａ．居室シーリングライト">#REF!</definedName>
    <definedName name="Ｂ．ダウンライト">#REF!</definedName>
    <definedName name="Ｃ．ペンダント">#REF!</definedName>
    <definedName name="Ｄ．室内用スポットライト">#REF!</definedName>
    <definedName name="Ｅ．ブラケット">#REF!</definedName>
    <definedName name="Ｆ．非居室のシーリングライト">#REF!</definedName>
    <definedName name="Ｇ．足元灯">#REF!</definedName>
    <definedName name="OLE_LINK1" localSheetId="0">'様式第1 補助事業申請書'!#REF!</definedName>
    <definedName name="_xlnm.Print_Area" localSheetId="14">'その他①'!$A$1:$J$67</definedName>
    <definedName name="_xlnm.Print_Area" localSheetId="15">'その他②'!$A$1:$J$67</definedName>
    <definedName name="_xlnm.Print_Area" localSheetId="16">'その他③'!$A$1:$J$67</definedName>
    <definedName name="_xlnm.Print_Area" localSheetId="17">'その他④'!$A$1:$J$67</definedName>
    <definedName name="_xlnm.Print_Area" localSheetId="18">'その他⑤'!$A$1:$J$67</definedName>
    <definedName name="_xlnm.Print_Area" localSheetId="13">'プラスワン・システム'!$A$1:$J$62</definedName>
    <definedName name="_xlnm.Print_Area" localSheetId="3">'開口部'!$A$1:$J$66</definedName>
    <definedName name="_xlnm.Print_Area" localSheetId="5">'開口部の断熱改修'!$A$1:$J$67</definedName>
    <definedName name="_xlnm.Print_Area" localSheetId="11">'換気'!$A$1:$J$63</definedName>
    <definedName name="_xlnm.Print_Area" localSheetId="10">'給湯-その他'!$A$1:$K$65</definedName>
    <definedName name="_xlnm.Print_Area" localSheetId="9">'給湯-給湯能力別'!$A$1:$J$58</definedName>
    <definedName name="_xlnm.Print_Area" localSheetId="8">'空調-その他'!$A$1:$K$65</definedName>
    <definedName name="_xlnm.Print_Area" localSheetId="7">'空調-高効率個別エアコン'!$A$1:$K$61</definedName>
    <definedName name="_xlnm.Print_Area" localSheetId="1">'実施計画書'!$A$1:$AI$462</definedName>
    <definedName name="_xlnm.Print_Area" localSheetId="12">'照明'!$A$1:$K$59</definedName>
    <definedName name="_xlnm.Print_Area" localSheetId="6">'断熱改修'!$A$1:$J$67</definedName>
    <definedName name="_xlnm.Print_Area" localSheetId="4">'断熱部'!$A$1:$J$66</definedName>
    <definedName name="_xlnm.Print_Area" localSheetId="2">'費用総括表'!$A$1:$N$39</definedName>
    <definedName name="_xlnm.Print_Area" localSheetId="0">'様式第1 補助事業申請書'!$A$1:$AQ$44</definedName>
    <definedName name="スポットライト">'実施計画書'!$BD$261:$BD$263</definedName>
    <definedName name="ダウンライト">'実施計画書'!$BE$261:$BE$263</definedName>
    <definedName name="フットライト">'実施計画書'!$BF$261:$BF$263</definedName>
    <definedName name="ブラケット">'実施計画書'!$BB$261:$BB$263</definedName>
    <definedName name="ペンダント">'実施計画書'!$BC$261:$BC$263</definedName>
    <definedName name="居室シーリングライト">'実施計画書'!$BA$261:$BA$263</definedName>
    <definedName name="照明" localSheetId="1">'実施計画書'!$BA$260:$BF$263</definedName>
    <definedName name="照明器具">#REF!</definedName>
  </definedNames>
  <calcPr fullCalcOnLoad="1"/>
</workbook>
</file>

<file path=xl/sharedStrings.xml><?xml version="1.0" encoding="utf-8"?>
<sst xmlns="http://schemas.openxmlformats.org/spreadsheetml/2006/main" count="1951" uniqueCount="805">
  <si>
    <t>※複数枚に及ぶ場合</t>
  </si>
  <si>
    <t>＜補助対象費用＞</t>
  </si>
  <si>
    <t>費目</t>
  </si>
  <si>
    <t>図面No.</t>
  </si>
  <si>
    <t>品名</t>
  </si>
  <si>
    <t>型式・機番</t>
  </si>
  <si>
    <t>数量</t>
  </si>
  <si>
    <t>単位</t>
  </si>
  <si>
    <t>単価（円）</t>
  </si>
  <si>
    <t>標準価格・
オープン価格等</t>
  </si>
  <si>
    <t>備考</t>
  </si>
  <si>
    <t>設備費計</t>
  </si>
  <si>
    <t>工事名・作業内容</t>
  </si>
  <si>
    <t>設置工事費</t>
  </si>
  <si>
    <t>電気工事費</t>
  </si>
  <si>
    <t>その他
工事費</t>
  </si>
  <si>
    <t>工事費計</t>
  </si>
  <si>
    <t>←　費用総括表へ転記</t>
  </si>
  <si>
    <t>設備費
（材料費）</t>
  </si>
  <si>
    <t>＜補助対象外費用＞</t>
  </si>
  <si>
    <t>配管接続・排水配管工事費</t>
  </si>
  <si>
    <t>←　総括表への転記不要</t>
  </si>
  <si>
    <t>※当様式は定型様式ではあるが、行数の調整等の変更は可</t>
  </si>
  <si>
    <t>型式・機番
もしくは規格</t>
  </si>
  <si>
    <t>金額（円）
［税抜］</t>
  </si>
  <si>
    <t>金額(円）
［税抜］</t>
  </si>
  <si>
    <t>補助対象合計金額［税抜］</t>
  </si>
  <si>
    <t>補助対象外合計金額［税抜］</t>
  </si>
  <si>
    <t>注1:見積書の各項目が税込金額で記載されている場合は、必ず[税抜]に修正して作成すること</t>
  </si>
  <si>
    <t>注2：補助対象費用と補助対象外費用の合計が、別添の見積書（写）と相関がとれるようにすること</t>
  </si>
  <si>
    <t>（　 　    / 　    ページ）</t>
  </si>
  <si>
    <t>－</t>
  </si>
  <si>
    <t>－</t>
  </si>
  <si>
    <t>（　      /       ページ）</t>
  </si>
  <si>
    <t>－</t>
  </si>
  <si>
    <t>出力
クラス</t>
  </si>
  <si>
    <t>品名</t>
  </si>
  <si>
    <t>器具形式</t>
  </si>
  <si>
    <t>給湯能力</t>
  </si>
  <si>
    <t>工事名・作業内容</t>
  </si>
  <si>
    <t>器具形式別費計</t>
  </si>
  <si>
    <t>費用明細書（既築）【 開口部の断熱改修 】</t>
  </si>
  <si>
    <t>費用明細書（既築）【 断熱改修 】</t>
  </si>
  <si>
    <t>費用明細書【 空調設備 － その他 】</t>
  </si>
  <si>
    <t>費用明細書【 給湯設備 － その他 】</t>
  </si>
  <si>
    <t>費用明細書【 プラスワン・システム 】</t>
  </si>
  <si>
    <t>設備費
（材料費）</t>
  </si>
  <si>
    <t>設備費計</t>
  </si>
  <si>
    <t>設備費
（材料費）</t>
  </si>
  <si>
    <t>設備費
（CO2冷媒
HP給湯器）</t>
  </si>
  <si>
    <t>設備費計（CO2冷媒HP給湯器の設備費は、工事費も含みます）</t>
  </si>
  <si>
    <t>補助対象外
費用</t>
  </si>
  <si>
    <t>費用明細書（新築）【 開口部 】</t>
  </si>
  <si>
    <t>※費用総括表の摘要欄①②にあたる明細書。</t>
  </si>
  <si>
    <t>高断熱仕様
設備費
（材料費）</t>
  </si>
  <si>
    <t>高断熱仕様
設置工事費</t>
  </si>
  <si>
    <t>高断熱仕様設備費計</t>
  </si>
  <si>
    <t>高断熱仕様工事費計</t>
  </si>
  <si>
    <t>次世代省
エネルギー
基準仕様
設備費
（材料費）</t>
  </si>
  <si>
    <t>次世代省
エネルギー
基準仕様
設置工事費</t>
  </si>
  <si>
    <t>次世代省エネルギー基準仕様設備費計</t>
  </si>
  <si>
    <t>次世代省エネルギー基準仕様工事費計</t>
  </si>
  <si>
    <t>＜補助算定用費用＞高断熱仕様</t>
  </si>
  <si>
    <t>＜補助算定用費用＞次世代省エネルギー基準仕様</t>
  </si>
  <si>
    <t>高断熱仕様
補助対象外
費用</t>
  </si>
  <si>
    <t>費用明細書（新築）【 断熱部 】</t>
  </si>
  <si>
    <t>※費用総括表の摘要欄③④にあたる明細書。</t>
  </si>
  <si>
    <t>高断熱仕様補助対象外合計金額［税抜］</t>
  </si>
  <si>
    <t>図面№</t>
  </si>
  <si>
    <t>標準外
設備費
（材料費）</t>
  </si>
  <si>
    <t>工事名・作業内容</t>
  </si>
  <si>
    <t>設備費
（潜熱回収型
ガス給湯器）</t>
  </si>
  <si>
    <t>設備費計（潜熱回収型ガス給湯器の設備費は、工事費も含みます）</t>
  </si>
  <si>
    <t>設備費計（潜熱回収型石油給湯器の設備費は、工事費も含みます）</t>
  </si>
  <si>
    <t>標準外
設備費
（材料費）</t>
  </si>
  <si>
    <t>標準価格・
オープン価格等</t>
  </si>
  <si>
    <t>補助対象外
費用</t>
  </si>
  <si>
    <t>定額
設備費</t>
  </si>
  <si>
    <r>
      <t xml:space="preserve">費用明細書【 照明設備 </t>
    </r>
    <r>
      <rPr>
        <b/>
        <sz val="18"/>
        <color indexed="8"/>
        <rFont val="ＭＳ Ｐ明朝"/>
        <family val="1"/>
      </rPr>
      <t>】</t>
    </r>
  </si>
  <si>
    <t>定額外
設備費</t>
  </si>
  <si>
    <t>定額外設備費計</t>
  </si>
  <si>
    <t>定額外
設置工事費</t>
  </si>
  <si>
    <t>定額外設置工事費計</t>
  </si>
  <si>
    <t>図面№</t>
  </si>
  <si>
    <t>品名</t>
  </si>
  <si>
    <t>費用明細書【 換気設備 】</t>
  </si>
  <si>
    <t>※費用総括表の摘要欄⑤⑥にあたる明細書。</t>
  </si>
  <si>
    <t>＜補助算定用費用＞省エネ換気設備</t>
  </si>
  <si>
    <t>省エネ換気
補助対象外
費用</t>
  </si>
  <si>
    <t>標準外設備費計（寒冷地対策や施工方法で標準外の設備が必要な場合）</t>
  </si>
  <si>
    <t>費用明細書【 空調設備 － 高効率個別エアコン】</t>
  </si>
  <si>
    <t>（　      /       ページ）</t>
  </si>
  <si>
    <t>－</t>
  </si>
  <si>
    <t>費用明細書【 給湯設備 － 給湯能力別】</t>
  </si>
  <si>
    <t>＜補助対象外費用＞省エネ換気設備</t>
  </si>
  <si>
    <t>＜補助対象外費用＞高断熱仕様</t>
  </si>
  <si>
    <t>-</t>
  </si>
  <si>
    <t>-</t>
  </si>
  <si>
    <t>フルオートタイプ
は「フル」、オートタイプは「オート」を記入</t>
  </si>
  <si>
    <t>記号</t>
  </si>
  <si>
    <t>居室シーリングライト</t>
  </si>
  <si>
    <t>ダウンライト</t>
  </si>
  <si>
    <t>室内用スポットライト</t>
  </si>
  <si>
    <t>ブラケット</t>
  </si>
  <si>
    <t>非居室のシーリングライト</t>
  </si>
  <si>
    <t>足元灯</t>
  </si>
  <si>
    <t>仕様</t>
  </si>
  <si>
    <t>Ａ１</t>
  </si>
  <si>
    <t>Ａ２</t>
  </si>
  <si>
    <t>Ｂ１</t>
  </si>
  <si>
    <t>Ｂ２</t>
  </si>
  <si>
    <t>Ｄ１</t>
  </si>
  <si>
    <t>Ｄ２</t>
  </si>
  <si>
    <t>ペンダント</t>
  </si>
  <si>
    <t>－</t>
  </si>
  <si>
    <t>8畳以下</t>
  </si>
  <si>
    <t>8畳超</t>
  </si>
  <si>
    <t>60形相当</t>
  </si>
  <si>
    <t>100形相当</t>
  </si>
  <si>
    <t>ランプ1灯の器具</t>
  </si>
  <si>
    <t>ランプ2灯の器具</t>
  </si>
  <si>
    <t>） 】</t>
  </si>
  <si>
    <t xml:space="preserve">費用明細書【 その他 ①（　 </t>
  </si>
  <si>
    <t>） 】</t>
  </si>
  <si>
    <t xml:space="preserve">費用明細書【 その他 ②（　 </t>
  </si>
  <si>
    <t xml:space="preserve">費用明細書【 その他 ③（　 </t>
  </si>
  <si>
    <t xml:space="preserve">費用明細書【 その他 ④（　 </t>
  </si>
  <si>
    <t xml:space="preserve">費用明細書【 その他 ⑤（　 </t>
  </si>
  <si>
    <t>設備単価（円）</t>
  </si>
  <si>
    <t>設備単価（円）</t>
  </si>
  <si>
    <t>標準外
設置工事費</t>
  </si>
  <si>
    <t>標準外
電気工事費</t>
  </si>
  <si>
    <t>標準外
その他
工事費</t>
  </si>
  <si>
    <t>標準外設備工事費計（寒冷地対策や施工方法で標準外の工事が必要な場合）</t>
  </si>
  <si>
    <t>備考</t>
  </si>
  <si>
    <t>給湯能力</t>
  </si>
  <si>
    <t>省エネ換気
設備費
（材料費）</t>
  </si>
  <si>
    <t>省エネ換気
設置工事費</t>
  </si>
  <si>
    <t>同種の通常
機械換気
設置工事費</t>
  </si>
  <si>
    <t>同種の通常
機械換気
設備費
（材料費）</t>
  </si>
  <si>
    <t>Ｃ</t>
  </si>
  <si>
    <t>Ｅ</t>
  </si>
  <si>
    <t>Ｆ</t>
  </si>
  <si>
    <t>Ｇ</t>
  </si>
  <si>
    <r>
      <t xml:space="preserve">高効率個別
エアコン
設備費
</t>
    </r>
    <r>
      <rPr>
        <sz val="10"/>
        <rFont val="ＭＳ Ｐ明朝"/>
        <family val="1"/>
      </rPr>
      <t>※設備単価表に該当する
出力クラスの
もの</t>
    </r>
  </si>
  <si>
    <r>
      <t xml:space="preserve">高効率個別
エアコン
設備費
</t>
    </r>
    <r>
      <rPr>
        <sz val="10"/>
        <rFont val="ＭＳ Ｐ明朝"/>
        <family val="1"/>
      </rPr>
      <t>※設備単価表に該当しない
出力クラスの
もの</t>
    </r>
  </si>
  <si>
    <t>高断熱仕様合計金額［税抜］</t>
  </si>
  <si>
    <t>次世代省エネルギー基準仕様合計金額［税抜］</t>
  </si>
  <si>
    <t>省エネ換気設備合計金額［税抜］</t>
  </si>
  <si>
    <t>省エネ換気設備外合計金額［税抜］</t>
  </si>
  <si>
    <t>＜補助算定用費用＞同種の通常機械換気設備</t>
  </si>
  <si>
    <t>同種の通常機械換気設備合計金額［税抜］</t>
  </si>
  <si>
    <t>様式第１（補助事業申請書）</t>
  </si>
  <si>
    <t>平成</t>
  </si>
  <si>
    <t>年</t>
  </si>
  <si>
    <t>月</t>
  </si>
  <si>
    <t>日</t>
  </si>
  <si>
    <t>一般社団法人　環境共創イニシアチブ</t>
  </si>
  <si>
    <t>　代　表　理　事　　　赤池　学　殿</t>
  </si>
  <si>
    <t>申　請　者</t>
  </si>
  <si>
    <t>郵便番号</t>
  </si>
  <si>
    <t>住　　所</t>
  </si>
  <si>
    <t>(ふりがな)</t>
  </si>
  <si>
    <t>氏　　名</t>
  </si>
  <si>
    <t>印</t>
  </si>
  <si>
    <t>電話番号</t>
  </si>
  <si>
    <t>手続代行者</t>
  </si>
  <si>
    <t>会 社 名</t>
  </si>
  <si>
    <t>代表者等名</t>
  </si>
  <si>
    <t>平成２５年度 住宅・ビルの革新的省エネ技術導入促進事業費補助金</t>
  </si>
  <si>
    <t>（ネット・ゼロ・エネルギー・ハウス支援事業）</t>
  </si>
  <si>
    <t>補助事業申請書</t>
  </si>
  <si>
    <t>１．申請する住宅の所在地</t>
  </si>
  <si>
    <t>（</t>
  </si>
  <si>
    <t>建築区分:</t>
  </si>
  <si>
    <t>地域区分：</t>
  </si>
  <si>
    <t>）</t>
  </si>
  <si>
    <t>〒</t>
  </si>
  <si>
    <t>都道
府県</t>
  </si>
  <si>
    <t>市区
町村</t>
  </si>
  <si>
    <t>２．工事予定期間等</t>
  </si>
  <si>
    <t>着工予定日</t>
  </si>
  <si>
    <t>日</t>
  </si>
  <si>
    <t>完了予定日</t>
  </si>
  <si>
    <t>３．補助金交付申請予定額</t>
  </si>
  <si>
    <t xml:space="preserve"> 円（対象費用の１／２）税抜</t>
  </si>
  <si>
    <t>※補助限度額　一戸あたり３５０万円</t>
  </si>
  <si>
    <t>（手続代行者連絡先）</t>
  </si>
  <si>
    <t>会　社　名</t>
  </si>
  <si>
    <t>所　　属</t>
  </si>
  <si>
    <t>担　当　者</t>
  </si>
  <si>
    <t>E-mail</t>
  </si>
  <si>
    <t>@</t>
  </si>
  <si>
    <t>住　　　所</t>
  </si>
  <si>
    <t>都道府県</t>
  </si>
  <si>
    <t>電 話 番 号</t>
  </si>
  <si>
    <t>(　　　　　)　　　　　　　－　　　　　　　</t>
  </si>
  <si>
    <t>)</t>
  </si>
  <si>
    <t>Ｆ Ａ Ｘ 番 号</t>
  </si>
  <si>
    <t>緊急連絡先
（携帯等）</t>
  </si>
  <si>
    <t>【新築・既築】</t>
  </si>
  <si>
    <t>定型様式１（１／７）</t>
  </si>
  <si>
    <t>実施計画書</t>
  </si>
  <si>
    <t>1.</t>
  </si>
  <si>
    <t>申請者</t>
  </si>
  <si>
    <t>氏</t>
  </si>
  <si>
    <t>名</t>
  </si>
  <si>
    <t>2.</t>
  </si>
  <si>
    <t>住宅の概要</t>
  </si>
  <si>
    <t>建築区分</t>
  </si>
  <si>
    <t>築年数</t>
  </si>
  <si>
    <t>年　（既築のみ）</t>
  </si>
  <si>
    <t>居住者人数（予定）</t>
  </si>
  <si>
    <t>人</t>
  </si>
  <si>
    <t>地域区分</t>
  </si>
  <si>
    <t>工</t>
  </si>
  <si>
    <t>法</t>
  </si>
  <si>
    <t>□</t>
  </si>
  <si>
    <t>木造（軸組構法）</t>
  </si>
  <si>
    <t>木造（枠組壁工法）</t>
  </si>
  <si>
    <t>Ｓ造（外張・内張断熱工法）</t>
  </si>
  <si>
    <t>Ｓ造（外張・内張断熱工法以外の工法）</t>
  </si>
  <si>
    <t>ＲＣ造</t>
  </si>
  <si>
    <t>その他（</t>
  </si>
  <si>
    <t>）</t>
  </si>
  <si>
    <t>↑該当工法に■をつける</t>
  </si>
  <si>
    <t>延床面積</t>
  </si>
  <si>
    <t>㎡</t>
  </si>
  <si>
    <t>（小数点第二位まで、三位以下切捨て）</t>
  </si>
  <si>
    <t>床面積</t>
  </si>
  <si>
    <t>1F</t>
  </si>
  <si>
    <t>㎡、2F</t>
  </si>
  <si>
    <t>㎡、3F</t>
  </si>
  <si>
    <t>㎡、(BF</t>
  </si>
  <si>
    <t>㎡)</t>
  </si>
  <si>
    <t>（小数点第二位まで、三位以下切捨て）　</t>
  </si>
  <si>
    <t>3.</t>
  </si>
  <si>
    <t>補助対象設備</t>
  </si>
  <si>
    <t>補助申請設備</t>
  </si>
  <si>
    <t>断熱性能</t>
  </si>
  <si>
    <t>熱損失係数（Q値)</t>
  </si>
  <si>
    <t>=</t>
  </si>
  <si>
    <t>W/㎡・K</t>
  </si>
  <si>
    <t>（小数点第二位まで、三位以下四捨五入）</t>
  </si>
  <si>
    <t>夏期日射取得係数</t>
  </si>
  <si>
    <t>(</t>
  </si>
  <si>
    <t>（Ⅵ地域の場合のみ）</t>
  </si>
  <si>
    <t>暖房</t>
  </si>
  <si>
    <t>冷房</t>
  </si>
  <si>
    <t>給湯</t>
  </si>
  <si>
    <t>換気</t>
  </si>
  <si>
    <t>照明</t>
  </si>
  <si>
    <t>設備</t>
  </si>
  <si>
    <t>□</t>
  </si>
  <si>
    <t>プラスワン・システム</t>
  </si>
  <si>
    <t>その他省エネルギーシステム</t>
  </si>
  <si>
    <t>-</t>
  </si>
  <si>
    <t>蓄電池システム</t>
  </si>
  <si>
    <t>↑該当する補助申請設備に■をつける</t>
  </si>
  <si>
    <t>プラスワン・システム</t>
  </si>
  <si>
    <t>事前相談結果№</t>
  </si>
  <si>
    <t>システム名称</t>
  </si>
  <si>
    <t>その他省エネルギーシステム</t>
  </si>
  <si>
    <t>補助対象費用</t>
  </si>
  <si>
    <t>円</t>
  </si>
  <si>
    <t>（1/2する前の費用（税抜））</t>
  </si>
  <si>
    <t>4.</t>
  </si>
  <si>
    <r>
      <t>補助事業の効果</t>
    </r>
    <r>
      <rPr>
        <sz val="11"/>
        <color indexed="10"/>
        <rFont val="ＭＳ Ｐ明朝"/>
        <family val="1"/>
      </rPr>
      <t>（後述の計算結果記入表より設定される）</t>
    </r>
  </si>
  <si>
    <t>■一次エネルギー消費削減量</t>
  </si>
  <si>
    <t>ＧJ/年</t>
  </si>
  <si>
    <t>（小数点第一位まで、二位以下切捨て）
後述(Stotal)より転記</t>
  </si>
  <si>
    <t>■一次エネルギー消費削減率</t>
  </si>
  <si>
    <t>％</t>
  </si>
  <si>
    <t>（小数点第一位まで、二位以下切捨て）
後述(R)より転記</t>
  </si>
  <si>
    <t>■太陽光を除く一次エネルギー消費削減率</t>
  </si>
  <si>
    <t>（小数点第一位まで、二位以下切捨て）
後述（R'）より転記</t>
  </si>
  <si>
    <t>■費用対効果</t>
  </si>
  <si>
    <t>円/MJ</t>
  </si>
  <si>
    <t>（小数点第一位まで、二位以下切捨て）
後述(費用対効果)より転記</t>
  </si>
  <si>
    <t>5.</t>
  </si>
  <si>
    <t>他の補助金への申請状況</t>
  </si>
  <si>
    <t>　他の補助金等に応募（申請）している、または申請予定の場合はその補助金等の名称を必ず記入すること。</t>
  </si>
  <si>
    <t>平成25年度住宅のゼロ・エネルギー化推進事業</t>
  </si>
  <si>
    <t>民生用燃料電池導入緊急対策費補助金</t>
  </si>
  <si>
    <t>住宅用太陽光発電導入支援補助金</t>
  </si>
  <si>
    <t>エネルギー管理システム導入促進事業費補助金</t>
  </si>
  <si>
    <t>定置用リチウムイオン蓄電池導入促進対策事業費補助金</t>
  </si>
  <si>
    <t>その他（</t>
  </si>
  <si>
    <t>※今回申請する補助対象部分と重複して補助金等を受け取ることはできません</t>
  </si>
  <si>
    <t>【新築・既築】</t>
  </si>
  <si>
    <t>定型様式１（２／７）</t>
  </si>
  <si>
    <t>6.</t>
  </si>
  <si>
    <r>
      <t>補助事業概要図</t>
    </r>
    <r>
      <rPr>
        <sz val="11"/>
        <rFont val="ＭＳ Ｐ明朝"/>
        <family val="1"/>
      </rPr>
      <t>（イラスト、システム図等を用いて下記７．住宅の仕様全般を表現する）</t>
    </r>
  </si>
  <si>
    <t>7.</t>
  </si>
  <si>
    <r>
      <t>住宅の仕様　</t>
    </r>
    <r>
      <rPr>
        <sz val="11"/>
        <rFont val="ＭＳ Ｐ明朝"/>
        <family val="1"/>
      </rPr>
      <t>※導入する設備について○をつけて下さい。●は必須です。</t>
    </r>
  </si>
  <si>
    <t>該当項目
に○を
つける</t>
  </si>
  <si>
    <t>設備区分</t>
  </si>
  <si>
    <r>
      <t>種　別　</t>
    </r>
    <r>
      <rPr>
        <sz val="10"/>
        <rFont val="ＭＳ Ｐ明朝"/>
        <family val="1"/>
      </rPr>
      <t>（該当する種別に■をつけて下さい）</t>
    </r>
  </si>
  <si>
    <t>●</t>
  </si>
  <si>
    <t>断　熱</t>
  </si>
  <si>
    <t>※詳細は、8.住宅の断熱仕様で記載する</t>
  </si>
  <si>
    <t>　</t>
  </si>
  <si>
    <t>空調設備</t>
  </si>
  <si>
    <t>高効率個別エアコン</t>
  </si>
  <si>
    <t>HP式セントラル空調システム</t>
  </si>
  <si>
    <t>温水式床暖房</t>
  </si>
  <si>
    <t>温水式パネルラジエーター</t>
  </si>
  <si>
    <t>)</t>
  </si>
  <si>
    <t>給湯設備</t>
  </si>
  <si>
    <t>ヒートポンプ式給湯器</t>
  </si>
  <si>
    <t>ガス瞬間式給湯器（潜熱回収型）</t>
  </si>
  <si>
    <t>石油瞬間式給湯器（潜熱回収型）</t>
  </si>
  <si>
    <t>ガスエンジン給湯器</t>
  </si>
  <si>
    <t>太陽熱給湯器</t>
  </si>
  <si>
    <t>家庭用燃料電池コージェネレーションシステム</t>
  </si>
  <si>
    <t>換気設備</t>
  </si>
  <si>
    <t>ダクト式第一種換気設備</t>
  </si>
  <si>
    <t>ダクト式第一種換気設備（熱交換あり）</t>
  </si>
  <si>
    <t>ダクト式第二種または第三種換気設備</t>
  </si>
  <si>
    <t>壁掛け同時給排気型ファン</t>
  </si>
  <si>
    <t>壁掛け同時給排気型ファン（熱交換あり）</t>
  </si>
  <si>
    <t>壁掛け給気型ファンまたは壁掛け排気型ファン</t>
  </si>
  <si>
    <t>照明設備</t>
  </si>
  <si>
    <t>ＬＥＤ（一定の安全性の配慮がなされている設備に限る）</t>
  </si>
  <si>
    <t>蛍光灯（ｲﾝﾊﾞｰﾀｰﾀｲﾌﾟで100lm/W以上のもの）</t>
  </si>
  <si>
    <t>※一定の省エネ効果のある設備に限る</t>
  </si>
  <si>
    <t>太陽光発電システム</t>
  </si>
  <si>
    <t>メーカー名</t>
  </si>
  <si>
    <t>型式</t>
  </si>
  <si>
    <t>太陽電池モジュールの種類</t>
  </si>
  <si>
    <t>セル実行変換効率（%）</t>
  </si>
  <si>
    <t>公称最大出力を記入</t>
  </si>
  <si>
    <t>エネルギー計測装置</t>
  </si>
  <si>
    <t>※メーカー名、型式等を記入（エネルギー管理システム導入促進事業費補助金を申請している場合は、設置HEMS機器型番も記入）</t>
  </si>
  <si>
    <t>事前相談結果№：</t>
  </si>
  <si>
    <t>システム名：</t>
  </si>
  <si>
    <t>その他省エネルギーシステム</t>
  </si>
  <si>
    <t>蓄電池システム</t>
  </si>
  <si>
    <t>鉛蓄電池</t>
  </si>
  <si>
    <t>リチウムイオン蓄電池</t>
  </si>
  <si>
    <t>定型様式１（３／７）</t>
  </si>
  <si>
    <t>8.</t>
  </si>
  <si>
    <t>住宅の断熱仕様</t>
  </si>
  <si>
    <t>(1)　当該住宅の高断熱仕様</t>
  </si>
  <si>
    <t>当該住宅の熱損失係数（Q値）</t>
  </si>
  <si>
    <t>夏期日射取得係数</t>
  </si>
  <si>
    <t>(2)　各部位の断熱仕様（※必ず仕様書（カタログ等）の写しを添付すること）</t>
  </si>
  <si>
    <t>＜高断熱仕様＞</t>
  </si>
  <si>
    <t>（新築）　導入する断熱材、開口部の仕様情報を記入</t>
  </si>
  <si>
    <t>熱的境界部位</t>
  </si>
  <si>
    <t>断熱材の種類</t>
  </si>
  <si>
    <t>熱伝導率
(W/m・K)</t>
  </si>
  <si>
    <t>厚さ
（mm）</t>
  </si>
  <si>
    <r>
      <t>面積
（m</t>
    </r>
    <r>
      <rPr>
        <vertAlign val="superscript"/>
        <sz val="10"/>
        <rFont val="ＭＳ Ｐ明朝"/>
        <family val="1"/>
      </rPr>
      <t>2</t>
    </r>
    <r>
      <rPr>
        <sz val="10"/>
        <rFont val="ＭＳ Ｐ明朝"/>
        <family val="1"/>
      </rPr>
      <t>）</t>
    </r>
  </si>
  <si>
    <t>備考</t>
  </si>
  <si>
    <t>屋　根</t>
  </si>
  <si>
    <t>天　井</t>
  </si>
  <si>
    <t>外壁</t>
  </si>
  <si>
    <t>一般部</t>
  </si>
  <si>
    <t>階間部</t>
  </si>
  <si>
    <t>床</t>
  </si>
  <si>
    <t>外気に接する部分</t>
  </si>
  <si>
    <t>その他の部分</t>
  </si>
  <si>
    <t>土間床</t>
  </si>
  <si>
    <t>外気に接する部分</t>
  </si>
  <si>
    <t>（土間面）</t>
  </si>
  <si>
    <t>その他</t>
  </si>
  <si>
    <t>部　　位</t>
  </si>
  <si>
    <t>種　類（ガラス種類・サッシ種類等）</t>
  </si>
  <si>
    <t>付属品</t>
  </si>
  <si>
    <r>
      <t>熱貫流率
（W/m</t>
    </r>
    <r>
      <rPr>
        <vertAlign val="superscript"/>
        <sz val="10"/>
        <rFont val="ＭＳ Ｐ明朝"/>
        <family val="1"/>
      </rPr>
      <t>2</t>
    </r>
    <r>
      <rPr>
        <sz val="10"/>
        <rFont val="ＭＳ Ｐ明朝"/>
        <family val="1"/>
      </rPr>
      <t>K）</t>
    </r>
  </si>
  <si>
    <t>日射
侵入率</t>
  </si>
  <si>
    <r>
      <t>面積
（m</t>
    </r>
    <r>
      <rPr>
        <vertAlign val="superscript"/>
        <sz val="10"/>
        <rFont val="ＭＳ Ｐ明朝"/>
        <family val="1"/>
      </rPr>
      <t>2</t>
    </r>
    <r>
      <rPr>
        <sz val="10"/>
        <rFont val="ＭＳ Ｐ明朝"/>
        <family val="1"/>
      </rPr>
      <t>）</t>
    </r>
  </si>
  <si>
    <t>窓1</t>
  </si>
  <si>
    <t>窓2</t>
  </si>
  <si>
    <t>ドア</t>
  </si>
  <si>
    <t>＜次世代省エネルギー仕様＞</t>
  </si>
  <si>
    <t>【右の該当する仕様設定に■をつけて下さい</t>
  </si>
  <si>
    <t>仕様規定による</t>
  </si>
  <si>
    <t>熱損失系数による】</t>
  </si>
  <si>
    <t>（新築）　次世代省エネルギー基準に相当する断熱材、開口部の仕様情報を記入</t>
  </si>
  <si>
    <t>　（導入する仕様情報の値と次世代省エネルギー基準との比較値を取りたいため、記入をお願いします。）</t>
  </si>
  <si>
    <t>（既築）　導入する断熱材、開口部の仕様情報を記入</t>
  </si>
  <si>
    <t>次世代
基準の
適合確認</t>
  </si>
  <si>
    <t>面積
（㎡）</t>
  </si>
  <si>
    <t>定型様式１（４／７）</t>
  </si>
  <si>
    <t>9.</t>
  </si>
  <si>
    <t>住宅の補助対象設備仕様</t>
  </si>
  <si>
    <t>(1)　空調設備</t>
  </si>
  <si>
    <r>
      <t>補助対象の空調設備情報　</t>
    </r>
    <r>
      <rPr>
        <sz val="10"/>
        <rFont val="ＭＳ Ｐ明朝"/>
        <family val="1"/>
      </rPr>
      <t>※床暖の場合は、導入する全ての居室名を記入し、設備は代表する居室のみ記入で可とする。</t>
    </r>
  </si>
  <si>
    <t>居室名
（補助対象の
居室のみ
記入）
【LD、和室、
洋室等】</t>
  </si>
  <si>
    <t>ﾒｰｶｰ名</t>
  </si>
  <si>
    <t>機種名
（型式）</t>
  </si>
  <si>
    <t>設備の性能</t>
  </si>
  <si>
    <t>台数</t>
  </si>
  <si>
    <t>熱源</t>
  </si>
  <si>
    <t>放熱</t>
  </si>
  <si>
    <t>暖房
COP・
効率(％)</t>
  </si>
  <si>
    <t>冷房
COP・
効率(％)</t>
  </si>
  <si>
    <t>省エネ基準
達成率(％)</t>
  </si>
  <si>
    <t>上面
放熱率
(％)</t>
  </si>
  <si>
    <t>居室①</t>
  </si>
  <si>
    <t>%</t>
  </si>
  <si>
    <t>居室②</t>
  </si>
  <si>
    <t>居室③</t>
  </si>
  <si>
    <t>居室④</t>
  </si>
  <si>
    <t>居室⑤</t>
  </si>
  <si>
    <t>居室⑥</t>
  </si>
  <si>
    <t>居室⑦</t>
  </si>
  <si>
    <t>居室⑧</t>
  </si>
  <si>
    <t>居室⑨</t>
  </si>
  <si>
    <t>居室⑩</t>
  </si>
  <si>
    <t>※ヒートポンプ式はCOPを記入（小数点第二位まで、三位以下四捨五入）、その他は効率（%）を記入</t>
  </si>
  <si>
    <t>※省エネ基準達成率は、個別エアコンの場合記入。</t>
  </si>
  <si>
    <t xml:space="preserve"> </t>
  </si>
  <si>
    <t>※床暖房など放熱器を有するものは、上面放熱率を記入</t>
  </si>
  <si>
    <t>(2)　給湯設備</t>
  </si>
  <si>
    <t>補助対象の給湯設備情報</t>
  </si>
  <si>
    <t>※セット型番があるものは、セット型番で記入</t>
  </si>
  <si>
    <t>ﾒｰｶｰ名</t>
  </si>
  <si>
    <t>機種名
（型式）</t>
  </si>
  <si>
    <t>効率</t>
  </si>
  <si>
    <t>追焚
保温
（有無）</t>
  </si>
  <si>
    <t>電気</t>
  </si>
  <si>
    <t>石油</t>
  </si>
  <si>
    <t>ガス</t>
  </si>
  <si>
    <t>ガス
エンジン
の場合
○を記入</t>
  </si>
  <si>
    <t>APF
（JRA）</t>
  </si>
  <si>
    <t>APF
（JIS）</t>
  </si>
  <si>
    <t>エネルギー
消費効率（%）</t>
  </si>
  <si>
    <t>(3)　換気設備</t>
  </si>
  <si>
    <t>補助対象の換気設備情報</t>
  </si>
  <si>
    <r>
      <t xml:space="preserve">熱（温度）交換効率
</t>
    </r>
    <r>
      <rPr>
        <sz val="10"/>
        <rFont val="ＭＳ Ｐ明朝"/>
        <family val="1"/>
      </rPr>
      <t>※いずれか記入</t>
    </r>
  </si>
  <si>
    <t>DCモーターの
場合○を記入</t>
  </si>
  <si>
    <t>顕熱回収型</t>
  </si>
  <si>
    <t>全（潜）熱回収型</t>
  </si>
  <si>
    <t>%</t>
  </si>
  <si>
    <t>定型様式１（５／７）</t>
  </si>
  <si>
    <t>(4)　照明設備</t>
  </si>
  <si>
    <t>補助対象の照明設備情報　　※プラスワン・システムの場合、記号は入力しないで下さい。</t>
  </si>
  <si>
    <t>№</t>
  </si>
  <si>
    <t>図面№</t>
  </si>
  <si>
    <t>設置場所</t>
  </si>
  <si>
    <t>LEDの
場合○
を記入</t>
  </si>
  <si>
    <r>
      <t xml:space="preserve">照明
ｴﾈﾙｷﾞｰ
</t>
    </r>
    <r>
      <rPr>
        <sz val="7"/>
        <rFont val="ＭＳ Ｐ明朝"/>
        <family val="1"/>
      </rPr>
      <t>消費効率</t>
    </r>
    <r>
      <rPr>
        <sz val="8"/>
        <rFont val="ＭＳ Ｐ明朝"/>
        <family val="1"/>
      </rPr>
      <t xml:space="preserve">
（lm/W）</t>
    </r>
  </si>
  <si>
    <t>調光・
センサー類</t>
  </si>
  <si>
    <t>ﾌﾟﾗｽﾜﾝ･
ｼｽﾃﾑの
場合○
を記入</t>
  </si>
  <si>
    <t>※照明器具の配置図に器具形式に応じて、記号（A～G）を記入してください。（公募要領Ｐ２３を参照）</t>
  </si>
  <si>
    <t>※下記に示す照明器具は、個別に費用計上し、カタログを添付してください。</t>
  </si>
  <si>
    <t>事務局使用欄</t>
  </si>
  <si>
    <t>記号</t>
  </si>
  <si>
    <t>台数</t>
  </si>
  <si>
    <t>■ペンダント・ブラケットで複数のランプが設置されたもの</t>
  </si>
  <si>
    <t>A1</t>
  </si>
  <si>
    <t>■センサー付き照明器具</t>
  </si>
  <si>
    <t>A2</t>
  </si>
  <si>
    <t>■蛍光灯器具及び直管型LED器具等、単価表に該当しないと思われる照明器具</t>
  </si>
  <si>
    <t>B1</t>
  </si>
  <si>
    <t>※補助対象外の照明器具及び付属器具</t>
  </si>
  <si>
    <t>B2</t>
  </si>
  <si>
    <t>■玄関、勝手口灯以外の非居住空間に設置された照明器具、建物に固定されない照明器具</t>
  </si>
  <si>
    <t>C</t>
  </si>
  <si>
    <t>■調光器具・シーリングファン・ライティングレール</t>
  </si>
  <si>
    <t>D1</t>
  </si>
  <si>
    <t>※「プラスワン・システム」を照明設備で申請される場合</t>
  </si>
  <si>
    <t>D2</t>
  </si>
  <si>
    <t>■一般照明とは分けて「プラスワン・システム」用の頁に該当する照明設備を費用計上してください。</t>
  </si>
  <si>
    <t>E</t>
  </si>
  <si>
    <t>■対象の照明器具は個別に費用計上し、カタログを添付してください。</t>
  </si>
  <si>
    <t>F</t>
  </si>
  <si>
    <t>　この場合に限り、照明器具とは別置のセンサー器具等も補助対象となります。</t>
  </si>
  <si>
    <t>G</t>
  </si>
  <si>
    <t>その他</t>
  </si>
  <si>
    <t>合計</t>
  </si>
  <si>
    <t>プラスワン</t>
  </si>
  <si>
    <t>(5)　蓄電池システム（リチウムイオン蓄電池を除く）</t>
  </si>
  <si>
    <t>蓄電池</t>
  </si>
  <si>
    <t>種類</t>
  </si>
  <si>
    <t>電力変換装置</t>
  </si>
  <si>
    <t>メーカー名</t>
  </si>
  <si>
    <t>型式</t>
  </si>
  <si>
    <t>定格容量</t>
  </si>
  <si>
    <t>定格出力</t>
  </si>
  <si>
    <t>セル数（単電池の数）</t>
  </si>
  <si>
    <t>定型様式１（６／７）</t>
  </si>
  <si>
    <t>10.</t>
  </si>
  <si>
    <t>申請住宅の一次エネルギー消費削減量／削減率の算出</t>
  </si>
  <si>
    <t>※表に記入すると後述の計算は全て自動で行います。網掛け部分は、計算結果により自動で表示します。</t>
  </si>
  <si>
    <t>計算結果記入表</t>
  </si>
  <si>
    <t>算定ツール</t>
  </si>
  <si>
    <t>VER.</t>
  </si>
  <si>
    <t>■住宅の基準・標準一次エネルギー消費量（面積補正前）</t>
  </si>
  <si>
    <t>項目</t>
  </si>
  <si>
    <t>計算結果</t>
  </si>
  <si>
    <t>単位</t>
  </si>
  <si>
    <t>計算方法等</t>
  </si>
  <si>
    <t>基準一次エネルギー消費量</t>
  </si>
  <si>
    <t>Ess</t>
  </si>
  <si>
    <t>GJ/戸・年</t>
  </si>
  <si>
    <t>算定ツールの結果</t>
  </si>
  <si>
    <t>標準一次エネルギー消費量（面積補正前）</t>
  </si>
  <si>
    <t>Est</t>
  </si>
  <si>
    <t>Ess ÷ 0.9</t>
  </si>
  <si>
    <t>■一次エネルギー消費削減量の算出（再生可能エネルギー等の効果は除いたもの）</t>
  </si>
  <si>
    <t>一次エネルギー消費量</t>
  </si>
  <si>
    <t>暖房設備</t>
  </si>
  <si>
    <t>Q値が断熱区分（ウ）～（オ）に示す値の場合</t>
  </si>
  <si>
    <t>EH1</t>
  </si>
  <si>
    <t>Q値が断熱区分（オ）に示す値より小さい場合</t>
  </si>
  <si>
    <t>Q2</t>
  </si>
  <si>
    <t>H2</t>
  </si>
  <si>
    <t>Q2（断熱区分（ウ））の算定ツール結果</t>
  </si>
  <si>
    <t>Q1</t>
  </si>
  <si>
    <t>H1</t>
  </si>
  <si>
    <t>Q1（断熱区分（オ））の算定ツール結果</t>
  </si>
  <si>
    <t>EHQ</t>
  </si>
  <si>
    <t>手順1-②-1)の計算式</t>
  </si>
  <si>
    <t>冷房設備</t>
  </si>
  <si>
    <t>EC1</t>
  </si>
  <si>
    <t>C2</t>
  </si>
  <si>
    <t>C1</t>
  </si>
  <si>
    <t>ECQ</t>
  </si>
  <si>
    <t>給湯設備</t>
  </si>
  <si>
    <t>EHW</t>
  </si>
  <si>
    <t>換気設備</t>
  </si>
  <si>
    <t>EV</t>
  </si>
  <si>
    <t>照明設備</t>
  </si>
  <si>
    <t>EL</t>
  </si>
  <si>
    <t>その他省エネルギーシステムを導入する場合</t>
  </si>
  <si>
    <t>暖房設備一次エネルギー消費削減率</t>
  </si>
  <si>
    <t>－</t>
  </si>
  <si>
    <r>
      <t>事前相談</t>
    </r>
    <r>
      <rPr>
        <sz val="10"/>
        <rFont val="ＭＳ Ｐ明朝"/>
        <family val="1"/>
      </rPr>
      <t>結果票の削減率</t>
    </r>
  </si>
  <si>
    <t>冷房設備一次エネルギー消費削減率</t>
  </si>
  <si>
    <t>一次エネルギー消費量（面積補正前）</t>
  </si>
  <si>
    <t>Q値が断熱区分（ウ）～（オ）に示す値の場合</t>
  </si>
  <si>
    <t>Etotal</t>
  </si>
  <si>
    <t>EH1 + EC1 + EHW + EV + EL</t>
  </si>
  <si>
    <t>Q値が断熱区分（オ）に示す値より小さい場合</t>
  </si>
  <si>
    <t>EHQ + ECQ + EHW + EV + EL</t>
  </si>
  <si>
    <t>一次エネルギー消費削減量(省エネ量Ａ）</t>
  </si>
  <si>
    <t>SA</t>
  </si>
  <si>
    <t>Est - Etotal(EH1 + EC1 + EHW + EV + EL)</t>
  </si>
  <si>
    <t>Est - Etotal(EHQ + ECQ + EHW + EV + EL)</t>
  </si>
  <si>
    <t>按分比率</t>
  </si>
  <si>
    <t>別表１</t>
  </si>
  <si>
    <t>■一次エネルギー消費削減量の算出[再生可能エネルギー等を設置する場合]</t>
  </si>
  <si>
    <t>※1　(EHr×A-EHsystem）＋(EHWr×A-EHWsystem）＋(EV×RV)</t>
  </si>
  <si>
    <t>太陽熱温水器</t>
  </si>
  <si>
    <t>一次エネルギー消費量</t>
  </si>
  <si>
    <t>EHWS</t>
  </si>
  <si>
    <t>太陽熱温水器設置ありの算定ツールの結果</t>
  </si>
  <si>
    <t>一次エネルギー消費削減量(省エネ量B）</t>
  </si>
  <si>
    <t>SB</t>
  </si>
  <si>
    <t>EHW - EHWS</t>
  </si>
  <si>
    <t>コージェネ
レーション
システム</t>
  </si>
  <si>
    <t>Ecgs</t>
  </si>
  <si>
    <t>コージェネシステムありの算定ツールの結果</t>
  </si>
  <si>
    <t>補正後の一次エネルギー消費量</t>
  </si>
  <si>
    <t>Ecgs'</t>
  </si>
  <si>
    <t>Est - {(Est - Ecgs) ÷ 按分比率}</t>
  </si>
  <si>
    <t>一次エネルギー消費削減量(省エネ量C）</t>
  </si>
  <si>
    <t>SC</t>
  </si>
  <si>
    <t>Etotal - Ecgs'</t>
  </si>
  <si>
    <t>空気
集熱式
太陽熱
利用
シス
テム</t>
  </si>
  <si>
    <t>透過体を持つ集熱部の有効集熱面積</t>
  </si>
  <si>
    <t>Ａg</t>
  </si>
  <si>
    <t>㎡</t>
  </si>
  <si>
    <t>建築図面より算出</t>
  </si>
  <si>
    <t>透過体のない集熱部の有効集熱面積</t>
  </si>
  <si>
    <t>Ａｓ</t>
  </si>
  <si>
    <t>集熱部面積</t>
  </si>
  <si>
    <t>Ａ</t>
  </si>
  <si>
    <t>Ａg＋（Ａｓ÷2）</t>
  </si>
  <si>
    <t xml:space="preserve">集熱部単位面積あたりの暖房設備一次エネルギー消費削減量 </t>
  </si>
  <si>
    <t>ＥHr</t>
  </si>
  <si>
    <t>別表2-1-aまたはb</t>
  </si>
  <si>
    <t>空気搬送に要するシステムの一次エネルギー消費量</t>
  </si>
  <si>
    <t>EHsystem</t>
  </si>
  <si>
    <t>別表2-1-c</t>
  </si>
  <si>
    <t>集熱部単位面積あたりの給湯設備一次エネルギー消費削減量</t>
  </si>
  <si>
    <t>EHWr</t>
  </si>
  <si>
    <t>別表2-1-d</t>
  </si>
  <si>
    <t>給湯用採熱に要するシステムの一次エネルギー消費量</t>
  </si>
  <si>
    <t>EHWsystem</t>
  </si>
  <si>
    <t>別表2-1-e</t>
  </si>
  <si>
    <t>換気設備一次エネルギー消費削減率</t>
  </si>
  <si>
    <t>RV</t>
  </si>
  <si>
    <t>別表2-1-f</t>
  </si>
  <si>
    <t>一次エネルギー消費削減量(省エネ量D）</t>
  </si>
  <si>
    <t>SD</t>
  </si>
  <si>
    <t>※1</t>
  </si>
  <si>
    <t>一次エネルギー消費削減量【再生可能エネルギー等を含む】（面積補正前）</t>
  </si>
  <si>
    <t>Ssubtotal</t>
  </si>
  <si>
    <t>SA + SB + SC + SD</t>
  </si>
  <si>
    <t>■一次エネルギー消費削減量の面積補正</t>
  </si>
  <si>
    <t>標準一次エネルギー消費量　（ろ）</t>
  </si>
  <si>
    <t>Est'</t>
  </si>
  <si>
    <t>Est ÷ 120×延床面積</t>
  </si>
  <si>
    <t>一次エネルギー消費削減量　（は）</t>
  </si>
  <si>
    <t>Ssubtotal'</t>
  </si>
  <si>
    <t>Ssubtotal ÷ 120×延床面積</t>
  </si>
  <si>
    <t>一次エネルギー消費量（太陽光発電を除く）</t>
  </si>
  <si>
    <t>Etotal'</t>
  </si>
  <si>
    <t>Est' - Ssubtotal'</t>
  </si>
  <si>
    <t>■太陽光発電による創エネルギー量（に）を算出</t>
  </si>
  <si>
    <t>※2　1kWあたりの一次エネルギー消費削減量×発電出力</t>
  </si>
  <si>
    <t>算定ツール
で計算</t>
  </si>
  <si>
    <t>エネルギー消費削減量</t>
  </si>
  <si>
    <t>EPVC</t>
  </si>
  <si>
    <t>算定ツールの結果</t>
  </si>
  <si>
    <t>一次エネルギー消費削減量(省エネ量E）　（に）</t>
  </si>
  <si>
    <t>SE</t>
  </si>
  <si>
    <t>EPVC ÷ 按分比率 ÷ 0.44</t>
  </si>
  <si>
    <t>早見表
で計算</t>
  </si>
  <si>
    <t>1kWあたりの一次エネルギー消費削減量</t>
  </si>
  <si>
    <t>別表3</t>
  </si>
  <si>
    <t>発電出力</t>
  </si>
  <si>
    <t>kW</t>
  </si>
  <si>
    <t>設置するパネルの容量合計</t>
  </si>
  <si>
    <t>※2</t>
  </si>
  <si>
    <t>■申請する住宅の一次エネルギー消費削減量/削減率の算出</t>
  </si>
  <si>
    <t>補助対象費用</t>
  </si>
  <si>
    <t>円</t>
  </si>
  <si>
    <t>1/2する前の費用（税抜）</t>
  </si>
  <si>
    <t>熱損失係数（Q値）</t>
  </si>
  <si>
    <t>実施計画書1頁目で設定した値</t>
  </si>
  <si>
    <t>延床面積</t>
  </si>
  <si>
    <t>㎡</t>
  </si>
  <si>
    <t>（は）＋（に）　一次エネルギー消費削減量</t>
  </si>
  <si>
    <t>Stotal</t>
  </si>
  <si>
    <t>Ssubtotal' ＋ SE</t>
  </si>
  <si>
    <r>
      <t>｛（は）＋（に）｝÷（ろ）×100</t>
    </r>
    <r>
      <rPr>
        <b/>
        <sz val="10"/>
        <rFont val="ＭＳ Ｐ明朝"/>
        <family val="1"/>
      </rPr>
      <t>　</t>
    </r>
    <r>
      <rPr>
        <sz val="10"/>
        <rFont val="ＭＳ Ｐ明朝"/>
        <family val="1"/>
      </rPr>
      <t>一次エネルギー消費削減率</t>
    </r>
  </si>
  <si>
    <t>R</t>
  </si>
  <si>
    <t>Stotal ÷ Est' × 100</t>
  </si>
  <si>
    <t>（は）÷（ろ）×100　太陽光を除く一次エネルギー消費削減率</t>
  </si>
  <si>
    <t>R'</t>
  </si>
  <si>
    <t>Ssubtotal' ÷ Est' × 100</t>
  </si>
  <si>
    <t>費用対効果</t>
  </si>
  <si>
    <t>円/MJ</t>
  </si>
  <si>
    <t>補助対象費用 ÷ (Stotal × 1000）</t>
  </si>
  <si>
    <t>定型様式１（７／７）</t>
  </si>
  <si>
    <t>※計算結果は、小数点2位以下切り捨て</t>
  </si>
  <si>
    <t>① 断熱強化及び設備性能向上等による一次エネルギー消費削減量（は）を算出</t>
  </si>
  <si>
    <t>■標準一次エネルギー消費量［面積補正前］（Est)の算出</t>
  </si>
  <si>
    <t>（Ess）</t>
  </si>
  <si>
    <t>÷</t>
  </si>
  <si>
    <t>0.9</t>
  </si>
  <si>
    <t>＝</t>
  </si>
  <si>
    <t>（Est）</t>
  </si>
  <si>
    <t>GJ/戸・年</t>
  </si>
  <si>
    <t>SA</t>
  </si>
  <si>
    <t>(1) Q値が［断熱区分（ウ）～（オ）]に該当する場合（省エネAの算定）</t>
  </si>
  <si>
    <t>（EH1）</t>
  </si>
  <si>
    <t>＋</t>
  </si>
  <si>
    <t>(EC1)</t>
  </si>
  <si>
    <t>（EHW）</t>
  </si>
  <si>
    <t>(EV)</t>
  </si>
  <si>
    <t>（EL）</t>
  </si>
  <si>
    <t>（Etotal）</t>
  </si>
  <si>
    <t>（Etotal）</t>
  </si>
  <si>
    <t>(SA)</t>
  </si>
  <si>
    <t>(2) Q値が［断熱区分（オ）]を超える断熱性能の場合（省エネ量Aの算定）</t>
  </si>
  <si>
    <t>（(H2)</t>
  </si>
  <si>
    <t>(H1)</t>
  </si>
  <si>
    <t>（Ｑ）</t>
  </si>
  <si>
    <t>（Ｑ１）</t>
  </si>
  <si>
    <t>×</t>
  </si>
  <si>
    <t>（(C2)</t>
  </si>
  <si>
    <t>(C1)</t>
  </si>
  <si>
    <t>（Ｑ2）</t>
  </si>
  <si>
    <t>（EHQ）</t>
  </si>
  <si>
    <t>※暖房設備一次エネルギー消費量（EHQ）がマイナスの場合は、０とします。</t>
  </si>
  <si>
    <t>（ECQ）</t>
  </si>
  <si>
    <t>※冷房設備一次エネルギー消費量（ECQ）がマイナスの場合は、０とします。</t>
  </si>
  <si>
    <t>(EHQ)</t>
  </si>
  <si>
    <t>(ECQ)</t>
  </si>
  <si>
    <t>(Etotal)</t>
  </si>
  <si>
    <t>■太陽熱温水器を設置する場合の一次エネルギー消費削減量の算出（省エネ量Bの算定）［該当者のみ]</t>
  </si>
  <si>
    <t>SB</t>
  </si>
  <si>
    <t>(EHW)</t>
  </si>
  <si>
    <t>(EHWS)</t>
  </si>
  <si>
    <t>(SB)</t>
  </si>
  <si>
    <t>■コージェネレーションシステムを設置する場合の一次エネルギー消費削減量の算出（省エネ量Cの算定）[該当者のみ]</t>
  </si>
  <si>
    <t>SC</t>
  </si>
  <si>
    <t>(Est)</t>
  </si>
  <si>
    <t>｛(（Est)</t>
  </si>
  <si>
    <t>(Ecgs)</t>
  </si>
  <si>
    <t>(按分比率)</t>
  </si>
  <si>
    <t>%｝</t>
  </si>
  <si>
    <t>(Ecgs')</t>
  </si>
  <si>
    <t>(SC)</t>
  </si>
  <si>
    <t>■空気集熱式太陽熱利用システムを設置する場合の一次エネルギー消費削減量の算出（省エネ量Dの算定）[該当者のみ]</t>
  </si>
  <si>
    <t>SD</t>
  </si>
  <si>
    <t>（Ag）</t>
  </si>
  <si>
    <t>（（As）</t>
  </si>
  <si>
    <t>2）</t>
  </si>
  <si>
    <t>(A)</t>
  </si>
  <si>
    <t>（（EHr）</t>
  </si>
  <si>
    <t>（A）</t>
  </si>
  <si>
    <t>（EHsystem）</t>
  </si>
  <si>
    <t>（（EHWr）</t>
  </si>
  <si>
    <t>（EHWsystem）</t>
  </si>
  <si>
    <t>（EV）</t>
  </si>
  <si>
    <t>（RV）</t>
  </si>
  <si>
    <t>（SD）</t>
  </si>
  <si>
    <t>■申請する住宅の面積に応じた標準一次エネルギー消費量（ろ）および一次エネルギー消費削減量（は：省エネ量A～D）の補正</t>
  </si>
  <si>
    <t>（Est）</t>
  </si>
  <si>
    <t>120 ×</t>
  </si>
  <si>
    <t>（延床面積）</t>
  </si>
  <si>
    <t>(Est')</t>
  </si>
  <si>
    <t>（(ＳＡ)</t>
  </si>
  <si>
    <t>(SD)</t>
  </si>
  <si>
    <t>）÷</t>
  </si>
  <si>
    <t>(Ssubtotal')</t>
  </si>
  <si>
    <t>(Etotal')</t>
  </si>
  <si>
    <t>②　太陽光発電による創エネルギー量（に）を算出</t>
  </si>
  <si>
    <t>SE</t>
  </si>
  <si>
    <t>(EPVC)</t>
  </si>
  <si>
    <t>(按分比率)</t>
  </si>
  <si>
    <t>÷　0.44</t>
  </si>
  <si>
    <t>(SE)</t>
  </si>
  <si>
    <t>早見表による１ｋＷあたりの</t>
  </si>
  <si>
    <t>一次エネルギー消費削減量</t>
  </si>
  <si>
    <t>(発電出力[kW])</t>
  </si>
  <si>
    <t>③　申請する住宅の一次エネルギー消費削減量／削減率を算出</t>
  </si>
  <si>
    <t>■一次エネルギー消費削減量(Stotal)</t>
  </si>
  <si>
    <t>(Stotal)</t>
  </si>
  <si>
    <t>■一次エネルギー消費削減率(R)</t>
  </si>
  <si>
    <t>100</t>
  </si>
  <si>
    <t>（R)</t>
  </si>
  <si>
    <t>■太陽光を除く一次エネルギー消費削減率(R')</t>
  </si>
  <si>
    <t>（R')</t>
  </si>
  <si>
    <t>■費用対効果</t>
  </si>
  <si>
    <t>(補助対象費用)</t>
  </si>
  <si>
    <t>（(Stotal)</t>
  </si>
  <si>
    <t>1000）</t>
  </si>
  <si>
    <t>(費用対効果)</t>
  </si>
  <si>
    <t>費用総括表</t>
  </si>
  <si>
    <t>・費用明細書を元に、申請する設備ごとの補助対象合計金額を総括表に記載すること</t>
  </si>
  <si>
    <t>・費用明細書の金額と整合性が取れるようにすること</t>
  </si>
  <si>
    <t>ZEHを構成する設備</t>
  </si>
  <si>
    <t>補助対象の合計金額</t>
  </si>
  <si>
    <t>摘要</t>
  </si>
  <si>
    <t>断熱</t>
  </si>
  <si>
    <t>高断熱仕様に係る費用（新築のみ）</t>
  </si>
  <si>
    <r>
      <t>開口部</t>
    </r>
    <r>
      <rPr>
        <sz val="10"/>
        <rFont val="ＭＳ Ｐ明朝"/>
        <family val="1"/>
      </rPr>
      <t xml:space="preserve">
</t>
    </r>
    <r>
      <rPr>
        <sz val="7"/>
        <rFont val="ＭＳ Ｐ明朝"/>
        <family val="1"/>
      </rPr>
      <t>(ガラス・サッシ)</t>
    </r>
  </si>
  <si>
    <t>高断熱仕様</t>
  </si>
  <si>
    <t>計</t>
  </si>
  <si>
    <t>・・・①　（①と②の差額が補助対象額）</t>
  </si>
  <si>
    <t>次世代省エネルギー
基準仕様</t>
  </si>
  <si>
    <t>△</t>
  </si>
  <si>
    <t>・・・②</t>
  </si>
  <si>
    <t>断熱部</t>
  </si>
  <si>
    <t>・・・③　（③と④の差額が補助対象額）</t>
  </si>
  <si>
    <t>・・・④</t>
  </si>
  <si>
    <t>小　計（Ａ)＝（差額の合計）</t>
  </si>
  <si>
    <t>注）開口部及び断熱部は、次世代省エネルギー基準仕様との差額が補助対象</t>
  </si>
  <si>
    <t>簡易計算を使用した場合</t>
  </si>
  <si>
    <t>延床面積　×　簡易計算基準単価</t>
  </si>
  <si>
    <t>×</t>
  </si>
  <si>
    <t>実施計画書1頁の延床面積×簡易計算基準単価</t>
  </si>
  <si>
    <t>計</t>
  </si>
  <si>
    <t>注)簡易計算は費用明細不要</t>
  </si>
  <si>
    <t>小　計（B)</t>
  </si>
  <si>
    <t>注）簡易計算を使用した場合、小計(A)に関わる入力は行わないこと</t>
  </si>
  <si>
    <t>断熱改修に係る費用（既築のみ）</t>
  </si>
  <si>
    <t>開口部（ガラス・サッシ）の
断熱改修</t>
  </si>
  <si>
    <t>断熱改修</t>
  </si>
  <si>
    <t>小　計（C）</t>
  </si>
  <si>
    <t>省エネルギー設備</t>
  </si>
  <si>
    <t>空調設備</t>
  </si>
  <si>
    <t>給湯設備</t>
  </si>
  <si>
    <t>照明設備</t>
  </si>
  <si>
    <t>省エネ換気</t>
  </si>
  <si>
    <t>・・・⑤　（⑤と⑥の差額が補助対象額）</t>
  </si>
  <si>
    <t>同種の通常機械換気</t>
  </si>
  <si>
    <t>・・・⑥</t>
  </si>
  <si>
    <t>小　計（D＝差額）</t>
  </si>
  <si>
    <t>注）換気設備は、通常の機械換気設備との差額が補助対象</t>
  </si>
  <si>
    <t>小　計（Ｅ）</t>
  </si>
  <si>
    <t>プラス
ワン・
システム</t>
  </si>
  <si>
    <t>小　計（Ｆ）</t>
  </si>
  <si>
    <t>その他設備</t>
  </si>
  <si>
    <t>その他①（　　　　　　　　　　　）</t>
  </si>
  <si>
    <t>その他②（　　　　　　　　　　　）</t>
  </si>
  <si>
    <t>その他③（　　　　　　　　　　　）</t>
  </si>
  <si>
    <t>その他④（　　　　　　　　　　　）</t>
  </si>
  <si>
    <t>その他⑤（　　　　　　　　　　　）</t>
  </si>
  <si>
    <t>小　計（Ｇ）</t>
  </si>
  <si>
    <t>合　計（Ｈ＝(Ａ又はＢ又はＣ)＋Ｅ＋F＋Ｇ）　（税抜）</t>
  </si>
  <si>
    <t>補助金交付申請予定額 （Ｉ＝Ｈ／２）</t>
  </si>
  <si>
    <t>（小数点以下切り捨て）
【様式第１ 補助事業申請書】に転記</t>
  </si>
  <si>
    <t>※補助金交付申請予定額が補助限度額（３５０万円）を超える場合は、【様式第１ 補助事業申請書】に３５０万円と転記してください。</t>
  </si>
  <si>
    <t>標準外工事費計（寒冷地対策等や施工方法で標準外の工事が必要な場合）</t>
  </si>
  <si>
    <t>標準外設備費計（寒冷地対策等や施工方法で標準外の設備が必要な場合）</t>
  </si>
  <si>
    <t>設備費計</t>
  </si>
  <si>
    <t>品名</t>
  </si>
  <si>
    <t>設備費計（高効率個別エアコンの設備費は、工事費も含みます）</t>
  </si>
  <si>
    <r>
      <rPr>
        <sz val="10"/>
        <color indexed="8"/>
        <rFont val="ＭＳ Ｐ明朝"/>
        <family val="1"/>
      </rPr>
      <t>設備費
（潜熱回収型
石油給湯器）</t>
    </r>
    <r>
      <rPr>
        <sz val="9.5"/>
        <color indexed="8"/>
        <rFont val="ＭＳ Ｐ明朝"/>
        <family val="1"/>
      </rPr>
      <t xml:space="preserve">
</t>
    </r>
    <r>
      <rPr>
        <sz val="7"/>
        <color indexed="8"/>
        <rFont val="ＭＳ Ｐ明朝"/>
        <family val="1"/>
      </rPr>
      <t>※オイルタンク等の
付属物は標準外設備費に計上してください</t>
    </r>
  </si>
  <si>
    <t>　  住宅・ビルの革新的省エネ技術導入促進事業費補助金（ネット・ゼロ・エネルギー・ハウス支援事業）交付規程第４条の規定に
　基づき、以下のとおり経済産業省からの住宅・ビルの革新的省エネ技術導入促進事業費補助金交付要綱第３条に基づく国庫補助金
　に係る補助事業の申請をします。</t>
  </si>
  <si>
    <r>
      <t>（備考）用紙は日本工業規格Ａ４とし、縦位置とする。
一般社団法人 環境共創イニシアチブが執行する住宅・ビルの革新的省エネ技術導入促進事業費補助金（ネット・ゼロ・エネルギー・ハウス支援事業）は、経済産業省が定めた住宅・ビルの革新的省エネ技術導入促進事業費補助金交付要綱第３</t>
    </r>
    <r>
      <rPr>
        <sz val="9"/>
        <rFont val="ＭＳ 明朝"/>
        <family val="1"/>
      </rPr>
      <t xml:space="preserve">条に基づき、当法人に交付される国庫補助金から、新築及び既築住宅に、高断熱性能、高性能設備と制御機構等を組み合わせ、住宅の年間の一次エネルギー消費量が正味（ネット）で概ねゼロとなる住宅を導入しようとする方に交付するものです。
</t>
    </r>
  </si>
  <si>
    <t>GJ/年㎡</t>
  </si>
  <si>
    <t>W/㎡・K</t>
  </si>
  <si>
    <t>※標準一次エネルギー消費量及び一次エネルギー消費削減量の算定方法については、公募要領Ｐ３５を参照してください。</t>
  </si>
  <si>
    <t>周長（m）</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</si>
</sst>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_);[Red]\(#,##0\)"/>
    <numFmt numFmtId="179" formatCode="0.000_ "/>
    <numFmt numFmtId="180" formatCode="#,##0.0"/>
    <numFmt numFmtId="181" formatCode="0.00_ "/>
    <numFmt numFmtId="182" formatCode="0.0_ "/>
    <numFmt numFmtId="183" formatCode="#,##0.00;[Red]#,##0.00"/>
  </numFmts>
  <fonts count="86">
    <font>
      <sz val="11"/>
      <color indexed="8"/>
      <name val="ＭＳ Ｐゴシック"/>
      <family val="3"/>
    </font>
    <font>
      <sz val="6"/>
      <name val="ＭＳ Ｐゴシック"/>
      <family val="3"/>
    </font>
    <font>
      <sz val="11"/>
      <name val="ＭＳ Ｐ明朝"/>
      <family val="1"/>
    </font>
    <font>
      <b/>
      <sz val="18"/>
      <name val="ＭＳ Ｐ明朝"/>
      <family val="1"/>
    </font>
    <font>
      <b/>
      <sz val="14"/>
      <name val="ＭＳ Ｐ明朝"/>
      <family val="1"/>
    </font>
    <font>
      <b/>
      <sz val="11"/>
      <name val="ＭＳ Ｐ明朝"/>
      <family val="1"/>
    </font>
    <font>
      <sz val="10"/>
      <name val="ＭＳ Ｐ明朝"/>
      <family val="1"/>
    </font>
    <font>
      <sz val="12"/>
      <name val="ＭＳ Ｐ明朝"/>
      <family val="1"/>
    </font>
    <font>
      <b/>
      <sz val="15"/>
      <color indexed="8"/>
      <name val="ＭＳ Ｐ明朝"/>
      <family val="1"/>
    </font>
    <font>
      <sz val="12"/>
      <color indexed="8"/>
      <name val="ＭＳ Ｐ明朝"/>
      <family val="1"/>
    </font>
    <font>
      <sz val="11"/>
      <color indexed="8"/>
      <name val="ＭＳ Ｐ明朝"/>
      <family val="1"/>
    </font>
    <font>
      <b/>
      <sz val="18"/>
      <color indexed="12"/>
      <name val="ＭＳ Ｐ明朝"/>
      <family val="1"/>
    </font>
    <font>
      <sz val="10"/>
      <color indexed="12"/>
      <name val="ＭＳ Ｐ明朝"/>
      <family val="1"/>
    </font>
    <font>
      <sz val="11"/>
      <color indexed="12"/>
      <name val="ＭＳ Ｐ明朝"/>
      <family val="1"/>
    </font>
    <font>
      <b/>
      <sz val="18"/>
      <color indexed="8"/>
      <name val="ＭＳ Ｐ明朝"/>
      <family val="1"/>
    </font>
    <font>
      <sz val="10"/>
      <color indexed="8"/>
      <name val="ＭＳ Ｐ明朝"/>
      <family val="1"/>
    </font>
    <font>
      <b/>
      <sz val="14"/>
      <color indexed="8"/>
      <name val="ＭＳ Ｐ明朝"/>
      <family val="1"/>
    </font>
    <font>
      <sz val="11"/>
      <color indexed="63"/>
      <name val="ＭＳ Ｐ明朝"/>
      <family val="1"/>
    </font>
    <font>
      <b/>
      <sz val="11"/>
      <color indexed="8"/>
      <name val="ＭＳ Ｐ明朝"/>
      <family val="1"/>
    </font>
    <font>
      <sz val="8"/>
      <name val="ＭＳ Ｐ明朝"/>
      <family val="1"/>
    </font>
    <font>
      <sz val="8"/>
      <color indexed="8"/>
      <name val="ＭＳ Ｐ明朝"/>
      <family val="1"/>
    </font>
    <font>
      <sz val="9"/>
      <name val="ＭＳ Ｐ明朝"/>
      <family val="1"/>
    </font>
    <font>
      <sz val="11"/>
      <color indexed="30"/>
      <name val="ＭＳ Ｐ明朝"/>
      <family val="1"/>
    </font>
    <font>
      <sz val="7"/>
      <name val="ＭＳ Ｐ明朝"/>
      <family val="1"/>
    </font>
    <font>
      <sz val="12"/>
      <name val="ＭＳ 明朝"/>
      <family val="1"/>
    </font>
    <font>
      <sz val="10"/>
      <color indexed="8"/>
      <name val="ＭＳ 明朝"/>
      <family val="1"/>
    </font>
    <font>
      <b/>
      <sz val="14"/>
      <name val="ＭＳ 明朝"/>
      <family val="1"/>
    </font>
    <font>
      <sz val="13.3"/>
      <name val="ＭＳ 明朝"/>
      <family val="1"/>
    </font>
    <font>
      <u val="single"/>
      <sz val="12"/>
      <name val="ＭＳ 明朝"/>
      <family val="1"/>
    </font>
    <font>
      <sz val="10"/>
      <name val="ＭＳ 明朝"/>
      <family val="1"/>
    </font>
    <font>
      <b/>
      <sz val="17"/>
      <name val="ＭＳ 明朝"/>
      <family val="1"/>
    </font>
    <font>
      <sz val="9"/>
      <color indexed="8"/>
      <name val="ＭＳ 明朝"/>
      <family val="1"/>
    </font>
    <font>
      <sz val="22"/>
      <name val="ＭＳ 明朝"/>
      <family val="1"/>
    </font>
    <font>
      <b/>
      <sz val="12"/>
      <name val="ＭＳ 明朝"/>
      <family val="1"/>
    </font>
    <font>
      <sz val="11"/>
      <name val="ＭＳ 明朝"/>
      <family val="1"/>
    </font>
    <font>
      <sz val="9"/>
      <name val="ＭＳ 明朝"/>
      <family val="1"/>
    </font>
    <font>
      <b/>
      <sz val="12"/>
      <name val="ＭＳ Ｐ明朝"/>
      <family val="1"/>
    </font>
    <font>
      <sz val="11"/>
      <color indexed="22"/>
      <name val="ＭＳ Ｐ明朝"/>
      <family val="1"/>
    </font>
    <font>
      <sz val="14"/>
      <name val="ＭＳ Ｐ明朝"/>
      <family val="1"/>
    </font>
    <font>
      <u val="single"/>
      <sz val="11"/>
      <name val="ＭＳ Ｐ明朝"/>
      <family val="1"/>
    </font>
    <font>
      <sz val="11"/>
      <name val="ＭＳ Ｐゴシック"/>
      <family val="3"/>
    </font>
    <font>
      <sz val="8"/>
      <name val="ＭＳ Ｐゴシック"/>
      <family val="3"/>
    </font>
    <font>
      <sz val="10"/>
      <name val="ＭＳ Ｐゴシック"/>
      <family val="3"/>
    </font>
    <font>
      <sz val="10.5"/>
      <name val="ＭＳ Ｐ明朝"/>
      <family val="1"/>
    </font>
    <font>
      <b/>
      <sz val="9"/>
      <color indexed="10"/>
      <name val="ＭＳ Ｐ明朝"/>
      <family val="1"/>
    </font>
    <font>
      <b/>
      <sz val="11"/>
      <color indexed="12"/>
      <name val="ＭＳ Ｐ明朝"/>
      <family val="1"/>
    </font>
    <font>
      <sz val="11"/>
      <color indexed="10"/>
      <name val="ＭＳ Ｐ明朝"/>
      <family val="1"/>
    </font>
    <font>
      <b/>
      <sz val="10"/>
      <name val="ＭＳ Ｐ明朝"/>
      <family val="1"/>
    </font>
    <font>
      <b/>
      <sz val="11"/>
      <color indexed="10"/>
      <name val="ＭＳ Ｐ明朝"/>
      <family val="1"/>
    </font>
    <font>
      <sz val="11"/>
      <name val="ＭＳ ゴシック"/>
      <family val="3"/>
    </font>
    <font>
      <vertAlign val="superscript"/>
      <sz val="10"/>
      <name val="ＭＳ Ｐ明朝"/>
      <family val="1"/>
    </font>
    <font>
      <sz val="9"/>
      <color indexed="12"/>
      <name val="ＭＳ Ｐ明朝"/>
      <family val="1"/>
    </font>
    <font>
      <sz val="9"/>
      <color indexed="8"/>
      <name val="ＭＳ Ｐ明朝"/>
      <family val="1"/>
    </font>
    <font>
      <b/>
      <sz val="10"/>
      <color indexed="30"/>
      <name val="ＭＳ Ｐ明朝"/>
      <family val="1"/>
    </font>
    <font>
      <sz val="9"/>
      <name val="ＭＳ Ｐゴシック"/>
      <family val="3"/>
    </font>
    <font>
      <sz val="11"/>
      <color indexed="55"/>
      <name val="ＭＳ Ｐゴシック"/>
      <family val="3"/>
    </font>
    <font>
      <sz val="11"/>
      <color indexed="55"/>
      <name val="ＭＳ Ｐ明朝"/>
      <family val="1"/>
    </font>
    <font>
      <sz val="10"/>
      <color indexed="23"/>
      <name val="ＭＳ Ｐ明朝"/>
      <family val="1"/>
    </font>
    <font>
      <sz val="11"/>
      <color indexed="23"/>
      <name val="ＭＳ Ｐ明朝"/>
      <family val="1"/>
    </font>
    <font>
      <sz val="10"/>
      <color indexed="8"/>
      <name val="ＭＳ Ｐゴシック"/>
      <family val="3"/>
    </font>
    <font>
      <b/>
      <sz val="10"/>
      <color indexed="8"/>
      <name val="ＭＳ Ｐゴシック"/>
      <family val="3"/>
    </font>
    <font>
      <b/>
      <sz val="10"/>
      <name val="ＭＳ Ｐゴシック"/>
      <family val="3"/>
    </font>
    <font>
      <sz val="11"/>
      <color indexed="9"/>
      <name val="ＭＳ Ｐ明朝"/>
      <family val="1"/>
    </font>
    <font>
      <sz val="10"/>
      <color indexed="9"/>
      <name val="ＭＳ Ｐゴシック"/>
      <family val="3"/>
    </font>
    <font>
      <sz val="8"/>
      <color indexed="30"/>
      <name val="ＭＳ Ｐ明朝"/>
      <family val="1"/>
    </font>
    <font>
      <sz val="10.5"/>
      <color indexed="8"/>
      <name val="ＭＳ ゴシック"/>
      <family val="3"/>
    </font>
    <font>
      <u val="single"/>
      <sz val="18"/>
      <name val="ＭＳ Ｐ明朝"/>
      <family val="1"/>
    </font>
    <font>
      <sz val="11"/>
      <color indexed="10"/>
      <name val="ＭＳ Ｐゴシック"/>
      <family val="3"/>
    </font>
    <font>
      <sz val="9.5"/>
      <color indexed="8"/>
      <name val="ＭＳ Ｐ明朝"/>
      <family val="1"/>
    </font>
    <font>
      <sz val="18"/>
      <color indexed="8"/>
      <name val="ＭＳ Ｐ明朝"/>
      <family val="1"/>
    </font>
    <font>
      <sz val="7"/>
      <color indexed="8"/>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15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top style="thin"/>
      <bottom style="hair"/>
    </border>
    <border>
      <left style="thin"/>
      <right style="hair"/>
      <top style="thin"/>
      <bottom style="hair"/>
    </border>
    <border>
      <left style="thin"/>
      <right/>
      <top/>
      <bottom style="hair"/>
    </border>
    <border>
      <left style="thin"/>
      <right style="hair"/>
      <top/>
      <bottom style="hair"/>
    </border>
    <border>
      <left style="thin"/>
      <right/>
      <top style="hair"/>
      <bottom style="hair"/>
    </border>
    <border>
      <left style="thin"/>
      <right style="hair"/>
      <top style="hair"/>
      <bottom style="hair"/>
    </border>
    <border>
      <left style="thin"/>
      <right/>
      <top style="hair"/>
      <bottom style="thin"/>
    </border>
    <border>
      <left style="thin"/>
      <right style="hair"/>
      <top style="hair"/>
      <bottom style="thin"/>
    </border>
    <border>
      <left style="thin"/>
      <right style="hair"/>
      <top/>
      <bottom/>
    </border>
    <border>
      <left style="thin"/>
      <right style="hair"/>
      <top style="hair"/>
      <bottom>
        <color indexed="63"/>
      </bottom>
    </border>
    <border>
      <left style="hair"/>
      <right style="hair"/>
      <top style="thin"/>
      <bottom style="hair"/>
    </border>
    <border>
      <left style="hair"/>
      <right style="hair"/>
      <top style="hair"/>
      <bottom style="hair"/>
    </border>
    <border>
      <left style="hair"/>
      <right style="thin"/>
      <top style="hair"/>
      <bottom style="hair"/>
    </border>
    <border>
      <left style="hair"/>
      <right/>
      <top/>
      <bottom style="hair"/>
    </border>
    <border>
      <left>
        <color indexed="63"/>
      </left>
      <right>
        <color indexed="63"/>
      </right>
      <top style="medium"/>
      <bottom>
        <color indexed="63"/>
      </bottom>
    </border>
    <border>
      <left style="thin"/>
      <right style="thin"/>
      <top style="hair"/>
      <bottom style="hair"/>
    </border>
    <border>
      <left style="thin"/>
      <right style="thin"/>
      <top style="hair"/>
      <bottom style="thin"/>
    </border>
    <border>
      <left style="thin"/>
      <right style="thin"/>
      <top style="thin"/>
      <bottom style="hair"/>
    </border>
    <border>
      <left style="hair"/>
      <right style="thin"/>
      <top style="hair"/>
      <bottom style="thin"/>
    </border>
    <border>
      <left style="thin"/>
      <right style="thin"/>
      <top/>
      <bottom style="medium"/>
    </border>
    <border>
      <left style="thin"/>
      <right style="thin"/>
      <top/>
      <bottom style="thin"/>
    </border>
    <border>
      <left style="hair"/>
      <right/>
      <top style="thin"/>
      <bottom style="hair"/>
    </border>
    <border>
      <left style="hair"/>
      <right/>
      <top style="hair"/>
      <bottom style="hair"/>
    </border>
    <border>
      <left style="hair"/>
      <right/>
      <top style="hair"/>
      <bottom style="thin"/>
    </border>
    <border>
      <left style="thin"/>
      <right style="thin"/>
      <top/>
      <bottom style="hair"/>
    </border>
    <border>
      <left style="thin"/>
      <right style="thin"/>
      <top style="thin"/>
      <bottom style="thin"/>
    </border>
    <border>
      <left style="hair"/>
      <right style="thin"/>
      <top/>
      <bottom style="hair"/>
    </border>
    <border>
      <left style="hair"/>
      <right style="thin"/>
      <top/>
      <bottom/>
    </border>
    <border>
      <left style="thin"/>
      <right style="thin"/>
      <top style="thin"/>
      <bottom/>
    </border>
    <border>
      <left style="hair"/>
      <right style="thin"/>
      <top style="thin"/>
      <bottom style="hair"/>
    </border>
    <border>
      <left style="hair"/>
      <right style="thin"/>
      <top style="hair"/>
      <bottom>
        <color indexed="63"/>
      </bottom>
    </border>
    <border>
      <left style="hair"/>
      <right style="thin"/>
      <top/>
      <bottom style="thin"/>
    </border>
    <border>
      <left style="thin"/>
      <right style="thin"/>
      <top/>
      <bottom/>
    </border>
    <border>
      <left style="thin"/>
      <right style="thin"/>
      <top style="hair"/>
      <bottom>
        <color indexed="63"/>
      </bottom>
    </border>
    <border>
      <left/>
      <right/>
      <top style="hair"/>
      <bottom style="hair"/>
    </border>
    <border>
      <left/>
      <right/>
      <top style="hair"/>
      <bottom style="thin"/>
    </border>
    <border>
      <left/>
      <right/>
      <top style="thin"/>
      <bottom style="hair"/>
    </border>
    <border>
      <left style="hair"/>
      <right style="hair"/>
      <top style="hair"/>
      <bottom style="thin"/>
    </border>
    <border>
      <left style="hair"/>
      <right style="hair"/>
      <top/>
      <bottom style="hair"/>
    </border>
    <border>
      <left style="thin"/>
      <right style="hair"/>
      <top/>
      <bottom style="thin"/>
    </border>
    <border>
      <left style="thin"/>
      <right/>
      <top style="hair"/>
      <bottom>
        <color indexed="63"/>
      </bottom>
    </border>
    <border>
      <left style="hair"/>
      <right style="hair"/>
      <top style="hair"/>
      <bottom>
        <color indexed="63"/>
      </bottom>
    </border>
    <border>
      <left style="hair"/>
      <right/>
      <top style="hair"/>
      <bottom>
        <color indexed="63"/>
      </bottom>
    </border>
    <border>
      <left/>
      <right style="thin"/>
      <top style="hair"/>
      <bottom style="hair"/>
    </border>
    <border>
      <left/>
      <right style="thin"/>
      <top style="hair"/>
      <bottom style="thin"/>
    </border>
    <border>
      <left/>
      <right style="medium"/>
      <top style="thin"/>
      <bottom style="hair"/>
    </border>
    <border>
      <left/>
      <right style="medium"/>
      <top style="hair"/>
      <bottom style="hair"/>
    </border>
    <border>
      <left/>
      <right style="medium"/>
      <top style="hair"/>
      <bottom style="thin"/>
    </border>
    <border>
      <left/>
      <right style="thin"/>
      <top style="thin"/>
      <bottom style="hair"/>
    </border>
    <border>
      <left/>
      <right style="medium"/>
      <top style="hair"/>
      <bottom>
        <color indexed="63"/>
      </bottom>
    </border>
    <border>
      <left/>
      <right style="medium"/>
      <top/>
      <bottom style="hair"/>
    </border>
    <border>
      <left style="hair"/>
      <right style="hair"/>
      <top/>
      <bottom/>
    </border>
    <border>
      <left style="hair"/>
      <right style="hair"/>
      <top/>
      <bottom style="thin"/>
    </border>
    <border>
      <left style="medium"/>
      <right/>
      <top style="medium"/>
      <bottom style="thin"/>
    </border>
    <border>
      <left style="thin"/>
      <right/>
      <top style="medium"/>
      <bottom style="thin"/>
    </border>
    <border>
      <left style="hair"/>
      <right style="hair"/>
      <top style="medium"/>
      <bottom style="thin"/>
    </border>
    <border>
      <left style="hair"/>
      <right style="thin"/>
      <top style="medium"/>
      <bottom style="thin"/>
    </border>
    <border>
      <left style="thin"/>
      <right style="hair"/>
      <top style="medium"/>
      <bottom style="thin"/>
    </border>
    <border>
      <left style="thin"/>
      <right style="thin"/>
      <top style="medium"/>
      <bottom style="thin"/>
    </border>
    <border>
      <left/>
      <right style="medium"/>
      <top style="medium"/>
      <bottom style="thin"/>
    </border>
    <border>
      <left style="medium"/>
      <right style="thin"/>
      <top/>
      <bottom style="thin"/>
    </border>
    <border>
      <left style="thin"/>
      <right style="hair"/>
      <top style="thin"/>
      <bottom style="thin"/>
    </border>
    <border>
      <left style="hair"/>
      <right style="hair"/>
      <top style="thin"/>
      <bottom style="thin"/>
    </border>
    <border>
      <left style="hair"/>
      <right style="thin"/>
      <top style="thin"/>
      <bottom style="thin"/>
    </border>
    <border>
      <left style="hair"/>
      <right/>
      <top style="medium"/>
      <bottom style="thin"/>
    </border>
    <border>
      <left>
        <color indexed="63"/>
      </left>
      <right/>
      <top style="medium"/>
      <bottom style="thin"/>
    </border>
    <border>
      <left style="medium"/>
      <right/>
      <top style="thin"/>
      <bottom style="thin"/>
    </border>
    <border>
      <left/>
      <right/>
      <top style="thin"/>
      <bottom style="thin"/>
    </border>
    <border>
      <left style="hair"/>
      <right/>
      <top style="thin"/>
      <bottom style="thin"/>
    </border>
    <border>
      <left/>
      <right style="medium"/>
      <top style="thin"/>
      <bottom style="thin"/>
    </border>
    <border>
      <left>
        <color indexed="63"/>
      </left>
      <right style="hair"/>
      <top style="medium"/>
      <bottom style="thin"/>
    </border>
    <border>
      <left style="medium"/>
      <right/>
      <top/>
      <bottom style="thin"/>
    </border>
    <border>
      <left>
        <color indexed="63"/>
      </left>
      <right style="hair"/>
      <top>
        <color indexed="63"/>
      </top>
      <bottom style="thin"/>
    </border>
    <border>
      <left style="hair"/>
      <right/>
      <top/>
      <bottom style="thin"/>
    </border>
    <border>
      <left/>
      <right style="medium"/>
      <top/>
      <bottom style="thin"/>
    </border>
    <border>
      <left style="thin"/>
      <right/>
      <top style="thin"/>
      <bottom style="thin"/>
    </border>
    <border>
      <left/>
      <right style="thin"/>
      <top style="thin"/>
      <bottom style="thin"/>
    </border>
    <border>
      <left style="thin"/>
      <right>
        <color indexed="63"/>
      </right>
      <top style="thin"/>
      <bottom>
        <color indexed="63"/>
      </bottom>
    </border>
    <border>
      <left/>
      <right/>
      <top/>
      <bottom style="thin"/>
    </border>
    <border>
      <left/>
      <right/>
      <top style="hair"/>
      <bottom>
        <color indexed="63"/>
      </bottom>
    </border>
    <border>
      <left/>
      <right/>
      <top>
        <color indexed="63"/>
      </top>
      <bottom style="hair"/>
    </border>
    <border>
      <left/>
      <right style="hair"/>
      <top style="hair"/>
      <bottom style="hair"/>
    </border>
    <border>
      <left/>
      <right style="thin"/>
      <top/>
      <bottom>
        <color indexed="63"/>
      </bottom>
    </border>
    <border>
      <left/>
      <right/>
      <top style="thin"/>
      <bottom>
        <color indexed="63"/>
      </bottom>
    </border>
    <border>
      <left>
        <color indexed="63"/>
      </left>
      <right style="thin"/>
      <top style="thin"/>
      <bottom>
        <color indexed="63"/>
      </bottom>
    </border>
    <border>
      <left style="thin"/>
      <right/>
      <top/>
      <bottom/>
    </border>
    <border>
      <left style="thin"/>
      <right/>
      <top/>
      <bottom style="thin"/>
    </border>
    <border>
      <left/>
      <right style="thin"/>
      <top/>
      <bottom style="thin"/>
    </border>
    <border>
      <left>
        <color indexed="63"/>
      </left>
      <right>
        <color indexed="63"/>
      </right>
      <top>
        <color indexed="63"/>
      </top>
      <bottom style="dotted"/>
    </border>
    <border>
      <left style="thin"/>
      <right>
        <color indexed="63"/>
      </right>
      <top style="dotted"/>
      <bottom>
        <color indexed="63"/>
      </bottom>
    </border>
    <border>
      <left>
        <color indexed="63"/>
      </left>
      <right>
        <color indexed="63"/>
      </right>
      <top style="dotted"/>
      <bottom>
        <color indexed="63"/>
      </bottom>
    </border>
    <border>
      <left/>
      <right style="thin"/>
      <top/>
      <bottom style="dotted"/>
    </border>
    <border>
      <left/>
      <right/>
      <top/>
      <bottom style="medium"/>
    </border>
    <border>
      <left style="thin"/>
      <right style="medium"/>
      <top style="medium"/>
      <bottom style="double"/>
    </border>
    <border>
      <left style="thin"/>
      <right style="medium"/>
      <top style="thin"/>
      <bottom style="hair"/>
    </border>
    <border>
      <left style="hair"/>
      <right>
        <color indexed="63"/>
      </right>
      <top/>
      <bottom/>
    </border>
    <border>
      <left style="thin"/>
      <right style="medium"/>
      <top/>
      <bottom>
        <color indexed="63"/>
      </bottom>
    </border>
    <border>
      <left style="thin"/>
      <right style="medium"/>
      <top style="thin"/>
      <bottom style="thin"/>
    </border>
    <border>
      <left style="thin"/>
      <right style="medium"/>
      <top style="hair"/>
      <bottom>
        <color indexed="63"/>
      </bottom>
    </border>
    <border>
      <left style="thin"/>
      <right style="medium"/>
      <top style="hair"/>
      <bottom style="hair"/>
    </border>
    <border>
      <left style="thin"/>
      <right style="medium"/>
      <top/>
      <bottom style="thin"/>
    </border>
    <border>
      <left>
        <color indexed="63"/>
      </left>
      <right/>
      <top style="medium"/>
      <bottom style="medium"/>
    </border>
    <border>
      <left style="thin"/>
      <right style="medium"/>
      <top style="medium"/>
      <bottom style="medium"/>
    </border>
    <border>
      <left>
        <color indexed="63"/>
      </left>
      <right style="thin"/>
      <top>
        <color indexed="63"/>
      </top>
      <bottom style="hair"/>
    </border>
    <border>
      <left>
        <color indexed="63"/>
      </left>
      <right>
        <color indexed="63"/>
      </right>
      <top>
        <color indexed="63"/>
      </top>
      <bottom style="thin"/>
    </border>
    <border>
      <left>
        <color indexed="63"/>
      </left>
      <right style="hair"/>
      <top/>
      <bottom style="hair"/>
    </border>
    <border>
      <left>
        <color indexed="63"/>
      </left>
      <right style="hair"/>
      <top/>
      <bottom/>
    </border>
    <border>
      <left>
        <color indexed="63"/>
      </left>
      <right style="hair"/>
      <top style="hair"/>
      <bottom/>
    </border>
    <border diagonalDown="1">
      <left style="hair"/>
      <right style="hair"/>
      <top style="hair"/>
      <bottom style="hair"/>
      <diagonal style="hair"/>
    </border>
    <border>
      <left>
        <color indexed="63"/>
      </left>
      <right style="hair"/>
      <top style="hair"/>
      <bottom style="thin"/>
    </border>
    <border>
      <left>
        <color indexed="63"/>
      </left>
      <right style="hair"/>
      <top style="thin"/>
      <bottom style="hair"/>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right style="hair"/>
      <top style="thin"/>
      <bottom style="thin"/>
    </border>
    <border>
      <left style="medium"/>
      <right/>
      <top style="medium"/>
      <bottom style="double"/>
    </border>
    <border>
      <left>
        <color indexed="63"/>
      </left>
      <right/>
      <top style="medium"/>
      <bottom style="double"/>
    </border>
    <border>
      <left style="thin"/>
      <right style="thin"/>
      <top style="medium"/>
      <bottom style="double"/>
    </border>
    <border>
      <left/>
      <right style="thin"/>
      <top style="medium"/>
      <bottom style="double"/>
    </border>
    <border>
      <left style="medium"/>
      <right style="thin"/>
      <top style="double"/>
      <bottom>
        <color indexed="63"/>
      </bottom>
    </border>
    <border>
      <left style="medium"/>
      <right style="thin"/>
      <top/>
      <bottom/>
    </border>
    <border>
      <left style="thin"/>
      <right>
        <color indexed="63"/>
      </right>
      <top style="double"/>
      <bottom style="thin"/>
    </border>
    <border>
      <left>
        <color indexed="63"/>
      </left>
      <right>
        <color indexed="63"/>
      </right>
      <top style="double"/>
      <bottom style="thin"/>
    </border>
    <border>
      <left>
        <color indexed="63"/>
      </left>
      <right style="medium"/>
      <top style="double"/>
      <bottom style="thin"/>
    </border>
    <border>
      <left style="thin"/>
      <right style="hair"/>
      <top style="thin"/>
      <bottom>
        <color indexed="63"/>
      </bottom>
    </border>
    <border>
      <left style="medium"/>
      <right style="thin"/>
      <top style="thin"/>
      <bottom/>
    </border>
    <border>
      <left>
        <color indexed="63"/>
      </left>
      <right>
        <color indexed="63"/>
      </right>
      <top style="thin"/>
      <bottom style="medium"/>
    </border>
    <border>
      <left style="medium"/>
      <right/>
      <top style="medium"/>
      <bottom style="medium"/>
    </border>
    <border>
      <left/>
      <right style="hair"/>
      <top style="medium"/>
      <bottom style="medium"/>
    </border>
    <border>
      <left style="medium"/>
      <right/>
      <top/>
      <bottom style="medium"/>
    </border>
    <border>
      <left/>
      <right style="thin"/>
      <top/>
      <bottom style="medium"/>
    </border>
    <border>
      <left style="thin"/>
      <right/>
      <top/>
      <bottom style="medium"/>
    </border>
    <border>
      <left/>
      <right style="medium"/>
      <top/>
      <bottom style="medium"/>
    </border>
    <border>
      <left>
        <color indexed="63"/>
      </left>
      <right style="thin"/>
      <top style="hair"/>
      <bottom>
        <color indexed="63"/>
      </bottom>
    </border>
    <border>
      <left style="medium"/>
      <right style="thin"/>
      <top/>
      <bottom style="medium"/>
    </border>
    <border>
      <left style="thin"/>
      <right style="medium"/>
      <top style="hair"/>
      <bottom style="thin"/>
    </border>
    <border>
      <left style="medium"/>
      <right>
        <color indexed="63"/>
      </right>
      <top/>
      <bottom/>
    </border>
    <border>
      <left/>
      <right style="medium"/>
      <top>
        <color indexed="63"/>
      </top>
      <bottom>
        <color indexed="63"/>
      </bottom>
    </border>
    <border>
      <left style="medium"/>
      <right style="thin"/>
      <top style="thin"/>
      <bottom style="thin"/>
    </border>
    <border>
      <left/>
      <right style="medium"/>
      <top style="thin"/>
      <bottom>
        <color indexed="63"/>
      </bottom>
    </border>
    <border>
      <left style="medium"/>
      <right>
        <color indexed="63"/>
      </right>
      <top style="thin"/>
      <bottom/>
    </border>
    <border>
      <left>
        <color indexed="63"/>
      </left>
      <right style="thin"/>
      <top style="medium"/>
      <bottom style="thin"/>
    </border>
    <border>
      <left>
        <color indexed="63"/>
      </left>
      <right style="thin">
        <color indexed="9"/>
      </right>
      <top>
        <color indexed="63"/>
      </top>
      <bottom>
        <color indexed="63"/>
      </bottom>
    </border>
  </borders>
  <cellStyleXfs count="7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71" fillId="12"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3" borderId="0" applyNumberFormat="0" applyBorder="0" applyAlignment="0" applyProtection="0"/>
    <xf numFmtId="0" fontId="71" fillId="14" borderId="0" applyNumberFormat="0" applyBorder="0" applyAlignment="0" applyProtection="0"/>
    <xf numFmtId="0" fontId="71" fillId="19" borderId="0" applyNumberFormat="0" applyBorder="0" applyAlignment="0" applyProtection="0"/>
    <xf numFmtId="0" fontId="72" fillId="0" borderId="0" applyNumberFormat="0" applyFill="0" applyBorder="0" applyAlignment="0" applyProtection="0"/>
    <xf numFmtId="0" fontId="73" fillId="20" borderId="1" applyNumberFormat="0" applyAlignment="0" applyProtection="0"/>
    <xf numFmtId="0" fontId="74"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75" fillId="0" borderId="3" applyNumberFormat="0" applyFill="0" applyAlignment="0" applyProtection="0"/>
    <xf numFmtId="0" fontId="76" fillId="3" borderId="0" applyNumberFormat="0" applyBorder="0" applyAlignment="0" applyProtection="0"/>
    <xf numFmtId="0" fontId="77" fillId="23" borderId="4" applyNumberFormat="0" applyAlignment="0" applyProtection="0"/>
    <xf numFmtId="0" fontId="6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78" fillId="0" borderId="5" applyNumberFormat="0" applyFill="0" applyAlignment="0" applyProtection="0"/>
    <xf numFmtId="0" fontId="79" fillId="0" borderId="6" applyNumberFormat="0" applyFill="0" applyAlignment="0" applyProtection="0"/>
    <xf numFmtId="0" fontId="80" fillId="0" borderId="7" applyNumberFormat="0" applyFill="0" applyAlignment="0" applyProtection="0"/>
    <xf numFmtId="0" fontId="80" fillId="0" borderId="0" applyNumberFormat="0" applyFill="0" applyBorder="0" applyAlignment="0" applyProtection="0"/>
    <xf numFmtId="0" fontId="81" fillId="0" borderId="8" applyNumberFormat="0" applyFill="0" applyAlignment="0" applyProtection="0"/>
    <xf numFmtId="0" fontId="82" fillId="23" borderId="9" applyNumberFormat="0" applyAlignment="0" applyProtection="0"/>
    <xf numFmtId="0" fontId="8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4" fillId="7"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0" fillId="0" borderId="0">
      <alignment vertical="center"/>
      <protection/>
    </xf>
    <xf numFmtId="0" fontId="85" fillId="4" borderId="0" applyNumberFormat="0" applyBorder="0" applyAlignment="0" applyProtection="0"/>
  </cellStyleXfs>
  <cellXfs count="1639">
    <xf numFmtId="0" fontId="0" fillId="0" borderId="0" xfId="0" applyAlignment="1">
      <alignment vertical="center"/>
    </xf>
    <xf numFmtId="0" fontId="2" fillId="24" borderId="0" xfId="0" applyFont="1" applyFill="1" applyAlignment="1">
      <alignment vertical="center"/>
    </xf>
    <xf numFmtId="0" fontId="2" fillId="0" borderId="0" xfId="0" applyFont="1" applyAlignment="1">
      <alignment vertical="center"/>
    </xf>
    <xf numFmtId="0" fontId="4" fillId="24" borderId="0" xfId="0" applyFont="1" applyFill="1" applyAlignment="1">
      <alignment horizontal="center" vertical="center"/>
    </xf>
    <xf numFmtId="0" fontId="5" fillId="24" borderId="0" xfId="0" applyFont="1" applyFill="1" applyAlignment="1">
      <alignment vertical="center"/>
    </xf>
    <xf numFmtId="0" fontId="5" fillId="24" borderId="0" xfId="0" applyFont="1" applyFill="1" applyAlignment="1">
      <alignment vertical="center"/>
    </xf>
    <xf numFmtId="0" fontId="6" fillId="24" borderId="0" xfId="0" applyFont="1" applyFill="1" applyAlignment="1">
      <alignment vertical="center"/>
    </xf>
    <xf numFmtId="0" fontId="7" fillId="24" borderId="0" xfId="0" applyFont="1" applyFill="1" applyAlignment="1">
      <alignment horizontal="right" vertical="center"/>
    </xf>
    <xf numFmtId="0" fontId="2" fillId="24" borderId="0" xfId="0" applyFont="1" applyFill="1" applyAlignment="1">
      <alignment vertical="center"/>
    </xf>
    <xf numFmtId="0" fontId="6" fillId="24" borderId="0" xfId="0" applyFont="1" applyFill="1" applyAlignment="1">
      <alignment vertical="center"/>
    </xf>
    <xf numFmtId="0" fontId="4" fillId="24" borderId="0" xfId="0" applyFont="1" applyFill="1" applyAlignment="1">
      <alignment/>
    </xf>
    <xf numFmtId="0" fontId="2" fillId="0" borderId="10" xfId="0" applyFont="1" applyFill="1" applyBorder="1" applyAlignment="1">
      <alignment horizontal="center" vertical="center" wrapText="1"/>
    </xf>
    <xf numFmtId="0" fontId="2" fillId="0" borderId="11" xfId="0" applyFont="1" applyFill="1" applyBorder="1" applyAlignment="1">
      <alignment vertical="center"/>
    </xf>
    <xf numFmtId="0" fontId="2" fillId="0" borderId="12" xfId="0" applyFont="1" applyFill="1" applyBorder="1" applyAlignment="1">
      <alignment horizontal="center" vertical="center" wrapText="1"/>
    </xf>
    <xf numFmtId="0" fontId="2" fillId="0" borderId="13" xfId="0" applyFont="1" applyFill="1" applyBorder="1" applyAlignment="1">
      <alignment vertical="center"/>
    </xf>
    <xf numFmtId="0" fontId="2" fillId="0" borderId="14" xfId="0" applyFont="1" applyFill="1" applyBorder="1" applyAlignment="1">
      <alignment horizontal="center" vertical="center" wrapText="1"/>
    </xf>
    <xf numFmtId="0" fontId="2" fillId="0" borderId="15" xfId="0" applyFont="1" applyFill="1" applyBorder="1" applyAlignment="1">
      <alignment vertical="center"/>
    </xf>
    <xf numFmtId="0" fontId="2" fillId="0" borderId="16" xfId="0" applyFont="1" applyFill="1" applyBorder="1" applyAlignment="1">
      <alignment horizontal="center" vertical="center" wrapText="1"/>
    </xf>
    <xf numFmtId="0" fontId="2" fillId="0" borderId="17" xfId="0" applyFont="1" applyFill="1" applyBorder="1" applyAlignment="1">
      <alignment vertical="center"/>
    </xf>
    <xf numFmtId="0" fontId="2" fillId="0" borderId="18" xfId="0" applyFont="1" applyFill="1" applyBorder="1" applyAlignment="1">
      <alignment vertical="center"/>
    </xf>
    <xf numFmtId="0" fontId="2" fillId="0" borderId="0" xfId="0" applyFont="1" applyFill="1" applyBorder="1" applyAlignment="1">
      <alignment horizontal="left" vertical="center"/>
    </xf>
    <xf numFmtId="0" fontId="2" fillId="24" borderId="0" xfId="0" applyFont="1" applyFill="1" applyBorder="1" applyAlignment="1">
      <alignment horizontal="center" vertical="center"/>
    </xf>
    <xf numFmtId="0" fontId="2" fillId="24" borderId="0" xfId="0" applyFont="1" applyFill="1" applyBorder="1" applyAlignment="1">
      <alignment vertical="center"/>
    </xf>
    <xf numFmtId="0" fontId="4" fillId="24" borderId="0" xfId="0" applyFont="1" applyFill="1" applyAlignment="1">
      <alignment vertical="center"/>
    </xf>
    <xf numFmtId="0" fontId="2" fillId="24" borderId="0" xfId="0" applyFont="1" applyFill="1" applyBorder="1" applyAlignment="1">
      <alignment horizontal="left" vertical="center"/>
    </xf>
    <xf numFmtId="0" fontId="2" fillId="0" borderId="19" xfId="0" applyFont="1" applyFill="1" applyBorder="1" applyAlignment="1">
      <alignment vertical="center"/>
    </xf>
    <xf numFmtId="0" fontId="3" fillId="24" borderId="0" xfId="0" applyFont="1" applyFill="1" applyAlignment="1">
      <alignment horizontal="center" vertical="center" wrapText="1"/>
    </xf>
    <xf numFmtId="0" fontId="3" fillId="24" borderId="0" xfId="0" applyFont="1" applyFill="1" applyAlignment="1">
      <alignment horizontal="center" vertical="center"/>
    </xf>
    <xf numFmtId="0" fontId="3" fillId="24" borderId="0" xfId="0" applyFont="1" applyFill="1" applyAlignment="1">
      <alignment vertical="center"/>
    </xf>
    <xf numFmtId="0" fontId="8" fillId="24" borderId="0" xfId="0" applyFont="1" applyFill="1" applyAlignment="1">
      <alignment vertical="center"/>
    </xf>
    <xf numFmtId="0" fontId="9" fillId="24" borderId="0" xfId="0" applyFont="1" applyFill="1" applyAlignment="1">
      <alignment vertical="center"/>
    </xf>
    <xf numFmtId="0" fontId="10" fillId="0" borderId="0" xfId="0" applyFont="1" applyAlignment="1">
      <alignment vertical="center"/>
    </xf>
    <xf numFmtId="0" fontId="10" fillId="24" borderId="0" xfId="0" applyFont="1" applyFill="1" applyAlignment="1">
      <alignment vertical="center"/>
    </xf>
    <xf numFmtId="0" fontId="11" fillId="24" borderId="0" xfId="0" applyFont="1" applyFill="1" applyAlignment="1">
      <alignment horizontal="center" vertical="center"/>
    </xf>
    <xf numFmtId="0" fontId="11" fillId="24" borderId="0" xfId="0" applyFont="1" applyFill="1" applyAlignment="1">
      <alignment vertical="center"/>
    </xf>
    <xf numFmtId="0" fontId="12" fillId="24" borderId="0" xfId="0" applyFont="1" applyFill="1" applyAlignment="1">
      <alignment vertical="center"/>
    </xf>
    <xf numFmtId="0" fontId="13" fillId="24" borderId="0" xfId="0" applyFont="1" applyFill="1" applyAlignment="1">
      <alignment vertical="center"/>
    </xf>
    <xf numFmtId="0" fontId="10" fillId="0" borderId="0" xfId="0" applyFont="1" applyFill="1" applyBorder="1" applyAlignment="1">
      <alignment horizontal="left" vertical="center"/>
    </xf>
    <xf numFmtId="0" fontId="14" fillId="24" borderId="0" xfId="0" applyFont="1" applyFill="1" applyAlignment="1">
      <alignment horizontal="center" vertical="center"/>
    </xf>
    <xf numFmtId="0" fontId="14" fillId="24" borderId="0" xfId="0" applyFont="1" applyFill="1" applyAlignment="1">
      <alignment vertical="center"/>
    </xf>
    <xf numFmtId="0" fontId="15" fillId="24" borderId="0" xfId="0" applyFont="1" applyFill="1" applyAlignment="1">
      <alignment vertical="center"/>
    </xf>
    <xf numFmtId="0" fontId="9" fillId="24" borderId="0" xfId="0" applyFont="1" applyFill="1" applyAlignment="1">
      <alignment horizontal="right" vertical="center"/>
    </xf>
    <xf numFmtId="0" fontId="16" fillId="24" borderId="0" xfId="0" applyFont="1" applyFill="1" applyAlignment="1">
      <alignment/>
    </xf>
    <xf numFmtId="0" fontId="17" fillId="0" borderId="0" xfId="0" applyFont="1" applyAlignment="1">
      <alignment vertical="center"/>
    </xf>
    <xf numFmtId="0" fontId="10" fillId="24" borderId="0" xfId="0" applyFont="1" applyFill="1" applyBorder="1" applyAlignment="1">
      <alignment horizontal="center" vertical="center"/>
    </xf>
    <xf numFmtId="0" fontId="10" fillId="24" borderId="0" xfId="0" applyFont="1" applyFill="1" applyBorder="1" applyAlignment="1">
      <alignment vertical="center"/>
    </xf>
    <xf numFmtId="0" fontId="10" fillId="24" borderId="0" xfId="0" applyFont="1" applyFill="1" applyBorder="1" applyAlignment="1">
      <alignment horizontal="left" vertical="center"/>
    </xf>
    <xf numFmtId="0" fontId="16" fillId="24" borderId="0" xfId="0" applyFont="1" applyFill="1" applyAlignment="1">
      <alignment horizontal="center" vertical="center"/>
    </xf>
    <xf numFmtId="0" fontId="18" fillId="24" borderId="0" xfId="0" applyFont="1" applyFill="1" applyAlignment="1">
      <alignment vertical="center"/>
    </xf>
    <xf numFmtId="0" fontId="10" fillId="24" borderId="0" xfId="0" applyFont="1" applyFill="1" applyAlignment="1">
      <alignment vertical="center"/>
    </xf>
    <xf numFmtId="0" fontId="15" fillId="24" borderId="0" xfId="0" applyFont="1" applyFill="1" applyAlignment="1">
      <alignment vertical="center"/>
    </xf>
    <xf numFmtId="0" fontId="7" fillId="24" borderId="0" xfId="0" applyFont="1" applyFill="1" applyAlignment="1">
      <alignment vertical="center"/>
    </xf>
    <xf numFmtId="0" fontId="2" fillId="0" borderId="20" xfId="0" applyFont="1" applyFill="1" applyBorder="1" applyAlignment="1">
      <alignment vertical="center" shrinkToFit="1"/>
    </xf>
    <xf numFmtId="0" fontId="2" fillId="0" borderId="21" xfId="0" applyFont="1" applyFill="1" applyBorder="1" applyAlignment="1">
      <alignment vertical="center" shrinkToFit="1"/>
    </xf>
    <xf numFmtId="0" fontId="2" fillId="0" borderId="22" xfId="0" applyFont="1" applyFill="1" applyBorder="1" applyAlignment="1">
      <alignment vertical="center" shrinkToFit="1"/>
    </xf>
    <xf numFmtId="0" fontId="2" fillId="0" borderId="11" xfId="0" applyFont="1" applyFill="1" applyBorder="1" applyAlignment="1">
      <alignment horizontal="right" vertical="center"/>
    </xf>
    <xf numFmtId="0" fontId="2" fillId="0" borderId="15" xfId="0" applyFont="1" applyFill="1" applyBorder="1" applyAlignment="1">
      <alignment horizontal="right" vertical="center"/>
    </xf>
    <xf numFmtId="0" fontId="2" fillId="0" borderId="23" xfId="0" applyFont="1" applyFill="1" applyBorder="1" applyAlignment="1">
      <alignment vertical="center" shrinkToFit="1"/>
    </xf>
    <xf numFmtId="0" fontId="2" fillId="0" borderId="13" xfId="0" applyFont="1" applyFill="1" applyBorder="1" applyAlignment="1">
      <alignment horizontal="right" vertical="center"/>
    </xf>
    <xf numFmtId="0" fontId="2" fillId="24" borderId="24" xfId="0" applyFont="1" applyFill="1" applyBorder="1" applyAlignment="1">
      <alignment vertical="center"/>
    </xf>
    <xf numFmtId="0" fontId="2" fillId="0" borderId="17" xfId="0" applyFont="1" applyFill="1" applyBorder="1" applyAlignment="1">
      <alignment horizontal="right" vertical="center"/>
    </xf>
    <xf numFmtId="0" fontId="2" fillId="0" borderId="12" xfId="0" applyFont="1" applyFill="1" applyBorder="1" applyAlignment="1">
      <alignment horizontal="center" vertical="center" shrinkToFit="1"/>
    </xf>
    <xf numFmtId="0" fontId="20" fillId="0" borderId="0" xfId="0" applyFont="1" applyAlignment="1">
      <alignment vertical="center"/>
    </xf>
    <xf numFmtId="3" fontId="2" fillId="0" borderId="25" xfId="0" applyNumberFormat="1" applyFont="1" applyFill="1" applyBorder="1" applyAlignment="1">
      <alignment horizontal="right" vertical="center"/>
    </xf>
    <xf numFmtId="3" fontId="2" fillId="0" borderId="26" xfId="0" applyNumberFormat="1" applyFont="1" applyFill="1" applyBorder="1" applyAlignment="1">
      <alignment vertical="center"/>
    </xf>
    <xf numFmtId="3" fontId="2" fillId="0" borderId="27" xfId="0" applyNumberFormat="1" applyFont="1" applyFill="1" applyBorder="1" applyAlignment="1">
      <alignment horizontal="right" vertical="center"/>
    </xf>
    <xf numFmtId="3" fontId="2" fillId="0" borderId="28" xfId="0" applyNumberFormat="1" applyFont="1" applyFill="1" applyBorder="1" applyAlignment="1">
      <alignment vertical="center"/>
    </xf>
    <xf numFmtId="3" fontId="2" fillId="0" borderId="29" xfId="0" applyNumberFormat="1" applyFont="1" applyFill="1" applyBorder="1" applyAlignment="1">
      <alignment vertical="center"/>
    </xf>
    <xf numFmtId="3" fontId="2" fillId="0" borderId="30" xfId="0" applyNumberFormat="1" applyFont="1" applyFill="1" applyBorder="1" applyAlignment="1">
      <alignment vertical="center"/>
    </xf>
    <xf numFmtId="3" fontId="2" fillId="0" borderId="31" xfId="0" applyNumberFormat="1" applyFont="1" applyFill="1" applyBorder="1" applyAlignment="1">
      <alignment vertical="center"/>
    </xf>
    <xf numFmtId="3" fontId="2" fillId="0" borderId="27" xfId="0" applyNumberFormat="1" applyFont="1" applyFill="1" applyBorder="1" applyAlignment="1">
      <alignment vertical="center"/>
    </xf>
    <xf numFmtId="3" fontId="2" fillId="0" borderId="32" xfId="0" applyNumberFormat="1" applyFont="1" applyFill="1" applyBorder="1" applyAlignment="1">
      <alignment vertical="center"/>
    </xf>
    <xf numFmtId="3" fontId="2" fillId="0" borderId="25" xfId="0" applyNumberFormat="1" applyFont="1" applyFill="1" applyBorder="1" applyAlignment="1">
      <alignment vertical="center"/>
    </xf>
    <xf numFmtId="3" fontId="2" fillId="0" borderId="33" xfId="0" applyNumberFormat="1" applyFont="1" applyFill="1" applyBorder="1" applyAlignment="1">
      <alignment vertical="center"/>
    </xf>
    <xf numFmtId="3" fontId="2" fillId="0" borderId="34" xfId="0" applyNumberFormat="1" applyFont="1" applyFill="1" applyBorder="1" applyAlignment="1">
      <alignment vertical="center"/>
    </xf>
    <xf numFmtId="3" fontId="2" fillId="0" borderId="35" xfId="0" applyNumberFormat="1" applyFont="1" applyFill="1" applyBorder="1" applyAlignment="1">
      <alignment vertical="center"/>
    </xf>
    <xf numFmtId="3" fontId="2" fillId="0" borderId="36" xfId="0" applyNumberFormat="1" applyFont="1" applyFill="1" applyBorder="1" applyAlignment="1">
      <alignment horizontal="right" vertical="center"/>
    </xf>
    <xf numFmtId="3" fontId="2" fillId="0" borderId="22" xfId="0" applyNumberFormat="1" applyFont="1" applyFill="1" applyBorder="1" applyAlignment="1">
      <alignment vertical="center"/>
    </xf>
    <xf numFmtId="3" fontId="2" fillId="0" borderId="37" xfId="0" applyNumberFormat="1" applyFont="1" applyFill="1" applyBorder="1" applyAlignment="1">
      <alignment vertical="center"/>
    </xf>
    <xf numFmtId="3" fontId="2" fillId="0" borderId="26" xfId="0" applyNumberFormat="1" applyFont="1" applyFill="1" applyBorder="1" applyAlignment="1">
      <alignment horizontal="right" vertical="center"/>
    </xf>
    <xf numFmtId="3" fontId="2" fillId="0" borderId="30" xfId="0" applyNumberFormat="1" applyFont="1" applyFill="1" applyBorder="1" applyAlignment="1">
      <alignment horizontal="right" vertical="center"/>
    </xf>
    <xf numFmtId="3" fontId="2" fillId="0" borderId="36" xfId="0" applyNumberFormat="1" applyFont="1" applyFill="1" applyBorder="1" applyAlignment="1">
      <alignment vertical="center"/>
    </xf>
    <xf numFmtId="3" fontId="2" fillId="0" borderId="38" xfId="0" applyNumberFormat="1" applyFont="1" applyFill="1" applyBorder="1" applyAlignment="1">
      <alignment vertical="center"/>
    </xf>
    <xf numFmtId="3" fontId="2" fillId="0" borderId="25" xfId="0" applyNumberFormat="1" applyFont="1" applyFill="1" applyBorder="1" applyAlignment="1">
      <alignment vertical="center"/>
    </xf>
    <xf numFmtId="3" fontId="2" fillId="0" borderId="26" xfId="0" applyNumberFormat="1" applyFont="1" applyFill="1" applyBorder="1" applyAlignment="1">
      <alignment vertical="center"/>
    </xf>
    <xf numFmtId="3" fontId="2" fillId="0" borderId="27" xfId="0" applyNumberFormat="1" applyFont="1" applyFill="1" applyBorder="1" applyAlignment="1">
      <alignment vertical="center"/>
    </xf>
    <xf numFmtId="3" fontId="2" fillId="0" borderId="29" xfId="0" applyNumberFormat="1" applyFont="1" applyFill="1" applyBorder="1" applyAlignment="1">
      <alignment vertical="center"/>
    </xf>
    <xf numFmtId="3" fontId="2" fillId="0" borderId="39" xfId="0" applyNumberFormat="1" applyFont="1" applyFill="1" applyBorder="1" applyAlignment="1">
      <alignment vertical="center"/>
    </xf>
    <xf numFmtId="3" fontId="2" fillId="0" borderId="22" xfId="0" applyNumberFormat="1" applyFont="1" applyFill="1" applyBorder="1" applyAlignment="1">
      <alignment vertical="center"/>
    </xf>
    <xf numFmtId="3" fontId="2" fillId="0" borderId="28" xfId="0" applyNumberFormat="1" applyFont="1" applyFill="1" applyBorder="1" applyAlignment="1">
      <alignment vertical="center"/>
    </xf>
    <xf numFmtId="3" fontId="2" fillId="0" borderId="31" xfId="0" applyNumberFormat="1" applyFont="1" applyFill="1" applyBorder="1" applyAlignment="1">
      <alignment vertical="center"/>
    </xf>
    <xf numFmtId="3" fontId="2" fillId="0" borderId="32" xfId="0" applyNumberFormat="1" applyFont="1" applyFill="1" applyBorder="1" applyAlignment="1">
      <alignment vertical="center"/>
    </xf>
    <xf numFmtId="3" fontId="2" fillId="0" borderId="33" xfId="0" applyNumberFormat="1" applyFont="1" applyFill="1" applyBorder="1" applyAlignment="1">
      <alignment vertical="center"/>
    </xf>
    <xf numFmtId="3" fontId="2" fillId="0" borderId="30" xfId="0" applyNumberFormat="1" applyFont="1" applyFill="1" applyBorder="1" applyAlignment="1">
      <alignment vertical="center"/>
    </xf>
    <xf numFmtId="3" fontId="2" fillId="0" borderId="34" xfId="0" applyNumberFormat="1" applyFont="1" applyFill="1" applyBorder="1" applyAlignment="1">
      <alignment vertical="center"/>
    </xf>
    <xf numFmtId="3" fontId="2" fillId="0" borderId="35" xfId="0" applyNumberFormat="1" applyFont="1" applyFill="1" applyBorder="1" applyAlignment="1">
      <alignment vertical="center"/>
    </xf>
    <xf numFmtId="3" fontId="2" fillId="0" borderId="23" xfId="0" applyNumberFormat="1" applyFont="1" applyFill="1" applyBorder="1" applyAlignment="1">
      <alignment vertical="center"/>
    </xf>
    <xf numFmtId="3" fontId="2" fillId="0" borderId="36" xfId="0" applyNumberFormat="1" applyFont="1" applyFill="1" applyBorder="1" applyAlignment="1">
      <alignment vertical="center"/>
    </xf>
    <xf numFmtId="3" fontId="2" fillId="0" borderId="37" xfId="0" applyNumberFormat="1" applyFont="1" applyFill="1" applyBorder="1" applyAlignment="1">
      <alignment vertical="center"/>
    </xf>
    <xf numFmtId="3" fontId="2" fillId="0" borderId="40" xfId="0" applyNumberFormat="1" applyFont="1" applyFill="1" applyBorder="1" applyAlignment="1">
      <alignment vertical="center"/>
    </xf>
    <xf numFmtId="3" fontId="2" fillId="0" borderId="41" xfId="0" applyNumberFormat="1" applyFont="1" applyFill="1" applyBorder="1" applyAlignment="1">
      <alignment vertical="center"/>
    </xf>
    <xf numFmtId="3" fontId="2" fillId="0" borderId="42" xfId="0" applyNumberFormat="1" applyFont="1" applyFill="1" applyBorder="1" applyAlignment="1">
      <alignment vertical="center"/>
    </xf>
    <xf numFmtId="3" fontId="2" fillId="0" borderId="43" xfId="0" applyNumberFormat="1" applyFont="1" applyFill="1" applyBorder="1" applyAlignment="1">
      <alignment vertical="center"/>
    </xf>
    <xf numFmtId="0" fontId="2" fillId="0" borderId="44" xfId="0" applyFont="1" applyFill="1" applyBorder="1" applyAlignment="1">
      <alignment horizontal="center" vertical="center" wrapText="1"/>
    </xf>
    <xf numFmtId="0" fontId="2" fillId="0" borderId="45" xfId="0" applyFont="1" applyFill="1" applyBorder="1" applyAlignment="1">
      <alignment horizontal="center" vertical="center" wrapText="1"/>
    </xf>
    <xf numFmtId="0" fontId="2" fillId="0" borderId="46"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0" fillId="0" borderId="0" xfId="0" applyBorder="1" applyAlignment="1">
      <alignment vertical="center"/>
    </xf>
    <xf numFmtId="0" fontId="2" fillId="0" borderId="39" xfId="0" applyFont="1" applyFill="1" applyBorder="1" applyAlignment="1">
      <alignment vertical="center" shrinkToFit="1"/>
    </xf>
    <xf numFmtId="0" fontId="2" fillId="0" borderId="28" xfId="0" applyFont="1" applyFill="1" applyBorder="1" applyAlignment="1">
      <alignment vertical="center" shrinkToFit="1"/>
    </xf>
    <xf numFmtId="0" fontId="2" fillId="0" borderId="11" xfId="0" applyFont="1" applyFill="1" applyBorder="1" applyAlignment="1">
      <alignment horizontal="center" vertical="center" shrinkToFit="1"/>
    </xf>
    <xf numFmtId="0" fontId="2" fillId="0" borderId="15" xfId="0" applyFont="1" applyFill="1" applyBorder="1" applyAlignment="1">
      <alignment horizontal="center" vertical="center" shrinkToFit="1"/>
    </xf>
    <xf numFmtId="0" fontId="2" fillId="0" borderId="17" xfId="0" applyFont="1" applyFill="1" applyBorder="1" applyAlignment="1">
      <alignment horizontal="center" vertical="center" shrinkToFit="1"/>
    </xf>
    <xf numFmtId="0" fontId="2" fillId="0" borderId="47" xfId="0" applyFont="1" applyFill="1" applyBorder="1" applyAlignment="1">
      <alignment vertical="center" shrinkToFit="1"/>
    </xf>
    <xf numFmtId="0" fontId="2" fillId="0" borderId="31" xfId="0" applyFont="1" applyFill="1" applyBorder="1" applyAlignment="1">
      <alignment vertical="center" shrinkToFit="1"/>
    </xf>
    <xf numFmtId="0" fontId="2" fillId="0" borderId="32" xfId="0" applyFont="1" applyFill="1" applyBorder="1" applyAlignment="1">
      <alignment vertical="center" shrinkToFit="1"/>
    </xf>
    <xf numFmtId="0" fontId="2" fillId="0" borderId="33" xfId="0" applyFont="1" applyFill="1" applyBorder="1" applyAlignment="1">
      <alignment vertical="center" shrinkToFit="1"/>
    </xf>
    <xf numFmtId="0" fontId="2" fillId="0" borderId="48" xfId="0" applyFont="1" applyFill="1" applyBorder="1" applyAlignment="1">
      <alignment vertical="center" shrinkToFi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0" fillId="0" borderId="0" xfId="66">
      <alignment vertical="center"/>
      <protection/>
    </xf>
    <xf numFmtId="0" fontId="0" fillId="0" borderId="0" xfId="65">
      <alignment vertical="center"/>
      <protection/>
    </xf>
    <xf numFmtId="0" fontId="10" fillId="0" borderId="0" xfId="65" applyFont="1" applyFill="1" applyBorder="1" applyAlignment="1">
      <alignment horizontal="left" vertical="center"/>
      <protection/>
    </xf>
    <xf numFmtId="0" fontId="19" fillId="24" borderId="0" xfId="0" applyFont="1" applyFill="1" applyBorder="1" applyAlignment="1">
      <alignment vertical="center"/>
    </xf>
    <xf numFmtId="0" fontId="2" fillId="0" borderId="19" xfId="0" applyFont="1" applyFill="1" applyBorder="1" applyAlignment="1">
      <alignment horizontal="right" vertical="center"/>
    </xf>
    <xf numFmtId="0" fontId="2" fillId="0" borderId="49" xfId="0" applyFont="1" applyFill="1" applyBorder="1" applyAlignment="1">
      <alignment horizontal="right" vertical="center"/>
    </xf>
    <xf numFmtId="0" fontId="2" fillId="0" borderId="26"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27" xfId="0" applyFont="1" applyFill="1" applyBorder="1" applyAlignment="1">
      <alignment horizontal="center" vertical="center"/>
    </xf>
    <xf numFmtId="0" fontId="2" fillId="0" borderId="50" xfId="0" applyFont="1" applyFill="1" applyBorder="1" applyAlignment="1">
      <alignment horizontal="center" vertical="center" wrapText="1"/>
    </xf>
    <xf numFmtId="0" fontId="2" fillId="0" borderId="40" xfId="0" applyFont="1" applyFill="1" applyBorder="1" applyAlignment="1">
      <alignment vertical="center" shrinkToFit="1"/>
    </xf>
    <xf numFmtId="3" fontId="2" fillId="0" borderId="42" xfId="0" applyNumberFormat="1" applyFont="1" applyFill="1" applyBorder="1" applyAlignment="1">
      <alignment vertical="center"/>
    </xf>
    <xf numFmtId="0" fontId="2" fillId="0" borderId="13" xfId="0" applyFont="1" applyFill="1" applyBorder="1" applyAlignment="1">
      <alignment horizontal="center" vertical="center" shrinkToFit="1"/>
    </xf>
    <xf numFmtId="0" fontId="2" fillId="0" borderId="48" xfId="0" applyFont="1" applyFill="1" applyBorder="1" applyAlignment="1">
      <alignment horizontal="center" vertical="center" wrapText="1"/>
    </xf>
    <xf numFmtId="0" fontId="2" fillId="0" borderId="51" xfId="0" applyFont="1" applyFill="1" applyBorder="1" applyAlignment="1">
      <alignment horizontal="center" vertical="center" wrapText="1"/>
    </xf>
    <xf numFmtId="0" fontId="2" fillId="0" borderId="51" xfId="0" applyFont="1" applyFill="1" applyBorder="1" applyAlignment="1">
      <alignment vertical="center" shrinkToFit="1"/>
    </xf>
    <xf numFmtId="0" fontId="2" fillId="0" borderId="52" xfId="0" applyFont="1" applyFill="1" applyBorder="1" applyAlignment="1">
      <alignment vertical="center" shrinkToFit="1"/>
    </xf>
    <xf numFmtId="0" fontId="2" fillId="0" borderId="53" xfId="0" applyFont="1" applyFill="1" applyBorder="1" applyAlignment="1">
      <alignment vertical="center" shrinkToFit="1"/>
    </xf>
    <xf numFmtId="0" fontId="2" fillId="0" borderId="54" xfId="0" applyFont="1" applyFill="1" applyBorder="1" applyAlignment="1">
      <alignment vertical="center" shrinkToFit="1"/>
    </xf>
    <xf numFmtId="0" fontId="2" fillId="0" borderId="55" xfId="0" applyFont="1" applyFill="1" applyBorder="1" applyAlignment="1">
      <alignment vertical="center" shrinkToFit="1"/>
    </xf>
    <xf numFmtId="0" fontId="2" fillId="0" borderId="56" xfId="0" applyFont="1" applyFill="1" applyBorder="1" applyAlignment="1">
      <alignment vertical="center" shrinkToFit="1"/>
    </xf>
    <xf numFmtId="0" fontId="2" fillId="0" borderId="57" xfId="0" applyFont="1" applyFill="1" applyBorder="1" applyAlignment="1">
      <alignment vertical="center" shrinkToFit="1"/>
    </xf>
    <xf numFmtId="0" fontId="2" fillId="0" borderId="58" xfId="0" applyFont="1" applyFill="1" applyBorder="1" applyAlignment="1">
      <alignment vertical="center" shrinkToFit="1"/>
    </xf>
    <xf numFmtId="0" fontId="2" fillId="0" borderId="59" xfId="0" applyFont="1" applyFill="1" applyBorder="1" applyAlignment="1">
      <alignment vertical="center" shrinkToFit="1"/>
    </xf>
    <xf numFmtId="3" fontId="2" fillId="0" borderId="43" xfId="0" applyNumberFormat="1" applyFont="1" applyFill="1" applyBorder="1" applyAlignment="1">
      <alignment vertical="center"/>
    </xf>
    <xf numFmtId="3" fontId="2" fillId="0" borderId="34" xfId="0" applyNumberFormat="1" applyFont="1" applyFill="1" applyBorder="1" applyAlignment="1">
      <alignment horizontal="right" vertical="center"/>
    </xf>
    <xf numFmtId="0" fontId="2" fillId="0" borderId="60" xfId="0" applyFont="1" applyFill="1" applyBorder="1" applyAlignment="1">
      <alignment vertical="center" shrinkToFit="1"/>
    </xf>
    <xf numFmtId="3" fontId="2" fillId="0" borderId="27" xfId="0" applyNumberFormat="1" applyFont="1" applyFill="1" applyBorder="1" applyAlignment="1">
      <alignment horizontal="center" vertical="center" shrinkToFit="1"/>
    </xf>
    <xf numFmtId="3" fontId="2" fillId="0" borderId="25" xfId="0" applyNumberFormat="1" applyFont="1" applyFill="1" applyBorder="1" applyAlignment="1">
      <alignment horizontal="center" vertical="center" shrinkToFit="1"/>
    </xf>
    <xf numFmtId="3" fontId="2" fillId="0" borderId="26" xfId="0" applyNumberFormat="1" applyFont="1" applyFill="1" applyBorder="1" applyAlignment="1">
      <alignment horizontal="center" vertical="center" shrinkToFit="1"/>
    </xf>
    <xf numFmtId="0" fontId="2" fillId="0" borderId="20" xfId="0" applyFont="1" applyFill="1" applyBorder="1" applyAlignment="1">
      <alignment horizontal="center" vertical="center" shrinkToFit="1"/>
    </xf>
    <xf numFmtId="0" fontId="2" fillId="0" borderId="21" xfId="0" applyFont="1" applyFill="1" applyBorder="1" applyAlignment="1">
      <alignment horizontal="center" vertical="center" shrinkToFit="1"/>
    </xf>
    <xf numFmtId="0" fontId="2" fillId="0" borderId="51" xfId="0" applyFont="1" applyFill="1" applyBorder="1" applyAlignment="1">
      <alignment horizontal="center" vertical="center" shrinkToFit="1"/>
    </xf>
    <xf numFmtId="0" fontId="2" fillId="0" borderId="47" xfId="0" applyFont="1" applyFill="1" applyBorder="1" applyAlignment="1">
      <alignment horizontal="center" vertical="center" shrinkToFit="1"/>
    </xf>
    <xf numFmtId="0" fontId="2" fillId="0" borderId="48" xfId="0" applyFont="1" applyFill="1" applyBorder="1" applyAlignment="1">
      <alignment horizontal="center" vertical="center" shrinkToFit="1"/>
    </xf>
    <xf numFmtId="0" fontId="2" fillId="0" borderId="61" xfId="0" applyFont="1" applyFill="1" applyBorder="1" applyAlignment="1">
      <alignment horizontal="center" vertical="center" shrinkToFit="1"/>
    </xf>
    <xf numFmtId="0" fontId="2" fillId="0" borderId="62" xfId="0" applyFont="1" applyFill="1" applyBorder="1" applyAlignment="1">
      <alignment horizontal="center" vertical="center" shrinkToFit="1"/>
    </xf>
    <xf numFmtId="0" fontId="2" fillId="0" borderId="27" xfId="0" applyFont="1" applyFill="1" applyBorder="1" applyAlignment="1">
      <alignment vertical="center" shrinkToFit="1"/>
    </xf>
    <xf numFmtId="0" fontId="2" fillId="0" borderId="25" xfId="0" applyFont="1" applyFill="1" applyBorder="1" applyAlignment="1">
      <alignment vertical="center" shrinkToFit="1"/>
    </xf>
    <xf numFmtId="0" fontId="2" fillId="0" borderId="26" xfId="0" applyFont="1" applyFill="1" applyBorder="1" applyAlignment="1">
      <alignment vertical="center" shrinkToFit="1"/>
    </xf>
    <xf numFmtId="3" fontId="2" fillId="0" borderId="43" xfId="0" applyNumberFormat="1" applyFont="1" applyFill="1" applyBorder="1" applyAlignment="1">
      <alignment horizontal="center" vertical="center" shrinkToFit="1"/>
    </xf>
    <xf numFmtId="3" fontId="2" fillId="0" borderId="34" xfId="0" applyNumberFormat="1" applyFont="1" applyFill="1" applyBorder="1" applyAlignment="1">
      <alignment horizontal="center" vertical="center" shrinkToFit="1"/>
    </xf>
    <xf numFmtId="0" fontId="10" fillId="0" borderId="10" xfId="0" applyFont="1" applyFill="1" applyBorder="1" applyAlignment="1">
      <alignment horizontal="center" vertical="center" shrinkToFit="1"/>
    </xf>
    <xf numFmtId="0" fontId="10" fillId="0" borderId="14" xfId="0" applyFont="1" applyFill="1" applyBorder="1" applyAlignment="1">
      <alignment horizontal="center" vertical="center" shrinkToFit="1"/>
    </xf>
    <xf numFmtId="0" fontId="10" fillId="0" borderId="16" xfId="0" applyFont="1" applyFill="1" applyBorder="1" applyAlignment="1">
      <alignment horizontal="center" vertical="center" shrinkToFit="1"/>
    </xf>
    <xf numFmtId="0" fontId="2" fillId="23" borderId="63" xfId="0" applyFont="1" applyFill="1" applyBorder="1" applyAlignment="1">
      <alignment horizontal="center" vertical="center"/>
    </xf>
    <xf numFmtId="0" fontId="2" fillId="23" borderId="64" xfId="0" applyFont="1" applyFill="1" applyBorder="1" applyAlignment="1">
      <alignment horizontal="center" vertical="center"/>
    </xf>
    <xf numFmtId="0" fontId="2" fillId="23" borderId="65" xfId="0" applyFont="1" applyFill="1" applyBorder="1" applyAlignment="1">
      <alignment horizontal="center" vertical="center"/>
    </xf>
    <xf numFmtId="0" fontId="2" fillId="23" borderId="66" xfId="0" applyFont="1" applyFill="1" applyBorder="1" applyAlignment="1">
      <alignment horizontal="center" vertical="center" wrapText="1"/>
    </xf>
    <xf numFmtId="0" fontId="2" fillId="23" borderId="67" xfId="0" applyFont="1" applyFill="1" applyBorder="1" applyAlignment="1">
      <alignment horizontal="center" vertical="center"/>
    </xf>
    <xf numFmtId="0" fontId="2" fillId="23" borderId="66" xfId="0" applyFont="1" applyFill="1" applyBorder="1" applyAlignment="1">
      <alignment horizontal="center" vertical="center"/>
    </xf>
    <xf numFmtId="0" fontId="2" fillId="23" borderId="68" xfId="0" applyFont="1" applyFill="1" applyBorder="1" applyAlignment="1">
      <alignment horizontal="center" vertical="center" wrapText="1"/>
    </xf>
    <xf numFmtId="0" fontId="21" fillId="23" borderId="68" xfId="0" applyFont="1" applyFill="1" applyBorder="1" applyAlignment="1">
      <alignment horizontal="center" vertical="center" wrapText="1"/>
    </xf>
    <xf numFmtId="0" fontId="6" fillId="23" borderId="69" xfId="0" applyFont="1" applyFill="1" applyBorder="1" applyAlignment="1">
      <alignment horizontal="center" vertical="center" wrapText="1"/>
    </xf>
    <xf numFmtId="0" fontId="2" fillId="23" borderId="70" xfId="0" applyFont="1" applyFill="1" applyBorder="1" applyAlignment="1">
      <alignment horizontal="center" vertical="center"/>
    </xf>
    <xf numFmtId="0" fontId="2" fillId="23" borderId="71" xfId="0" applyFont="1" applyFill="1" applyBorder="1" applyAlignment="1">
      <alignment horizontal="center" vertical="center"/>
    </xf>
    <xf numFmtId="0" fontId="2" fillId="23" borderId="72" xfId="0" applyFont="1" applyFill="1" applyBorder="1" applyAlignment="1">
      <alignment horizontal="center" vertical="center"/>
    </xf>
    <xf numFmtId="0" fontId="2" fillId="23" borderId="73" xfId="0" applyFont="1" applyFill="1" applyBorder="1" applyAlignment="1">
      <alignment horizontal="center" vertical="center"/>
    </xf>
    <xf numFmtId="0" fontId="2" fillId="23" borderId="35" xfId="0" applyFont="1" applyFill="1" applyBorder="1" applyAlignment="1">
      <alignment horizontal="center" vertical="center" wrapText="1"/>
    </xf>
    <xf numFmtId="3" fontId="2" fillId="23" borderId="29" xfId="0" applyNumberFormat="1" applyFont="1" applyFill="1" applyBorder="1" applyAlignment="1">
      <alignment vertical="center"/>
    </xf>
    <xf numFmtId="0" fontId="2" fillId="23" borderId="35" xfId="0" applyFont="1" applyFill="1" applyBorder="1" applyAlignment="1">
      <alignment horizontal="center" vertical="center"/>
    </xf>
    <xf numFmtId="0" fontId="2" fillId="23" borderId="74" xfId="0" applyFont="1" applyFill="1" applyBorder="1" applyAlignment="1">
      <alignment horizontal="center" vertical="center" wrapText="1"/>
    </xf>
    <xf numFmtId="0" fontId="2" fillId="23" borderId="74" xfId="0" applyFont="1" applyFill="1" applyBorder="1" applyAlignment="1">
      <alignment horizontal="center" vertical="center"/>
    </xf>
    <xf numFmtId="0" fontId="2" fillId="23" borderId="49" xfId="0" applyFont="1" applyFill="1" applyBorder="1" applyAlignment="1">
      <alignment horizontal="center" vertical="center"/>
    </xf>
    <xf numFmtId="0" fontId="2" fillId="23" borderId="62" xfId="0" applyFont="1" applyFill="1" applyBorder="1" applyAlignment="1">
      <alignment horizontal="center" vertical="center"/>
    </xf>
    <xf numFmtId="0" fontId="2" fillId="23" borderId="41" xfId="0" applyFont="1" applyFill="1" applyBorder="1" applyAlignment="1">
      <alignment horizontal="center" vertical="center"/>
    </xf>
    <xf numFmtId="0" fontId="2" fillId="23" borderId="67" xfId="0" applyFont="1" applyFill="1" applyBorder="1" applyAlignment="1">
      <alignment horizontal="center" vertical="center" wrapText="1"/>
    </xf>
    <xf numFmtId="0" fontId="2" fillId="23" borderId="75" xfId="0" applyFont="1" applyFill="1" applyBorder="1" applyAlignment="1">
      <alignment horizontal="center" vertical="center" shrinkToFit="1"/>
    </xf>
    <xf numFmtId="0" fontId="2" fillId="23" borderId="76" xfId="0" applyFont="1" applyFill="1" applyBorder="1" applyAlignment="1">
      <alignment horizontal="center" vertical="center"/>
    </xf>
    <xf numFmtId="0" fontId="2" fillId="23" borderId="71" xfId="0" applyFont="1" applyFill="1" applyBorder="1" applyAlignment="1">
      <alignment horizontal="center" vertical="center" wrapText="1"/>
    </xf>
    <xf numFmtId="0" fontId="2" fillId="23" borderId="77" xfId="0" applyFont="1" applyFill="1" applyBorder="1" applyAlignment="1">
      <alignment horizontal="center" vertical="center" shrinkToFit="1"/>
    </xf>
    <xf numFmtId="0" fontId="2" fillId="23" borderId="78" xfId="0" applyFont="1" applyFill="1" applyBorder="1" applyAlignment="1">
      <alignment horizontal="center" vertical="center"/>
    </xf>
    <xf numFmtId="0" fontId="21" fillId="23" borderId="35" xfId="0" applyFont="1" applyFill="1" applyBorder="1" applyAlignment="1">
      <alignment horizontal="center" vertical="center" wrapText="1"/>
    </xf>
    <xf numFmtId="0" fontId="6" fillId="23" borderId="79" xfId="0" applyFont="1" applyFill="1" applyBorder="1" applyAlignment="1">
      <alignment horizontal="center" vertical="center" wrapText="1"/>
    </xf>
    <xf numFmtId="0" fontId="2" fillId="23" borderId="30" xfId="0" applyFont="1" applyFill="1" applyBorder="1" applyAlignment="1">
      <alignment horizontal="center" vertical="center" wrapText="1"/>
    </xf>
    <xf numFmtId="0" fontId="2" fillId="23" borderId="64" xfId="0" applyFont="1" applyFill="1" applyBorder="1" applyAlignment="1">
      <alignment horizontal="center" vertical="center" shrinkToFit="1"/>
    </xf>
    <xf numFmtId="0" fontId="10" fillId="23" borderId="67" xfId="0" applyFont="1" applyFill="1" applyBorder="1" applyAlignment="1">
      <alignment horizontal="center" vertical="center" wrapText="1"/>
    </xf>
    <xf numFmtId="0" fontId="2" fillId="23" borderId="80" xfId="0" applyFont="1" applyFill="1" applyBorder="1" applyAlignment="1">
      <alignment horizontal="center" vertical="center" shrinkToFit="1"/>
    </xf>
    <xf numFmtId="0" fontId="2" fillId="23" borderId="81" xfId="0" applyFont="1" applyFill="1" applyBorder="1" applyAlignment="1">
      <alignment horizontal="center" vertical="center"/>
    </xf>
    <xf numFmtId="0" fontId="10" fillId="23" borderId="49" xfId="0" applyFont="1" applyFill="1" applyBorder="1" applyAlignment="1">
      <alignment horizontal="center" vertical="center" wrapText="1"/>
    </xf>
    <xf numFmtId="0" fontId="2" fillId="23" borderId="82" xfId="0" applyFont="1" applyFill="1" applyBorder="1" applyAlignment="1">
      <alignment horizontal="center" vertical="center" shrinkToFit="1"/>
    </xf>
    <xf numFmtId="0" fontId="2" fillId="23" borderId="83" xfId="0" applyFont="1" applyFill="1" applyBorder="1" applyAlignment="1">
      <alignment horizontal="center" vertical="center"/>
    </xf>
    <xf numFmtId="0" fontId="23" fillId="23" borderId="30" xfId="0" applyFont="1" applyFill="1" applyBorder="1" applyAlignment="1">
      <alignment horizontal="center" vertical="center" wrapText="1"/>
    </xf>
    <xf numFmtId="0" fontId="6" fillId="23" borderId="84" xfId="0" applyFont="1" applyFill="1" applyBorder="1" applyAlignment="1">
      <alignment horizontal="center" vertical="center" wrapText="1"/>
    </xf>
    <xf numFmtId="0" fontId="21" fillId="23" borderId="85" xfId="0" applyFont="1" applyFill="1" applyBorder="1" applyAlignment="1">
      <alignment horizontal="center" vertical="center" wrapText="1"/>
    </xf>
    <xf numFmtId="0" fontId="2" fillId="23" borderId="67" xfId="0" applyFont="1" applyFill="1" applyBorder="1" applyAlignment="1">
      <alignment horizontal="center" vertical="center" shrinkToFit="1"/>
    </xf>
    <xf numFmtId="3" fontId="2" fillId="23" borderId="29" xfId="0" applyNumberFormat="1" applyFont="1" applyFill="1" applyBorder="1" applyAlignment="1">
      <alignment horizontal="right" vertical="center"/>
    </xf>
    <xf numFmtId="3" fontId="2" fillId="23" borderId="29" xfId="0" applyNumberFormat="1" applyFont="1" applyFill="1" applyBorder="1" applyAlignment="1">
      <alignment vertical="center"/>
    </xf>
    <xf numFmtId="0" fontId="2" fillId="23" borderId="77" xfId="0" applyFont="1" applyFill="1" applyBorder="1" applyAlignment="1">
      <alignment horizontal="center" vertical="center"/>
    </xf>
    <xf numFmtId="0" fontId="2" fillId="23" borderId="86" xfId="0" applyFont="1" applyFill="1" applyBorder="1" applyAlignment="1">
      <alignment horizontal="center" vertical="center"/>
    </xf>
    <xf numFmtId="0" fontId="24" fillId="0" borderId="0" xfId="0" applyFont="1" applyFill="1" applyAlignment="1">
      <alignment vertical="center"/>
    </xf>
    <xf numFmtId="0" fontId="24" fillId="0" borderId="0" xfId="0" applyFont="1" applyFill="1" applyBorder="1" applyAlignment="1">
      <alignment vertical="center"/>
    </xf>
    <xf numFmtId="0" fontId="24" fillId="0" borderId="0" xfId="0" applyFont="1" applyFill="1" applyBorder="1" applyAlignment="1">
      <alignment horizontal="center" vertical="center"/>
    </xf>
    <xf numFmtId="38" fontId="24" fillId="0" borderId="0" xfId="50" applyFont="1" applyFill="1" applyBorder="1" applyAlignment="1">
      <alignment vertical="center"/>
    </xf>
    <xf numFmtId="0" fontId="24" fillId="0" borderId="0" xfId="0" applyFont="1" applyFill="1" applyBorder="1" applyAlignment="1">
      <alignment horizontal="right" vertical="center"/>
    </xf>
    <xf numFmtId="0" fontId="25" fillId="0" borderId="0" xfId="0" applyFont="1" applyFill="1" applyAlignment="1">
      <alignment vertical="center"/>
    </xf>
    <xf numFmtId="0" fontId="26" fillId="0" borderId="0" xfId="0" applyFont="1" applyFill="1" applyBorder="1" applyAlignment="1">
      <alignment vertical="center"/>
    </xf>
    <xf numFmtId="0" fontId="24" fillId="0" borderId="0" xfId="0" applyFont="1" applyFill="1" applyAlignment="1">
      <alignment horizontal="right" vertical="center"/>
    </xf>
    <xf numFmtId="0" fontId="24" fillId="0" borderId="0" xfId="0" applyFont="1" applyFill="1" applyAlignment="1">
      <alignment horizontal="center" vertical="center"/>
    </xf>
    <xf numFmtId="0" fontId="27" fillId="0" borderId="0" xfId="0" applyFont="1" applyFill="1" applyBorder="1" applyAlignment="1">
      <alignment vertical="center"/>
    </xf>
    <xf numFmtId="0" fontId="28" fillId="0" borderId="0" xfId="0" applyFont="1" applyFill="1" applyBorder="1" applyAlignment="1">
      <alignment vertical="center"/>
    </xf>
    <xf numFmtId="0" fontId="28" fillId="0" borderId="0" xfId="0" applyFont="1" applyFill="1" applyBorder="1" applyAlignment="1">
      <alignment horizontal="right" vertical="center"/>
    </xf>
    <xf numFmtId="0" fontId="28" fillId="0" borderId="0" xfId="0" applyFont="1" applyFill="1" applyBorder="1" applyAlignment="1">
      <alignment horizontal="center" vertical="center"/>
    </xf>
    <xf numFmtId="0" fontId="24" fillId="0" borderId="0" xfId="0" applyFont="1" applyFill="1" applyBorder="1" applyAlignment="1">
      <alignment horizontal="left" vertical="center" wrapText="1"/>
    </xf>
    <xf numFmtId="0" fontId="29" fillId="0" borderId="0" xfId="0" applyFont="1" applyFill="1" applyAlignment="1">
      <alignment vertical="center"/>
    </xf>
    <xf numFmtId="0" fontId="29" fillId="0" borderId="0" xfId="0" applyFont="1" applyFill="1" applyAlignment="1">
      <alignment horizontal="center" vertical="center"/>
    </xf>
    <xf numFmtId="38" fontId="29" fillId="0" borderId="0" xfId="50" applyFont="1" applyFill="1" applyAlignment="1">
      <alignment vertical="center"/>
    </xf>
    <xf numFmtId="0" fontId="24" fillId="0" borderId="0" xfId="0" applyFont="1" applyFill="1" applyBorder="1" applyAlignment="1">
      <alignment horizontal="center" vertical="center" shrinkToFit="1"/>
    </xf>
    <xf numFmtId="0" fontId="24" fillId="0" borderId="0" xfId="0" applyFont="1" applyFill="1" applyBorder="1" applyAlignment="1">
      <alignment horizontal="center" vertical="center" wrapText="1"/>
    </xf>
    <xf numFmtId="0" fontId="24" fillId="0" borderId="0" xfId="0" applyFont="1" applyFill="1" applyBorder="1" applyAlignment="1">
      <alignment horizontal="left" vertical="center" shrinkToFit="1"/>
    </xf>
    <xf numFmtId="0" fontId="24" fillId="0" borderId="0" xfId="0" applyFont="1" applyFill="1" applyBorder="1" applyAlignment="1">
      <alignment horizontal="left" vertical="center"/>
    </xf>
    <xf numFmtId="0" fontId="24" fillId="0" borderId="0" xfId="0" applyFont="1" applyFill="1" applyBorder="1" applyAlignment="1">
      <alignment vertical="center" shrinkToFit="1"/>
    </xf>
    <xf numFmtId="0" fontId="29" fillId="0" borderId="0" xfId="0" applyFont="1" applyFill="1" applyAlignment="1">
      <alignment vertical="center" shrinkToFit="1"/>
    </xf>
    <xf numFmtId="0" fontId="29" fillId="0" borderId="0" xfId="0" applyFont="1" applyFill="1" applyBorder="1" applyAlignment="1">
      <alignment vertical="center"/>
    </xf>
    <xf numFmtId="0" fontId="24" fillId="0" borderId="0" xfId="0" applyFont="1" applyFill="1" applyBorder="1" applyAlignment="1">
      <alignment vertical="center" wrapText="1"/>
    </xf>
    <xf numFmtId="0" fontId="29" fillId="0" borderId="0" xfId="0" applyFont="1" applyFill="1" applyBorder="1" applyAlignment="1">
      <alignment vertical="center" textRotation="255"/>
    </xf>
    <xf numFmtId="0" fontId="29" fillId="0" borderId="0" xfId="0" applyFont="1" applyFill="1" applyBorder="1" applyAlignment="1">
      <alignment horizontal="center" vertical="center"/>
    </xf>
    <xf numFmtId="38" fontId="29" fillId="0" borderId="0" xfId="50" applyFont="1" applyFill="1" applyBorder="1" applyAlignment="1">
      <alignment vertical="center"/>
    </xf>
    <xf numFmtId="0" fontId="24" fillId="0" borderId="0" xfId="0" applyFont="1" applyFill="1" applyAlignment="1">
      <alignment vertical="center" shrinkToFit="1"/>
    </xf>
    <xf numFmtId="0" fontId="24" fillId="0" borderId="87" xfId="0" applyFont="1" applyFill="1" applyBorder="1" applyAlignment="1">
      <alignment vertical="center" shrinkToFit="1"/>
    </xf>
    <xf numFmtId="0" fontId="31" fillId="0" borderId="0" xfId="0" applyFont="1" applyFill="1" applyAlignment="1">
      <alignment vertical="center" wrapText="1"/>
    </xf>
    <xf numFmtId="38" fontId="24" fillId="0" borderId="0" xfId="50" applyFont="1" applyFill="1" applyAlignment="1">
      <alignment vertical="center"/>
    </xf>
    <xf numFmtId="0" fontId="24" fillId="0" borderId="85" xfId="0" applyFont="1" applyFill="1" applyBorder="1" applyAlignment="1">
      <alignment vertical="center"/>
    </xf>
    <xf numFmtId="0" fontId="24" fillId="0" borderId="77" xfId="0" applyFont="1" applyFill="1" applyBorder="1" applyAlignment="1">
      <alignment vertical="center"/>
    </xf>
    <xf numFmtId="0" fontId="24" fillId="0" borderId="77" xfId="0" applyFont="1" applyFill="1" applyBorder="1" applyAlignment="1">
      <alignment horizontal="right" vertical="center"/>
    </xf>
    <xf numFmtId="0" fontId="24" fillId="0" borderId="86" xfId="0" applyFont="1" applyFill="1" applyBorder="1" applyAlignment="1">
      <alignment vertical="center"/>
    </xf>
    <xf numFmtId="38" fontId="33" fillId="0" borderId="0" xfId="50" applyFont="1" applyFill="1" applyBorder="1" applyAlignment="1">
      <alignment vertical="center"/>
    </xf>
    <xf numFmtId="0" fontId="24" fillId="0" borderId="87" xfId="0" applyFont="1" applyFill="1" applyBorder="1" applyAlignment="1">
      <alignment vertical="center"/>
    </xf>
    <xf numFmtId="0" fontId="24" fillId="0" borderId="85" xfId="0" applyFont="1" applyFill="1" applyBorder="1" applyAlignment="1">
      <alignment horizontal="left" vertical="center"/>
    </xf>
    <xf numFmtId="0" fontId="24" fillId="0" borderId="77" xfId="0" applyFont="1" applyFill="1" applyBorder="1" applyAlignment="1">
      <alignment horizontal="right" vertical="center" shrinkToFit="1"/>
    </xf>
    <xf numFmtId="0" fontId="24" fillId="0" borderId="77" xfId="0" applyFont="1" applyFill="1" applyBorder="1" applyAlignment="1">
      <alignment vertical="center" shrinkToFit="1"/>
    </xf>
    <xf numFmtId="0" fontId="25" fillId="0" borderId="0" xfId="0" applyFont="1" applyFill="1" applyAlignment="1">
      <alignment horizontal="center" vertical="center"/>
    </xf>
    <xf numFmtId="38" fontId="25" fillId="0" borderId="0" xfId="50" applyFont="1" applyFill="1" applyAlignment="1">
      <alignment vertical="center"/>
    </xf>
    <xf numFmtId="0" fontId="2" fillId="0" borderId="0" xfId="0" applyFont="1" applyFill="1" applyAlignment="1" applyProtection="1">
      <alignment horizontal="left" vertical="center"/>
      <protection hidden="1"/>
    </xf>
    <xf numFmtId="0" fontId="2" fillId="0" borderId="0" xfId="0" applyFont="1" applyFill="1" applyAlignment="1" applyProtection="1">
      <alignment vertical="center"/>
      <protection hidden="1"/>
    </xf>
    <xf numFmtId="0" fontId="2" fillId="0" borderId="0" xfId="0" applyFont="1" applyFill="1" applyAlignment="1" applyProtection="1">
      <alignment horizontal="right" vertical="center"/>
      <protection hidden="1"/>
    </xf>
    <xf numFmtId="0" fontId="34" fillId="0" borderId="0" xfId="0" applyFont="1" applyFill="1" applyAlignment="1" applyProtection="1">
      <alignment vertical="center"/>
      <protection hidden="1"/>
    </xf>
    <xf numFmtId="0" fontId="24" fillId="0" borderId="0" xfId="0" applyFont="1" applyFill="1" applyAlignment="1" applyProtection="1">
      <alignment horizontal="right" vertical="center"/>
      <protection hidden="1"/>
    </xf>
    <xf numFmtId="0" fontId="2" fillId="0" borderId="0" xfId="0" applyFont="1" applyFill="1" applyBorder="1" applyAlignment="1" applyProtection="1">
      <alignment horizontal="left" vertical="center"/>
      <protection hidden="1"/>
    </xf>
    <xf numFmtId="0" fontId="2" fillId="0" borderId="0" xfId="0" applyFont="1" applyFill="1" applyBorder="1" applyAlignment="1" applyProtection="1">
      <alignment vertical="center"/>
      <protection hidden="1"/>
    </xf>
    <xf numFmtId="0" fontId="34" fillId="0" borderId="0" xfId="0" applyFont="1" applyFill="1" applyBorder="1" applyAlignment="1" applyProtection="1">
      <alignment vertical="center"/>
      <protection hidden="1"/>
    </xf>
    <xf numFmtId="0" fontId="24" fillId="0" borderId="0" xfId="0" applyFont="1" applyFill="1" applyBorder="1" applyAlignment="1" applyProtection="1">
      <alignment horizontal="right" vertical="center"/>
      <protection hidden="1"/>
    </xf>
    <xf numFmtId="0" fontId="4" fillId="24" borderId="0" xfId="0" applyFont="1" applyFill="1" applyBorder="1" applyAlignment="1" applyProtection="1">
      <alignment horizontal="center" vertical="center"/>
      <protection hidden="1"/>
    </xf>
    <xf numFmtId="0" fontId="36" fillId="24" borderId="0" xfId="0" applyFont="1" applyFill="1" applyBorder="1" applyAlignment="1" applyProtection="1">
      <alignment horizontal="center" vertical="center"/>
      <protection hidden="1"/>
    </xf>
    <xf numFmtId="0" fontId="2" fillId="0" borderId="0" xfId="0" applyFont="1" applyFill="1" applyBorder="1" applyAlignment="1" applyProtection="1">
      <alignment horizontal="center" vertical="center"/>
      <protection hidden="1"/>
    </xf>
    <xf numFmtId="0" fontId="5" fillId="24" borderId="0" xfId="0" applyFont="1" applyFill="1" applyBorder="1" applyAlignment="1" applyProtection="1">
      <alignment horizontal="left" vertical="center"/>
      <protection hidden="1"/>
    </xf>
    <xf numFmtId="0" fontId="2" fillId="24" borderId="0" xfId="0" applyFont="1" applyFill="1" applyBorder="1" applyAlignment="1" applyProtection="1">
      <alignment vertical="center"/>
      <protection hidden="1"/>
    </xf>
    <xf numFmtId="49" fontId="38" fillId="24" borderId="0" xfId="0" applyNumberFormat="1" applyFont="1" applyFill="1" applyBorder="1" applyAlignment="1" applyProtection="1">
      <alignment horizontal="center" vertical="center"/>
      <protection hidden="1"/>
    </xf>
    <xf numFmtId="0" fontId="38" fillId="24" borderId="0" xfId="0" applyFont="1" applyFill="1" applyBorder="1" applyAlignment="1" applyProtection="1">
      <alignment vertical="center"/>
      <protection hidden="1"/>
    </xf>
    <xf numFmtId="0" fontId="2" fillId="24" borderId="0" xfId="0" applyFont="1" applyFill="1" applyBorder="1" applyAlignment="1" applyProtection="1">
      <alignment horizontal="center" vertical="center"/>
      <protection hidden="1"/>
    </xf>
    <xf numFmtId="0" fontId="2" fillId="24" borderId="0" xfId="0" applyFont="1" applyFill="1" applyBorder="1" applyAlignment="1" applyProtection="1">
      <alignment horizontal="left" vertical="center"/>
      <protection hidden="1"/>
    </xf>
    <xf numFmtId="0" fontId="2" fillId="0" borderId="0" xfId="0" applyFont="1" applyFill="1" applyAlignment="1" applyProtection="1">
      <alignment horizontal="center" vertical="center"/>
      <protection hidden="1"/>
    </xf>
    <xf numFmtId="0" fontId="22" fillId="24" borderId="0" xfId="0" applyFont="1" applyFill="1" applyBorder="1" applyAlignment="1" applyProtection="1">
      <alignment vertical="center"/>
      <protection hidden="1"/>
    </xf>
    <xf numFmtId="0" fontId="39" fillId="24" borderId="0" xfId="0" applyFont="1" applyFill="1" applyBorder="1" applyAlignment="1" applyProtection="1">
      <alignment vertical="center"/>
      <protection hidden="1"/>
    </xf>
    <xf numFmtId="0" fontId="21" fillId="24" borderId="0" xfId="0" applyFont="1" applyFill="1" applyBorder="1" applyAlignment="1" applyProtection="1">
      <alignment vertical="center"/>
      <protection hidden="1"/>
    </xf>
    <xf numFmtId="0" fontId="19" fillId="24" borderId="0" xfId="0" applyFont="1" applyFill="1" applyBorder="1" applyAlignment="1" applyProtection="1">
      <alignment vertical="center"/>
      <protection hidden="1"/>
    </xf>
    <xf numFmtId="0" fontId="2" fillId="24" borderId="0" xfId="0" applyFont="1" applyFill="1" applyBorder="1" applyAlignment="1" applyProtection="1">
      <alignment horizontal="center" vertical="center"/>
      <protection locked="0"/>
    </xf>
    <xf numFmtId="0" fontId="2" fillId="24" borderId="0" xfId="0" applyFont="1" applyFill="1" applyBorder="1" applyAlignment="1" applyProtection="1">
      <alignment horizontal="left" vertical="center" shrinkToFit="1"/>
      <protection hidden="1"/>
    </xf>
    <xf numFmtId="49" fontId="2" fillId="24" borderId="0" xfId="0" applyNumberFormat="1" applyFont="1" applyFill="1" applyBorder="1" applyAlignment="1" applyProtection="1">
      <alignment horizontal="left" vertical="center"/>
      <protection hidden="1"/>
    </xf>
    <xf numFmtId="0" fontId="2" fillId="24" borderId="0" xfId="0" applyFont="1" applyFill="1" applyBorder="1" applyAlignment="1" applyProtection="1">
      <alignment horizontal="left" vertical="center"/>
      <protection locked="0"/>
    </xf>
    <xf numFmtId="0" fontId="19" fillId="24" borderId="0" xfId="0" applyFont="1" applyFill="1" applyBorder="1" applyAlignment="1" applyProtection="1">
      <alignment vertical="center"/>
      <protection hidden="1"/>
    </xf>
    <xf numFmtId="0" fontId="21" fillId="24" borderId="0" xfId="0" applyFont="1" applyFill="1" applyBorder="1" applyAlignment="1" applyProtection="1">
      <alignment vertical="center"/>
      <protection hidden="1"/>
    </xf>
    <xf numFmtId="0" fontId="2" fillId="24" borderId="88" xfId="0" applyFont="1" applyFill="1" applyBorder="1" applyAlignment="1" applyProtection="1">
      <alignment vertical="center"/>
      <protection hidden="1"/>
    </xf>
    <xf numFmtId="0" fontId="2" fillId="0" borderId="88" xfId="0" applyFont="1" applyFill="1" applyBorder="1" applyAlignment="1" applyProtection="1">
      <alignment vertical="center"/>
      <protection hidden="1"/>
    </xf>
    <xf numFmtId="0" fontId="21" fillId="24" borderId="0" xfId="0" applyFont="1" applyFill="1" applyBorder="1" applyAlignment="1" applyProtection="1">
      <alignment vertical="top"/>
      <protection hidden="1"/>
    </xf>
    <xf numFmtId="0" fontId="13" fillId="24" borderId="0" xfId="0" applyFont="1" applyFill="1" applyBorder="1" applyAlignment="1" applyProtection="1">
      <alignment vertical="center"/>
      <protection hidden="1"/>
    </xf>
    <xf numFmtId="0" fontId="13" fillId="0" borderId="0" xfId="0" applyFont="1" applyFill="1" applyAlignment="1" applyProtection="1">
      <alignment vertical="center"/>
      <protection hidden="1"/>
    </xf>
    <xf numFmtId="0" fontId="13" fillId="24" borderId="0" xfId="0" applyFont="1" applyFill="1" applyBorder="1" applyAlignment="1" applyProtection="1">
      <alignment horizontal="center" vertical="center"/>
      <protection hidden="1"/>
    </xf>
    <xf numFmtId="0" fontId="6" fillId="0" borderId="89" xfId="69" applyFont="1" applyBorder="1" applyAlignment="1" applyProtection="1">
      <alignment horizontal="center" vertical="center" shrinkToFit="1"/>
      <protection hidden="1"/>
    </xf>
    <xf numFmtId="0" fontId="2" fillId="0" borderId="89" xfId="69" applyFont="1" applyBorder="1" applyAlignment="1" applyProtection="1">
      <alignment vertical="center" wrapText="1"/>
      <protection hidden="1"/>
    </xf>
    <xf numFmtId="0" fontId="6" fillId="0" borderId="89" xfId="0" applyFont="1" applyFill="1" applyBorder="1" applyAlignment="1" applyProtection="1">
      <alignment horizontal="center" vertical="center"/>
      <protection hidden="1"/>
    </xf>
    <xf numFmtId="0" fontId="6" fillId="0" borderId="89" xfId="0" applyFont="1" applyFill="1" applyBorder="1" applyAlignment="1" applyProtection="1">
      <alignment vertical="center"/>
      <protection hidden="1"/>
    </xf>
    <xf numFmtId="0" fontId="2" fillId="0" borderId="89" xfId="0" applyFont="1" applyFill="1" applyBorder="1" applyAlignment="1" applyProtection="1">
      <alignment vertical="center"/>
      <protection hidden="1"/>
    </xf>
    <xf numFmtId="0" fontId="2" fillId="0" borderId="23" xfId="69" applyFont="1" applyBorder="1" applyAlignment="1" applyProtection="1">
      <alignment vertical="center" wrapText="1"/>
      <protection hidden="1"/>
    </xf>
    <xf numFmtId="0" fontId="2" fillId="0" borderId="90" xfId="69" applyFont="1" applyBorder="1" applyAlignment="1" applyProtection="1">
      <alignment vertical="center" wrapText="1"/>
      <protection hidden="1"/>
    </xf>
    <xf numFmtId="0" fontId="6" fillId="0" borderId="90" xfId="69" applyFont="1" applyBorder="1" applyAlignment="1" applyProtection="1">
      <alignment horizontal="center" vertical="center" shrinkToFit="1"/>
      <protection hidden="1"/>
    </xf>
    <xf numFmtId="0" fontId="6" fillId="0" borderId="44" xfId="69" applyFont="1" applyBorder="1" applyAlignment="1" applyProtection="1">
      <alignment horizontal="center" vertical="center" shrinkToFit="1"/>
      <protection hidden="1"/>
    </xf>
    <xf numFmtId="0" fontId="2" fillId="0" borderId="44" xfId="69" applyFont="1" applyBorder="1" applyAlignment="1" applyProtection="1">
      <alignment vertical="center" wrapText="1"/>
      <protection hidden="1"/>
    </xf>
    <xf numFmtId="0" fontId="42" fillId="0" borderId="44" xfId="0" applyFont="1" applyBorder="1" applyAlignment="1">
      <alignment horizontal="center" vertical="center"/>
    </xf>
    <xf numFmtId="0" fontId="6" fillId="0" borderId="44" xfId="69" applyFont="1" applyBorder="1" applyAlignment="1" applyProtection="1">
      <alignment vertical="center" shrinkToFit="1"/>
      <protection hidden="1"/>
    </xf>
    <xf numFmtId="0" fontId="19" fillId="0" borderId="44" xfId="69" applyFont="1" applyBorder="1" applyAlignment="1" applyProtection="1">
      <alignment vertical="center"/>
      <protection hidden="1"/>
    </xf>
    <xf numFmtId="0" fontId="41" fillId="0" borderId="44" xfId="0" applyFont="1" applyBorder="1" applyAlignment="1">
      <alignment horizontal="right" vertical="center"/>
    </xf>
    <xf numFmtId="0" fontId="41" fillId="0" borderId="91" xfId="0" applyFont="1" applyBorder="1" applyAlignment="1">
      <alignment horizontal="right" vertical="center"/>
    </xf>
    <xf numFmtId="0" fontId="43" fillId="24" borderId="0" xfId="0" applyFont="1" applyFill="1" applyBorder="1" applyAlignment="1" applyProtection="1">
      <alignment horizontal="left" vertical="center"/>
      <protection hidden="1"/>
    </xf>
    <xf numFmtId="0" fontId="2" fillId="24" borderId="0" xfId="0" applyFont="1" applyFill="1" applyBorder="1" applyAlignment="1" applyProtection="1">
      <alignment vertical="center"/>
      <protection hidden="1"/>
    </xf>
    <xf numFmtId="0" fontId="44" fillId="24" borderId="0" xfId="0" applyFont="1" applyFill="1" applyBorder="1" applyAlignment="1" applyProtection="1">
      <alignment vertical="top"/>
      <protection hidden="1"/>
    </xf>
    <xf numFmtId="0" fontId="19" fillId="24" borderId="0" xfId="0" applyFont="1" applyFill="1" applyBorder="1" applyAlignment="1" applyProtection="1">
      <alignment vertical="top"/>
      <protection hidden="1"/>
    </xf>
    <xf numFmtId="0" fontId="6" fillId="24" borderId="0" xfId="0" applyFont="1" applyFill="1" applyBorder="1" applyAlignment="1" applyProtection="1">
      <alignment horizontal="left" vertical="center"/>
      <protection hidden="1"/>
    </xf>
    <xf numFmtId="0" fontId="6" fillId="24" borderId="0" xfId="0" applyFont="1" applyFill="1" applyBorder="1" applyAlignment="1" applyProtection="1">
      <alignment horizontal="left" vertical="center" shrinkToFit="1"/>
      <protection hidden="1"/>
    </xf>
    <xf numFmtId="0" fontId="6" fillId="24" borderId="0" xfId="0" applyFont="1" applyFill="1" applyBorder="1" applyAlignment="1" applyProtection="1">
      <alignment vertical="center"/>
      <protection hidden="1"/>
    </xf>
    <xf numFmtId="0" fontId="45" fillId="24" borderId="0" xfId="0" applyFont="1" applyFill="1" applyBorder="1" applyAlignment="1" applyProtection="1">
      <alignment horizontal="center" vertical="center"/>
      <protection hidden="1"/>
    </xf>
    <xf numFmtId="0" fontId="13" fillId="24" borderId="0" xfId="0" applyFont="1" applyFill="1" applyBorder="1" applyAlignment="1" applyProtection="1">
      <alignment horizontal="left" vertical="center"/>
      <protection hidden="1"/>
    </xf>
    <xf numFmtId="49" fontId="5" fillId="24" borderId="0" xfId="0" applyNumberFormat="1" applyFont="1" applyFill="1" applyBorder="1" applyAlignment="1" applyProtection="1">
      <alignment vertical="center"/>
      <protection hidden="1"/>
    </xf>
    <xf numFmtId="0" fontId="40" fillId="0" borderId="0" xfId="0" applyFont="1" applyBorder="1" applyAlignment="1" applyProtection="1">
      <alignment horizontal="center" vertical="center"/>
      <protection hidden="1"/>
    </xf>
    <xf numFmtId="0" fontId="38" fillId="24" borderId="0" xfId="0" applyFont="1" applyFill="1" applyBorder="1" applyAlignment="1" applyProtection="1">
      <alignment vertical="center"/>
      <protection hidden="1"/>
    </xf>
    <xf numFmtId="0" fontId="47" fillId="24" borderId="0" xfId="0" applyFont="1" applyFill="1" applyBorder="1" applyAlignment="1" applyProtection="1">
      <alignment horizontal="right" vertical="center"/>
      <protection hidden="1"/>
    </xf>
    <xf numFmtId="180" fontId="2" fillId="24" borderId="0" xfId="0" applyNumberFormat="1" applyFont="1" applyFill="1" applyBorder="1" applyAlignment="1" applyProtection="1">
      <alignment vertical="center"/>
      <protection hidden="1"/>
    </xf>
    <xf numFmtId="0" fontId="21" fillId="24" borderId="0" xfId="0" applyFont="1" applyFill="1" applyBorder="1" applyAlignment="1" applyProtection="1">
      <alignment horizontal="left" vertical="center"/>
      <protection hidden="1"/>
    </xf>
    <xf numFmtId="0" fontId="34" fillId="0" borderId="0" xfId="0" applyNumberFormat="1" applyFont="1" applyBorder="1" applyAlignment="1" applyProtection="1">
      <alignment horizontal="center" vertical="center" wrapText="1"/>
      <protection hidden="1"/>
    </xf>
    <xf numFmtId="0" fontId="42" fillId="0" borderId="0" xfId="0" applyFont="1" applyBorder="1" applyAlignment="1" applyProtection="1">
      <alignment horizontal="center" vertical="center"/>
      <protection hidden="1"/>
    </xf>
    <xf numFmtId="0" fontId="47" fillId="0" borderId="0" xfId="0" applyFont="1" applyFill="1" applyAlignment="1" applyProtection="1">
      <alignment horizontal="right" vertical="center"/>
      <protection hidden="1"/>
    </xf>
    <xf numFmtId="0" fontId="6" fillId="0" borderId="0" xfId="0" applyFont="1" applyFill="1" applyAlignment="1" applyProtection="1">
      <alignment vertical="center"/>
      <protection hidden="1"/>
    </xf>
    <xf numFmtId="0" fontId="19" fillId="24" borderId="0" xfId="0" applyFont="1" applyFill="1" applyBorder="1" applyAlignment="1" applyProtection="1">
      <alignment horizontal="left" vertical="center"/>
      <protection hidden="1"/>
    </xf>
    <xf numFmtId="0" fontId="67" fillId="0" borderId="0" xfId="0" applyFont="1" applyBorder="1" applyAlignment="1" applyProtection="1">
      <alignment horizontal="left" vertical="center"/>
      <protection hidden="1"/>
    </xf>
    <xf numFmtId="0" fontId="41" fillId="0" borderId="0" xfId="0" applyFont="1" applyBorder="1" applyAlignment="1" applyProtection="1">
      <alignment horizontal="center" vertical="center"/>
      <protection hidden="1"/>
    </xf>
    <xf numFmtId="0" fontId="2" fillId="24" borderId="0" xfId="0" applyFont="1" applyFill="1" applyBorder="1" applyAlignment="1" applyProtection="1">
      <alignment vertical="center" shrinkToFit="1"/>
      <protection hidden="1"/>
    </xf>
    <xf numFmtId="0" fontId="2" fillId="24" borderId="92" xfId="0" applyFont="1" applyFill="1" applyBorder="1" applyAlignment="1" applyProtection="1">
      <alignment vertical="center" shrinkToFit="1"/>
      <protection hidden="1"/>
    </xf>
    <xf numFmtId="0" fontId="6" fillId="24" borderId="0" xfId="0" applyFont="1" applyFill="1" applyBorder="1" applyAlignment="1" applyProtection="1">
      <alignment vertical="center"/>
      <protection hidden="1"/>
    </xf>
    <xf numFmtId="3" fontId="48" fillId="24" borderId="0" xfId="0" applyNumberFormat="1" applyFont="1" applyFill="1" applyBorder="1" applyAlignment="1" applyProtection="1">
      <alignment horizontal="left" vertical="center"/>
      <protection hidden="1"/>
    </xf>
    <xf numFmtId="3" fontId="2" fillId="24" borderId="0" xfId="0" applyNumberFormat="1" applyFont="1" applyFill="1" applyBorder="1" applyAlignment="1" applyProtection="1">
      <alignment horizontal="center" vertical="center"/>
      <protection hidden="1"/>
    </xf>
    <xf numFmtId="0" fontId="2" fillId="24" borderId="87" xfId="0" applyFont="1" applyFill="1" applyBorder="1" applyAlignment="1" applyProtection="1">
      <alignment vertical="center"/>
      <protection hidden="1"/>
    </xf>
    <xf numFmtId="0" fontId="2" fillId="24" borderId="93" xfId="0" applyFont="1" applyFill="1" applyBorder="1" applyAlignment="1" applyProtection="1">
      <alignment vertical="center"/>
      <protection locked="0"/>
    </xf>
    <xf numFmtId="0" fontId="2" fillId="24" borderId="93" xfId="0" applyFont="1" applyFill="1" applyBorder="1" applyAlignment="1" applyProtection="1">
      <alignment vertical="center"/>
      <protection hidden="1"/>
    </xf>
    <xf numFmtId="0" fontId="2" fillId="24" borderId="94" xfId="0" applyFont="1" applyFill="1" applyBorder="1" applyAlignment="1" applyProtection="1">
      <alignment vertical="center"/>
      <protection hidden="1"/>
    </xf>
    <xf numFmtId="0" fontId="2" fillId="24" borderId="95" xfId="0" applyFont="1" applyFill="1" applyBorder="1" applyAlignment="1" applyProtection="1">
      <alignment vertical="center"/>
      <protection hidden="1"/>
    </xf>
    <xf numFmtId="0" fontId="2" fillId="24" borderId="0" xfId="0" applyFont="1" applyFill="1" applyBorder="1" applyAlignment="1" applyProtection="1">
      <alignment vertical="center"/>
      <protection locked="0"/>
    </xf>
    <xf numFmtId="0" fontId="2" fillId="24" borderId="92" xfId="0" applyFont="1" applyFill="1" applyBorder="1" applyAlignment="1" applyProtection="1">
      <alignment vertical="center"/>
      <protection hidden="1"/>
    </xf>
    <xf numFmtId="0" fontId="2" fillId="24" borderId="96" xfId="0" applyFont="1" applyFill="1" applyBorder="1" applyAlignment="1" applyProtection="1">
      <alignment vertical="center"/>
      <protection hidden="1"/>
    </xf>
    <xf numFmtId="0" fontId="2" fillId="24" borderId="88" xfId="0" applyFont="1" applyFill="1" applyBorder="1" applyAlignment="1" applyProtection="1">
      <alignment vertical="center"/>
      <protection locked="0"/>
    </xf>
    <xf numFmtId="0" fontId="2" fillId="24" borderId="97" xfId="0" applyFont="1" applyFill="1" applyBorder="1" applyAlignment="1" applyProtection="1">
      <alignment vertical="center"/>
      <protection hidden="1"/>
    </xf>
    <xf numFmtId="0" fontId="34" fillId="0" borderId="0" xfId="0" applyFont="1" applyFill="1" applyBorder="1" applyAlignment="1" applyProtection="1">
      <alignment vertical="center"/>
      <protection hidden="1"/>
    </xf>
    <xf numFmtId="49" fontId="2" fillId="24" borderId="0" xfId="0" applyNumberFormat="1" applyFont="1" applyFill="1" applyBorder="1" applyAlignment="1" applyProtection="1">
      <alignment horizontal="center" vertical="center"/>
      <protection hidden="1"/>
    </xf>
    <xf numFmtId="0" fontId="2" fillId="24" borderId="87" xfId="0" applyFont="1" applyFill="1" applyBorder="1" applyAlignment="1" applyProtection="1">
      <alignment vertical="center"/>
      <protection locked="0"/>
    </xf>
    <xf numFmtId="0" fontId="2" fillId="0" borderId="93" xfId="0" applyFont="1" applyFill="1" applyBorder="1" applyAlignment="1" applyProtection="1">
      <alignment vertical="center"/>
      <protection locked="0"/>
    </xf>
    <xf numFmtId="0" fontId="2" fillId="24" borderId="94" xfId="0" applyFont="1" applyFill="1" applyBorder="1" applyAlignment="1" applyProtection="1">
      <alignment vertical="center"/>
      <protection locked="0"/>
    </xf>
    <xf numFmtId="0" fontId="2" fillId="24" borderId="95" xfId="0" applyFont="1" applyFill="1" applyBorder="1" applyAlignment="1" applyProtection="1">
      <alignment vertical="center"/>
      <protection locked="0"/>
    </xf>
    <xf numFmtId="0" fontId="2" fillId="24" borderId="92" xfId="0" applyFont="1" applyFill="1" applyBorder="1" applyAlignment="1" applyProtection="1">
      <alignment vertical="center"/>
      <protection locked="0"/>
    </xf>
    <xf numFmtId="0" fontId="2" fillId="0" borderId="0" xfId="0" applyFont="1" applyFill="1" applyBorder="1" applyAlignment="1" applyProtection="1">
      <alignment vertical="center"/>
      <protection locked="0"/>
    </xf>
    <xf numFmtId="0" fontId="2" fillId="24" borderId="92" xfId="0" applyFont="1" applyFill="1" applyBorder="1" applyAlignment="1" applyProtection="1">
      <alignment horizontal="left" vertical="center"/>
      <protection locked="0"/>
    </xf>
    <xf numFmtId="0" fontId="19" fillId="24" borderId="0" xfId="0" applyFont="1" applyFill="1" applyBorder="1" applyAlignment="1" applyProtection="1">
      <alignment vertical="center"/>
      <protection locked="0"/>
    </xf>
    <xf numFmtId="0" fontId="21" fillId="24" borderId="0" xfId="0" applyFont="1" applyFill="1" applyBorder="1" applyAlignment="1" applyProtection="1">
      <alignment vertical="center"/>
      <protection locked="0"/>
    </xf>
    <xf numFmtId="0" fontId="2" fillId="24" borderId="0" xfId="0" applyFont="1" applyFill="1" applyBorder="1" applyAlignment="1" applyProtection="1">
      <alignment vertical="center"/>
      <protection locked="0"/>
    </xf>
    <xf numFmtId="0" fontId="21" fillId="24" borderId="0" xfId="0" applyFont="1" applyFill="1" applyBorder="1" applyAlignment="1" applyProtection="1">
      <alignment vertical="center"/>
      <protection locked="0"/>
    </xf>
    <xf numFmtId="0" fontId="2" fillId="24" borderId="95" xfId="0" applyFont="1" applyFill="1" applyBorder="1" applyAlignment="1" applyProtection="1">
      <alignment vertical="center"/>
      <protection locked="0"/>
    </xf>
    <xf numFmtId="0" fontId="21" fillId="24" borderId="0" xfId="0" applyFont="1" applyFill="1" applyBorder="1" applyAlignment="1" applyProtection="1">
      <alignment horizontal="left" vertical="center"/>
      <protection locked="0"/>
    </xf>
    <xf numFmtId="0" fontId="21" fillId="24" borderId="92" xfId="0" applyFont="1" applyFill="1" applyBorder="1" applyAlignment="1" applyProtection="1">
      <alignment horizontal="left" vertical="center"/>
      <protection locked="0"/>
    </xf>
    <xf numFmtId="0" fontId="34" fillId="0" borderId="95" xfId="0" applyNumberFormat="1" applyFont="1" applyBorder="1" applyAlignment="1" applyProtection="1">
      <alignment horizontal="center" vertical="center" wrapText="1"/>
      <protection locked="0"/>
    </xf>
    <xf numFmtId="0" fontId="40" fillId="0" borderId="0" xfId="0" applyFont="1" applyBorder="1" applyAlignment="1" applyProtection="1">
      <alignment horizontal="center" vertical="center"/>
      <protection locked="0"/>
    </xf>
    <xf numFmtId="0" fontId="40" fillId="0" borderId="92" xfId="0" applyFont="1" applyBorder="1" applyAlignment="1" applyProtection="1">
      <alignment horizontal="center" vertical="center"/>
      <protection locked="0"/>
    </xf>
    <xf numFmtId="0" fontId="40" fillId="0" borderId="95" xfId="0" applyFont="1" applyBorder="1" applyAlignment="1" applyProtection="1">
      <alignment horizontal="center" vertical="center"/>
      <protection locked="0"/>
    </xf>
    <xf numFmtId="0" fontId="40" fillId="0" borderId="96" xfId="0" applyFont="1" applyBorder="1" applyAlignment="1" applyProtection="1">
      <alignment horizontal="center" vertical="center"/>
      <protection locked="0"/>
    </xf>
    <xf numFmtId="0" fontId="40" fillId="0" borderId="88" xfId="0" applyFont="1" applyBorder="1" applyAlignment="1" applyProtection="1">
      <alignment horizontal="center" vertical="center"/>
      <protection locked="0"/>
    </xf>
    <xf numFmtId="0" fontId="40" fillId="0" borderId="97" xfId="0" applyFont="1" applyBorder="1" applyAlignment="1" applyProtection="1">
      <alignment horizontal="center" vertical="center"/>
      <protection locked="0"/>
    </xf>
    <xf numFmtId="0" fontId="21" fillId="24" borderId="87" xfId="0" applyFont="1" applyFill="1" applyBorder="1" applyAlignment="1" applyProtection="1">
      <alignment horizontal="center" vertical="center"/>
      <protection locked="0"/>
    </xf>
    <xf numFmtId="0" fontId="21" fillId="24" borderId="93" xfId="0" applyFont="1" applyFill="1" applyBorder="1" applyAlignment="1" applyProtection="1">
      <alignment horizontal="center" vertical="center"/>
      <protection locked="0"/>
    </xf>
    <xf numFmtId="0" fontId="21" fillId="24" borderId="93" xfId="0" applyFont="1" applyFill="1" applyBorder="1" applyAlignment="1" applyProtection="1">
      <alignment vertical="center"/>
      <protection hidden="1"/>
    </xf>
    <xf numFmtId="0" fontId="21" fillId="24" borderId="94" xfId="0" applyFont="1" applyFill="1" applyBorder="1" applyAlignment="1" applyProtection="1">
      <alignment vertical="center"/>
      <protection hidden="1"/>
    </xf>
    <xf numFmtId="0" fontId="21" fillId="24" borderId="95" xfId="0" applyFont="1" applyFill="1" applyBorder="1" applyAlignment="1" applyProtection="1">
      <alignment horizontal="center" vertical="center"/>
      <protection locked="0"/>
    </xf>
    <xf numFmtId="0" fontId="21" fillId="0" borderId="0" xfId="0" applyFont="1" applyFill="1" applyAlignment="1" applyProtection="1">
      <alignment vertical="center"/>
      <protection hidden="1"/>
    </xf>
    <xf numFmtId="0" fontId="21" fillId="24" borderId="0" xfId="0" applyFont="1" applyFill="1" applyBorder="1" applyAlignment="1" applyProtection="1">
      <alignment horizontal="center" vertical="center"/>
      <protection locked="0"/>
    </xf>
    <xf numFmtId="0" fontId="21" fillId="24" borderId="92" xfId="0" applyFont="1" applyFill="1" applyBorder="1" applyAlignment="1" applyProtection="1">
      <alignment vertical="center"/>
      <protection hidden="1"/>
    </xf>
    <xf numFmtId="0" fontId="21" fillId="24" borderId="96" xfId="0" applyFont="1" applyFill="1" applyBorder="1" applyAlignment="1" applyProtection="1">
      <alignment horizontal="center" vertical="center"/>
      <protection locked="0"/>
    </xf>
    <xf numFmtId="0" fontId="21" fillId="24" borderId="97" xfId="0" applyFont="1" applyFill="1" applyBorder="1" applyAlignment="1" applyProtection="1">
      <alignment vertical="center" wrapText="1"/>
      <protection hidden="1"/>
    </xf>
    <xf numFmtId="0" fontId="21" fillId="24" borderId="97" xfId="0" applyFont="1" applyFill="1" applyBorder="1" applyAlignment="1" applyProtection="1">
      <alignment vertical="center"/>
      <protection hidden="1"/>
    </xf>
    <xf numFmtId="0" fontId="21" fillId="0" borderId="93" xfId="0" applyFont="1" applyBorder="1" applyAlignment="1" applyProtection="1">
      <alignment vertical="center"/>
      <protection hidden="1"/>
    </xf>
    <xf numFmtId="0" fontId="21" fillId="0" borderId="94" xfId="0" applyFont="1" applyBorder="1" applyAlignment="1" applyProtection="1">
      <alignment vertical="center"/>
      <protection hidden="1"/>
    </xf>
    <xf numFmtId="0" fontId="21" fillId="0" borderId="0" xfId="0" applyFont="1" applyBorder="1" applyAlignment="1" applyProtection="1">
      <alignment vertical="center"/>
      <protection hidden="1"/>
    </xf>
    <xf numFmtId="0" fontId="21" fillId="0" borderId="92" xfId="0" applyFont="1" applyBorder="1" applyAlignment="1" applyProtection="1">
      <alignment vertical="center"/>
      <protection hidden="1"/>
    </xf>
    <xf numFmtId="0" fontId="21" fillId="24" borderId="93" xfId="0" applyFont="1" applyFill="1" applyBorder="1" applyAlignment="1" applyProtection="1">
      <alignment vertical="top"/>
      <protection hidden="1"/>
    </xf>
    <xf numFmtId="0" fontId="21" fillId="24" borderId="94" xfId="0" applyFont="1" applyFill="1" applyBorder="1" applyAlignment="1" applyProtection="1">
      <alignment vertical="top"/>
      <protection hidden="1"/>
    </xf>
    <xf numFmtId="0" fontId="21" fillId="24" borderId="0" xfId="0" applyFont="1" applyFill="1" applyBorder="1" applyAlignment="1" applyProtection="1">
      <alignment horizontal="center" vertical="center"/>
      <protection hidden="1"/>
    </xf>
    <xf numFmtId="0" fontId="21" fillId="24" borderId="92" xfId="0" applyFont="1" applyFill="1" applyBorder="1" applyAlignment="1" applyProtection="1">
      <alignment vertical="top"/>
      <protection hidden="1"/>
    </xf>
    <xf numFmtId="0" fontId="6" fillId="24" borderId="85" xfId="0" applyFont="1" applyFill="1" applyBorder="1" applyAlignment="1" applyProtection="1">
      <alignment horizontal="center" vertical="center"/>
      <protection locked="0"/>
    </xf>
    <xf numFmtId="0" fontId="6" fillId="24" borderId="77" xfId="0" applyFont="1" applyFill="1" applyBorder="1" applyAlignment="1" applyProtection="1">
      <alignment vertical="center"/>
      <protection hidden="1"/>
    </xf>
    <xf numFmtId="0" fontId="6" fillId="24" borderId="77" xfId="0" applyFont="1" applyFill="1" applyBorder="1" applyAlignment="1" applyProtection="1">
      <alignment horizontal="center" vertical="center"/>
      <protection locked="0"/>
    </xf>
    <xf numFmtId="0" fontId="2" fillId="0" borderId="77" xfId="0" applyFont="1" applyFill="1" applyBorder="1" applyAlignment="1" applyProtection="1">
      <alignment vertical="center"/>
      <protection hidden="1"/>
    </xf>
    <xf numFmtId="0" fontId="6" fillId="24" borderId="86" xfId="0" applyFont="1" applyFill="1" applyBorder="1" applyAlignment="1" applyProtection="1">
      <alignment vertical="center"/>
      <protection hidden="1"/>
    </xf>
    <xf numFmtId="0" fontId="2" fillId="24" borderId="93" xfId="0" applyFont="1" applyFill="1" applyBorder="1" applyAlignment="1" applyProtection="1">
      <alignment vertical="center" wrapText="1"/>
      <protection hidden="1"/>
    </xf>
    <xf numFmtId="0" fontId="2" fillId="0" borderId="93" xfId="0" applyFont="1" applyFill="1" applyBorder="1" applyAlignment="1" applyProtection="1">
      <alignment vertical="center"/>
      <protection hidden="1"/>
    </xf>
    <xf numFmtId="0" fontId="6" fillId="24" borderId="93" xfId="0" applyFont="1" applyFill="1" applyBorder="1" applyAlignment="1" applyProtection="1">
      <alignment vertical="center"/>
      <protection hidden="1"/>
    </xf>
    <xf numFmtId="0" fontId="2" fillId="0" borderId="0" xfId="0" applyFont="1" applyFill="1" applyBorder="1" applyAlignment="1" applyProtection="1">
      <alignment vertical="center"/>
      <protection hidden="1"/>
    </xf>
    <xf numFmtId="0" fontId="49" fillId="0" borderId="0" xfId="0" applyFont="1" applyFill="1" applyBorder="1" applyAlignment="1" applyProtection="1">
      <alignment vertical="center"/>
      <protection hidden="1"/>
    </xf>
    <xf numFmtId="0" fontId="2" fillId="0" borderId="87" xfId="0" applyFont="1" applyFill="1" applyBorder="1" applyAlignment="1" applyProtection="1">
      <alignment vertical="center"/>
      <protection hidden="1"/>
    </xf>
    <xf numFmtId="0" fontId="2" fillId="0" borderId="94" xfId="0" applyFont="1" applyFill="1" applyBorder="1" applyAlignment="1" applyProtection="1">
      <alignment vertical="center"/>
      <protection hidden="1"/>
    </xf>
    <xf numFmtId="0" fontId="2" fillId="0" borderId="95" xfId="0" applyFont="1" applyFill="1" applyBorder="1" applyAlignment="1" applyProtection="1">
      <alignment vertical="center"/>
      <protection hidden="1"/>
    </xf>
    <xf numFmtId="0" fontId="2" fillId="0" borderId="92" xfId="0" applyFont="1" applyFill="1" applyBorder="1" applyAlignment="1" applyProtection="1">
      <alignment vertical="center"/>
      <protection hidden="1"/>
    </xf>
    <xf numFmtId="0" fontId="22" fillId="0" borderId="0" xfId="0" applyFont="1" applyFill="1" applyBorder="1" applyAlignment="1" applyProtection="1">
      <alignment vertical="center"/>
      <protection hidden="1"/>
    </xf>
    <xf numFmtId="0" fontId="22" fillId="0" borderId="92" xfId="0" applyFont="1" applyFill="1" applyBorder="1" applyAlignment="1" applyProtection="1">
      <alignment vertical="center"/>
      <protection hidden="1"/>
    </xf>
    <xf numFmtId="0" fontId="5" fillId="0" borderId="95" xfId="0" applyFont="1" applyFill="1" applyBorder="1" applyAlignment="1" applyProtection="1">
      <alignment vertical="center"/>
      <protection hidden="1"/>
    </xf>
    <xf numFmtId="0" fontId="2" fillId="0" borderId="96" xfId="0" applyFont="1" applyFill="1" applyBorder="1" applyAlignment="1" applyProtection="1">
      <alignment vertical="center"/>
      <protection hidden="1"/>
    </xf>
    <xf numFmtId="0" fontId="2" fillId="0" borderId="97" xfId="0" applyFont="1" applyFill="1" applyBorder="1" applyAlignment="1" applyProtection="1">
      <alignment vertical="center"/>
      <protection hidden="1"/>
    </xf>
    <xf numFmtId="0" fontId="5" fillId="0" borderId="0" xfId="0" applyFont="1" applyFill="1" applyBorder="1" applyAlignment="1" applyProtection="1">
      <alignment vertical="center"/>
      <protection hidden="1"/>
    </xf>
    <xf numFmtId="0" fontId="6" fillId="0" borderId="0" xfId="0" applyFont="1" applyFill="1" applyBorder="1" applyAlignment="1" applyProtection="1">
      <alignment horizontal="left" vertical="center"/>
      <protection hidden="1"/>
    </xf>
    <xf numFmtId="0" fontId="2" fillId="0" borderId="77" xfId="67" applyFont="1" applyFill="1" applyBorder="1" applyAlignment="1" applyProtection="1">
      <alignment horizontal="center" vertical="center"/>
      <protection hidden="1"/>
    </xf>
    <xf numFmtId="0" fontId="6" fillId="0" borderId="0" xfId="0" applyFont="1" applyFill="1" applyBorder="1" applyAlignment="1" applyProtection="1">
      <alignment vertical="center"/>
      <protection hidden="1"/>
    </xf>
    <xf numFmtId="0" fontId="2" fillId="0" borderId="0" xfId="67" applyFont="1" applyFill="1" applyBorder="1" applyAlignment="1" applyProtection="1">
      <alignment horizontal="center" vertical="center"/>
      <protection hidden="1"/>
    </xf>
    <xf numFmtId="0" fontId="2" fillId="0" borderId="0" xfId="67" applyFont="1" applyFill="1" applyBorder="1" applyProtection="1">
      <alignment vertical="center"/>
      <protection hidden="1"/>
    </xf>
    <xf numFmtId="0" fontId="10" fillId="0" borderId="0" xfId="67" applyFont="1" applyFill="1" applyBorder="1" applyProtection="1">
      <alignment vertical="center"/>
      <protection hidden="1"/>
    </xf>
    <xf numFmtId="0" fontId="13" fillId="0" borderId="0" xfId="0" applyFont="1" applyFill="1" applyBorder="1" applyAlignment="1" applyProtection="1">
      <alignment vertical="center"/>
      <protection hidden="1"/>
    </xf>
    <xf numFmtId="0" fontId="2" fillId="0" borderId="0" xfId="67" applyFont="1" applyFill="1" applyBorder="1" applyAlignment="1" applyProtection="1">
      <alignment vertical="center" wrapText="1"/>
      <protection hidden="1"/>
    </xf>
    <xf numFmtId="0" fontId="6" fillId="0" borderId="0" xfId="67" applyFont="1" applyFill="1" applyBorder="1" applyAlignment="1" applyProtection="1">
      <alignment vertical="center"/>
      <protection hidden="1"/>
    </xf>
    <xf numFmtId="0" fontId="6" fillId="0" borderId="0" xfId="0" applyFont="1" applyFill="1" applyBorder="1" applyAlignment="1" applyProtection="1">
      <alignment vertical="center"/>
      <protection hidden="1"/>
    </xf>
    <xf numFmtId="0" fontId="21" fillId="0" borderId="0" xfId="0" applyFont="1" applyFill="1" applyBorder="1" applyAlignment="1" applyProtection="1">
      <alignment vertical="center"/>
      <protection hidden="1"/>
    </xf>
    <xf numFmtId="0" fontId="51" fillId="0" borderId="0" xfId="67" applyFont="1" applyFill="1" applyBorder="1" applyProtection="1">
      <alignment vertical="center"/>
      <protection hidden="1"/>
    </xf>
    <xf numFmtId="0" fontId="13" fillId="0" borderId="0" xfId="67" applyFont="1" applyFill="1" applyBorder="1" applyProtection="1">
      <alignment vertical="center"/>
      <protection hidden="1"/>
    </xf>
    <xf numFmtId="0" fontId="2" fillId="24" borderId="0" xfId="0" applyFont="1" applyFill="1" applyAlignment="1" applyProtection="1">
      <alignment horizontal="left" vertical="center"/>
      <protection hidden="1"/>
    </xf>
    <xf numFmtId="0" fontId="2" fillId="24" borderId="0" xfId="0" applyFont="1" applyFill="1" applyAlignment="1" applyProtection="1">
      <alignment vertical="center"/>
      <protection hidden="1"/>
    </xf>
    <xf numFmtId="0" fontId="2" fillId="0" borderId="0" xfId="67" applyFont="1" applyFill="1" applyBorder="1" applyAlignment="1" applyProtection="1">
      <alignment vertical="center"/>
      <protection hidden="1"/>
    </xf>
    <xf numFmtId="0" fontId="0" fillId="0" borderId="86" xfId="0" applyBorder="1" applyAlignment="1" applyProtection="1">
      <alignment horizontal="center" vertical="center"/>
      <protection hidden="1"/>
    </xf>
    <xf numFmtId="0" fontId="21" fillId="24" borderId="0" xfId="0" applyFont="1" applyFill="1" applyAlignment="1" applyProtection="1">
      <alignment vertical="center"/>
      <protection hidden="1"/>
    </xf>
    <xf numFmtId="0" fontId="51" fillId="24" borderId="0" xfId="0" applyFont="1" applyFill="1" applyAlignment="1" applyProtection="1">
      <alignment vertical="center"/>
      <protection hidden="1"/>
    </xf>
    <xf numFmtId="9" fontId="21" fillId="24" borderId="0" xfId="0" applyNumberFormat="1" applyFont="1" applyFill="1" applyAlignment="1" applyProtection="1">
      <alignment vertical="center"/>
      <protection hidden="1"/>
    </xf>
    <xf numFmtId="0" fontId="53" fillId="0" borderId="0" xfId="67" applyFont="1" applyFill="1" applyBorder="1" applyAlignment="1" applyProtection="1">
      <alignment horizontal="left" vertical="center"/>
      <protection hidden="1"/>
    </xf>
    <xf numFmtId="0" fontId="53" fillId="0" borderId="0" xfId="67" applyFont="1" applyFill="1" applyBorder="1" applyAlignment="1" applyProtection="1">
      <alignment vertical="center"/>
      <protection hidden="1"/>
    </xf>
    <xf numFmtId="0" fontId="5" fillId="0" borderId="0" xfId="67" applyFont="1" applyFill="1" applyBorder="1" applyAlignment="1" applyProtection="1">
      <alignment horizontal="center" vertical="center"/>
      <protection hidden="1"/>
    </xf>
    <xf numFmtId="0" fontId="2" fillId="0" borderId="0" xfId="67" applyFont="1" applyFill="1" applyBorder="1" applyAlignment="1" applyProtection="1">
      <alignment horizontal="center" vertical="center" wrapText="1"/>
      <protection hidden="1"/>
    </xf>
    <xf numFmtId="0" fontId="47" fillId="0" borderId="0" xfId="67" applyFont="1" applyFill="1" applyBorder="1" applyAlignment="1" applyProtection="1">
      <alignment horizontal="center" vertical="center"/>
      <protection hidden="1"/>
    </xf>
    <xf numFmtId="0" fontId="6" fillId="0" borderId="0" xfId="67" applyFont="1" applyFill="1" applyBorder="1" applyAlignment="1" applyProtection="1">
      <alignment horizontal="center" vertical="center"/>
      <protection hidden="1"/>
    </xf>
    <xf numFmtId="0" fontId="38" fillId="0" borderId="0" xfId="0" applyFont="1" applyFill="1" applyAlignment="1" applyProtection="1">
      <alignment horizontal="left" vertical="center"/>
      <protection hidden="1"/>
    </xf>
    <xf numFmtId="0" fontId="0" fillId="0" borderId="0" xfId="63">
      <alignment vertical="center"/>
      <protection/>
    </xf>
    <xf numFmtId="0" fontId="2" fillId="0" borderId="85" xfId="69" applyFont="1" applyBorder="1" applyProtection="1">
      <alignment vertical="center"/>
      <protection hidden="1"/>
    </xf>
    <xf numFmtId="0" fontId="62" fillId="0" borderId="0" xfId="67" applyFont="1" applyFill="1" applyBorder="1" applyAlignment="1" applyProtection="1">
      <alignment vertical="center" wrapText="1"/>
      <protection hidden="1"/>
    </xf>
    <xf numFmtId="0" fontId="55" fillId="0" borderId="0" xfId="63" applyFont="1" applyFill="1">
      <alignment vertical="center"/>
      <protection/>
    </xf>
    <xf numFmtId="0" fontId="40" fillId="0" borderId="0" xfId="63" applyFont="1" applyFill="1">
      <alignment vertical="center"/>
      <protection/>
    </xf>
    <xf numFmtId="0" fontId="56" fillId="0" borderId="0" xfId="0" applyFont="1" applyFill="1" applyBorder="1" applyAlignment="1" applyProtection="1">
      <alignment vertical="center"/>
      <protection hidden="1"/>
    </xf>
    <xf numFmtId="0" fontId="57" fillId="0" borderId="0" xfId="67" applyFont="1" applyFill="1" applyBorder="1" applyAlignment="1" applyProtection="1">
      <alignment horizontal="center" vertical="center"/>
      <protection hidden="1"/>
    </xf>
    <xf numFmtId="0" fontId="58" fillId="0" borderId="0" xfId="0" applyFont="1" applyFill="1" applyBorder="1" applyAlignment="1" applyProtection="1">
      <alignment vertical="center"/>
      <protection hidden="1"/>
    </xf>
    <xf numFmtId="0" fontId="58" fillId="0" borderId="0" xfId="0" applyFont="1" applyFill="1" applyBorder="1" applyAlignment="1" applyProtection="1">
      <alignment vertical="center"/>
      <protection hidden="1"/>
    </xf>
    <xf numFmtId="49" fontId="43" fillId="24" borderId="0" xfId="0" applyNumberFormat="1" applyFont="1" applyFill="1" applyBorder="1" applyAlignment="1" applyProtection="1">
      <alignment horizontal="center" vertical="center"/>
      <protection hidden="1"/>
    </xf>
    <xf numFmtId="0" fontId="2" fillId="0" borderId="0" xfId="69" applyFont="1" applyBorder="1" applyProtection="1">
      <alignment vertical="center"/>
      <protection hidden="1"/>
    </xf>
    <xf numFmtId="0" fontId="6" fillId="0" borderId="0" xfId="67" applyFont="1" applyFill="1" applyBorder="1" applyAlignment="1" applyProtection="1">
      <alignment horizontal="left" vertical="center"/>
      <protection hidden="1"/>
    </xf>
    <xf numFmtId="0" fontId="6" fillId="0" borderId="0" xfId="67" applyFont="1" applyFill="1" applyBorder="1" applyAlignment="1" applyProtection="1">
      <alignment horizontal="center" vertical="center" wrapText="1"/>
      <protection hidden="1"/>
    </xf>
    <xf numFmtId="0" fontId="2" fillId="0" borderId="0" xfId="67" applyFont="1" applyFill="1" applyBorder="1" applyAlignment="1" applyProtection="1">
      <alignment vertical="center" textRotation="255" wrapText="1"/>
      <protection hidden="1"/>
    </xf>
    <xf numFmtId="0" fontId="47" fillId="0" borderId="0" xfId="67" applyFont="1" applyFill="1" applyBorder="1" applyAlignment="1" applyProtection="1">
      <alignment horizontal="left" vertical="center"/>
      <protection hidden="1"/>
    </xf>
    <xf numFmtId="0" fontId="47" fillId="0" borderId="0" xfId="67" applyFont="1" applyFill="1" applyBorder="1" applyAlignment="1" applyProtection="1">
      <alignment vertical="center"/>
      <protection hidden="1"/>
    </xf>
    <xf numFmtId="0" fontId="5" fillId="0" borderId="0" xfId="67" applyFont="1" applyFill="1" applyBorder="1" applyAlignment="1" applyProtection="1">
      <alignment vertical="center"/>
      <protection hidden="1"/>
    </xf>
    <xf numFmtId="0" fontId="2" fillId="0" borderId="93" xfId="67" applyFont="1" applyFill="1" applyBorder="1" applyAlignment="1" applyProtection="1">
      <alignment vertical="center" textRotation="255" wrapText="1"/>
      <protection hidden="1"/>
    </xf>
    <xf numFmtId="0" fontId="2" fillId="0" borderId="93" xfId="67" applyFont="1" applyFill="1" applyBorder="1" applyAlignment="1" applyProtection="1">
      <alignment vertical="center" shrinkToFit="1"/>
      <protection hidden="1"/>
    </xf>
    <xf numFmtId="0" fontId="2" fillId="0" borderId="93" xfId="67" applyFont="1" applyFill="1" applyBorder="1" applyAlignment="1" applyProtection="1">
      <alignment vertical="center" wrapText="1"/>
      <protection hidden="1"/>
    </xf>
    <xf numFmtId="0" fontId="0" fillId="0" borderId="42" xfId="0" applyBorder="1" applyAlignment="1">
      <alignment vertical="center"/>
    </xf>
    <xf numFmtId="0" fontId="0" fillId="0" borderId="95" xfId="0" applyBorder="1" applyAlignment="1">
      <alignment vertical="center"/>
    </xf>
    <xf numFmtId="0" fontId="13" fillId="24" borderId="93" xfId="67" applyFont="1" applyFill="1" applyBorder="1" applyAlignment="1" applyProtection="1">
      <alignment vertical="center" wrapText="1"/>
      <protection hidden="1"/>
    </xf>
    <xf numFmtId="49" fontId="38" fillId="24" borderId="0" xfId="0" applyNumberFormat="1" applyFont="1" applyFill="1" applyBorder="1" applyAlignment="1">
      <alignment horizontal="center" vertical="center"/>
    </xf>
    <xf numFmtId="0" fontId="38" fillId="24" borderId="0" xfId="0" applyFont="1" applyFill="1" applyBorder="1" applyAlignment="1">
      <alignment vertical="center"/>
    </xf>
    <xf numFmtId="0" fontId="43" fillId="0" borderId="0" xfId="0" applyFont="1" applyFill="1" applyBorder="1" applyAlignment="1" applyProtection="1">
      <alignment vertical="center"/>
      <protection hidden="1"/>
    </xf>
    <xf numFmtId="0" fontId="5" fillId="24" borderId="0" xfId="0" applyFont="1" applyFill="1" applyBorder="1" applyAlignment="1" applyProtection="1">
      <alignment vertical="center"/>
      <protection hidden="1"/>
    </xf>
    <xf numFmtId="0" fontId="2" fillId="0" borderId="0" xfId="0" applyFont="1" applyFill="1" applyBorder="1" applyAlignment="1" applyProtection="1">
      <alignment horizontal="left" vertical="center" shrinkToFit="1"/>
      <protection hidden="1"/>
    </xf>
    <xf numFmtId="0" fontId="5" fillId="24" borderId="85" xfId="0" applyFont="1" applyFill="1" applyBorder="1" applyAlignment="1" applyProtection="1">
      <alignment vertical="center"/>
      <protection hidden="1"/>
    </xf>
    <xf numFmtId="0" fontId="2" fillId="24" borderId="77" xfId="0" applyFont="1" applyFill="1" applyBorder="1" applyAlignment="1" applyProtection="1">
      <alignment vertical="center"/>
      <protection hidden="1"/>
    </xf>
    <xf numFmtId="0" fontId="59" fillId="0" borderId="0" xfId="67" applyFont="1" applyBorder="1" applyAlignment="1" applyProtection="1">
      <alignment horizontal="left" vertical="center"/>
      <protection hidden="1"/>
    </xf>
    <xf numFmtId="0" fontId="60" fillId="0" borderId="0" xfId="67" applyFont="1" applyAlignment="1" applyProtection="1">
      <alignment horizontal="left" vertical="center"/>
      <protection hidden="1"/>
    </xf>
    <xf numFmtId="0" fontId="42" fillId="0" borderId="0" xfId="69" applyFont="1" applyProtection="1">
      <alignment vertical="center"/>
      <protection hidden="1"/>
    </xf>
    <xf numFmtId="0" fontId="59" fillId="0" borderId="0" xfId="67" applyFont="1" applyAlignment="1" applyProtection="1">
      <alignment horizontal="center" vertical="center"/>
      <protection hidden="1"/>
    </xf>
    <xf numFmtId="0" fontId="42" fillId="0" borderId="0" xfId="67" applyFont="1" applyAlignment="1">
      <alignment horizontal="center" vertical="center"/>
      <protection/>
    </xf>
    <xf numFmtId="0" fontId="42" fillId="0" borderId="0" xfId="69" applyFont="1">
      <alignment vertical="center"/>
      <protection/>
    </xf>
    <xf numFmtId="0" fontId="62" fillId="24" borderId="0" xfId="0" applyFont="1" applyFill="1" applyBorder="1" applyAlignment="1" applyProtection="1">
      <alignment vertical="center"/>
      <protection hidden="1"/>
    </xf>
    <xf numFmtId="0" fontId="6" fillId="0" borderId="88" xfId="69" applyFont="1" applyBorder="1" applyAlignment="1">
      <alignment vertical="center"/>
      <protection/>
    </xf>
    <xf numFmtId="0" fontId="6" fillId="0" borderId="97" xfId="69" applyFont="1" applyBorder="1" applyAlignment="1">
      <alignment vertical="center"/>
      <protection/>
    </xf>
    <xf numFmtId="0" fontId="15" fillId="0" borderId="77" xfId="67" applyFont="1" applyBorder="1" applyAlignment="1" applyProtection="1">
      <alignment vertical="center"/>
      <protection hidden="1"/>
    </xf>
    <xf numFmtId="0" fontId="15" fillId="0" borderId="86" xfId="67" applyFont="1" applyBorder="1" applyAlignment="1" applyProtection="1">
      <alignment vertical="center"/>
      <protection hidden="1"/>
    </xf>
    <xf numFmtId="0" fontId="15" fillId="0" borderId="85" xfId="67" applyFont="1" applyBorder="1" applyAlignment="1" applyProtection="1">
      <alignment vertical="center"/>
      <protection hidden="1"/>
    </xf>
    <xf numFmtId="0" fontId="42" fillId="0" borderId="0" xfId="67" applyFont="1" applyAlignment="1" applyProtection="1">
      <alignment horizontal="center" vertical="center"/>
      <protection hidden="1"/>
    </xf>
    <xf numFmtId="0" fontId="42" fillId="0" borderId="0" xfId="67" applyFont="1" applyAlignment="1">
      <alignment horizontal="center" vertical="center" shrinkToFit="1"/>
      <protection/>
    </xf>
    <xf numFmtId="0" fontId="42" fillId="0" borderId="0" xfId="69" applyFont="1" applyAlignment="1">
      <alignment vertical="center" shrinkToFit="1"/>
      <protection/>
    </xf>
    <xf numFmtId="0" fontId="61" fillId="0" borderId="88" xfId="67" applyFont="1" applyFill="1" applyBorder="1" applyAlignment="1" applyProtection="1">
      <alignment horizontal="left" vertical="center"/>
      <protection hidden="1"/>
    </xf>
    <xf numFmtId="0" fontId="6" fillId="0" borderId="88" xfId="67" applyFont="1" applyFill="1" applyBorder="1" applyAlignment="1" applyProtection="1">
      <alignment horizontal="left" vertical="center"/>
      <protection hidden="1"/>
    </xf>
    <xf numFmtId="0" fontId="6" fillId="0" borderId="88" xfId="67" applyFont="1" applyFill="1" applyBorder="1" applyAlignment="1" applyProtection="1">
      <alignment horizontal="center" vertical="center"/>
      <protection hidden="1"/>
    </xf>
    <xf numFmtId="0" fontId="48" fillId="24" borderId="0" xfId="0" applyFont="1" applyFill="1" applyBorder="1" applyAlignment="1" applyProtection="1">
      <alignment vertical="center"/>
      <protection hidden="1"/>
    </xf>
    <xf numFmtId="0" fontId="42" fillId="0" borderId="85" xfId="69" applyFont="1" applyFill="1" applyBorder="1" applyProtection="1">
      <alignment vertical="center"/>
      <protection hidden="1"/>
    </xf>
    <xf numFmtId="0" fontId="61" fillId="0" borderId="85" xfId="69" applyFont="1" applyFill="1" applyBorder="1" applyProtection="1">
      <alignment vertical="center"/>
      <protection hidden="1"/>
    </xf>
    <xf numFmtId="0" fontId="42" fillId="0" borderId="77" xfId="69" applyFont="1" applyFill="1" applyBorder="1" applyProtection="1">
      <alignment vertical="center"/>
      <protection hidden="1"/>
    </xf>
    <xf numFmtId="0" fontId="42" fillId="0" borderId="77" xfId="67" applyFont="1" applyFill="1" applyBorder="1" applyProtection="1">
      <alignment vertical="center"/>
      <protection hidden="1"/>
    </xf>
    <xf numFmtId="0" fontId="42" fillId="0" borderId="77" xfId="67" applyFont="1" applyFill="1" applyBorder="1" applyAlignment="1" applyProtection="1">
      <alignment vertical="center" shrinkToFit="1"/>
      <protection hidden="1"/>
    </xf>
    <xf numFmtId="0" fontId="42" fillId="0" borderId="77" xfId="69" applyFont="1" applyFill="1" applyBorder="1" applyAlignment="1" applyProtection="1">
      <alignment vertical="center" shrinkToFit="1"/>
      <protection hidden="1"/>
    </xf>
    <xf numFmtId="0" fontId="42" fillId="0" borderId="86" xfId="69" applyFont="1" applyFill="1" applyBorder="1" applyAlignment="1" applyProtection="1">
      <alignment vertical="center" shrinkToFit="1"/>
      <protection hidden="1"/>
    </xf>
    <xf numFmtId="0" fontId="62" fillId="0" borderId="0" xfId="0" applyFont="1" applyFill="1" applyBorder="1" applyAlignment="1" applyProtection="1">
      <alignment vertical="center"/>
      <protection hidden="1"/>
    </xf>
    <xf numFmtId="0" fontId="42" fillId="0" borderId="96" xfId="69" applyFont="1" applyFill="1" applyBorder="1" applyProtection="1">
      <alignment vertical="center"/>
      <protection hidden="1"/>
    </xf>
    <xf numFmtId="0" fontId="63" fillId="0" borderId="88" xfId="69" applyFont="1" applyFill="1" applyBorder="1" applyProtection="1">
      <alignment vertical="center"/>
      <protection hidden="1"/>
    </xf>
    <xf numFmtId="0" fontId="63" fillId="0" borderId="88" xfId="67" applyFont="1" applyFill="1" applyBorder="1" applyProtection="1">
      <alignment vertical="center"/>
      <protection hidden="1"/>
    </xf>
    <xf numFmtId="0" fontId="63" fillId="0" borderId="88" xfId="67" applyFont="1" applyFill="1" applyBorder="1" applyAlignment="1" applyProtection="1">
      <alignment vertical="center" shrinkToFit="1"/>
      <protection hidden="1"/>
    </xf>
    <xf numFmtId="0" fontId="63" fillId="0" borderId="88" xfId="69" applyFont="1" applyFill="1" applyBorder="1" applyAlignment="1" applyProtection="1">
      <alignment vertical="center" shrinkToFit="1"/>
      <protection hidden="1"/>
    </xf>
    <xf numFmtId="0" fontId="63" fillId="0" borderId="97" xfId="69" applyFont="1" applyFill="1" applyBorder="1" applyAlignment="1" applyProtection="1">
      <alignment vertical="center" shrinkToFit="1"/>
      <protection hidden="1"/>
    </xf>
    <xf numFmtId="0" fontId="2" fillId="24" borderId="87" xfId="0" applyFont="1" applyFill="1" applyBorder="1" applyAlignment="1" applyProtection="1">
      <alignment vertical="center"/>
      <protection hidden="1"/>
    </xf>
    <xf numFmtId="0" fontId="42" fillId="0" borderId="0" xfId="69" applyFont="1" applyFill="1" applyBorder="1" applyProtection="1">
      <alignment vertical="center"/>
      <protection hidden="1"/>
    </xf>
    <xf numFmtId="0" fontId="2" fillId="24" borderId="0" xfId="0" applyFont="1" applyFill="1" applyBorder="1" applyAlignment="1" applyProtection="1" quotePrefix="1">
      <alignment vertical="center"/>
      <protection hidden="1"/>
    </xf>
    <xf numFmtId="0" fontId="2" fillId="24" borderId="95" xfId="0" applyFont="1" applyFill="1" applyBorder="1" applyAlignment="1" applyProtection="1">
      <alignment vertical="center"/>
      <protection hidden="1"/>
    </xf>
    <xf numFmtId="0" fontId="43" fillId="24" borderId="0" xfId="0" applyFont="1" applyFill="1" applyBorder="1" applyAlignment="1" applyProtection="1">
      <alignment horizontal="center" vertical="center"/>
      <protection hidden="1"/>
    </xf>
    <xf numFmtId="0" fontId="43" fillId="0" borderId="0" xfId="0" applyFont="1" applyFill="1" applyBorder="1" applyAlignment="1" applyProtection="1">
      <alignment vertical="center"/>
      <protection hidden="1"/>
    </xf>
    <xf numFmtId="0" fontId="2" fillId="0" borderId="0" xfId="0" applyFont="1" applyFill="1" applyBorder="1" applyAlignment="1" applyProtection="1" quotePrefix="1">
      <alignment vertical="center"/>
      <protection hidden="1"/>
    </xf>
    <xf numFmtId="0" fontId="43" fillId="0" borderId="0" xfId="0" applyFont="1" applyFill="1" applyBorder="1" applyAlignment="1" applyProtection="1" quotePrefix="1">
      <alignment vertical="center"/>
      <protection hidden="1"/>
    </xf>
    <xf numFmtId="0" fontId="43" fillId="0" borderId="0" xfId="0" applyFont="1" applyFill="1" applyBorder="1" applyAlignment="1" applyProtection="1" quotePrefix="1">
      <alignment horizontal="center" vertical="center"/>
      <protection hidden="1"/>
    </xf>
    <xf numFmtId="0" fontId="43" fillId="24" borderId="0" xfId="0" applyFont="1" applyFill="1" applyBorder="1" applyAlignment="1" applyProtection="1">
      <alignment vertical="center"/>
      <protection hidden="1"/>
    </xf>
    <xf numFmtId="0" fontId="2" fillId="24" borderId="96" xfId="0" applyFont="1" applyFill="1" applyBorder="1" applyAlignment="1" applyProtection="1">
      <alignment vertical="center"/>
      <protection hidden="1"/>
    </xf>
    <xf numFmtId="0" fontId="63" fillId="0" borderId="77" xfId="69" applyFont="1" applyFill="1" applyBorder="1" applyProtection="1">
      <alignment vertical="center"/>
      <protection hidden="1"/>
    </xf>
    <xf numFmtId="0" fontId="63" fillId="0" borderId="77" xfId="67" applyFont="1" applyFill="1" applyBorder="1" applyProtection="1">
      <alignment vertical="center"/>
      <protection hidden="1"/>
    </xf>
    <xf numFmtId="0" fontId="63" fillId="0" borderId="77" xfId="67" applyFont="1" applyFill="1" applyBorder="1" applyAlignment="1" applyProtection="1">
      <alignment vertical="center" shrinkToFit="1"/>
      <protection hidden="1"/>
    </xf>
    <xf numFmtId="0" fontId="63" fillId="0" borderId="77" xfId="69" applyFont="1" applyFill="1" applyBorder="1" applyAlignment="1" applyProtection="1">
      <alignment vertical="center" shrinkToFit="1"/>
      <protection hidden="1"/>
    </xf>
    <xf numFmtId="0" fontId="63" fillId="0" borderId="86" xfId="69" applyFont="1" applyFill="1" applyBorder="1" applyAlignment="1" applyProtection="1">
      <alignment vertical="center" shrinkToFit="1"/>
      <protection hidden="1"/>
    </xf>
    <xf numFmtId="0" fontId="43" fillId="24" borderId="0" xfId="0" applyFont="1" applyFill="1" applyBorder="1" applyAlignment="1" applyProtection="1" quotePrefix="1">
      <alignment horizontal="center" vertical="center"/>
      <protection hidden="1"/>
    </xf>
    <xf numFmtId="0" fontId="64" fillId="24" borderId="0" xfId="0" applyFont="1" applyFill="1" applyBorder="1" applyAlignment="1" applyProtection="1">
      <alignment vertical="top"/>
      <protection hidden="1"/>
    </xf>
    <xf numFmtId="0" fontId="43" fillId="0" borderId="0" xfId="0" applyFont="1" applyFill="1" applyBorder="1" applyAlignment="1" applyProtection="1">
      <alignment horizontal="center" vertical="center"/>
      <protection hidden="1"/>
    </xf>
    <xf numFmtId="0" fontId="43" fillId="24" borderId="92" xfId="0" applyFont="1" applyFill="1" applyBorder="1" applyAlignment="1" applyProtection="1">
      <alignment vertical="center"/>
      <protection hidden="1"/>
    </xf>
    <xf numFmtId="0" fontId="43" fillId="0" borderId="0" xfId="0" applyFont="1" applyBorder="1" applyAlignment="1" applyProtection="1">
      <alignment vertical="center"/>
      <protection hidden="1"/>
    </xf>
    <xf numFmtId="0" fontId="43" fillId="24" borderId="92" xfId="0" applyFont="1" applyFill="1" applyBorder="1" applyAlignment="1" applyProtection="1">
      <alignment horizontal="right" vertical="center"/>
      <protection hidden="1"/>
    </xf>
    <xf numFmtId="0" fontId="6" fillId="0" borderId="0" xfId="0" applyFont="1" applyBorder="1" applyAlignment="1">
      <alignment horizontal="left" vertical="center"/>
    </xf>
    <xf numFmtId="0" fontId="6" fillId="0" borderId="98" xfId="0" applyFont="1" applyBorder="1" applyAlignment="1">
      <alignment horizontal="left" vertical="center"/>
    </xf>
    <xf numFmtId="0" fontId="43" fillId="24" borderId="98" xfId="0" applyFont="1" applyFill="1" applyBorder="1" applyAlignment="1" applyProtection="1">
      <alignment vertical="center"/>
      <protection hidden="1"/>
    </xf>
    <xf numFmtId="0" fontId="43" fillId="24" borderId="98" xfId="0" applyFont="1" applyFill="1" applyBorder="1" applyAlignment="1" applyProtection="1" quotePrefix="1">
      <alignment vertical="center"/>
      <protection hidden="1"/>
    </xf>
    <xf numFmtId="0" fontId="2" fillId="0" borderId="99" xfId="0" applyFont="1" applyFill="1" applyBorder="1" applyAlignment="1" applyProtection="1">
      <alignment vertical="center"/>
      <protection hidden="1"/>
    </xf>
    <xf numFmtId="0" fontId="2" fillId="24" borderId="100" xfId="0" applyFont="1" applyFill="1" applyBorder="1" applyAlignment="1" applyProtection="1">
      <alignment vertical="center"/>
      <protection hidden="1"/>
    </xf>
    <xf numFmtId="0" fontId="43" fillId="24" borderId="0" xfId="0" applyFont="1" applyFill="1" applyBorder="1" applyAlignment="1" applyProtection="1" quotePrefix="1">
      <alignment vertical="center"/>
      <protection hidden="1"/>
    </xf>
    <xf numFmtId="0" fontId="43" fillId="24" borderId="44" xfId="0" applyFont="1" applyFill="1" applyBorder="1" applyAlignment="1" applyProtection="1">
      <alignment vertical="center"/>
      <protection hidden="1"/>
    </xf>
    <xf numFmtId="0" fontId="61" fillId="0" borderId="77" xfId="69" applyFont="1" applyFill="1" applyBorder="1" applyProtection="1">
      <alignment vertical="center"/>
      <protection hidden="1"/>
    </xf>
    <xf numFmtId="0" fontId="64" fillId="24" borderId="98" xfId="0" applyFont="1" applyFill="1" applyBorder="1" applyAlignment="1" applyProtection="1">
      <alignment vertical="top"/>
      <protection hidden="1"/>
    </xf>
    <xf numFmtId="0" fontId="43" fillId="0" borderId="98" xfId="0" applyFont="1" applyFill="1" applyBorder="1" applyAlignment="1" applyProtection="1">
      <alignment vertical="center"/>
      <protection hidden="1"/>
    </xf>
    <xf numFmtId="0" fontId="43" fillId="24" borderId="101" xfId="0" applyFont="1" applyFill="1" applyBorder="1" applyAlignment="1" applyProtection="1">
      <alignment vertical="center"/>
      <protection hidden="1"/>
    </xf>
    <xf numFmtId="182" fontId="43" fillId="24" borderId="0" xfId="0" applyNumberFormat="1" applyFont="1" applyFill="1" applyBorder="1" applyAlignment="1" applyProtection="1">
      <alignment horizontal="center" vertical="center"/>
      <protection hidden="1"/>
    </xf>
    <xf numFmtId="0" fontId="43" fillId="0" borderId="92" xfId="0" applyFont="1" applyFill="1" applyBorder="1" applyAlignment="1" applyProtection="1">
      <alignment vertical="center"/>
      <protection hidden="1"/>
    </xf>
    <xf numFmtId="0" fontId="43" fillId="0" borderId="0" xfId="0" applyFont="1" applyFill="1" applyBorder="1" applyAlignment="1" applyProtection="1" quotePrefix="1">
      <alignment vertical="center"/>
      <protection hidden="1"/>
    </xf>
    <xf numFmtId="0" fontId="43" fillId="24" borderId="87" xfId="0" applyFont="1" applyFill="1" applyBorder="1" applyAlignment="1" applyProtection="1">
      <alignment vertical="center"/>
      <protection hidden="1"/>
    </xf>
    <xf numFmtId="0" fontId="61" fillId="0" borderId="0" xfId="69" applyFont="1" applyFill="1" applyBorder="1" applyProtection="1">
      <alignment vertical="center"/>
      <protection hidden="1"/>
    </xf>
    <xf numFmtId="0" fontId="65" fillId="0" borderId="0" xfId="0" applyFont="1" applyFill="1" applyBorder="1" applyAlignment="1" applyProtection="1">
      <alignment vertical="center"/>
      <protection hidden="1"/>
    </xf>
    <xf numFmtId="0" fontId="43" fillId="24" borderId="95" xfId="0" applyFont="1" applyFill="1" applyBorder="1" applyAlignment="1" applyProtection="1">
      <alignment vertical="center"/>
      <protection hidden="1"/>
    </xf>
    <xf numFmtId="182" fontId="43" fillId="24" borderId="0" xfId="0" applyNumberFormat="1" applyFont="1" applyFill="1" applyBorder="1" applyAlignment="1" applyProtection="1">
      <alignment vertical="center"/>
      <protection hidden="1"/>
    </xf>
    <xf numFmtId="0" fontId="42" fillId="0" borderId="85" xfId="67" applyFont="1" applyFill="1" applyBorder="1" applyProtection="1">
      <alignment vertical="center"/>
      <protection hidden="1"/>
    </xf>
    <xf numFmtId="0" fontId="61" fillId="0" borderId="77" xfId="67" applyFont="1" applyFill="1" applyBorder="1" applyProtection="1">
      <alignment vertical="center"/>
      <protection hidden="1"/>
    </xf>
    <xf numFmtId="0" fontId="43" fillId="24" borderId="0" xfId="0" applyFont="1" applyFill="1" applyBorder="1" applyAlignment="1" applyProtection="1">
      <alignment vertical="center" shrinkToFit="1"/>
      <protection hidden="1"/>
    </xf>
    <xf numFmtId="0" fontId="0" fillId="0" borderId="92" xfId="0" applyBorder="1" applyAlignment="1">
      <alignment vertical="center" shrinkToFit="1"/>
    </xf>
    <xf numFmtId="0" fontId="63" fillId="0" borderId="95" xfId="69" applyFont="1" applyFill="1" applyBorder="1" applyProtection="1">
      <alignment vertical="center"/>
      <protection hidden="1"/>
    </xf>
    <xf numFmtId="0" fontId="43" fillId="0" borderId="95" xfId="0" applyFont="1" applyFill="1" applyBorder="1" applyAlignment="1" applyProtection="1">
      <alignment vertical="center"/>
      <protection hidden="1"/>
    </xf>
    <xf numFmtId="0" fontId="43" fillId="24" borderId="96" xfId="0" applyFont="1" applyFill="1" applyBorder="1" applyAlignment="1" applyProtection="1">
      <alignment vertical="center"/>
      <protection hidden="1"/>
    </xf>
    <xf numFmtId="0" fontId="43" fillId="24" borderId="88" xfId="0" applyFont="1" applyFill="1" applyBorder="1" applyAlignment="1" applyProtection="1">
      <alignment vertical="center"/>
      <protection hidden="1"/>
    </xf>
    <xf numFmtId="0" fontId="65" fillId="0" borderId="88" xfId="0" applyFont="1" applyBorder="1" applyAlignment="1" applyProtection="1">
      <alignment horizontal="left" vertical="center"/>
      <protection hidden="1"/>
    </xf>
    <xf numFmtId="0" fontId="19" fillId="24" borderId="88" xfId="0" applyFont="1" applyFill="1" applyBorder="1" applyAlignment="1" applyProtection="1">
      <alignment vertical="top"/>
      <protection hidden="1"/>
    </xf>
    <xf numFmtId="0" fontId="43" fillId="0" borderId="88" xfId="0" applyFont="1" applyFill="1" applyBorder="1" applyAlignment="1" applyProtection="1">
      <alignment vertical="center"/>
      <protection hidden="1"/>
    </xf>
    <xf numFmtId="0" fontId="43" fillId="24" borderId="97" xfId="0" applyFont="1" applyFill="1" applyBorder="1" applyAlignment="1" applyProtection="1">
      <alignment vertical="center"/>
      <protection hidden="1"/>
    </xf>
    <xf numFmtId="0" fontId="66" fillId="24" borderId="0" xfId="0" applyFont="1" applyFill="1" applyBorder="1" applyAlignment="1">
      <alignment horizontal="center" vertical="center"/>
    </xf>
    <xf numFmtId="38" fontId="2" fillId="24" borderId="0" xfId="50" applyFont="1" applyFill="1" applyBorder="1" applyAlignment="1">
      <alignment vertical="center"/>
    </xf>
    <xf numFmtId="0" fontId="2" fillId="24" borderId="102" xfId="0" applyFont="1" applyFill="1" applyBorder="1" applyAlignment="1">
      <alignment horizontal="center" vertical="center"/>
    </xf>
    <xf numFmtId="0" fontId="2" fillId="0" borderId="103" xfId="0" applyFont="1" applyBorder="1" applyAlignment="1">
      <alignment horizontal="center" vertical="center"/>
    </xf>
    <xf numFmtId="0" fontId="2" fillId="0" borderId="11" xfId="0" applyFont="1" applyBorder="1" applyAlignment="1">
      <alignment horizontal="center" vertical="center"/>
    </xf>
    <xf numFmtId="0" fontId="2" fillId="0" borderId="31" xfId="0" applyFont="1" applyBorder="1" applyAlignment="1">
      <alignment horizontal="center" vertical="center"/>
    </xf>
    <xf numFmtId="0" fontId="2" fillId="0" borderId="58" xfId="0" applyFont="1" applyBorder="1" applyAlignment="1">
      <alignment horizontal="center" vertical="center"/>
    </xf>
    <xf numFmtId="0" fontId="2" fillId="0" borderId="104" xfId="0" applyFont="1" applyBorder="1" applyAlignment="1">
      <alignment vertical="center"/>
    </xf>
    <xf numFmtId="0" fontId="2" fillId="0" borderId="18" xfId="0" applyFont="1" applyBorder="1" applyAlignment="1">
      <alignment horizontal="center" vertical="center"/>
    </xf>
    <xf numFmtId="0" fontId="2" fillId="0" borderId="105" xfId="0" applyFont="1" applyBorder="1" applyAlignment="1">
      <alignment horizontal="center" vertical="center"/>
    </xf>
    <xf numFmtId="0" fontId="2" fillId="0" borderId="92" xfId="0" applyFont="1" applyBorder="1" applyAlignment="1">
      <alignment horizontal="center" vertical="center"/>
    </xf>
    <xf numFmtId="0" fontId="2" fillId="0" borderId="106" xfId="0" applyFont="1" applyBorder="1" applyAlignment="1">
      <alignment vertical="center"/>
    </xf>
    <xf numFmtId="0" fontId="2" fillId="0" borderId="49" xfId="0" applyFont="1" applyBorder="1" applyAlignment="1">
      <alignment horizontal="center" vertical="center"/>
    </xf>
    <xf numFmtId="0" fontId="21" fillId="23" borderId="107" xfId="0" applyFont="1" applyFill="1" applyBorder="1" applyAlignment="1">
      <alignment vertical="center" wrapText="1"/>
    </xf>
    <xf numFmtId="0" fontId="2" fillId="0" borderId="108" xfId="0" applyFont="1" applyBorder="1" applyAlignment="1">
      <alignment vertical="center"/>
    </xf>
    <xf numFmtId="0" fontId="2" fillId="0" borderId="21" xfId="0" applyFont="1" applyBorder="1" applyAlignment="1">
      <alignment horizontal="center" vertical="center"/>
    </xf>
    <xf numFmtId="0" fontId="2" fillId="0" borderId="32" xfId="0" applyFont="1" applyBorder="1" applyAlignment="1">
      <alignment horizontal="center" vertical="center"/>
    </xf>
    <xf numFmtId="0" fontId="2" fillId="0" borderId="53" xfId="0" applyFont="1" applyBorder="1" applyAlignment="1">
      <alignment horizontal="center" vertical="center"/>
    </xf>
    <xf numFmtId="0" fontId="2" fillId="0" borderId="109" xfId="0" applyFont="1" applyBorder="1" applyAlignment="1">
      <alignment vertical="center" shrinkToFit="1"/>
    </xf>
    <xf numFmtId="0" fontId="2" fillId="0" borderId="83" xfId="0" applyFont="1" applyBorder="1" applyAlignment="1">
      <alignment vertical="center"/>
    </xf>
    <xf numFmtId="0" fontId="2" fillId="0" borderId="97" xfId="0" applyFont="1" applyBorder="1" applyAlignment="1">
      <alignment horizontal="center" vertical="center"/>
    </xf>
    <xf numFmtId="0" fontId="2" fillId="0" borderId="110" xfId="0" applyFont="1" applyBorder="1" applyAlignment="1">
      <alignment vertical="center"/>
    </xf>
    <xf numFmtId="0" fontId="2" fillId="0" borderId="71" xfId="0" applyFont="1" applyBorder="1" applyAlignment="1">
      <alignment horizontal="center" vertical="center"/>
    </xf>
    <xf numFmtId="0" fontId="2" fillId="0" borderId="78" xfId="0" applyFont="1" applyBorder="1" applyAlignment="1">
      <alignment horizontal="center" vertical="center"/>
    </xf>
    <xf numFmtId="0" fontId="2" fillId="0" borderId="86" xfId="0" applyFont="1" applyBorder="1" applyAlignment="1">
      <alignment horizontal="center" vertical="center"/>
    </xf>
    <xf numFmtId="0" fontId="2" fillId="0" borderId="107" xfId="0" applyFont="1" applyBorder="1" applyAlignment="1">
      <alignment vertical="center"/>
    </xf>
    <xf numFmtId="0" fontId="2" fillId="23" borderId="107" xfId="0" applyFont="1" applyFill="1" applyBorder="1" applyAlignment="1">
      <alignment vertical="center"/>
    </xf>
    <xf numFmtId="0" fontId="2" fillId="0" borderId="77" xfId="0" applyFont="1" applyBorder="1" applyAlignment="1">
      <alignment horizontal="left" vertical="center" indent="1"/>
    </xf>
    <xf numFmtId="0" fontId="2" fillId="0" borderId="88" xfId="0" applyFont="1" applyBorder="1" applyAlignment="1">
      <alignment horizontal="center" vertical="center"/>
    </xf>
    <xf numFmtId="0" fontId="2" fillId="0" borderId="77" xfId="0" applyFont="1" applyBorder="1" applyAlignment="1">
      <alignment horizontal="center" vertical="center"/>
    </xf>
    <xf numFmtId="0" fontId="2" fillId="0" borderId="83" xfId="0" applyFont="1" applyBorder="1" applyAlignment="1">
      <alignment horizontal="center" vertical="center"/>
    </xf>
    <xf numFmtId="0" fontId="2" fillId="0" borderId="110" xfId="0" applyFont="1" applyBorder="1" applyAlignment="1">
      <alignment vertical="center" wrapText="1"/>
    </xf>
    <xf numFmtId="0" fontId="6" fillId="23" borderId="107" xfId="0" applyFont="1" applyFill="1" applyBorder="1" applyAlignment="1">
      <alignment vertical="center" wrapText="1"/>
    </xf>
    <xf numFmtId="0" fontId="6" fillId="0" borderId="110" xfId="0" applyFont="1" applyBorder="1" applyAlignment="1">
      <alignment vertical="center" wrapText="1"/>
    </xf>
    <xf numFmtId="0" fontId="2" fillId="0" borderId="111" xfId="0" applyFont="1" applyBorder="1" applyAlignment="1">
      <alignment horizontal="center" vertical="center"/>
    </xf>
    <xf numFmtId="0" fontId="2" fillId="0" borderId="112" xfId="0" applyFont="1" applyBorder="1" applyAlignment="1">
      <alignment vertical="center" wrapText="1"/>
    </xf>
    <xf numFmtId="0" fontId="2" fillId="24" borderId="0" xfId="0" applyFont="1" applyFill="1" applyAlignment="1">
      <alignment horizontal="center" vertical="center"/>
    </xf>
    <xf numFmtId="38" fontId="2" fillId="24" borderId="0" xfId="50" applyFont="1" applyFill="1" applyAlignment="1">
      <alignment vertical="center"/>
    </xf>
    <xf numFmtId="0" fontId="2" fillId="0" borderId="0" xfId="0" applyFont="1" applyAlignment="1">
      <alignment horizontal="center" vertical="center"/>
    </xf>
    <xf numFmtId="38" fontId="2" fillId="0" borderId="0" xfId="50" applyFont="1" applyAlignment="1">
      <alignment vertical="center"/>
    </xf>
    <xf numFmtId="0" fontId="2" fillId="0" borderId="11" xfId="0" applyFont="1" applyFill="1" applyBorder="1" applyAlignment="1">
      <alignment vertical="center"/>
    </xf>
    <xf numFmtId="0" fontId="2" fillId="0" borderId="15" xfId="0" applyFont="1" applyFill="1" applyBorder="1" applyAlignment="1">
      <alignment vertical="center"/>
    </xf>
    <xf numFmtId="0" fontId="2" fillId="0" borderId="17" xfId="0" applyFont="1" applyFill="1" applyBorder="1" applyAlignment="1">
      <alignment vertical="center"/>
    </xf>
    <xf numFmtId="3" fontId="10" fillId="0" borderId="39" xfId="0" applyNumberFormat="1" applyFont="1" applyFill="1" applyBorder="1" applyAlignment="1" applyProtection="1">
      <alignment vertical="center"/>
      <protection/>
    </xf>
    <xf numFmtId="3" fontId="10" fillId="0" borderId="22" xfId="0" applyNumberFormat="1" applyFont="1" applyFill="1" applyBorder="1" applyAlignment="1" applyProtection="1">
      <alignment vertical="center"/>
      <protection/>
    </xf>
    <xf numFmtId="0" fontId="2" fillId="0" borderId="0" xfId="0" applyFont="1" applyAlignment="1">
      <alignment horizontal="right" vertical="center"/>
    </xf>
    <xf numFmtId="0" fontId="2" fillId="24" borderId="0" xfId="0" applyFont="1" applyFill="1" applyAlignment="1">
      <alignment horizontal="right" vertical="center"/>
    </xf>
    <xf numFmtId="0" fontId="10" fillId="24" borderId="0" xfId="0" applyFont="1" applyFill="1" applyAlignment="1">
      <alignment horizontal="right" vertical="center"/>
    </xf>
    <xf numFmtId="0" fontId="10" fillId="0" borderId="11" xfId="0" applyFont="1" applyFill="1" applyBorder="1" applyAlignment="1" applyProtection="1">
      <alignment vertical="center"/>
      <protection locked="0"/>
    </xf>
    <xf numFmtId="0" fontId="10" fillId="0" borderId="13" xfId="0" applyFont="1" applyFill="1" applyBorder="1" applyAlignment="1" applyProtection="1">
      <alignment vertical="center"/>
      <protection locked="0"/>
    </xf>
    <xf numFmtId="0" fontId="10" fillId="0" borderId="15" xfId="0" applyFont="1" applyFill="1" applyBorder="1" applyAlignment="1" applyProtection="1">
      <alignment vertical="center"/>
      <protection locked="0"/>
    </xf>
    <xf numFmtId="0" fontId="2" fillId="0" borderId="10" xfId="0" applyFont="1" applyFill="1" applyBorder="1" applyAlignment="1" applyProtection="1">
      <alignment vertical="center" shrinkToFit="1"/>
      <protection locked="0"/>
    </xf>
    <xf numFmtId="0" fontId="2" fillId="0" borderId="11" xfId="0" applyFont="1" applyFill="1" applyBorder="1" applyAlignment="1" applyProtection="1">
      <alignment vertical="center"/>
      <protection locked="0"/>
    </xf>
    <xf numFmtId="3" fontId="2" fillId="0" borderId="39" xfId="0" applyNumberFormat="1" applyFont="1" applyFill="1" applyBorder="1" applyAlignment="1" applyProtection="1">
      <alignment vertical="center"/>
      <protection locked="0"/>
    </xf>
    <xf numFmtId="3" fontId="2" fillId="0" borderId="38" xfId="0" applyNumberFormat="1" applyFont="1" applyFill="1" applyBorder="1" applyAlignment="1" applyProtection="1">
      <alignment vertical="center"/>
      <protection locked="0"/>
    </xf>
    <xf numFmtId="3" fontId="2" fillId="0" borderId="27" xfId="0" applyNumberFormat="1" applyFont="1" applyFill="1" applyBorder="1" applyAlignment="1" applyProtection="1">
      <alignment horizontal="right" vertical="center"/>
      <protection locked="0"/>
    </xf>
    <xf numFmtId="0" fontId="2" fillId="0" borderId="55" xfId="0" applyFont="1" applyFill="1" applyBorder="1" applyAlignment="1" applyProtection="1">
      <alignment vertical="center" shrinkToFit="1"/>
      <protection locked="0"/>
    </xf>
    <xf numFmtId="0" fontId="2" fillId="0" borderId="12" xfId="0" applyFont="1" applyFill="1" applyBorder="1" applyAlignment="1" applyProtection="1">
      <alignment vertical="center" shrinkToFit="1"/>
      <protection locked="0"/>
    </xf>
    <xf numFmtId="0" fontId="2" fillId="0" borderId="13" xfId="0" applyFont="1" applyFill="1" applyBorder="1" applyAlignment="1" applyProtection="1">
      <alignment vertical="center"/>
      <protection locked="0"/>
    </xf>
    <xf numFmtId="3" fontId="2" fillId="0" borderId="22" xfId="0" applyNumberFormat="1" applyFont="1" applyFill="1" applyBorder="1" applyAlignment="1" applyProtection="1">
      <alignment vertical="center"/>
      <protection locked="0"/>
    </xf>
    <xf numFmtId="3" fontId="2" fillId="0" borderId="25" xfId="0" applyNumberFormat="1" applyFont="1" applyFill="1" applyBorder="1" applyAlignment="1" applyProtection="1">
      <alignment vertical="center"/>
      <protection locked="0"/>
    </xf>
    <xf numFmtId="3" fontId="2" fillId="0" borderId="113" xfId="0" applyNumberFormat="1" applyFont="1" applyFill="1" applyBorder="1" applyAlignment="1" applyProtection="1">
      <alignment horizontal="right" vertical="center"/>
      <protection locked="0"/>
    </xf>
    <xf numFmtId="0" fontId="2" fillId="0" borderId="60" xfId="0" applyFont="1" applyFill="1" applyBorder="1" applyAlignment="1" applyProtection="1">
      <alignment vertical="center" shrinkToFit="1"/>
      <protection locked="0"/>
    </xf>
    <xf numFmtId="0" fontId="2" fillId="0" borderId="14" xfId="0" applyFont="1" applyFill="1" applyBorder="1" applyAlignment="1" applyProtection="1">
      <alignment vertical="center" shrinkToFit="1"/>
      <protection locked="0"/>
    </xf>
    <xf numFmtId="3" fontId="2" fillId="0" borderId="22" xfId="0" applyNumberFormat="1" applyFont="1" applyFill="1" applyBorder="1" applyAlignment="1" applyProtection="1">
      <alignment horizontal="right" vertical="center"/>
      <protection locked="0"/>
    </xf>
    <xf numFmtId="0" fontId="2" fillId="0" borderId="15" xfId="0" applyFont="1" applyFill="1" applyBorder="1" applyAlignment="1" applyProtection="1">
      <alignment vertical="center"/>
      <protection locked="0"/>
    </xf>
    <xf numFmtId="3" fontId="2" fillId="0" borderId="37" xfId="0" applyNumberFormat="1" applyFont="1" applyFill="1" applyBorder="1" applyAlignment="1" applyProtection="1">
      <alignment horizontal="right" vertical="center"/>
      <protection locked="0"/>
    </xf>
    <xf numFmtId="0" fontId="2" fillId="0" borderId="56" xfId="0" applyFont="1" applyFill="1" applyBorder="1" applyAlignment="1" applyProtection="1">
      <alignment vertical="center" shrinkToFit="1"/>
      <protection locked="0"/>
    </xf>
    <xf numFmtId="3" fontId="2" fillId="0" borderId="25" xfId="0" applyNumberFormat="1" applyFont="1" applyFill="1" applyBorder="1" applyAlignment="1" applyProtection="1">
      <alignment vertical="center"/>
      <protection locked="0"/>
    </xf>
    <xf numFmtId="0" fontId="2" fillId="0" borderId="16" xfId="0" applyFont="1" applyFill="1" applyBorder="1" applyAlignment="1" applyProtection="1">
      <alignment vertical="center" shrinkToFit="1"/>
      <protection locked="0"/>
    </xf>
    <xf numFmtId="0" fontId="2" fillId="0" borderId="17" xfId="0" applyFont="1" applyFill="1" applyBorder="1" applyAlignment="1" applyProtection="1">
      <alignment vertical="center"/>
      <protection locked="0"/>
    </xf>
    <xf numFmtId="3" fontId="2" fillId="0" borderId="28" xfId="0" applyNumberFormat="1" applyFont="1" applyFill="1" applyBorder="1" applyAlignment="1" applyProtection="1">
      <alignment vertical="center"/>
      <protection locked="0"/>
    </xf>
    <xf numFmtId="3" fontId="2" fillId="0" borderId="26" xfId="0" applyNumberFormat="1" applyFont="1" applyFill="1" applyBorder="1" applyAlignment="1" applyProtection="1">
      <alignment vertical="center"/>
      <protection locked="0"/>
    </xf>
    <xf numFmtId="3" fontId="2" fillId="0" borderId="26" xfId="0" applyNumberFormat="1" applyFont="1" applyFill="1" applyBorder="1" applyAlignment="1" applyProtection="1">
      <alignment vertical="center"/>
      <protection locked="0"/>
    </xf>
    <xf numFmtId="0" fontId="2" fillId="0" borderId="57" xfId="0" applyFont="1" applyFill="1" applyBorder="1" applyAlignment="1" applyProtection="1">
      <alignment vertical="center" shrinkToFit="1"/>
      <protection locked="0"/>
    </xf>
    <xf numFmtId="3" fontId="2" fillId="0" borderId="42" xfId="0" applyNumberFormat="1" applyFont="1" applyFill="1" applyBorder="1" applyAlignment="1" applyProtection="1">
      <alignment vertical="center"/>
      <protection locked="0"/>
    </xf>
    <xf numFmtId="3" fontId="2" fillId="0" borderId="43" xfId="0" applyNumberFormat="1" applyFont="1" applyFill="1" applyBorder="1" applyAlignment="1" applyProtection="1">
      <alignment vertical="center"/>
      <protection locked="0"/>
    </xf>
    <xf numFmtId="3" fontId="2" fillId="0" borderId="35" xfId="0" applyNumberFormat="1" applyFont="1" applyFill="1" applyBorder="1" applyAlignment="1" applyProtection="1">
      <alignment vertical="center"/>
      <protection locked="0"/>
    </xf>
    <xf numFmtId="3" fontId="2" fillId="23" borderId="29" xfId="0" applyNumberFormat="1" applyFont="1" applyFill="1" applyBorder="1" applyAlignment="1" applyProtection="1">
      <alignment horizontal="right" vertical="center"/>
      <protection locked="0"/>
    </xf>
    <xf numFmtId="3" fontId="2" fillId="0" borderId="34" xfId="65" applyNumberFormat="1" applyFont="1" applyFill="1" applyBorder="1" applyAlignment="1" applyProtection="1">
      <alignment vertical="center"/>
      <protection locked="0"/>
    </xf>
    <xf numFmtId="3" fontId="2" fillId="0" borderId="25" xfId="65" applyNumberFormat="1" applyFont="1" applyFill="1" applyBorder="1" applyAlignment="1" applyProtection="1">
      <alignment vertical="center"/>
      <protection locked="0"/>
    </xf>
    <xf numFmtId="3" fontId="2" fillId="0" borderId="26" xfId="65" applyNumberFormat="1" applyFont="1" applyFill="1" applyBorder="1" applyAlignment="1" applyProtection="1">
      <alignment vertical="center"/>
      <protection locked="0"/>
    </xf>
    <xf numFmtId="3" fontId="2" fillId="0" borderId="30" xfId="65" applyNumberFormat="1" applyFont="1" applyFill="1" applyBorder="1" applyAlignment="1" applyProtection="1">
      <alignment vertical="center"/>
      <protection locked="0"/>
    </xf>
    <xf numFmtId="0" fontId="9" fillId="24" borderId="0" xfId="0" applyFont="1" applyFill="1" applyAlignment="1" applyProtection="1">
      <alignment vertical="center"/>
      <protection locked="0"/>
    </xf>
    <xf numFmtId="0" fontId="10" fillId="24" borderId="0" xfId="0" applyFont="1" applyFill="1" applyAlignment="1" applyProtection="1">
      <alignment vertical="center"/>
      <protection locked="0"/>
    </xf>
    <xf numFmtId="0" fontId="10" fillId="24" borderId="0" xfId="0" applyFont="1" applyFill="1" applyAlignment="1" applyProtection="1">
      <alignment horizontal="right" vertical="center"/>
      <protection locked="0"/>
    </xf>
    <xf numFmtId="0" fontId="16" fillId="24" borderId="0" xfId="0" applyFont="1" applyFill="1" applyAlignment="1" applyProtection="1">
      <alignment horizontal="center" vertical="center"/>
      <protection locked="0"/>
    </xf>
    <xf numFmtId="0" fontId="18" fillId="24" borderId="0" xfId="0" applyFont="1" applyFill="1" applyAlignment="1" applyProtection="1">
      <alignment vertical="center"/>
      <protection locked="0"/>
    </xf>
    <xf numFmtId="0" fontId="18" fillId="24" borderId="0" xfId="0" applyFont="1" applyFill="1" applyAlignment="1" applyProtection="1">
      <alignment vertical="center"/>
      <protection locked="0"/>
    </xf>
    <xf numFmtId="0" fontId="15" fillId="24" borderId="0" xfId="0" applyFont="1" applyFill="1" applyAlignment="1" applyProtection="1">
      <alignment vertical="center"/>
      <protection locked="0"/>
    </xf>
    <xf numFmtId="0" fontId="9" fillId="24" borderId="0" xfId="0" applyFont="1" applyFill="1" applyAlignment="1" applyProtection="1">
      <alignment horizontal="right" vertical="center"/>
      <protection locked="0"/>
    </xf>
    <xf numFmtId="0" fontId="10" fillId="24" borderId="0" xfId="0" applyFont="1" applyFill="1" applyAlignment="1" applyProtection="1">
      <alignment vertical="center"/>
      <protection locked="0"/>
    </xf>
    <xf numFmtId="0" fontId="15" fillId="24" borderId="0" xfId="0" applyFont="1" applyFill="1" applyAlignment="1" applyProtection="1">
      <alignment vertical="center"/>
      <protection locked="0"/>
    </xf>
    <xf numFmtId="0" fontId="2" fillId="24" borderId="0" xfId="0" applyFont="1" applyFill="1" applyAlignment="1" applyProtection="1">
      <alignment vertical="center"/>
      <protection locked="0"/>
    </xf>
    <xf numFmtId="0" fontId="16" fillId="24" borderId="0" xfId="0" applyFont="1" applyFill="1" applyAlignment="1" applyProtection="1">
      <alignment/>
      <protection locked="0"/>
    </xf>
    <xf numFmtId="0" fontId="2" fillId="23" borderId="63" xfId="0" applyFont="1" applyFill="1" applyBorder="1" applyAlignment="1" applyProtection="1">
      <alignment horizontal="center" vertical="center"/>
      <protection locked="0"/>
    </xf>
    <xf numFmtId="0" fontId="10" fillId="23" borderId="67" xfId="0" applyFont="1" applyFill="1" applyBorder="1" applyAlignment="1" applyProtection="1">
      <alignment horizontal="center" vertical="center"/>
      <protection locked="0"/>
    </xf>
    <xf numFmtId="0" fontId="10" fillId="23" borderId="74" xfId="0" applyFont="1" applyFill="1" applyBorder="1" applyAlignment="1" applyProtection="1">
      <alignment horizontal="center" vertical="center"/>
      <protection locked="0"/>
    </xf>
    <xf numFmtId="0" fontId="2" fillId="23" borderId="68" xfId="0" applyFont="1" applyFill="1" applyBorder="1" applyAlignment="1" applyProtection="1">
      <alignment horizontal="center" vertical="center" wrapText="1"/>
      <protection locked="0"/>
    </xf>
    <xf numFmtId="0" fontId="2" fillId="23" borderId="76" xfId="0" applyFont="1" applyFill="1" applyBorder="1" applyAlignment="1" applyProtection="1">
      <alignment horizontal="center" vertical="center"/>
      <protection locked="0"/>
    </xf>
    <xf numFmtId="0" fontId="2" fillId="24" borderId="0" xfId="65" applyFont="1" applyFill="1" applyBorder="1" applyProtection="1">
      <alignment vertical="center"/>
      <protection locked="0"/>
    </xf>
    <xf numFmtId="0" fontId="2" fillId="23" borderId="85" xfId="0" applyFont="1" applyFill="1" applyBorder="1" applyAlignment="1" applyProtection="1">
      <alignment horizontal="center" vertical="center"/>
      <protection locked="0"/>
    </xf>
    <xf numFmtId="0" fontId="2" fillId="23" borderId="78" xfId="0" applyFont="1" applyFill="1" applyBorder="1" applyAlignment="1" applyProtection="1">
      <alignment horizontal="center" vertical="center"/>
      <protection locked="0"/>
    </xf>
    <xf numFmtId="0" fontId="2" fillId="23" borderId="71" xfId="0" applyFont="1" applyFill="1" applyBorder="1" applyAlignment="1" applyProtection="1">
      <alignment horizontal="center" vertical="center"/>
      <protection locked="0"/>
    </xf>
    <xf numFmtId="0" fontId="2" fillId="23" borderId="35" xfId="0" applyFont="1" applyFill="1" applyBorder="1" applyAlignment="1" applyProtection="1">
      <alignment horizontal="center" vertical="center" wrapText="1"/>
      <protection locked="0"/>
    </xf>
    <xf numFmtId="0" fontId="19" fillId="23" borderId="35" xfId="0" applyFont="1" applyFill="1" applyBorder="1" applyAlignment="1" applyProtection="1">
      <alignment horizontal="center" vertical="center" wrapText="1"/>
      <protection locked="0"/>
    </xf>
    <xf numFmtId="0" fontId="6" fillId="23" borderId="79" xfId="0" applyFont="1" applyFill="1" applyBorder="1" applyAlignment="1" applyProtection="1">
      <alignment horizontal="center" vertical="center" wrapText="1"/>
      <protection locked="0"/>
    </xf>
    <xf numFmtId="0" fontId="2" fillId="24" borderId="0" xfId="65" applyFont="1" applyFill="1" applyBorder="1" applyAlignment="1" applyProtection="1">
      <alignment horizontal="center" vertical="center"/>
      <protection locked="0"/>
    </xf>
    <xf numFmtId="0" fontId="4" fillId="24" borderId="0" xfId="65" applyFont="1" applyFill="1" applyProtection="1">
      <alignment vertical="center"/>
      <protection locked="0"/>
    </xf>
    <xf numFmtId="0" fontId="2" fillId="23" borderId="35" xfId="65" applyFont="1" applyFill="1" applyBorder="1" applyAlignment="1" applyProtection="1">
      <alignment horizontal="center" vertical="center"/>
      <protection locked="0"/>
    </xf>
    <xf numFmtId="0" fontId="2" fillId="23" borderId="35" xfId="65" applyFont="1" applyFill="1" applyBorder="1" applyAlignment="1" applyProtection="1">
      <alignment horizontal="center" vertical="center" wrapText="1"/>
      <protection locked="0"/>
    </xf>
    <xf numFmtId="0" fontId="2" fillId="24" borderId="0" xfId="65" applyFont="1" applyFill="1" applyBorder="1" applyAlignment="1" applyProtection="1">
      <alignment horizontal="left" vertical="center"/>
      <protection locked="0"/>
    </xf>
    <xf numFmtId="0" fontId="2" fillId="0" borderId="19" xfId="0" applyFont="1" applyFill="1" applyBorder="1" applyAlignment="1">
      <alignment horizontal="center" vertical="center" shrinkToFit="1"/>
    </xf>
    <xf numFmtId="0" fontId="2" fillId="0" borderId="114" xfId="0" applyFont="1" applyFill="1" applyBorder="1" applyAlignment="1" applyProtection="1">
      <alignment vertical="center"/>
      <protection hidden="1"/>
    </xf>
    <xf numFmtId="0" fontId="2" fillId="0" borderId="90" xfId="69" applyFont="1" applyBorder="1" applyAlignment="1" applyProtection="1">
      <alignment horizontal="center" vertical="center" wrapText="1"/>
      <protection hidden="1"/>
    </xf>
    <xf numFmtId="0" fontId="2" fillId="0" borderId="115" xfId="69" applyFont="1" applyBorder="1" applyAlignment="1" applyProtection="1">
      <alignment horizontal="center" vertical="center" wrapText="1"/>
      <protection hidden="1"/>
    </xf>
    <xf numFmtId="0" fontId="6" fillId="0" borderId="52" xfId="69" applyFont="1" applyBorder="1" applyAlignment="1" applyProtection="1">
      <alignment horizontal="center" vertical="center" shrinkToFit="1"/>
      <protection hidden="1"/>
    </xf>
    <xf numFmtId="0" fontId="6" fillId="0" borderId="89" xfId="69" applyFont="1" applyBorder="1" applyAlignment="1" applyProtection="1">
      <alignment horizontal="center" vertical="center" shrinkToFit="1"/>
      <protection hidden="1"/>
    </xf>
    <xf numFmtId="0" fontId="6" fillId="0" borderId="32" xfId="69" applyFont="1" applyBorder="1" applyAlignment="1" applyProtection="1">
      <alignment horizontal="center" vertical="center" shrinkToFit="1"/>
      <protection hidden="1"/>
    </xf>
    <xf numFmtId="0" fontId="2" fillId="0" borderId="23" xfId="69" applyFont="1" applyBorder="1" applyAlignment="1" applyProtection="1">
      <alignment horizontal="center" vertical="center" wrapText="1"/>
      <protection hidden="1"/>
    </xf>
    <xf numFmtId="0" fontId="2" fillId="0" borderId="116" xfId="69" applyFont="1" applyBorder="1" applyAlignment="1" applyProtection="1">
      <alignment horizontal="center" vertical="center" wrapText="1"/>
      <protection hidden="1"/>
    </xf>
    <xf numFmtId="0" fontId="2" fillId="0" borderId="0" xfId="69" applyFont="1" applyBorder="1" applyAlignment="1" applyProtection="1">
      <alignment horizontal="center" vertical="center" wrapText="1"/>
      <protection hidden="1"/>
    </xf>
    <xf numFmtId="0" fontId="2" fillId="0" borderId="105" xfId="69" applyFont="1" applyBorder="1" applyAlignment="1" applyProtection="1">
      <alignment horizontal="center" vertical="center" wrapText="1"/>
      <protection hidden="1"/>
    </xf>
    <xf numFmtId="0" fontId="2" fillId="0" borderId="117" xfId="69" applyFont="1" applyBorder="1" applyAlignment="1" applyProtection="1">
      <alignment horizontal="center" vertical="center" wrapText="1"/>
      <protection hidden="1"/>
    </xf>
    <xf numFmtId="0" fontId="41" fillId="0" borderId="44" xfId="0" applyFont="1" applyBorder="1" applyAlignment="1" applyProtection="1">
      <alignment horizontal="center" vertical="center"/>
      <protection locked="0"/>
    </xf>
    <xf numFmtId="0" fontId="2" fillId="0" borderId="52" xfId="69" applyFont="1" applyBorder="1" applyAlignment="1" applyProtection="1">
      <alignment horizontal="center" vertical="center" wrapText="1"/>
      <protection hidden="1"/>
    </xf>
    <xf numFmtId="0" fontId="2" fillId="0" borderId="89" xfId="69" applyFont="1" applyBorder="1" applyAlignment="1" applyProtection="1">
      <alignment horizontal="center" vertical="center" wrapText="1"/>
      <protection hidden="1"/>
    </xf>
    <xf numFmtId="0" fontId="19" fillId="0" borderId="90" xfId="69" applyFont="1" applyBorder="1" applyAlignment="1" applyProtection="1">
      <alignment horizontal="right" vertical="top"/>
      <protection hidden="1"/>
    </xf>
    <xf numFmtId="0" fontId="41" fillId="0" borderId="90" xfId="0" applyFont="1" applyBorder="1" applyAlignment="1">
      <alignment horizontal="right" vertical="center"/>
    </xf>
    <xf numFmtId="0" fontId="41" fillId="0" borderId="115" xfId="0" applyFont="1" applyBorder="1" applyAlignment="1">
      <alignment horizontal="right" vertical="center"/>
    </xf>
    <xf numFmtId="181" fontId="2" fillId="24" borderId="88" xfId="0" applyNumberFormat="1" applyFont="1" applyFill="1" applyBorder="1" applyAlignment="1" applyProtection="1">
      <alignment horizontal="center" vertical="center" shrinkToFit="1"/>
      <protection locked="0"/>
    </xf>
    <xf numFmtId="0" fontId="2" fillId="24" borderId="88" xfId="0" applyFont="1" applyFill="1" applyBorder="1" applyAlignment="1" applyProtection="1">
      <alignment horizontal="center" vertical="center"/>
      <protection hidden="1"/>
    </xf>
    <xf numFmtId="0" fontId="2" fillId="24" borderId="0" xfId="0" applyFont="1" applyFill="1" applyBorder="1" applyAlignment="1" applyProtection="1">
      <alignment horizontal="left" vertical="center"/>
      <protection hidden="1"/>
    </xf>
    <xf numFmtId="0" fontId="2" fillId="24" borderId="0" xfId="0" applyFont="1" applyFill="1" applyBorder="1" applyAlignment="1" applyProtection="1">
      <alignment horizontal="left" vertical="center" shrinkToFit="1"/>
      <protection hidden="1"/>
    </xf>
    <xf numFmtId="0" fontId="2" fillId="24" borderId="0" xfId="0" applyFont="1" applyFill="1" applyBorder="1" applyAlignment="1" applyProtection="1">
      <alignment horizontal="center" vertical="center"/>
      <protection locked="0"/>
    </xf>
    <xf numFmtId="0" fontId="2" fillId="0" borderId="21" xfId="69" applyFont="1" applyBorder="1" applyAlignment="1" applyProtection="1">
      <alignment horizontal="center" vertical="center"/>
      <protection hidden="1"/>
    </xf>
    <xf numFmtId="0" fontId="19" fillId="24" borderId="93" xfId="0" applyFont="1" applyFill="1" applyBorder="1" applyAlignment="1" applyProtection="1">
      <alignment horizontal="right" vertical="top"/>
      <protection hidden="1"/>
    </xf>
    <xf numFmtId="181" fontId="6" fillId="0" borderId="89" xfId="69" applyNumberFormat="1" applyFont="1" applyBorder="1" applyAlignment="1" applyProtection="1">
      <alignment horizontal="center" vertical="center"/>
      <protection locked="0"/>
    </xf>
    <xf numFmtId="0" fontId="6" fillId="0" borderId="89" xfId="69" applyFont="1" applyBorder="1" applyAlignment="1" applyProtection="1">
      <alignment horizontal="left" vertical="center"/>
      <protection hidden="1"/>
    </xf>
    <xf numFmtId="0" fontId="6" fillId="0" borderId="117" xfId="69" applyFont="1" applyBorder="1" applyAlignment="1" applyProtection="1">
      <alignment horizontal="left" vertical="center"/>
      <protection hidden="1"/>
    </xf>
    <xf numFmtId="0" fontId="2" fillId="0" borderId="88" xfId="0" applyFont="1" applyFill="1" applyBorder="1" applyAlignment="1" applyProtection="1">
      <alignment horizontal="center" vertical="center"/>
      <protection locked="0"/>
    </xf>
    <xf numFmtId="0" fontId="2" fillId="0" borderId="0" xfId="0" applyFont="1" applyFill="1" applyAlignment="1" applyProtection="1">
      <alignment horizontal="center" vertical="center"/>
      <protection hidden="1"/>
    </xf>
    <xf numFmtId="38" fontId="10" fillId="0" borderId="88" xfId="50" applyFont="1" applyFill="1" applyBorder="1" applyAlignment="1" applyProtection="1">
      <alignment horizontal="center" vertical="center"/>
      <protection locked="0"/>
    </xf>
    <xf numFmtId="0" fontId="2" fillId="24" borderId="0" xfId="0" applyFont="1" applyFill="1" applyBorder="1" applyAlignment="1" applyProtection="1">
      <alignment horizontal="distributed" vertical="center"/>
      <protection hidden="1"/>
    </xf>
    <xf numFmtId="0" fontId="2" fillId="24" borderId="88" xfId="0" applyFont="1" applyFill="1" applyBorder="1" applyAlignment="1" applyProtection="1">
      <alignment horizontal="center" vertical="center"/>
      <protection locked="0"/>
    </xf>
    <xf numFmtId="0" fontId="4" fillId="24" borderId="0" xfId="0" applyFont="1" applyFill="1" applyBorder="1" applyAlignment="1" applyProtection="1">
      <alignment horizontal="center" vertical="center"/>
      <protection hidden="1"/>
    </xf>
    <xf numFmtId="0" fontId="37" fillId="0" borderId="0" xfId="0" applyFont="1" applyFill="1" applyBorder="1" applyAlignment="1" applyProtection="1">
      <alignment horizontal="distributed" vertical="center"/>
      <protection hidden="1"/>
    </xf>
    <xf numFmtId="0" fontId="2" fillId="0" borderId="0" xfId="0" applyFont="1" applyFill="1" applyBorder="1" applyAlignment="1" applyProtection="1">
      <alignment horizontal="center" vertical="center"/>
      <protection hidden="1"/>
    </xf>
    <xf numFmtId="40" fontId="2" fillId="0" borderId="88" xfId="50" applyNumberFormat="1" applyFont="1" applyFill="1" applyBorder="1" applyAlignment="1" applyProtection="1">
      <alignment horizontal="center" vertical="center"/>
      <protection locked="0"/>
    </xf>
    <xf numFmtId="0" fontId="2" fillId="0" borderId="0" xfId="0" applyFont="1" applyFill="1" applyAlignment="1" applyProtection="1">
      <alignment horizontal="distributed" vertical="center"/>
      <protection hidden="1"/>
    </xf>
    <xf numFmtId="0" fontId="24" fillId="0" borderId="96" xfId="0" applyFont="1" applyFill="1" applyBorder="1" applyAlignment="1">
      <alignment horizontal="center" vertical="center"/>
    </xf>
    <xf numFmtId="0" fontId="24" fillId="0" borderId="88" xfId="0" applyFont="1" applyFill="1" applyBorder="1" applyAlignment="1">
      <alignment horizontal="center" vertical="center"/>
    </xf>
    <xf numFmtId="0" fontId="24" fillId="0" borderId="97" xfId="0" applyFont="1" applyFill="1" applyBorder="1" applyAlignment="1">
      <alignment horizontal="center" vertical="center"/>
    </xf>
    <xf numFmtId="38" fontId="24" fillId="0" borderId="85" xfId="50" applyFont="1" applyFill="1" applyBorder="1" applyAlignment="1">
      <alignment horizontal="center" vertical="center" shrinkToFit="1"/>
    </xf>
    <xf numFmtId="38" fontId="24" fillId="0" borderId="77" xfId="50" applyFont="1" applyFill="1" applyBorder="1" applyAlignment="1">
      <alignment horizontal="center" vertical="center" shrinkToFit="1"/>
    </xf>
    <xf numFmtId="38" fontId="24" fillId="0" borderId="86" xfId="50" applyFont="1" applyFill="1" applyBorder="1" applyAlignment="1">
      <alignment horizontal="center" vertical="center" shrinkToFit="1"/>
    </xf>
    <xf numFmtId="0" fontId="34" fillId="0" borderId="88" xfId="0" applyFont="1" applyFill="1" applyBorder="1" applyAlignment="1">
      <alignment horizontal="center" vertical="center" wrapText="1"/>
    </xf>
    <xf numFmtId="0" fontId="35" fillId="0" borderId="0" xfId="0" applyFont="1" applyFill="1" applyAlignment="1">
      <alignment horizontal="left" vertical="center" wrapText="1"/>
    </xf>
    <xf numFmtId="49" fontId="24" fillId="0" borderId="77" xfId="0" applyNumberFormat="1" applyFont="1" applyFill="1" applyBorder="1" applyAlignment="1">
      <alignment horizontal="center" vertical="center" shrinkToFit="1"/>
    </xf>
    <xf numFmtId="49" fontId="24" fillId="0" borderId="86" xfId="0" applyNumberFormat="1" applyFont="1" applyFill="1" applyBorder="1" applyAlignment="1">
      <alignment horizontal="center" vertical="center" shrinkToFit="1"/>
    </xf>
    <xf numFmtId="0" fontId="24" fillId="0" borderId="85" xfId="0" applyFont="1" applyFill="1" applyBorder="1" applyAlignment="1">
      <alignment horizontal="center" vertical="center" wrapText="1" shrinkToFit="1"/>
    </xf>
    <xf numFmtId="0" fontId="24" fillId="0" borderId="87" xfId="0" applyFont="1" applyFill="1" applyBorder="1" applyAlignment="1">
      <alignment horizontal="center" vertical="center"/>
    </xf>
    <xf numFmtId="0" fontId="24" fillId="0" borderId="93" xfId="0" applyFont="1" applyFill="1" applyBorder="1" applyAlignment="1">
      <alignment horizontal="center" vertical="center"/>
    </xf>
    <xf numFmtId="0" fontId="24" fillId="0" borderId="94" xfId="0" applyFont="1" applyFill="1" applyBorder="1" applyAlignment="1">
      <alignment horizontal="center" vertical="center"/>
    </xf>
    <xf numFmtId="3" fontId="32" fillId="0" borderId="86" xfId="0" applyNumberFormat="1" applyFont="1" applyFill="1" applyBorder="1" applyAlignment="1">
      <alignment horizontal="center" vertical="center"/>
    </xf>
    <xf numFmtId="0" fontId="24" fillId="0" borderId="0" xfId="0" applyFont="1" applyFill="1" applyAlignment="1">
      <alignment horizontal="left" vertical="center" wrapText="1"/>
    </xf>
    <xf numFmtId="0" fontId="24" fillId="0" borderId="85" xfId="0" applyFont="1" applyFill="1" applyBorder="1" applyAlignment="1">
      <alignment horizontal="center" vertical="center"/>
    </xf>
    <xf numFmtId="0" fontId="24" fillId="0" borderId="86" xfId="0" applyFont="1" applyFill="1" applyBorder="1" applyAlignment="1">
      <alignment horizontal="center" vertical="center"/>
    </xf>
    <xf numFmtId="3" fontId="32" fillId="0" borderId="85" xfId="0" applyNumberFormat="1" applyFont="1" applyFill="1" applyBorder="1" applyAlignment="1">
      <alignment horizontal="center" vertical="center"/>
    </xf>
    <xf numFmtId="3" fontId="32" fillId="0" borderId="77" xfId="0" applyNumberFormat="1" applyFont="1" applyFill="1" applyBorder="1" applyAlignment="1">
      <alignment horizontal="center" vertical="center"/>
    </xf>
    <xf numFmtId="0" fontId="24" fillId="0" borderId="85" xfId="0" applyFont="1" applyFill="1" applyBorder="1" applyAlignment="1">
      <alignment horizontal="center" vertical="center" shrinkToFit="1"/>
    </xf>
    <xf numFmtId="0" fontId="24" fillId="0" borderId="77" xfId="0" applyFont="1" applyFill="1" applyBorder="1" applyAlignment="1">
      <alignment horizontal="center" vertical="center" shrinkToFit="1"/>
    </xf>
    <xf numFmtId="0" fontId="24" fillId="0" borderId="86" xfId="0" applyFont="1" applyFill="1" applyBorder="1" applyAlignment="1">
      <alignment horizontal="center" vertical="center" shrinkToFit="1"/>
    </xf>
    <xf numFmtId="0" fontId="24" fillId="0" borderId="77" xfId="0" applyFont="1" applyFill="1" applyBorder="1" applyAlignment="1">
      <alignment horizontal="center" vertical="center"/>
    </xf>
    <xf numFmtId="0" fontId="24" fillId="0" borderId="92" xfId="0" applyFont="1" applyFill="1" applyBorder="1" applyAlignment="1">
      <alignment horizontal="left" vertical="center"/>
    </xf>
    <xf numFmtId="0" fontId="24" fillId="0" borderId="97" xfId="0" applyFont="1" applyFill="1" applyBorder="1" applyAlignment="1">
      <alignment horizontal="left" vertical="center" shrinkToFit="1"/>
    </xf>
    <xf numFmtId="0" fontId="24" fillId="0" borderId="0" xfId="0" applyFont="1" applyFill="1" applyBorder="1" applyAlignment="1">
      <alignment horizontal="center" vertical="center" shrinkToFit="1"/>
    </xf>
    <xf numFmtId="0" fontId="24" fillId="0" borderId="0" xfId="0" applyFont="1" applyFill="1" applyBorder="1" applyAlignment="1">
      <alignment horizontal="center" vertical="center" wrapText="1"/>
    </xf>
    <xf numFmtId="49" fontId="24" fillId="0" borderId="0" xfId="0" applyNumberFormat="1" applyFont="1" applyFill="1" applyBorder="1" applyAlignment="1">
      <alignment horizontal="left" vertical="center" shrinkToFit="1"/>
    </xf>
    <xf numFmtId="0" fontId="24" fillId="0" borderId="0" xfId="0" applyFont="1" applyFill="1" applyBorder="1" applyAlignment="1">
      <alignment horizontal="left" vertical="center" shrinkToFit="1"/>
    </xf>
    <xf numFmtId="0" fontId="24" fillId="0" borderId="0" xfId="0" applyFont="1" applyFill="1" applyAlignment="1">
      <alignment horizontal="center" vertical="center"/>
    </xf>
    <xf numFmtId="0" fontId="24" fillId="0" borderId="0" xfId="0" applyFont="1" applyFill="1" applyBorder="1" applyAlignment="1" quotePrefix="1">
      <alignment horizontal="left" vertical="center" shrinkToFit="1"/>
    </xf>
    <xf numFmtId="0" fontId="30" fillId="0" borderId="0" xfId="0" applyFont="1" applyFill="1" applyBorder="1" applyAlignment="1">
      <alignment horizontal="center" vertical="center"/>
    </xf>
    <xf numFmtId="0" fontId="26" fillId="0" borderId="0" xfId="0" applyFont="1" applyFill="1" applyBorder="1" applyAlignment="1">
      <alignment horizontal="center" vertical="center"/>
    </xf>
    <xf numFmtId="0" fontId="24" fillId="0" borderId="0" xfId="0" applyFont="1" applyFill="1" applyBorder="1" applyAlignment="1">
      <alignment horizontal="left" vertical="center" wrapText="1"/>
    </xf>
    <xf numFmtId="0" fontId="24" fillId="0" borderId="0" xfId="0" applyFont="1" applyFill="1" applyAlignment="1">
      <alignment horizontal="center" vertical="center" shrinkToFit="1"/>
    </xf>
    <xf numFmtId="0" fontId="24" fillId="0" borderId="0" xfId="0" applyFont="1" applyFill="1" applyBorder="1" applyAlignment="1">
      <alignment horizontal="left" vertical="center"/>
    </xf>
    <xf numFmtId="0" fontId="24" fillId="0" borderId="0" xfId="0" applyFont="1" applyFill="1" applyAlignment="1">
      <alignment horizontal="right" vertical="center" shrinkToFit="1"/>
    </xf>
    <xf numFmtId="49" fontId="24" fillId="0" borderId="93" xfId="0" applyNumberFormat="1" applyFont="1" applyFill="1" applyBorder="1" applyAlignment="1">
      <alignment horizontal="left" vertical="center"/>
    </xf>
    <xf numFmtId="49" fontId="24" fillId="0" borderId="94" xfId="0" applyNumberFormat="1" applyFont="1" applyFill="1" applyBorder="1" applyAlignment="1">
      <alignment horizontal="left" vertical="center"/>
    </xf>
    <xf numFmtId="38" fontId="24" fillId="0" borderId="96" xfId="50" applyFont="1" applyFill="1" applyBorder="1" applyAlignment="1">
      <alignment horizontal="center" vertical="center"/>
    </xf>
    <xf numFmtId="38" fontId="24" fillId="0" borderId="88" xfId="50" applyFont="1" applyFill="1" applyBorder="1" applyAlignment="1">
      <alignment horizontal="center" vertical="center"/>
    </xf>
    <xf numFmtId="0" fontId="24" fillId="0" borderId="88" xfId="0" applyFont="1" applyFill="1" applyBorder="1" applyAlignment="1">
      <alignment horizontal="center" vertical="center" wrapText="1"/>
    </xf>
    <xf numFmtId="0" fontId="24" fillId="0" borderId="88" xfId="0" applyFont="1" applyFill="1" applyBorder="1" applyAlignment="1">
      <alignment horizontal="center" vertical="center" shrinkToFit="1"/>
    </xf>
    <xf numFmtId="0" fontId="24" fillId="0" borderId="88" xfId="0" applyFont="1" applyFill="1" applyBorder="1" applyAlignment="1">
      <alignment horizontal="left" vertical="center" shrinkToFit="1"/>
    </xf>
    <xf numFmtId="0" fontId="6" fillId="0" borderId="44" xfId="69" applyFont="1" applyBorder="1" applyAlignment="1" applyProtection="1">
      <alignment horizontal="center" vertical="center" shrinkToFit="1"/>
      <protection hidden="1"/>
    </xf>
    <xf numFmtId="0" fontId="2" fillId="0" borderId="21" xfId="69" applyFont="1" applyBorder="1" applyAlignment="1" applyProtection="1">
      <alignment horizontal="left" vertical="center"/>
      <protection hidden="1"/>
    </xf>
    <xf numFmtId="0" fontId="2" fillId="0" borderId="21" xfId="69" applyFont="1" applyBorder="1" applyAlignment="1" applyProtection="1">
      <alignment horizontal="center" vertical="center"/>
      <protection locked="0"/>
    </xf>
    <xf numFmtId="0" fontId="2" fillId="0" borderId="118" xfId="69" applyFont="1" applyBorder="1" applyAlignment="1" applyProtection="1">
      <alignment horizontal="left" vertical="center"/>
      <protection hidden="1"/>
    </xf>
    <xf numFmtId="0" fontId="6" fillId="24" borderId="0" xfId="0" applyFont="1" applyFill="1" applyBorder="1" applyAlignment="1" applyProtection="1">
      <alignment horizontal="left" vertical="center" shrinkToFit="1"/>
      <protection hidden="1"/>
    </xf>
    <xf numFmtId="49" fontId="2" fillId="24" borderId="88" xfId="0" applyNumberFormat="1" applyFont="1" applyFill="1" applyBorder="1" applyAlignment="1" applyProtection="1">
      <alignment horizontal="left" vertical="center"/>
      <protection locked="0"/>
    </xf>
    <xf numFmtId="0" fontId="2" fillId="24" borderId="88" xfId="0" applyFont="1" applyFill="1" applyBorder="1" applyAlignment="1" applyProtection="1">
      <alignment horizontal="left" vertical="center"/>
      <protection locked="0"/>
    </xf>
    <xf numFmtId="3" fontId="2" fillId="24" borderId="88" xfId="0" applyNumberFormat="1" applyFont="1" applyFill="1" applyBorder="1" applyAlignment="1" applyProtection="1">
      <alignment horizontal="center" vertical="center"/>
      <protection locked="0"/>
    </xf>
    <xf numFmtId="180" fontId="2" fillId="24" borderId="85" xfId="0" applyNumberFormat="1" applyFont="1" applyFill="1" applyBorder="1" applyAlignment="1" applyProtection="1">
      <alignment horizontal="center" vertical="center"/>
      <protection hidden="1"/>
    </xf>
    <xf numFmtId="180" fontId="2" fillId="24" borderId="77" xfId="0" applyNumberFormat="1" applyFont="1" applyFill="1" applyBorder="1" applyAlignment="1" applyProtection="1">
      <alignment horizontal="center" vertical="center"/>
      <protection hidden="1"/>
    </xf>
    <xf numFmtId="180" fontId="2" fillId="24" borderId="86" xfId="0" applyNumberFormat="1" applyFont="1" applyFill="1" applyBorder="1" applyAlignment="1" applyProtection="1">
      <alignment horizontal="center" vertical="center"/>
      <protection hidden="1"/>
    </xf>
    <xf numFmtId="0" fontId="19" fillId="24" borderId="0" xfId="0" applyFont="1" applyFill="1" applyBorder="1" applyAlignment="1" applyProtection="1">
      <alignment horizontal="left" vertical="center" wrapText="1"/>
      <protection hidden="1"/>
    </xf>
    <xf numFmtId="0" fontId="21" fillId="24" borderId="0" xfId="0" applyFont="1" applyFill="1" applyBorder="1" applyAlignment="1" applyProtection="1">
      <alignment horizontal="left" vertical="center"/>
      <protection hidden="1"/>
    </xf>
    <xf numFmtId="0" fontId="19" fillId="24" borderId="0" xfId="0" applyFont="1" applyFill="1" applyBorder="1" applyAlignment="1" applyProtection="1">
      <alignment horizontal="left" vertical="center"/>
      <protection hidden="1"/>
    </xf>
    <xf numFmtId="0" fontId="23" fillId="24" borderId="85" xfId="0" applyFont="1" applyFill="1" applyBorder="1" applyAlignment="1" applyProtection="1">
      <alignment horizontal="center" vertical="center" wrapText="1"/>
      <protection hidden="1"/>
    </xf>
    <xf numFmtId="0" fontId="23" fillId="24" borderId="86" xfId="0" applyFont="1" applyFill="1" applyBorder="1" applyAlignment="1" applyProtection="1">
      <alignment horizontal="center" vertical="center" wrapText="1"/>
      <protection hidden="1"/>
    </xf>
    <xf numFmtId="0" fontId="2" fillId="24" borderId="77" xfId="0" applyFont="1" applyFill="1" applyBorder="1" applyAlignment="1" applyProtection="1">
      <alignment horizontal="center" vertical="center"/>
      <protection hidden="1"/>
    </xf>
    <xf numFmtId="0" fontId="2" fillId="24" borderId="86" xfId="0" applyFont="1" applyFill="1" applyBorder="1" applyAlignment="1" applyProtection="1">
      <alignment horizontal="center" vertical="center"/>
      <protection hidden="1"/>
    </xf>
    <xf numFmtId="0" fontId="2" fillId="24" borderId="85" xfId="0" applyFont="1" applyFill="1" applyBorder="1" applyAlignment="1" applyProtection="1">
      <alignment horizontal="center" vertical="center"/>
      <protection hidden="1"/>
    </xf>
    <xf numFmtId="0" fontId="2" fillId="24" borderId="0" xfId="0" applyFont="1" applyFill="1" applyBorder="1" applyAlignment="1" applyProtection="1">
      <alignment horizontal="center" vertical="center"/>
      <protection hidden="1"/>
    </xf>
    <xf numFmtId="0" fontId="2" fillId="24" borderId="88" xfId="0" applyFont="1" applyFill="1" applyBorder="1" applyAlignment="1" applyProtection="1">
      <alignment horizontal="left" vertical="center" shrinkToFit="1"/>
      <protection hidden="1"/>
    </xf>
    <xf numFmtId="0" fontId="21" fillId="24" borderId="85" xfId="0" applyFont="1" applyFill="1" applyBorder="1" applyAlignment="1" applyProtection="1">
      <alignment horizontal="left" vertical="center"/>
      <protection hidden="1"/>
    </xf>
    <xf numFmtId="0" fontId="21" fillId="24" borderId="77" xfId="0" applyFont="1" applyFill="1" applyBorder="1" applyAlignment="1" applyProtection="1">
      <alignment horizontal="left" vertical="center"/>
      <protection hidden="1"/>
    </xf>
    <xf numFmtId="0" fontId="21" fillId="24" borderId="86" xfId="0" applyFont="1" applyFill="1" applyBorder="1" applyAlignment="1" applyProtection="1">
      <alignment horizontal="left" vertical="center"/>
      <protection hidden="1"/>
    </xf>
    <xf numFmtId="0" fontId="2" fillId="24" borderId="87" xfId="0" applyFont="1" applyFill="1" applyBorder="1" applyAlignment="1" applyProtection="1">
      <alignment horizontal="center" vertical="center"/>
      <protection locked="0"/>
    </xf>
    <xf numFmtId="0" fontId="2" fillId="24" borderId="94" xfId="0" applyFont="1" applyFill="1" applyBorder="1" applyAlignment="1" applyProtection="1">
      <alignment horizontal="center" vertical="center"/>
      <protection locked="0"/>
    </xf>
    <xf numFmtId="0" fontId="2" fillId="24" borderId="95" xfId="0" applyFont="1" applyFill="1" applyBorder="1" applyAlignment="1" applyProtection="1">
      <alignment horizontal="center" vertical="center"/>
      <protection locked="0"/>
    </xf>
    <xf numFmtId="0" fontId="2" fillId="24" borderId="92" xfId="0" applyFont="1" applyFill="1" applyBorder="1" applyAlignment="1" applyProtection="1">
      <alignment horizontal="center" vertical="center"/>
      <protection locked="0"/>
    </xf>
    <xf numFmtId="0" fontId="2" fillId="24" borderId="96" xfId="0" applyFont="1" applyFill="1" applyBorder="1" applyAlignment="1" applyProtection="1">
      <alignment horizontal="center" vertical="center"/>
      <protection locked="0"/>
    </xf>
    <xf numFmtId="0" fontId="2" fillId="24" borderId="97" xfId="0" applyFont="1" applyFill="1" applyBorder="1" applyAlignment="1" applyProtection="1">
      <alignment horizontal="center" vertical="center"/>
      <protection locked="0"/>
    </xf>
    <xf numFmtId="0" fontId="2" fillId="24" borderId="87" xfId="0" applyFont="1" applyFill="1" applyBorder="1" applyAlignment="1" applyProtection="1">
      <alignment horizontal="center" vertical="center"/>
      <protection hidden="1"/>
    </xf>
    <xf numFmtId="0" fontId="2" fillId="24" borderId="93" xfId="0" applyFont="1" applyFill="1" applyBorder="1" applyAlignment="1" applyProtection="1">
      <alignment horizontal="center" vertical="center"/>
      <protection hidden="1"/>
    </xf>
    <xf numFmtId="0" fontId="2" fillId="24" borderId="94" xfId="0" applyFont="1" applyFill="1" applyBorder="1" applyAlignment="1" applyProtection="1">
      <alignment horizontal="center" vertical="center"/>
      <protection hidden="1"/>
    </xf>
    <xf numFmtId="0" fontId="2" fillId="24" borderId="95" xfId="0" applyFont="1" applyFill="1" applyBorder="1" applyAlignment="1" applyProtection="1">
      <alignment horizontal="center" vertical="center"/>
      <protection hidden="1"/>
    </xf>
    <xf numFmtId="0" fontId="2" fillId="24" borderId="92" xfId="0" applyFont="1" applyFill="1" applyBorder="1" applyAlignment="1" applyProtection="1">
      <alignment horizontal="center" vertical="center"/>
      <protection hidden="1"/>
    </xf>
    <xf numFmtId="0" fontId="2" fillId="24" borderId="96" xfId="0" applyFont="1" applyFill="1" applyBorder="1" applyAlignment="1" applyProtection="1">
      <alignment horizontal="center" vertical="center"/>
      <protection hidden="1"/>
    </xf>
    <xf numFmtId="0" fontId="2" fillId="24" borderId="97" xfId="0" applyFont="1" applyFill="1" applyBorder="1" applyAlignment="1" applyProtection="1">
      <alignment horizontal="center" vertical="center"/>
      <protection hidden="1"/>
    </xf>
    <xf numFmtId="0" fontId="21" fillId="24" borderId="93" xfId="0" applyFont="1" applyFill="1" applyBorder="1" applyAlignment="1" applyProtection="1">
      <alignment horizontal="left" vertical="center"/>
      <protection hidden="1"/>
    </xf>
    <xf numFmtId="0" fontId="21" fillId="24" borderId="88" xfId="0" applyFont="1" applyFill="1" applyBorder="1" applyAlignment="1" applyProtection="1">
      <alignment horizontal="center" vertical="center"/>
      <protection hidden="1"/>
    </xf>
    <xf numFmtId="0" fontId="21" fillId="24" borderId="88" xfId="0" applyFont="1" applyFill="1" applyBorder="1" applyAlignment="1" applyProtection="1">
      <alignment horizontal="center" vertical="center" shrinkToFit="1"/>
      <protection locked="0"/>
    </xf>
    <xf numFmtId="0" fontId="21" fillId="0" borderId="93" xfId="0" applyFont="1" applyBorder="1" applyAlignment="1" applyProtection="1">
      <alignment horizontal="left" vertical="center"/>
      <protection hidden="1"/>
    </xf>
    <xf numFmtId="0" fontId="21" fillId="0" borderId="0" xfId="0" applyFont="1" applyBorder="1" applyAlignment="1" applyProtection="1">
      <alignment horizontal="left" vertical="center"/>
      <protection hidden="1"/>
    </xf>
    <xf numFmtId="0" fontId="21" fillId="24" borderId="0" xfId="0" applyFont="1" applyFill="1" applyBorder="1" applyAlignment="1" applyProtection="1">
      <alignment horizontal="left" vertical="center" shrinkToFit="1"/>
      <protection hidden="1"/>
    </xf>
    <xf numFmtId="0" fontId="21" fillId="24" borderId="92" xfId="0" applyFont="1" applyFill="1" applyBorder="1" applyAlignment="1" applyProtection="1">
      <alignment horizontal="left" vertical="center" shrinkToFit="1"/>
      <protection hidden="1"/>
    </xf>
    <xf numFmtId="0" fontId="21" fillId="0" borderId="0" xfId="0" applyFont="1" applyBorder="1" applyAlignment="1" applyProtection="1">
      <alignment horizontal="left" vertical="center" shrinkToFit="1"/>
      <protection hidden="1"/>
    </xf>
    <xf numFmtId="0" fontId="21" fillId="24" borderId="20" xfId="0" applyFont="1" applyFill="1" applyBorder="1" applyAlignment="1" applyProtection="1">
      <alignment horizontal="center" vertical="center" shrinkToFit="1"/>
      <protection hidden="1"/>
    </xf>
    <xf numFmtId="0" fontId="21" fillId="24" borderId="16" xfId="0" applyFont="1" applyFill="1" applyBorder="1" applyAlignment="1" applyProtection="1">
      <alignment horizontal="center" vertical="center" shrinkToFit="1"/>
      <protection locked="0"/>
    </xf>
    <xf numFmtId="0" fontId="21" fillId="24" borderId="45" xfId="0" applyFont="1" applyFill="1" applyBorder="1" applyAlignment="1" applyProtection="1">
      <alignment horizontal="center" vertical="center" shrinkToFit="1"/>
      <protection locked="0"/>
    </xf>
    <xf numFmtId="0" fontId="21" fillId="24" borderId="119" xfId="0" applyFont="1" applyFill="1" applyBorder="1" applyAlignment="1" applyProtection="1">
      <alignment horizontal="center" vertical="center" shrinkToFit="1"/>
      <protection locked="0"/>
    </xf>
    <xf numFmtId="0" fontId="21" fillId="24" borderId="33" xfId="0" applyFont="1" applyFill="1" applyBorder="1" applyAlignment="1" applyProtection="1">
      <alignment horizontal="center" vertical="center" shrinkToFit="1"/>
      <protection locked="0"/>
    </xf>
    <xf numFmtId="0" fontId="21" fillId="24" borderId="14" xfId="0" applyFont="1" applyFill="1" applyBorder="1" applyAlignment="1" applyProtection="1">
      <alignment horizontal="center" vertical="center" shrinkToFit="1"/>
      <protection locked="0"/>
    </xf>
    <xf numFmtId="0" fontId="21" fillId="24" borderId="44" xfId="0" applyFont="1" applyFill="1" applyBorder="1" applyAlignment="1" applyProtection="1">
      <alignment horizontal="center" vertical="center" shrinkToFit="1"/>
      <protection locked="0"/>
    </xf>
    <xf numFmtId="0" fontId="21" fillId="24" borderId="91" xfId="0" applyFont="1" applyFill="1" applyBorder="1" applyAlignment="1" applyProtection="1">
      <alignment horizontal="center" vertical="center" shrinkToFit="1"/>
      <protection locked="0"/>
    </xf>
    <xf numFmtId="0" fontId="21" fillId="24" borderId="32" xfId="0" applyFont="1" applyFill="1" applyBorder="1" applyAlignment="1" applyProtection="1">
      <alignment horizontal="center" vertical="center" shrinkToFit="1"/>
      <protection locked="0"/>
    </xf>
    <xf numFmtId="0" fontId="21" fillId="24" borderId="39" xfId="0" applyFont="1" applyFill="1" applyBorder="1" applyAlignment="1" applyProtection="1">
      <alignment horizontal="center" vertical="center" shrinkToFit="1"/>
      <protection hidden="1"/>
    </xf>
    <xf numFmtId="0" fontId="21" fillId="24" borderId="53" xfId="0" applyFont="1" applyFill="1" applyBorder="1" applyAlignment="1" applyProtection="1">
      <alignment horizontal="center" vertical="center" shrinkToFit="1"/>
      <protection locked="0"/>
    </xf>
    <xf numFmtId="0" fontId="21" fillId="24" borderId="10" xfId="0" applyFont="1" applyFill="1" applyBorder="1" applyAlignment="1" applyProtection="1">
      <alignment horizontal="center" vertical="center"/>
      <protection hidden="1"/>
    </xf>
    <xf numFmtId="0" fontId="21" fillId="24" borderId="46" xfId="0" applyFont="1" applyFill="1" applyBorder="1" applyAlignment="1" applyProtection="1">
      <alignment horizontal="center" vertical="center"/>
      <protection hidden="1"/>
    </xf>
    <xf numFmtId="0" fontId="21" fillId="24" borderId="120" xfId="0" applyFont="1" applyFill="1" applyBorder="1" applyAlignment="1" applyProtection="1">
      <alignment horizontal="center" vertical="center"/>
      <protection hidden="1"/>
    </xf>
    <xf numFmtId="0" fontId="21" fillId="24" borderId="20" xfId="0" applyFont="1" applyFill="1" applyBorder="1" applyAlignment="1" applyProtection="1">
      <alignment horizontal="center" vertical="center"/>
      <protection hidden="1"/>
    </xf>
    <xf numFmtId="0" fontId="21" fillId="24" borderId="85" xfId="0" applyFont="1" applyFill="1" applyBorder="1" applyAlignment="1" applyProtection="1">
      <alignment horizontal="center" vertical="center" shrinkToFit="1"/>
      <protection hidden="1"/>
    </xf>
    <xf numFmtId="0" fontId="21" fillId="24" borderId="77" xfId="0" applyFont="1" applyFill="1" applyBorder="1" applyAlignment="1" applyProtection="1">
      <alignment horizontal="center" vertical="center" shrinkToFit="1"/>
      <protection hidden="1"/>
    </xf>
    <xf numFmtId="0" fontId="21" fillId="24" borderId="77" xfId="0" applyFont="1" applyFill="1" applyBorder="1" applyAlignment="1" applyProtection="1">
      <alignment horizontal="left" vertical="center" shrinkToFit="1"/>
      <protection hidden="1"/>
    </xf>
    <xf numFmtId="0" fontId="21" fillId="24" borderId="86" xfId="0" applyFont="1" applyFill="1" applyBorder="1" applyAlignment="1" applyProtection="1">
      <alignment horizontal="left" vertical="center" shrinkToFit="1"/>
      <protection hidden="1"/>
    </xf>
    <xf numFmtId="0" fontId="21" fillId="24" borderId="54" xfId="0" applyFont="1" applyFill="1" applyBorder="1" applyAlignment="1" applyProtection="1">
      <alignment horizontal="center" vertical="center" shrinkToFit="1"/>
      <protection locked="0"/>
    </xf>
    <xf numFmtId="0" fontId="2" fillId="24" borderId="87" xfId="0" applyFont="1" applyFill="1" applyBorder="1" applyAlignment="1" applyProtection="1">
      <alignment horizontal="center" vertical="center" wrapText="1"/>
      <protection hidden="1"/>
    </xf>
    <xf numFmtId="0" fontId="2" fillId="24" borderId="93" xfId="0" applyFont="1" applyFill="1" applyBorder="1" applyAlignment="1" applyProtection="1">
      <alignment horizontal="center" vertical="center" wrapText="1"/>
      <protection hidden="1"/>
    </xf>
    <xf numFmtId="0" fontId="2" fillId="24" borderId="94" xfId="0" applyFont="1" applyFill="1" applyBorder="1" applyAlignment="1" applyProtection="1">
      <alignment horizontal="center" vertical="center" wrapText="1"/>
      <protection hidden="1"/>
    </xf>
    <xf numFmtId="0" fontId="2" fillId="24" borderId="96" xfId="0" applyFont="1" applyFill="1" applyBorder="1" applyAlignment="1" applyProtection="1">
      <alignment horizontal="center" vertical="center" wrapText="1"/>
      <protection hidden="1"/>
    </xf>
    <xf numFmtId="0" fontId="2" fillId="24" borderId="88" xfId="0" applyFont="1" applyFill="1" applyBorder="1" applyAlignment="1" applyProtection="1">
      <alignment horizontal="center" vertical="center" wrapText="1"/>
      <protection hidden="1"/>
    </xf>
    <xf numFmtId="0" fontId="2" fillId="24" borderId="97" xfId="0" applyFont="1" applyFill="1" applyBorder="1" applyAlignment="1" applyProtection="1">
      <alignment horizontal="center" vertical="center" wrapText="1"/>
      <protection hidden="1"/>
    </xf>
    <xf numFmtId="0" fontId="21" fillId="24" borderId="10" xfId="0" applyFont="1" applyFill="1" applyBorder="1" applyAlignment="1" applyProtection="1">
      <alignment horizontal="left" vertical="center" shrinkToFit="1"/>
      <protection hidden="1"/>
    </xf>
    <xf numFmtId="0" fontId="21" fillId="24" borderId="46" xfId="0" applyFont="1" applyFill="1" applyBorder="1" applyAlignment="1" applyProtection="1">
      <alignment horizontal="left" vertical="center" shrinkToFit="1"/>
      <protection hidden="1"/>
    </xf>
    <xf numFmtId="0" fontId="21" fillId="24" borderId="58" xfId="0" applyFont="1" applyFill="1" applyBorder="1" applyAlignment="1" applyProtection="1">
      <alignment horizontal="left" vertical="center" shrinkToFit="1"/>
      <protection hidden="1"/>
    </xf>
    <xf numFmtId="0" fontId="21" fillId="24" borderId="16" xfId="0" applyFont="1" applyFill="1" applyBorder="1" applyAlignment="1" applyProtection="1">
      <alignment horizontal="left" vertical="center" shrinkToFit="1"/>
      <protection locked="0"/>
    </xf>
    <xf numFmtId="0" fontId="21" fillId="24" borderId="45" xfId="0" applyFont="1" applyFill="1" applyBorder="1" applyAlignment="1" applyProtection="1">
      <alignment horizontal="left" vertical="center" shrinkToFit="1"/>
      <protection locked="0"/>
    </xf>
    <xf numFmtId="0" fontId="21" fillId="24" borderId="54" xfId="0" applyFont="1" applyFill="1" applyBorder="1" applyAlignment="1" applyProtection="1">
      <alignment horizontal="left" vertical="center" shrinkToFit="1"/>
      <protection locked="0"/>
    </xf>
    <xf numFmtId="0" fontId="2" fillId="24" borderId="85" xfId="0" applyFont="1" applyFill="1" applyBorder="1" applyAlignment="1" applyProtection="1">
      <alignment horizontal="center" vertical="center" shrinkToFit="1"/>
      <protection hidden="1"/>
    </xf>
    <xf numFmtId="0" fontId="2" fillId="24" borderId="77" xfId="0" applyFont="1" applyFill="1" applyBorder="1" applyAlignment="1" applyProtection="1">
      <alignment horizontal="center" vertical="center" shrinkToFit="1"/>
      <protection hidden="1"/>
    </xf>
    <xf numFmtId="0" fontId="2" fillId="24" borderId="86" xfId="0" applyFont="1" applyFill="1" applyBorder="1" applyAlignment="1" applyProtection="1">
      <alignment horizontal="center" vertical="center" shrinkToFit="1"/>
      <protection hidden="1"/>
    </xf>
    <xf numFmtId="0" fontId="6" fillId="0" borderId="35" xfId="67" applyFont="1" applyFill="1" applyBorder="1" applyAlignment="1" applyProtection="1">
      <alignment horizontal="center" vertical="center" wrapText="1"/>
      <protection hidden="1"/>
    </xf>
    <xf numFmtId="0" fontId="6" fillId="0" borderId="35" xfId="0" applyFont="1" applyFill="1" applyBorder="1" applyAlignment="1" applyProtection="1">
      <alignment horizontal="center" vertical="center"/>
      <protection hidden="1"/>
    </xf>
    <xf numFmtId="0" fontId="2" fillId="24" borderId="85" xfId="0" applyFont="1" applyFill="1" applyBorder="1" applyAlignment="1" applyProtection="1">
      <alignment horizontal="center" vertical="center"/>
      <protection locked="0"/>
    </xf>
    <xf numFmtId="0" fontId="2" fillId="24" borderId="86" xfId="0" applyFont="1" applyFill="1" applyBorder="1" applyAlignment="1" applyProtection="1">
      <alignment horizontal="center" vertical="center"/>
      <protection locked="0"/>
    </xf>
    <xf numFmtId="0" fontId="2" fillId="24" borderId="85" xfId="0" applyFont="1" applyFill="1" applyBorder="1" applyAlignment="1" applyProtection="1">
      <alignment horizontal="center" vertical="center" wrapText="1"/>
      <protection hidden="1"/>
    </xf>
    <xf numFmtId="0" fontId="2" fillId="24" borderId="77" xfId="0" applyFont="1" applyFill="1" applyBorder="1" applyAlignment="1" applyProtection="1">
      <alignment horizontal="center" vertical="center" wrapText="1"/>
      <protection hidden="1"/>
    </xf>
    <xf numFmtId="0" fontId="2" fillId="24" borderId="86" xfId="0" applyFont="1" applyFill="1" applyBorder="1" applyAlignment="1" applyProtection="1">
      <alignment horizontal="center" vertical="center" wrapText="1"/>
      <protection hidden="1"/>
    </xf>
    <xf numFmtId="0" fontId="6" fillId="24" borderId="77" xfId="0" applyFont="1" applyFill="1" applyBorder="1" applyAlignment="1" applyProtection="1">
      <alignment horizontal="left" vertical="center" shrinkToFit="1"/>
      <protection hidden="1"/>
    </xf>
    <xf numFmtId="0" fontId="6" fillId="24" borderId="77" xfId="0" applyFont="1" applyFill="1" applyBorder="1" applyAlignment="1" applyProtection="1">
      <alignment horizontal="center" vertical="center" shrinkToFit="1"/>
      <protection locked="0"/>
    </xf>
    <xf numFmtId="0" fontId="2" fillId="0" borderId="0" xfId="0" applyFont="1" applyFill="1" applyBorder="1" applyAlignment="1" applyProtection="1">
      <alignment horizontal="center" vertical="center" shrinkToFit="1"/>
      <protection hidden="1"/>
    </xf>
    <xf numFmtId="0" fontId="2" fillId="0" borderId="92" xfId="0" applyFont="1" applyFill="1" applyBorder="1" applyAlignment="1" applyProtection="1">
      <alignment horizontal="center" vertical="center" shrinkToFit="1"/>
      <protection hidden="1"/>
    </xf>
    <xf numFmtId="183" fontId="2" fillId="0" borderId="85" xfId="0" applyNumberFormat="1" applyFont="1" applyFill="1" applyBorder="1" applyAlignment="1" applyProtection="1">
      <alignment horizontal="center" vertical="center"/>
      <protection hidden="1"/>
    </xf>
    <xf numFmtId="183" fontId="2" fillId="0" borderId="77" xfId="0" applyNumberFormat="1" applyFont="1" applyFill="1" applyBorder="1" applyAlignment="1" applyProtection="1">
      <alignment horizontal="center" vertical="center"/>
      <protection hidden="1"/>
    </xf>
    <xf numFmtId="183" fontId="2" fillId="0" borderId="86" xfId="0" applyNumberFormat="1" applyFont="1" applyFill="1" applyBorder="1" applyAlignment="1" applyProtection="1">
      <alignment horizontal="center" vertical="center"/>
      <protection hidden="1"/>
    </xf>
    <xf numFmtId="0" fontId="2" fillId="0" borderId="85" xfId="0" applyFont="1" applyFill="1" applyBorder="1" applyAlignment="1" applyProtection="1">
      <alignment horizontal="center" vertical="center"/>
      <protection hidden="1"/>
    </xf>
    <xf numFmtId="0" fontId="2" fillId="0" borderId="77" xfId="0" applyFont="1" applyFill="1" applyBorder="1" applyAlignment="1" applyProtection="1">
      <alignment horizontal="center" vertical="center"/>
      <protection hidden="1"/>
    </xf>
    <xf numFmtId="0" fontId="2" fillId="0" borderId="86" xfId="0" applyFont="1" applyFill="1" applyBorder="1" applyAlignment="1" applyProtection="1">
      <alignment horizontal="center" vertical="center"/>
      <protection hidden="1"/>
    </xf>
    <xf numFmtId="0" fontId="2" fillId="0" borderId="85" xfId="67" applyFont="1" applyFill="1" applyBorder="1" applyAlignment="1" applyProtection="1">
      <alignment horizontal="center" vertical="center"/>
      <protection hidden="1"/>
    </xf>
    <xf numFmtId="0" fontId="2" fillId="0" borderId="77" xfId="67" applyFont="1" applyFill="1" applyBorder="1" applyAlignment="1" applyProtection="1">
      <alignment horizontal="center" vertical="center"/>
      <protection hidden="1"/>
    </xf>
    <xf numFmtId="0" fontId="2" fillId="0" borderId="86" xfId="67" applyFont="1" applyFill="1" applyBorder="1" applyAlignment="1" applyProtection="1">
      <alignment horizontal="center" vertical="center"/>
      <protection hidden="1"/>
    </xf>
    <xf numFmtId="0" fontId="6" fillId="0" borderId="77" xfId="67" applyFont="1" applyFill="1" applyBorder="1" applyAlignment="1" applyProtection="1">
      <alignment horizontal="center" vertical="center" wrapText="1"/>
      <protection hidden="1"/>
    </xf>
    <xf numFmtId="0" fontId="6" fillId="0" borderId="86" xfId="67" applyFont="1" applyFill="1" applyBorder="1" applyAlignment="1" applyProtection="1">
      <alignment horizontal="center" vertical="center" wrapText="1"/>
      <protection hidden="1"/>
    </xf>
    <xf numFmtId="0" fontId="2" fillId="0" borderId="85" xfId="67" applyFont="1" applyFill="1" applyBorder="1" applyAlignment="1" applyProtection="1">
      <alignment horizontal="center" vertical="center" shrinkToFit="1"/>
      <protection locked="0"/>
    </xf>
    <xf numFmtId="0" fontId="2" fillId="0" borderId="77" xfId="67" applyFont="1" applyFill="1" applyBorder="1" applyAlignment="1" applyProtection="1">
      <alignment horizontal="center" vertical="center" shrinkToFit="1"/>
      <protection locked="0"/>
    </xf>
    <xf numFmtId="0" fontId="2" fillId="0" borderId="86" xfId="67" applyFont="1" applyFill="1" applyBorder="1" applyAlignment="1" applyProtection="1">
      <alignment horizontal="center" vertical="center" shrinkToFit="1"/>
      <protection locked="0"/>
    </xf>
    <xf numFmtId="0" fontId="2" fillId="0" borderId="35" xfId="0" applyFont="1" applyFill="1" applyBorder="1" applyAlignment="1" applyProtection="1">
      <alignment horizontal="center" vertical="center" shrinkToFit="1"/>
      <protection locked="0"/>
    </xf>
    <xf numFmtId="0" fontId="2" fillId="0" borderId="85" xfId="67" applyFont="1" applyFill="1" applyBorder="1" applyAlignment="1" applyProtection="1">
      <alignment horizontal="center" vertical="center" wrapText="1"/>
      <protection hidden="1"/>
    </xf>
    <xf numFmtId="0" fontId="2" fillId="0" borderId="77" xfId="67" applyFont="1" applyFill="1" applyBorder="1" applyAlignment="1" applyProtection="1">
      <alignment horizontal="center" vertical="center" wrapText="1"/>
      <protection hidden="1"/>
    </xf>
    <xf numFmtId="0" fontId="2" fillId="0" borderId="86" xfId="67" applyFont="1" applyFill="1" applyBorder="1" applyAlignment="1" applyProtection="1">
      <alignment horizontal="center" vertical="center" wrapText="1"/>
      <protection hidden="1"/>
    </xf>
    <xf numFmtId="0" fontId="2" fillId="0" borderId="87" xfId="67" applyFont="1" applyFill="1" applyBorder="1" applyAlignment="1" applyProtection="1">
      <alignment horizontal="center" vertical="center" wrapText="1"/>
      <protection hidden="1"/>
    </xf>
    <xf numFmtId="0" fontId="2" fillId="0" borderId="93" xfId="67" applyFont="1" applyFill="1" applyBorder="1" applyAlignment="1" applyProtection="1">
      <alignment horizontal="center" vertical="center" wrapText="1"/>
      <protection hidden="1"/>
    </xf>
    <xf numFmtId="0" fontId="2" fillId="0" borderId="96" xfId="67" applyFont="1" applyFill="1" applyBorder="1" applyAlignment="1" applyProtection="1">
      <alignment horizontal="center" vertical="center" wrapText="1"/>
      <protection hidden="1"/>
    </xf>
    <xf numFmtId="0" fontId="2" fillId="0" borderId="88" xfId="67" applyFont="1" applyFill="1" applyBorder="1" applyAlignment="1" applyProtection="1">
      <alignment horizontal="center" vertical="center" wrapText="1"/>
      <protection hidden="1"/>
    </xf>
    <xf numFmtId="0" fontId="2" fillId="0" borderId="87" xfId="67" applyFont="1" applyFill="1" applyBorder="1" applyAlignment="1" applyProtection="1">
      <alignment horizontal="center" vertical="center"/>
      <protection hidden="1"/>
    </xf>
    <xf numFmtId="0" fontId="2" fillId="0" borderId="93" xfId="67" applyFont="1" applyFill="1" applyBorder="1" applyAlignment="1" applyProtection="1">
      <alignment horizontal="center" vertical="center"/>
      <protection hidden="1"/>
    </xf>
    <xf numFmtId="0" fontId="2" fillId="0" borderId="96" xfId="67" applyFont="1" applyFill="1" applyBorder="1" applyAlignment="1" applyProtection="1">
      <alignment horizontal="center" vertical="center"/>
      <protection hidden="1"/>
    </xf>
    <xf numFmtId="0" fontId="2" fillId="0" borderId="88" xfId="67" applyFont="1" applyFill="1" applyBorder="1" applyAlignment="1" applyProtection="1">
      <alignment horizontal="center" vertical="center"/>
      <protection hidden="1"/>
    </xf>
    <xf numFmtId="0" fontId="2" fillId="0" borderId="85" xfId="67" applyFont="1" applyFill="1" applyBorder="1" applyAlignment="1" applyProtection="1">
      <alignment horizontal="center" vertical="center" shrinkToFit="1"/>
      <protection hidden="1"/>
    </xf>
    <xf numFmtId="0" fontId="2" fillId="0" borderId="77" xfId="67" applyFont="1" applyFill="1" applyBorder="1" applyAlignment="1" applyProtection="1">
      <alignment horizontal="center" vertical="center" shrinkToFit="1"/>
      <protection hidden="1"/>
    </xf>
    <xf numFmtId="0" fontId="2" fillId="0" borderId="86" xfId="67" applyFont="1" applyFill="1" applyBorder="1" applyAlignment="1" applyProtection="1">
      <alignment horizontal="center" vertical="center" shrinkToFit="1"/>
      <protection hidden="1"/>
    </xf>
    <xf numFmtId="0" fontId="2" fillId="0" borderId="87" xfId="67" applyFont="1" applyFill="1" applyBorder="1" applyAlignment="1" applyProtection="1">
      <alignment horizontal="center" vertical="center" shrinkToFit="1"/>
      <protection locked="0"/>
    </xf>
    <xf numFmtId="0" fontId="2" fillId="0" borderId="93" xfId="67" applyFont="1" applyFill="1" applyBorder="1" applyAlignment="1" applyProtection="1">
      <alignment horizontal="center" vertical="center" shrinkToFit="1"/>
      <protection locked="0"/>
    </xf>
    <xf numFmtId="0" fontId="2" fillId="0" borderId="94" xfId="67" applyFont="1" applyFill="1" applyBorder="1" applyAlignment="1" applyProtection="1">
      <alignment horizontal="center" vertical="center" shrinkToFit="1"/>
      <protection locked="0"/>
    </xf>
    <xf numFmtId="0" fontId="2" fillId="0" borderId="96" xfId="67" applyFont="1" applyFill="1" applyBorder="1" applyAlignment="1" applyProtection="1">
      <alignment horizontal="center" vertical="center" shrinkToFit="1"/>
      <protection locked="0"/>
    </xf>
    <xf numFmtId="0" fontId="2" fillId="0" borderId="88" xfId="67" applyFont="1" applyFill="1" applyBorder="1" applyAlignment="1" applyProtection="1">
      <alignment horizontal="center" vertical="center" shrinkToFit="1"/>
      <protection locked="0"/>
    </xf>
    <xf numFmtId="0" fontId="2" fillId="0" borderId="97" xfId="67" applyFont="1" applyFill="1" applyBorder="1" applyAlignment="1" applyProtection="1">
      <alignment horizontal="center" vertical="center" shrinkToFit="1"/>
      <protection locked="0"/>
    </xf>
    <xf numFmtId="0" fontId="2" fillId="0" borderId="87" xfId="67" applyFont="1" applyFill="1" applyBorder="1" applyAlignment="1" applyProtection="1">
      <alignment horizontal="center" vertical="top" shrinkToFit="1"/>
      <protection hidden="1"/>
    </xf>
    <xf numFmtId="0" fontId="2" fillId="0" borderId="93" xfId="67" applyFont="1" applyFill="1" applyBorder="1" applyAlignment="1" applyProtection="1">
      <alignment horizontal="center" vertical="top" shrinkToFit="1"/>
      <protection hidden="1"/>
    </xf>
    <xf numFmtId="0" fontId="2" fillId="0" borderId="94" xfId="67" applyFont="1" applyFill="1" applyBorder="1" applyAlignment="1" applyProtection="1">
      <alignment horizontal="center" vertical="top" shrinkToFit="1"/>
      <protection hidden="1"/>
    </xf>
    <xf numFmtId="0" fontId="2" fillId="0" borderId="95" xfId="67" applyFont="1" applyFill="1" applyBorder="1" applyAlignment="1" applyProtection="1">
      <alignment horizontal="center" vertical="center"/>
      <protection hidden="1"/>
    </xf>
    <xf numFmtId="0" fontId="2" fillId="0" borderId="0" xfId="67" applyFont="1" applyFill="1" applyBorder="1" applyAlignment="1" applyProtection="1">
      <alignment horizontal="center" vertical="center"/>
      <protection hidden="1"/>
    </xf>
    <xf numFmtId="0" fontId="2" fillId="0" borderId="87" xfId="67" applyFont="1" applyFill="1" applyBorder="1" applyAlignment="1" applyProtection="1">
      <alignment horizontal="center" vertical="center" shrinkToFit="1"/>
      <protection hidden="1"/>
    </xf>
    <xf numFmtId="0" fontId="2" fillId="0" borderId="93" xfId="67" applyFont="1" applyFill="1" applyBorder="1" applyAlignment="1" applyProtection="1">
      <alignment horizontal="center" vertical="center" shrinkToFit="1"/>
      <protection hidden="1"/>
    </xf>
    <xf numFmtId="0" fontId="2" fillId="0" borderId="94" xfId="67" applyFont="1" applyFill="1" applyBorder="1" applyAlignment="1" applyProtection="1">
      <alignment horizontal="center" vertical="center" shrinkToFit="1"/>
      <protection hidden="1"/>
    </xf>
    <xf numFmtId="0" fontId="2" fillId="0" borderId="96" xfId="67" applyFont="1" applyFill="1" applyBorder="1" applyAlignment="1" applyProtection="1">
      <alignment horizontal="center" vertical="center" shrinkToFit="1"/>
      <protection hidden="1"/>
    </xf>
    <xf numFmtId="0" fontId="2" fillId="0" borderId="88" xfId="67" applyFont="1" applyFill="1" applyBorder="1" applyAlignment="1" applyProtection="1">
      <alignment horizontal="center" vertical="center" shrinkToFit="1"/>
      <protection hidden="1"/>
    </xf>
    <xf numFmtId="0" fontId="2" fillId="0" borderId="97" xfId="67" applyFont="1" applyFill="1" applyBorder="1" applyAlignment="1" applyProtection="1">
      <alignment horizontal="center" vertical="center" shrinkToFit="1"/>
      <protection hidden="1"/>
    </xf>
    <xf numFmtId="0" fontId="2" fillId="0" borderId="35" xfId="67" applyFont="1" applyFill="1" applyBorder="1" applyAlignment="1" applyProtection="1">
      <alignment horizontal="center" vertical="center" shrinkToFit="1"/>
      <protection locked="0"/>
    </xf>
    <xf numFmtId="0" fontId="2" fillId="0" borderId="87" xfId="0" applyFont="1" applyFill="1" applyBorder="1" applyAlignment="1" applyProtection="1">
      <alignment horizontal="center" vertical="center" shrinkToFit="1"/>
      <protection locked="0"/>
    </xf>
    <xf numFmtId="0" fontId="2" fillId="0" borderId="94" xfId="0" applyFont="1" applyFill="1" applyBorder="1" applyAlignment="1" applyProtection="1">
      <alignment horizontal="center" vertical="center" shrinkToFit="1"/>
      <protection locked="0"/>
    </xf>
    <xf numFmtId="0" fontId="2" fillId="0" borderId="96" xfId="0" applyFont="1" applyFill="1" applyBorder="1" applyAlignment="1" applyProtection="1">
      <alignment horizontal="center" vertical="center" shrinkToFit="1"/>
      <protection locked="0"/>
    </xf>
    <xf numFmtId="0" fontId="2" fillId="0" borderId="97" xfId="0" applyFont="1" applyFill="1" applyBorder="1" applyAlignment="1" applyProtection="1">
      <alignment horizontal="center" vertical="center" shrinkToFit="1"/>
      <protection locked="0"/>
    </xf>
    <xf numFmtId="0" fontId="2" fillId="0" borderId="96" xfId="67" applyFont="1" applyFill="1" applyBorder="1" applyAlignment="1" applyProtection="1">
      <alignment horizontal="center" vertical="top" wrapText="1"/>
      <protection locked="0"/>
    </xf>
    <xf numFmtId="0" fontId="2" fillId="0" borderId="88" xfId="67" applyFont="1" applyFill="1" applyBorder="1" applyAlignment="1" applyProtection="1">
      <alignment horizontal="center" vertical="top" wrapText="1"/>
      <protection locked="0"/>
    </xf>
    <xf numFmtId="0" fontId="2" fillId="0" borderId="97" xfId="67" applyFont="1" applyFill="1" applyBorder="1" applyAlignment="1" applyProtection="1">
      <alignment horizontal="center" vertical="top" wrapText="1"/>
      <protection locked="0"/>
    </xf>
    <xf numFmtId="0" fontId="2" fillId="0" borderId="121" xfId="67" applyFont="1" applyFill="1" applyBorder="1" applyAlignment="1" applyProtection="1">
      <alignment horizontal="center" vertical="top" wrapText="1"/>
      <protection hidden="1"/>
    </xf>
    <xf numFmtId="0" fontId="2" fillId="0" borderId="122" xfId="67" applyFont="1" applyFill="1" applyBorder="1" applyAlignment="1" applyProtection="1">
      <alignment horizontal="center" vertical="top" wrapText="1"/>
      <protection hidden="1"/>
    </xf>
    <xf numFmtId="0" fontId="2" fillId="0" borderId="123" xfId="67" applyFont="1" applyFill="1" applyBorder="1" applyAlignment="1" applyProtection="1">
      <alignment horizontal="center" vertical="top" wrapText="1"/>
      <protection hidden="1"/>
    </xf>
    <xf numFmtId="0" fontId="6" fillId="0" borderId="85" xfId="67" applyFont="1" applyFill="1" applyBorder="1" applyAlignment="1">
      <alignment horizontal="center" vertical="center" wrapText="1" shrinkToFit="1"/>
      <protection/>
    </xf>
    <xf numFmtId="0" fontId="6" fillId="0" borderId="77" xfId="67" applyFont="1" applyFill="1" applyBorder="1" applyAlignment="1">
      <alignment horizontal="center" vertical="center" shrinkToFit="1"/>
      <protection/>
    </xf>
    <xf numFmtId="0" fontId="6" fillId="0" borderId="86" xfId="67" applyFont="1" applyFill="1" applyBorder="1" applyAlignment="1">
      <alignment horizontal="center" vertical="center" shrinkToFit="1"/>
      <protection/>
    </xf>
    <xf numFmtId="0" fontId="6" fillId="0" borderId="35" xfId="67" applyFont="1" applyFill="1" applyBorder="1" applyAlignment="1">
      <alignment horizontal="center" vertical="center" wrapText="1" shrinkToFit="1"/>
      <protection/>
    </xf>
    <xf numFmtId="0" fontId="6" fillId="0" borderId="35" xfId="67" applyFont="1" applyFill="1" applyBorder="1" applyAlignment="1">
      <alignment horizontal="center" vertical="center" shrinkToFit="1"/>
      <protection/>
    </xf>
    <xf numFmtId="0" fontId="2" fillId="0" borderId="85" xfId="67" applyFont="1" applyFill="1" applyBorder="1" applyAlignment="1">
      <alignment horizontal="center" vertical="center"/>
      <protection/>
    </xf>
    <xf numFmtId="0" fontId="2" fillId="0" borderId="77" xfId="67" applyFont="1" applyFill="1" applyBorder="1" applyAlignment="1">
      <alignment horizontal="center" vertical="center"/>
      <protection/>
    </xf>
    <xf numFmtId="0" fontId="2" fillId="0" borderId="86" xfId="67" applyFont="1" applyFill="1" applyBorder="1" applyAlignment="1">
      <alignment horizontal="center" vertical="center"/>
      <protection/>
    </xf>
    <xf numFmtId="0" fontId="2" fillId="0" borderId="85" xfId="67" applyFont="1" applyFill="1" applyBorder="1" applyAlignment="1">
      <alignment horizontal="center" vertical="center" wrapText="1"/>
      <protection/>
    </xf>
    <xf numFmtId="0" fontId="2" fillId="0" borderId="77" xfId="67" applyFont="1" applyFill="1" applyBorder="1" applyAlignment="1">
      <alignment horizontal="center" vertical="center" wrapText="1"/>
      <protection/>
    </xf>
    <xf numFmtId="0" fontId="2" fillId="0" borderId="86" xfId="67" applyFont="1" applyFill="1" applyBorder="1" applyAlignment="1">
      <alignment horizontal="center" vertical="center" wrapText="1"/>
      <protection/>
    </xf>
    <xf numFmtId="0" fontId="5" fillId="24" borderId="0" xfId="0" applyFont="1" applyFill="1" applyBorder="1" applyAlignment="1" applyProtection="1">
      <alignment horizontal="center" vertical="center"/>
      <protection hidden="1"/>
    </xf>
    <xf numFmtId="0" fontId="5" fillId="24" borderId="0" xfId="0" applyFont="1" applyFill="1" applyBorder="1" applyAlignment="1" applyProtection="1">
      <alignment horizontal="left" vertical="center"/>
      <protection hidden="1"/>
    </xf>
    <xf numFmtId="0" fontId="2" fillId="0" borderId="121" xfId="67" applyFont="1" applyFill="1" applyBorder="1" applyAlignment="1" applyProtection="1">
      <alignment horizontal="center" vertical="center"/>
      <protection locked="0"/>
    </xf>
    <xf numFmtId="0" fontId="2" fillId="0" borderId="122" xfId="67" applyFont="1" applyFill="1" applyBorder="1" applyAlignment="1" applyProtection="1">
      <alignment horizontal="center" vertical="center"/>
      <protection locked="0"/>
    </xf>
    <xf numFmtId="0" fontId="2" fillId="0" borderId="123" xfId="67" applyFont="1" applyFill="1" applyBorder="1" applyAlignment="1" applyProtection="1">
      <alignment horizontal="center" vertical="center"/>
      <protection locked="0"/>
    </xf>
    <xf numFmtId="0" fontId="19" fillId="0" borderId="35" xfId="0" applyFont="1" applyFill="1" applyBorder="1" applyAlignment="1" applyProtection="1">
      <alignment horizontal="center" vertical="center" wrapText="1"/>
      <protection hidden="1"/>
    </xf>
    <xf numFmtId="0" fontId="19" fillId="0" borderId="35" xfId="0" applyFont="1" applyFill="1" applyBorder="1" applyAlignment="1" applyProtection="1">
      <alignment horizontal="center" vertical="center"/>
      <protection hidden="1"/>
    </xf>
    <xf numFmtId="0" fontId="2" fillId="0" borderId="96" xfId="67" applyFont="1" applyFill="1" applyBorder="1" applyAlignment="1" applyProtection="1">
      <alignment horizontal="center" vertical="top" shrinkToFit="1"/>
      <protection locked="0"/>
    </xf>
    <xf numFmtId="0" fontId="2" fillId="0" borderId="88" xfId="67" applyFont="1" applyFill="1" applyBorder="1" applyAlignment="1" applyProtection="1">
      <alignment horizontal="center" vertical="top" shrinkToFit="1"/>
      <protection locked="0"/>
    </xf>
    <xf numFmtId="0" fontId="2" fillId="0" borderId="97" xfId="67" applyFont="1" applyFill="1" applyBorder="1" applyAlignment="1" applyProtection="1">
      <alignment horizontal="center" vertical="top" shrinkToFit="1"/>
      <protection locked="0"/>
    </xf>
    <xf numFmtId="0" fontId="6" fillId="0" borderId="85" xfId="67" applyFont="1" applyFill="1" applyBorder="1" applyAlignment="1" applyProtection="1">
      <alignment horizontal="center" vertical="center" wrapText="1" shrinkToFit="1"/>
      <protection hidden="1"/>
    </xf>
    <xf numFmtId="0" fontId="6" fillId="0" borderId="77" xfId="67" applyFont="1" applyFill="1" applyBorder="1" applyAlignment="1" applyProtection="1">
      <alignment horizontal="center" vertical="center" shrinkToFit="1"/>
      <protection hidden="1"/>
    </xf>
    <xf numFmtId="0" fontId="6" fillId="0" borderId="86" xfId="67" applyFont="1" applyFill="1" applyBorder="1" applyAlignment="1" applyProtection="1">
      <alignment horizontal="center" vertical="center" shrinkToFit="1"/>
      <protection hidden="1"/>
    </xf>
    <xf numFmtId="0" fontId="2" fillId="0" borderId="121" xfId="67" applyFont="1" applyFill="1" applyBorder="1" applyAlignment="1" applyProtection="1">
      <alignment horizontal="center" vertical="center"/>
      <protection hidden="1"/>
    </xf>
    <xf numFmtId="0" fontId="2" fillId="0" borderId="122" xfId="67" applyFont="1" applyFill="1" applyBorder="1" applyAlignment="1" applyProtection="1">
      <alignment horizontal="center" vertical="center"/>
      <protection hidden="1"/>
    </xf>
    <xf numFmtId="0" fontId="2" fillId="0" borderId="123" xfId="67" applyFont="1" applyFill="1" applyBorder="1" applyAlignment="1" applyProtection="1">
      <alignment horizontal="center" vertical="center"/>
      <protection hidden="1"/>
    </xf>
    <xf numFmtId="0" fontId="2" fillId="24" borderId="87" xfId="68" applyFont="1" applyFill="1" applyBorder="1" applyAlignment="1" applyProtection="1">
      <alignment horizontal="center" vertical="center" wrapText="1"/>
      <protection hidden="1"/>
    </xf>
    <xf numFmtId="0" fontId="2" fillId="24" borderId="93" xfId="68" applyFont="1" applyFill="1" applyBorder="1" applyAlignment="1" applyProtection="1">
      <alignment horizontal="center" vertical="center" wrapText="1"/>
      <protection hidden="1"/>
    </xf>
    <xf numFmtId="0" fontId="2" fillId="24" borderId="94" xfId="68" applyFont="1" applyFill="1" applyBorder="1" applyAlignment="1" applyProtection="1">
      <alignment horizontal="center" vertical="center" wrapText="1"/>
      <protection hidden="1"/>
    </xf>
    <xf numFmtId="0" fontId="2" fillId="24" borderId="95" xfId="68" applyFont="1" applyFill="1" applyBorder="1" applyAlignment="1" applyProtection="1">
      <alignment horizontal="center" vertical="center" wrapText="1"/>
      <protection hidden="1"/>
    </xf>
    <xf numFmtId="0" fontId="2" fillId="24" borderId="0" xfId="68" applyFont="1" applyFill="1" applyBorder="1" applyAlignment="1" applyProtection="1">
      <alignment horizontal="center" vertical="center" wrapText="1"/>
      <protection hidden="1"/>
    </xf>
    <xf numFmtId="0" fontId="2" fillId="24" borderId="92" xfId="68" applyFont="1" applyFill="1" applyBorder="1" applyAlignment="1" applyProtection="1">
      <alignment horizontal="center" vertical="center" wrapText="1"/>
      <protection hidden="1"/>
    </xf>
    <xf numFmtId="0" fontId="2" fillId="24" borderId="96" xfId="68" applyFont="1" applyFill="1" applyBorder="1" applyAlignment="1" applyProtection="1">
      <alignment horizontal="center" vertical="center" wrapText="1"/>
      <protection hidden="1"/>
    </xf>
    <xf numFmtId="0" fontId="2" fillId="24" borderId="88" xfId="68" applyFont="1" applyFill="1" applyBorder="1" applyAlignment="1" applyProtection="1">
      <alignment horizontal="center" vertical="center" wrapText="1"/>
      <protection hidden="1"/>
    </xf>
    <xf numFmtId="0" fontId="2" fillId="24" borderId="97" xfId="68" applyFont="1" applyFill="1" applyBorder="1" applyAlignment="1" applyProtection="1">
      <alignment horizontal="center" vertical="center" wrapText="1"/>
      <protection hidden="1"/>
    </xf>
    <xf numFmtId="0" fontId="0" fillId="0" borderId="94" xfId="0" applyBorder="1" applyAlignment="1" applyProtection="1">
      <alignment vertical="center"/>
      <protection hidden="1"/>
    </xf>
    <xf numFmtId="0" fontId="0" fillId="0" borderId="95" xfId="0" applyBorder="1" applyAlignment="1" applyProtection="1">
      <alignment vertical="center"/>
      <protection hidden="1"/>
    </xf>
    <xf numFmtId="0" fontId="0" fillId="0" borderId="92" xfId="0" applyBorder="1" applyAlignment="1" applyProtection="1">
      <alignment vertical="center"/>
      <protection hidden="1"/>
    </xf>
    <xf numFmtId="0" fontId="0" fillId="0" borderId="96" xfId="0" applyBorder="1" applyAlignment="1" applyProtection="1">
      <alignment vertical="center"/>
      <protection hidden="1"/>
    </xf>
    <xf numFmtId="0" fontId="0" fillId="0" borderId="97" xfId="0" applyBorder="1" applyAlignment="1" applyProtection="1">
      <alignment vertical="center"/>
      <protection hidden="1"/>
    </xf>
    <xf numFmtId="0" fontId="2" fillId="24" borderId="85" xfId="68" applyFont="1" applyFill="1" applyBorder="1" applyAlignment="1" applyProtection="1">
      <alignment horizontal="center" vertical="center" wrapText="1"/>
      <protection hidden="1"/>
    </xf>
    <xf numFmtId="0" fontId="2" fillId="24" borderId="77" xfId="68" applyFont="1" applyFill="1" applyBorder="1" applyAlignment="1" applyProtection="1">
      <alignment horizontal="center" vertical="center" wrapText="1"/>
      <protection hidden="1"/>
    </xf>
    <xf numFmtId="0" fontId="2" fillId="24" borderId="86" xfId="68" applyFont="1" applyFill="1" applyBorder="1" applyAlignment="1" applyProtection="1">
      <alignment horizontal="center" vertical="center" wrapText="1"/>
      <protection hidden="1"/>
    </xf>
    <xf numFmtId="0" fontId="2" fillId="24" borderId="35" xfId="68" applyFont="1" applyFill="1" applyBorder="1" applyAlignment="1" applyProtection="1">
      <alignment horizontal="center" vertical="center" wrapText="1"/>
      <protection hidden="1"/>
    </xf>
    <xf numFmtId="0" fontId="6" fillId="24" borderId="87" xfId="68" applyFont="1" applyFill="1" applyBorder="1" applyAlignment="1" applyProtection="1">
      <alignment horizontal="center" vertical="center" wrapText="1"/>
      <protection hidden="1"/>
    </xf>
    <xf numFmtId="0" fontId="0" fillId="0" borderId="93" xfId="0" applyBorder="1" applyAlignment="1" applyProtection="1">
      <alignment vertical="center"/>
      <protection hidden="1"/>
    </xf>
    <xf numFmtId="0" fontId="0" fillId="0" borderId="0" xfId="0" applyAlignment="1" applyProtection="1">
      <alignment vertical="center"/>
      <protection hidden="1"/>
    </xf>
    <xf numFmtId="0" fontId="0" fillId="0" borderId="88" xfId="0" applyBorder="1" applyAlignment="1" applyProtection="1">
      <alignment vertical="center"/>
      <protection hidden="1"/>
    </xf>
    <xf numFmtId="0" fontId="21" fillId="24" borderId="87" xfId="68" applyFont="1" applyFill="1" applyBorder="1" applyAlignment="1" applyProtection="1">
      <alignment horizontal="center" vertical="center" wrapText="1"/>
      <protection hidden="1"/>
    </xf>
    <xf numFmtId="0" fontId="40" fillId="0" borderId="93" xfId="0" applyFont="1" applyBorder="1" applyAlignment="1" applyProtection="1">
      <alignment vertical="center"/>
      <protection hidden="1"/>
    </xf>
    <xf numFmtId="0" fontId="40" fillId="0" borderId="94" xfId="0" applyFont="1" applyBorder="1" applyAlignment="1" applyProtection="1">
      <alignment vertical="center"/>
      <protection hidden="1"/>
    </xf>
    <xf numFmtId="0" fontId="40" fillId="0" borderId="95" xfId="0" applyFont="1" applyBorder="1" applyAlignment="1" applyProtection="1">
      <alignment vertical="center"/>
      <protection hidden="1"/>
    </xf>
    <xf numFmtId="0" fontId="40" fillId="0" borderId="0" xfId="0" applyFont="1" applyAlignment="1" applyProtection="1">
      <alignment vertical="center"/>
      <protection hidden="1"/>
    </xf>
    <xf numFmtId="0" fontId="40" fillId="0" borderId="92" xfId="0" applyFont="1" applyBorder="1" applyAlignment="1" applyProtection="1">
      <alignment vertical="center"/>
      <protection hidden="1"/>
    </xf>
    <xf numFmtId="0" fontId="40" fillId="0" borderId="96" xfId="0" applyFont="1" applyBorder="1" applyAlignment="1" applyProtection="1">
      <alignment vertical="center"/>
      <protection hidden="1"/>
    </xf>
    <xf numFmtId="0" fontId="40" fillId="0" borderId="88" xfId="0" applyFont="1" applyBorder="1" applyAlignment="1" applyProtection="1">
      <alignment vertical="center"/>
      <protection hidden="1"/>
    </xf>
    <xf numFmtId="0" fontId="40" fillId="0" borderId="97" xfId="0" applyFont="1" applyBorder="1" applyAlignment="1" applyProtection="1">
      <alignment vertical="center"/>
      <protection hidden="1"/>
    </xf>
    <xf numFmtId="0" fontId="21" fillId="24" borderId="35" xfId="68" applyFont="1" applyFill="1" applyBorder="1" applyAlignment="1" applyProtection="1">
      <alignment horizontal="center" vertical="center" wrapText="1"/>
      <protection hidden="1"/>
    </xf>
    <xf numFmtId="0" fontId="2" fillId="24" borderId="85" xfId="68" applyFont="1" applyFill="1" applyBorder="1" applyAlignment="1" applyProtection="1">
      <alignment horizontal="center" vertical="center" shrinkToFit="1"/>
      <protection locked="0"/>
    </xf>
    <xf numFmtId="0" fontId="0" fillId="0" borderId="77" xfId="0" applyFont="1" applyBorder="1" applyAlignment="1" applyProtection="1">
      <alignment vertical="center" shrinkToFit="1"/>
      <protection locked="0"/>
    </xf>
    <xf numFmtId="0" fontId="0" fillId="0" borderId="86" xfId="0" applyFont="1" applyBorder="1" applyAlignment="1" applyProtection="1">
      <alignment vertical="center" shrinkToFit="1"/>
      <protection locked="0"/>
    </xf>
    <xf numFmtId="0" fontId="52" fillId="24" borderId="85" xfId="67" applyFont="1" applyFill="1" applyBorder="1" applyAlignment="1" applyProtection="1">
      <alignment horizontal="center" vertical="center"/>
      <protection hidden="1"/>
    </xf>
    <xf numFmtId="0" fontId="52" fillId="24" borderId="86" xfId="67" applyFont="1" applyFill="1" applyBorder="1" applyAlignment="1" applyProtection="1">
      <alignment horizontal="center" vertical="center"/>
      <protection hidden="1"/>
    </xf>
    <xf numFmtId="0" fontId="10" fillId="0" borderId="85" xfId="67" applyFont="1" applyFill="1" applyBorder="1" applyAlignment="1" applyProtection="1">
      <alignment horizontal="center" vertical="center" shrinkToFit="1"/>
      <protection locked="0"/>
    </xf>
    <xf numFmtId="0" fontId="10" fillId="0" borderId="77" xfId="67" applyFont="1" applyFill="1" applyBorder="1" applyAlignment="1" applyProtection="1">
      <alignment horizontal="center" vertical="center" shrinkToFit="1"/>
      <protection locked="0"/>
    </xf>
    <xf numFmtId="0" fontId="10" fillId="0" borderId="86" xfId="67" applyFont="1" applyFill="1" applyBorder="1" applyAlignment="1" applyProtection="1">
      <alignment horizontal="center" vertical="center" shrinkToFit="1"/>
      <protection locked="0"/>
    </xf>
    <xf numFmtId="0" fontId="2" fillId="24" borderId="77" xfId="68" applyFont="1" applyFill="1" applyBorder="1" applyAlignment="1" applyProtection="1">
      <alignment horizontal="center" vertical="center" shrinkToFit="1"/>
      <protection locked="0"/>
    </xf>
    <xf numFmtId="0" fontId="2" fillId="24" borderId="86" xfId="68" applyFont="1" applyFill="1" applyBorder="1" applyAlignment="1" applyProtection="1">
      <alignment horizontal="center" vertical="center" shrinkToFit="1"/>
      <protection locked="0"/>
    </xf>
    <xf numFmtId="0" fontId="52" fillId="24" borderId="87" xfId="67" applyFont="1" applyFill="1" applyBorder="1" applyAlignment="1" applyProtection="1">
      <alignment horizontal="center" vertical="center"/>
      <protection hidden="1"/>
    </xf>
    <xf numFmtId="0" fontId="52" fillId="24" borderId="94" xfId="67" applyFont="1" applyFill="1" applyBorder="1" applyAlignment="1" applyProtection="1">
      <alignment horizontal="center" vertical="center"/>
      <protection hidden="1"/>
    </xf>
    <xf numFmtId="0" fontId="52" fillId="24" borderId="95" xfId="67" applyFont="1" applyFill="1" applyBorder="1" applyAlignment="1" applyProtection="1">
      <alignment horizontal="center" vertical="center"/>
      <protection hidden="1"/>
    </xf>
    <xf numFmtId="0" fontId="52" fillId="24" borderId="92" xfId="67" applyFont="1" applyFill="1" applyBorder="1" applyAlignment="1" applyProtection="1">
      <alignment horizontal="center" vertical="center"/>
      <protection hidden="1"/>
    </xf>
    <xf numFmtId="0" fontId="52" fillId="24" borderId="96" xfId="67" applyFont="1" applyFill="1" applyBorder="1" applyAlignment="1" applyProtection="1">
      <alignment horizontal="center" vertical="center"/>
      <protection hidden="1"/>
    </xf>
    <xf numFmtId="0" fontId="52" fillId="24" borderId="97" xfId="67" applyFont="1" applyFill="1" applyBorder="1" applyAlignment="1" applyProtection="1">
      <alignment horizontal="center" vertical="center"/>
      <protection hidden="1"/>
    </xf>
    <xf numFmtId="0" fontId="20" fillId="0" borderId="87" xfId="67" applyFont="1" applyFill="1" applyBorder="1" applyAlignment="1" applyProtection="1">
      <alignment horizontal="center" vertical="center" wrapText="1"/>
      <protection hidden="1"/>
    </xf>
    <xf numFmtId="0" fontId="20" fillId="0" borderId="93" xfId="67" applyFont="1" applyFill="1" applyBorder="1" applyAlignment="1" applyProtection="1">
      <alignment horizontal="center" vertical="center" wrapText="1"/>
      <protection hidden="1"/>
    </xf>
    <xf numFmtId="0" fontId="20" fillId="0" borderId="95" xfId="67" applyFont="1" applyFill="1" applyBorder="1" applyAlignment="1" applyProtection="1">
      <alignment horizontal="center" vertical="center" wrapText="1"/>
      <protection hidden="1"/>
    </xf>
    <xf numFmtId="0" fontId="20" fillId="0" borderId="0" xfId="67" applyFont="1" applyFill="1" applyBorder="1" applyAlignment="1" applyProtection="1">
      <alignment horizontal="center" vertical="center" wrapText="1"/>
      <protection hidden="1"/>
    </xf>
    <xf numFmtId="0" fontId="20" fillId="0" borderId="96" xfId="67" applyFont="1" applyFill="1" applyBorder="1" applyAlignment="1" applyProtection="1">
      <alignment horizontal="center" vertical="center" wrapText="1"/>
      <protection hidden="1"/>
    </xf>
    <xf numFmtId="0" fontId="20" fillId="0" borderId="88" xfId="67" applyFont="1" applyFill="1" applyBorder="1" applyAlignment="1" applyProtection="1">
      <alignment horizontal="center" vertical="center" wrapText="1"/>
      <protection hidden="1"/>
    </xf>
    <xf numFmtId="0" fontId="2" fillId="24" borderId="85" xfId="68" applyFont="1" applyFill="1" applyBorder="1" applyAlignment="1" applyProtection="1">
      <alignment horizontal="right" vertical="center" shrinkToFit="1"/>
      <protection locked="0"/>
    </xf>
    <xf numFmtId="0" fontId="2" fillId="24" borderId="77" xfId="68" applyFont="1" applyFill="1" applyBorder="1" applyAlignment="1" applyProtection="1">
      <alignment horizontal="right" vertical="center" shrinkToFit="1"/>
      <protection locked="0"/>
    </xf>
    <xf numFmtId="0" fontId="2" fillId="0" borderId="85" xfId="0" applyFont="1" applyFill="1" applyBorder="1" applyAlignment="1" applyProtection="1">
      <alignment horizontal="right" vertical="center" shrinkToFit="1"/>
      <protection locked="0"/>
    </xf>
    <xf numFmtId="0" fontId="2" fillId="0" borderId="77" xfId="0" applyFont="1" applyFill="1" applyBorder="1" applyAlignment="1" applyProtection="1">
      <alignment horizontal="right" vertical="center" shrinkToFit="1"/>
      <protection locked="0"/>
    </xf>
    <xf numFmtId="0" fontId="43" fillId="0" borderId="87" xfId="67" applyFont="1" applyFill="1" applyBorder="1" applyAlignment="1" applyProtection="1">
      <alignment horizontal="center" vertical="center" wrapText="1"/>
      <protection hidden="1"/>
    </xf>
    <xf numFmtId="0" fontId="43" fillId="0" borderId="93" xfId="67" applyFont="1" applyFill="1" applyBorder="1" applyAlignment="1" applyProtection="1">
      <alignment horizontal="center" vertical="center" wrapText="1"/>
      <protection hidden="1"/>
    </xf>
    <xf numFmtId="0" fontId="43" fillId="0" borderId="94" xfId="67" applyFont="1" applyFill="1" applyBorder="1" applyAlignment="1" applyProtection="1">
      <alignment horizontal="center" vertical="center" wrapText="1"/>
      <protection hidden="1"/>
    </xf>
    <xf numFmtId="0" fontId="43" fillId="0" borderId="96" xfId="67" applyFont="1" applyFill="1" applyBorder="1" applyAlignment="1" applyProtection="1">
      <alignment horizontal="center" vertical="center" wrapText="1"/>
      <protection hidden="1"/>
    </xf>
    <xf numFmtId="0" fontId="43" fillId="0" borderId="88" xfId="67" applyFont="1" applyFill="1" applyBorder="1" applyAlignment="1" applyProtection="1">
      <alignment horizontal="center" vertical="center" wrapText="1"/>
      <protection hidden="1"/>
    </xf>
    <xf numFmtId="0" fontId="43" fillId="0" borderId="97" xfId="67" applyFont="1" applyFill="1" applyBorder="1" applyAlignment="1" applyProtection="1">
      <alignment horizontal="center" vertical="center" wrapText="1"/>
      <protection hidden="1"/>
    </xf>
    <xf numFmtId="0" fontId="6" fillId="0" borderId="87" xfId="67" applyFont="1" applyFill="1" applyBorder="1" applyAlignment="1" applyProtection="1">
      <alignment horizontal="center" vertical="center" wrapText="1"/>
      <protection hidden="1"/>
    </xf>
    <xf numFmtId="0" fontId="6" fillId="0" borderId="93" xfId="67" applyFont="1" applyFill="1" applyBorder="1" applyAlignment="1" applyProtection="1">
      <alignment horizontal="center" vertical="center" wrapText="1"/>
      <protection hidden="1"/>
    </xf>
    <xf numFmtId="0" fontId="6" fillId="0" borderId="96" xfId="67" applyFont="1" applyFill="1" applyBorder="1" applyAlignment="1" applyProtection="1">
      <alignment horizontal="center" vertical="center" wrapText="1"/>
      <protection hidden="1"/>
    </xf>
    <xf numFmtId="0" fontId="6" fillId="0" borderId="88" xfId="67" applyFont="1" applyFill="1" applyBorder="1" applyAlignment="1" applyProtection="1">
      <alignment horizontal="center" vertical="center" wrapText="1"/>
      <protection hidden="1"/>
    </xf>
    <xf numFmtId="0" fontId="21" fillId="0" borderId="87" xfId="67" applyFont="1" applyFill="1" applyBorder="1" applyAlignment="1" applyProtection="1">
      <alignment horizontal="center" vertical="center" wrapText="1"/>
      <protection hidden="1"/>
    </xf>
    <xf numFmtId="0" fontId="21" fillId="0" borderId="94" xfId="67" applyFont="1" applyFill="1" applyBorder="1" applyAlignment="1" applyProtection="1">
      <alignment horizontal="center" vertical="center"/>
      <protection hidden="1"/>
    </xf>
    <xf numFmtId="0" fontId="21" fillId="0" borderId="95" xfId="67" applyFont="1" applyFill="1" applyBorder="1" applyAlignment="1" applyProtection="1">
      <alignment horizontal="center" vertical="center" wrapText="1"/>
      <protection hidden="1"/>
    </xf>
    <xf numFmtId="0" fontId="21" fillId="0" borderId="92" xfId="67" applyFont="1" applyFill="1" applyBorder="1" applyAlignment="1" applyProtection="1">
      <alignment horizontal="center" vertical="center"/>
      <protection hidden="1"/>
    </xf>
    <xf numFmtId="0" fontId="21" fillId="0" borderId="95" xfId="67" applyFont="1" applyFill="1" applyBorder="1" applyAlignment="1" applyProtection="1">
      <alignment horizontal="center" vertical="center"/>
      <protection hidden="1"/>
    </xf>
    <xf numFmtId="0" fontId="21" fillId="0" borderId="96" xfId="67" applyFont="1" applyFill="1" applyBorder="1" applyAlignment="1" applyProtection="1">
      <alignment horizontal="center" vertical="center"/>
      <protection hidden="1"/>
    </xf>
    <xf numFmtId="0" fontId="21" fillId="0" borderId="97" xfId="67" applyFont="1" applyFill="1" applyBorder="1" applyAlignment="1" applyProtection="1">
      <alignment horizontal="center" vertical="center"/>
      <protection hidden="1"/>
    </xf>
    <xf numFmtId="0" fontId="2" fillId="0" borderId="94" xfId="67" applyFont="1" applyFill="1" applyBorder="1" applyAlignment="1" applyProtection="1">
      <alignment horizontal="center" vertical="center" wrapText="1"/>
      <protection hidden="1"/>
    </xf>
    <xf numFmtId="0" fontId="2" fillId="0" borderId="95" xfId="67" applyFont="1" applyFill="1" applyBorder="1" applyAlignment="1" applyProtection="1">
      <alignment horizontal="center" vertical="center" wrapText="1"/>
      <protection hidden="1"/>
    </xf>
    <xf numFmtId="0" fontId="2" fillId="0" borderId="92" xfId="67" applyFont="1" applyFill="1" applyBorder="1" applyAlignment="1" applyProtection="1">
      <alignment horizontal="center" vertical="center" wrapText="1"/>
      <protection hidden="1"/>
    </xf>
    <xf numFmtId="0" fontId="2" fillId="0" borderId="97" xfId="67" applyFont="1" applyFill="1" applyBorder="1" applyAlignment="1" applyProtection="1">
      <alignment horizontal="center" vertical="center" wrapText="1"/>
      <protection hidden="1"/>
    </xf>
    <xf numFmtId="0" fontId="19" fillId="0" borderId="87" xfId="67" applyFont="1" applyFill="1" applyBorder="1" applyAlignment="1" applyProtection="1">
      <alignment horizontal="center" vertical="center" wrapText="1"/>
      <protection hidden="1"/>
    </xf>
    <xf numFmtId="0" fontId="19" fillId="0" borderId="94" xfId="67" applyFont="1" applyFill="1" applyBorder="1" applyAlignment="1" applyProtection="1">
      <alignment horizontal="center" vertical="center" wrapText="1"/>
      <protection hidden="1"/>
    </xf>
    <xf numFmtId="0" fontId="19" fillId="0" borderId="95" xfId="67" applyFont="1" applyFill="1" applyBorder="1" applyAlignment="1" applyProtection="1">
      <alignment horizontal="center" vertical="center" wrapText="1"/>
      <protection hidden="1"/>
    </xf>
    <xf numFmtId="0" fontId="19" fillId="0" borderId="92" xfId="67" applyFont="1" applyFill="1" applyBorder="1" applyAlignment="1" applyProtection="1">
      <alignment horizontal="center" vertical="center" wrapText="1"/>
      <protection hidden="1"/>
    </xf>
    <xf numFmtId="0" fontId="19" fillId="0" borderId="96" xfId="67" applyFont="1" applyFill="1" applyBorder="1" applyAlignment="1" applyProtection="1">
      <alignment horizontal="center" vertical="center" wrapText="1"/>
      <protection hidden="1"/>
    </xf>
    <xf numFmtId="0" fontId="19" fillId="0" borderId="97" xfId="67" applyFont="1" applyFill="1" applyBorder="1" applyAlignment="1" applyProtection="1">
      <alignment horizontal="center" vertical="center" wrapText="1"/>
      <protection hidden="1"/>
    </xf>
    <xf numFmtId="0" fontId="2" fillId="0" borderId="35" xfId="67" applyFont="1" applyFill="1" applyBorder="1" applyAlignment="1" applyProtection="1">
      <alignment horizontal="center" vertical="center"/>
      <protection hidden="1"/>
    </xf>
    <xf numFmtId="0" fontId="2" fillId="0" borderId="0" xfId="67" applyFont="1" applyFill="1" applyBorder="1" applyAlignment="1" applyProtection="1">
      <alignment horizontal="center" vertical="center" wrapText="1"/>
      <protection hidden="1"/>
    </xf>
    <xf numFmtId="0" fontId="2" fillId="0" borderId="94" xfId="67" applyFont="1" applyFill="1" applyBorder="1" applyAlignment="1" applyProtection="1">
      <alignment horizontal="center" vertical="center"/>
      <protection hidden="1"/>
    </xf>
    <xf numFmtId="0" fontId="2" fillId="0" borderId="92" xfId="67" applyFont="1" applyFill="1" applyBorder="1" applyAlignment="1" applyProtection="1">
      <alignment horizontal="center" vertical="center"/>
      <protection hidden="1"/>
    </xf>
    <xf numFmtId="0" fontId="2" fillId="0" borderId="97" xfId="67" applyFont="1" applyFill="1" applyBorder="1" applyAlignment="1" applyProtection="1">
      <alignment horizontal="center" vertical="center"/>
      <protection hidden="1"/>
    </xf>
    <xf numFmtId="0" fontId="0" fillId="0" borderId="93" xfId="67" applyBorder="1" applyProtection="1">
      <alignment vertical="center"/>
      <protection hidden="1"/>
    </xf>
    <xf numFmtId="0" fontId="0" fillId="0" borderId="94" xfId="67" applyBorder="1" applyProtection="1">
      <alignment vertical="center"/>
      <protection hidden="1"/>
    </xf>
    <xf numFmtId="0" fontId="0" fillId="0" borderId="95" xfId="67" applyBorder="1" applyProtection="1">
      <alignment vertical="center"/>
      <protection hidden="1"/>
    </xf>
    <xf numFmtId="0" fontId="0" fillId="0" borderId="0" xfId="67" applyProtection="1">
      <alignment vertical="center"/>
      <protection hidden="1"/>
    </xf>
    <xf numFmtId="0" fontId="0" fillId="0" borderId="92" xfId="67" applyBorder="1" applyProtection="1">
      <alignment vertical="center"/>
      <protection hidden="1"/>
    </xf>
    <xf numFmtId="0" fontId="0" fillId="0" borderId="96" xfId="67" applyBorder="1" applyProtection="1">
      <alignment vertical="center"/>
      <protection hidden="1"/>
    </xf>
    <xf numFmtId="0" fontId="0" fillId="0" borderId="88" xfId="67" applyBorder="1" applyProtection="1">
      <alignment vertical="center"/>
      <protection hidden="1"/>
    </xf>
    <xf numFmtId="0" fontId="0" fillId="0" borderId="97" xfId="67" applyBorder="1" applyProtection="1">
      <alignment vertical="center"/>
      <protection hidden="1"/>
    </xf>
    <xf numFmtId="0" fontId="40" fillId="0" borderId="93" xfId="67" applyFont="1" applyBorder="1" applyProtection="1">
      <alignment vertical="center"/>
      <protection hidden="1"/>
    </xf>
    <xf numFmtId="0" fontId="40" fillId="0" borderId="94" xfId="67" applyFont="1" applyBorder="1" applyProtection="1">
      <alignment vertical="center"/>
      <protection hidden="1"/>
    </xf>
    <xf numFmtId="0" fontId="40" fillId="0" borderId="96" xfId="67" applyFont="1" applyBorder="1" applyProtection="1">
      <alignment vertical="center"/>
      <protection hidden="1"/>
    </xf>
    <xf numFmtId="0" fontId="40" fillId="0" borderId="88" xfId="67" applyFont="1" applyBorder="1" applyProtection="1">
      <alignment vertical="center"/>
      <protection hidden="1"/>
    </xf>
    <xf numFmtId="0" fontId="40" fillId="0" borderId="97" xfId="67" applyFont="1" applyBorder="1" applyProtection="1">
      <alignment vertical="center"/>
      <protection hidden="1"/>
    </xf>
    <xf numFmtId="0" fontId="54" fillId="0" borderId="93" xfId="67" applyFont="1" applyBorder="1" applyProtection="1">
      <alignment vertical="center"/>
      <protection hidden="1"/>
    </xf>
    <xf numFmtId="0" fontId="54" fillId="0" borderId="94" xfId="67" applyFont="1" applyBorder="1" applyProtection="1">
      <alignment vertical="center"/>
      <protection hidden="1"/>
    </xf>
    <xf numFmtId="0" fontId="54" fillId="0" borderId="95" xfId="67" applyFont="1" applyBorder="1" applyProtection="1">
      <alignment vertical="center"/>
      <protection hidden="1"/>
    </xf>
    <xf numFmtId="0" fontId="54" fillId="0" borderId="0" xfId="67" applyFont="1" applyProtection="1">
      <alignment vertical="center"/>
      <protection hidden="1"/>
    </xf>
    <xf numFmtId="0" fontId="54" fillId="0" borderId="92" xfId="67" applyFont="1" applyBorder="1" applyProtection="1">
      <alignment vertical="center"/>
      <protection hidden="1"/>
    </xf>
    <xf numFmtId="0" fontId="54" fillId="0" borderId="96" xfId="67" applyFont="1" applyBorder="1" applyProtection="1">
      <alignment vertical="center"/>
      <protection hidden="1"/>
    </xf>
    <xf numFmtId="0" fontId="54" fillId="0" borderId="88" xfId="67" applyFont="1" applyBorder="1" applyProtection="1">
      <alignment vertical="center"/>
      <protection hidden="1"/>
    </xf>
    <xf numFmtId="0" fontId="54" fillId="0" borderId="97" xfId="67" applyFont="1" applyBorder="1" applyProtection="1">
      <alignment vertical="center"/>
      <protection hidden="1"/>
    </xf>
    <xf numFmtId="0" fontId="2" fillId="0" borderId="85" xfId="67" applyFont="1" applyFill="1" applyBorder="1" applyAlignment="1" applyProtection="1">
      <alignment vertical="center" shrinkToFit="1"/>
      <protection locked="0"/>
    </xf>
    <xf numFmtId="0" fontId="2" fillId="0" borderId="77" xfId="67" applyFont="1" applyFill="1" applyBorder="1" applyAlignment="1" applyProtection="1">
      <alignment vertical="center" shrinkToFit="1"/>
      <protection locked="0"/>
    </xf>
    <xf numFmtId="0" fontId="2" fillId="0" borderId="85" xfId="67" applyFont="1" applyFill="1" applyBorder="1" applyAlignment="1" applyProtection="1">
      <alignment horizontal="right" vertical="center" shrinkToFit="1"/>
      <protection locked="0"/>
    </xf>
    <xf numFmtId="0" fontId="2" fillId="0" borderId="77" xfId="67" applyFont="1" applyFill="1" applyBorder="1" applyAlignment="1" applyProtection="1">
      <alignment horizontal="right" vertical="center" shrinkToFit="1"/>
      <protection locked="0"/>
    </xf>
    <xf numFmtId="0" fontId="2" fillId="0" borderId="87" xfId="0" applyFont="1" applyFill="1" applyBorder="1" applyAlignment="1" applyProtection="1">
      <alignment horizontal="center" vertical="center" shrinkToFit="1"/>
      <protection hidden="1"/>
    </xf>
    <xf numFmtId="0" fontId="2" fillId="0" borderId="94" xfId="0" applyFont="1" applyFill="1" applyBorder="1" applyAlignment="1" applyProtection="1">
      <alignment horizontal="center" vertical="center" shrinkToFit="1"/>
      <protection hidden="1"/>
    </xf>
    <xf numFmtId="0" fontId="2" fillId="0" borderId="96" xfId="0" applyFont="1" applyFill="1" applyBorder="1" applyAlignment="1" applyProtection="1">
      <alignment horizontal="center" vertical="center" shrinkToFit="1"/>
      <protection hidden="1"/>
    </xf>
    <xf numFmtId="0" fontId="2" fillId="0" borderId="97" xfId="0" applyFont="1" applyFill="1" applyBorder="1" applyAlignment="1" applyProtection="1">
      <alignment horizontal="center" vertical="center" shrinkToFit="1"/>
      <protection hidden="1"/>
    </xf>
    <xf numFmtId="0" fontId="21" fillId="0" borderId="94" xfId="67" applyFont="1" applyFill="1" applyBorder="1" applyAlignment="1" applyProtection="1">
      <alignment horizontal="center" vertical="center" wrapText="1"/>
      <protection hidden="1"/>
    </xf>
    <xf numFmtId="0" fontId="21" fillId="0" borderId="96" xfId="67" applyFont="1" applyFill="1" applyBorder="1" applyAlignment="1" applyProtection="1">
      <alignment horizontal="center" vertical="center" wrapText="1"/>
      <protection hidden="1"/>
    </xf>
    <xf numFmtId="0" fontId="21" fillId="0" borderId="97" xfId="67" applyFont="1" applyFill="1" applyBorder="1" applyAlignment="1" applyProtection="1">
      <alignment horizontal="center" vertical="center" wrapText="1"/>
      <protection hidden="1"/>
    </xf>
    <xf numFmtId="0" fontId="2" fillId="0" borderId="35" xfId="67" applyFont="1" applyFill="1" applyBorder="1" applyAlignment="1" applyProtection="1">
      <alignment horizontal="center" vertical="center" wrapText="1"/>
      <protection hidden="1"/>
    </xf>
    <xf numFmtId="0" fontId="2" fillId="0" borderId="85" xfId="0" applyFont="1" applyFill="1" applyBorder="1" applyAlignment="1" applyProtection="1">
      <alignment horizontal="center" vertical="center" shrinkToFit="1"/>
      <protection locked="0"/>
    </xf>
    <xf numFmtId="0" fontId="2" fillId="0" borderId="86" xfId="0" applyFont="1" applyFill="1" applyBorder="1" applyAlignment="1" applyProtection="1">
      <alignment horizontal="center" vertical="center" shrinkToFit="1"/>
      <protection locked="0"/>
    </xf>
    <xf numFmtId="0" fontId="19" fillId="0" borderId="85" xfId="67" applyFont="1" applyFill="1" applyBorder="1" applyAlignment="1" applyProtection="1">
      <alignment horizontal="center" vertical="center" wrapText="1"/>
      <protection hidden="1"/>
    </xf>
    <xf numFmtId="0" fontId="19" fillId="0" borderId="86" xfId="67" applyFont="1" applyFill="1" applyBorder="1" applyAlignment="1" applyProtection="1">
      <alignment horizontal="center" vertical="center" wrapText="1"/>
      <protection hidden="1"/>
    </xf>
    <xf numFmtId="0" fontId="2" fillId="0" borderId="38" xfId="67" applyFont="1" applyFill="1" applyBorder="1" applyAlignment="1" applyProtection="1">
      <alignment horizontal="center" vertical="center" textRotation="255" wrapText="1"/>
      <protection hidden="1"/>
    </xf>
    <xf numFmtId="0" fontId="2" fillId="0" borderId="42" xfId="67" applyFont="1" applyFill="1" applyBorder="1" applyAlignment="1" applyProtection="1">
      <alignment horizontal="center" vertical="center" textRotation="255" wrapText="1"/>
      <protection hidden="1"/>
    </xf>
    <xf numFmtId="0" fontId="2" fillId="0" borderId="30" xfId="67" applyFont="1" applyFill="1" applyBorder="1" applyAlignment="1" applyProtection="1">
      <alignment horizontal="center" vertical="center" textRotation="255" wrapText="1"/>
      <protection hidden="1"/>
    </xf>
    <xf numFmtId="0" fontId="2" fillId="0" borderId="85" xfId="67" applyFont="1" applyFill="1" applyBorder="1" applyAlignment="1" applyProtection="1">
      <alignment horizontal="right" vertical="center" wrapText="1"/>
      <protection hidden="1"/>
    </xf>
    <xf numFmtId="0" fontId="2" fillId="0" borderId="77" xfId="67" applyFont="1" applyFill="1" applyBorder="1" applyAlignment="1" applyProtection="1">
      <alignment horizontal="right" vertical="center" wrapText="1"/>
      <protection hidden="1"/>
    </xf>
    <xf numFmtId="0" fontId="2" fillId="0" borderId="86" xfId="67" applyFont="1" applyFill="1" applyBorder="1" applyAlignment="1" applyProtection="1">
      <alignment horizontal="right" vertical="center" wrapText="1"/>
      <protection hidden="1"/>
    </xf>
    <xf numFmtId="0" fontId="6" fillId="24" borderId="85" xfId="67" applyFont="1" applyFill="1" applyBorder="1" applyAlignment="1" applyProtection="1">
      <alignment horizontal="center" vertical="center"/>
      <protection hidden="1"/>
    </xf>
    <xf numFmtId="0" fontId="6" fillId="24" borderId="77" xfId="67" applyFont="1" applyFill="1" applyBorder="1" applyAlignment="1" applyProtection="1">
      <alignment horizontal="center" vertical="center"/>
      <protection hidden="1"/>
    </xf>
    <xf numFmtId="0" fontId="6" fillId="24" borderId="86" xfId="67" applyFont="1" applyFill="1" applyBorder="1" applyAlignment="1" applyProtection="1">
      <alignment horizontal="center" vertical="center"/>
      <protection hidden="1"/>
    </xf>
    <xf numFmtId="0" fontId="2" fillId="24" borderId="85" xfId="67" applyFont="1" applyFill="1" applyBorder="1" applyAlignment="1" applyProtection="1">
      <alignment horizontal="center" vertical="center" shrinkToFit="1"/>
      <protection locked="0"/>
    </xf>
    <xf numFmtId="0" fontId="0" fillId="0" borderId="77" xfId="0" applyBorder="1" applyAlignment="1" applyProtection="1">
      <alignment horizontal="center" vertical="center" shrinkToFit="1"/>
      <protection locked="0"/>
    </xf>
    <xf numFmtId="0" fontId="0" fillId="0" borderId="86" xfId="0" applyBorder="1" applyAlignment="1" applyProtection="1">
      <alignment horizontal="center" vertical="center" shrinkToFit="1"/>
      <protection locked="0"/>
    </xf>
    <xf numFmtId="0" fontId="2" fillId="24" borderId="77" xfId="67" applyFont="1" applyFill="1" applyBorder="1" applyAlignment="1" applyProtection="1">
      <alignment horizontal="center" vertical="center" shrinkToFit="1"/>
      <protection locked="0"/>
    </xf>
    <xf numFmtId="0" fontId="2" fillId="24" borderId="86" xfId="67" applyFont="1" applyFill="1" applyBorder="1" applyAlignment="1" applyProtection="1">
      <alignment horizontal="center" vertical="center" shrinkToFit="1"/>
      <protection locked="0"/>
    </xf>
    <xf numFmtId="0" fontId="6" fillId="0" borderId="87" xfId="67" applyFont="1" applyFill="1" applyBorder="1" applyAlignment="1" applyProtection="1">
      <alignment horizontal="center" vertical="center" textRotation="255" wrapText="1"/>
      <protection hidden="1"/>
    </xf>
    <xf numFmtId="0" fontId="6" fillId="0" borderId="95" xfId="67" applyFont="1" applyFill="1" applyBorder="1" applyAlignment="1" applyProtection="1">
      <alignment horizontal="center" vertical="center" textRotation="255" wrapText="1"/>
      <protection hidden="1"/>
    </xf>
    <xf numFmtId="0" fontId="6" fillId="0" borderId="96" xfId="67" applyFont="1" applyFill="1" applyBorder="1" applyAlignment="1" applyProtection="1">
      <alignment horizontal="center" vertical="center" textRotation="255" wrapText="1"/>
      <protection hidden="1"/>
    </xf>
    <xf numFmtId="49" fontId="2" fillId="24" borderId="77" xfId="0" applyNumberFormat="1" applyFont="1" applyFill="1" applyBorder="1" applyAlignment="1" applyProtection="1">
      <alignment horizontal="center" vertical="center"/>
      <protection locked="0"/>
    </xf>
    <xf numFmtId="49" fontId="2" fillId="24" borderId="86" xfId="0" applyNumberFormat="1" applyFont="1" applyFill="1" applyBorder="1" applyAlignment="1" applyProtection="1">
      <alignment horizontal="center" vertical="center"/>
      <protection locked="0"/>
    </xf>
    <xf numFmtId="0" fontId="43" fillId="0" borderId="0" xfId="0" applyFont="1" applyFill="1" applyBorder="1" applyAlignment="1" applyProtection="1">
      <alignment horizontal="left" vertical="center" shrinkToFit="1"/>
      <protection hidden="1"/>
    </xf>
    <xf numFmtId="0" fontId="2" fillId="0" borderId="124" xfId="0" applyFont="1" applyFill="1" applyBorder="1" applyAlignment="1" applyProtection="1">
      <alignment horizontal="center" vertical="center" shrinkToFit="1"/>
      <protection hidden="1"/>
    </xf>
    <xf numFmtId="0" fontId="2" fillId="0" borderId="125" xfId="0" applyFont="1" applyFill="1" applyBorder="1" applyAlignment="1" applyProtection="1">
      <alignment horizontal="center" vertical="center" shrinkToFit="1"/>
      <protection hidden="1"/>
    </xf>
    <xf numFmtId="0" fontId="2" fillId="0" borderId="126" xfId="0" applyFont="1" applyFill="1" applyBorder="1" applyAlignment="1" applyProtection="1">
      <alignment horizontal="center" vertical="center" shrinkToFit="1"/>
      <protection hidden="1"/>
    </xf>
    <xf numFmtId="0" fontId="5" fillId="24" borderId="0" xfId="0" applyFont="1" applyFill="1" applyBorder="1" applyAlignment="1" applyProtection="1">
      <alignment horizontal="center" vertical="center" shrinkToFit="1"/>
      <protection hidden="1"/>
    </xf>
    <xf numFmtId="0" fontId="5" fillId="24" borderId="92" xfId="0" applyFont="1" applyFill="1" applyBorder="1" applyAlignment="1" applyProtection="1">
      <alignment horizontal="center" vertical="center" shrinkToFit="1"/>
      <protection hidden="1"/>
    </xf>
    <xf numFmtId="0" fontId="2" fillId="0" borderId="87" xfId="67" applyFont="1" applyFill="1" applyBorder="1" applyAlignment="1" applyProtection="1">
      <alignment horizontal="center" vertical="center" textRotation="255" wrapText="1"/>
      <protection hidden="1"/>
    </xf>
    <xf numFmtId="0" fontId="2" fillId="0" borderId="95" xfId="67" applyFont="1" applyFill="1" applyBorder="1" applyAlignment="1" applyProtection="1">
      <alignment horizontal="center" vertical="center" textRotation="255" wrapText="1"/>
      <protection hidden="1"/>
    </xf>
    <xf numFmtId="0" fontId="2" fillId="0" borderId="96" xfId="67" applyFont="1" applyFill="1" applyBorder="1" applyAlignment="1" applyProtection="1">
      <alignment horizontal="center" vertical="center" textRotation="255" wrapText="1"/>
      <protection hidden="1"/>
    </xf>
    <xf numFmtId="0" fontId="6" fillId="24" borderId="85" xfId="67" applyFont="1" applyFill="1" applyBorder="1" applyAlignment="1" applyProtection="1">
      <alignment horizontal="center" vertical="center" shrinkToFit="1"/>
      <protection hidden="1"/>
    </xf>
    <xf numFmtId="0" fontId="6" fillId="24" borderId="77" xfId="67" applyFont="1" applyFill="1" applyBorder="1" applyAlignment="1" applyProtection="1">
      <alignment horizontal="center" vertical="center" shrinkToFit="1"/>
      <protection hidden="1"/>
    </xf>
    <xf numFmtId="0" fontId="6" fillId="24" borderId="86" xfId="67" applyFont="1" applyFill="1" applyBorder="1" applyAlignment="1" applyProtection="1">
      <alignment horizontal="center" vertical="center" shrinkToFit="1"/>
      <protection hidden="1"/>
    </xf>
    <xf numFmtId="0" fontId="42" fillId="0" borderId="85" xfId="67" applyFont="1" applyBorder="1" applyAlignment="1">
      <alignment horizontal="center" vertical="center"/>
      <protection/>
    </xf>
    <xf numFmtId="0" fontId="42" fillId="0" borderId="77" xfId="67" applyFont="1" applyBorder="1" applyAlignment="1">
      <alignment horizontal="center" vertical="center"/>
      <protection/>
    </xf>
    <xf numFmtId="0" fontId="42" fillId="0" borderId="86" xfId="67" applyFont="1" applyBorder="1" applyAlignment="1">
      <alignment horizontal="center" vertical="center"/>
      <protection/>
    </xf>
    <xf numFmtId="0" fontId="15" fillId="0" borderId="85" xfId="67" applyFont="1" applyBorder="1" applyAlignment="1" applyProtection="1">
      <alignment horizontal="left" vertical="center"/>
      <protection hidden="1"/>
    </xf>
    <xf numFmtId="0" fontId="15" fillId="0" borderId="77" xfId="67" applyFont="1" applyBorder="1" applyAlignment="1" applyProtection="1">
      <alignment horizontal="left" vertical="center"/>
      <protection hidden="1"/>
    </xf>
    <xf numFmtId="0" fontId="15" fillId="0" borderId="86" xfId="67" applyFont="1" applyBorder="1" applyAlignment="1" applyProtection="1">
      <alignment horizontal="left" vertical="center"/>
      <protection hidden="1"/>
    </xf>
    <xf numFmtId="0" fontId="15" fillId="0" borderId="35" xfId="67" applyFont="1" applyBorder="1" applyAlignment="1" applyProtection="1">
      <alignment horizontal="center" vertical="center"/>
      <protection hidden="1"/>
    </xf>
    <xf numFmtId="0" fontId="15" fillId="0" borderId="35" xfId="67" applyFont="1" applyBorder="1" applyAlignment="1" applyProtection="1">
      <alignment horizontal="center" vertical="center"/>
      <protection locked="0"/>
    </xf>
    <xf numFmtId="0" fontId="21" fillId="0" borderId="85" xfId="67" applyFont="1" applyBorder="1" applyAlignment="1">
      <alignment horizontal="center" vertical="center" shrinkToFit="1"/>
      <protection/>
    </xf>
    <xf numFmtId="0" fontId="21" fillId="0" borderId="86" xfId="67" applyFont="1" applyBorder="1" applyAlignment="1">
      <alignment horizontal="center" vertical="center" shrinkToFit="1"/>
      <protection/>
    </xf>
    <xf numFmtId="0" fontId="6" fillId="0" borderId="77" xfId="67" applyFont="1" applyBorder="1" applyAlignment="1">
      <alignment horizontal="left" vertical="center"/>
      <protection/>
    </xf>
    <xf numFmtId="0" fontId="6" fillId="0" borderId="86" xfId="67" applyFont="1" applyBorder="1" applyAlignment="1">
      <alignment horizontal="left" vertical="center"/>
      <protection/>
    </xf>
    <xf numFmtId="0" fontId="59" fillId="0" borderId="85" xfId="67" applyFont="1" applyBorder="1" applyAlignment="1" applyProtection="1">
      <alignment horizontal="center" vertical="center"/>
      <protection hidden="1"/>
    </xf>
    <xf numFmtId="0" fontId="59" fillId="0" borderId="77" xfId="67" applyFont="1" applyBorder="1" applyAlignment="1" applyProtection="1">
      <alignment horizontal="center" vertical="center"/>
      <protection hidden="1"/>
    </xf>
    <xf numFmtId="0" fontId="59" fillId="0" borderId="86" xfId="67" applyFont="1" applyBorder="1" applyAlignment="1" applyProtection="1">
      <alignment horizontal="center" vertical="center"/>
      <protection hidden="1"/>
    </xf>
    <xf numFmtId="0" fontId="59" fillId="0" borderId="35" xfId="67" applyFont="1" applyBorder="1" applyAlignment="1" applyProtection="1">
      <alignment horizontal="center" vertical="center"/>
      <protection hidden="1"/>
    </xf>
    <xf numFmtId="0" fontId="15" fillId="0" borderId="35" xfId="67" applyFont="1" applyFill="1" applyBorder="1" applyAlignment="1" applyProtection="1">
      <alignment horizontal="center" vertical="center"/>
      <protection hidden="1"/>
    </xf>
    <xf numFmtId="0" fontId="15" fillId="0" borderId="35" xfId="67" applyFont="1" applyFill="1" applyBorder="1" applyAlignment="1" applyProtection="1">
      <alignment horizontal="center" vertical="center"/>
      <protection locked="0"/>
    </xf>
    <xf numFmtId="182" fontId="15" fillId="0" borderId="35" xfId="67" applyNumberFormat="1" applyFont="1" applyBorder="1" applyAlignment="1" applyProtection="1">
      <alignment horizontal="center" vertical="center"/>
      <protection hidden="1"/>
    </xf>
    <xf numFmtId="0" fontId="15" fillId="0" borderId="87" xfId="67" applyFont="1" applyBorder="1" applyAlignment="1" applyProtection="1">
      <alignment horizontal="center" vertical="center" textRotation="255" wrapText="1"/>
      <protection hidden="1"/>
    </xf>
    <xf numFmtId="0" fontId="15" fillId="0" borderId="94" xfId="67" applyFont="1" applyBorder="1" applyAlignment="1" applyProtection="1">
      <alignment horizontal="center" vertical="center" textRotation="255" wrapText="1"/>
      <protection hidden="1"/>
    </xf>
    <xf numFmtId="0" fontId="15" fillId="0" borderId="95" xfId="67" applyFont="1" applyBorder="1" applyAlignment="1" applyProtection="1">
      <alignment horizontal="center" vertical="center" textRotation="255" wrapText="1"/>
      <protection hidden="1"/>
    </xf>
    <xf numFmtId="0" fontId="15" fillId="0" borderId="92" xfId="67" applyFont="1" applyBorder="1" applyAlignment="1" applyProtection="1">
      <alignment horizontal="center" vertical="center" textRotation="255" wrapText="1"/>
      <protection hidden="1"/>
    </xf>
    <xf numFmtId="0" fontId="15" fillId="0" borderId="96" xfId="67" applyFont="1" applyBorder="1" applyAlignment="1" applyProtection="1">
      <alignment horizontal="center" vertical="center" textRotation="255" wrapText="1"/>
      <protection hidden="1"/>
    </xf>
    <xf numFmtId="0" fontId="15" fillId="0" borderId="97" xfId="67" applyFont="1" applyBorder="1" applyAlignment="1" applyProtection="1">
      <alignment horizontal="center" vertical="center" textRotation="255" wrapText="1"/>
      <protection hidden="1"/>
    </xf>
    <xf numFmtId="0" fontId="15" fillId="0" borderId="87" xfId="67" applyFont="1" applyBorder="1" applyAlignment="1" applyProtection="1">
      <alignment horizontal="center" vertical="center" wrapText="1"/>
      <protection hidden="1"/>
    </xf>
    <xf numFmtId="0" fontId="15" fillId="0" borderId="93" xfId="67" applyFont="1" applyBorder="1" applyAlignment="1" applyProtection="1">
      <alignment horizontal="center" vertical="center" wrapText="1"/>
      <protection hidden="1"/>
    </xf>
    <xf numFmtId="0" fontId="15" fillId="0" borderId="94" xfId="67" applyFont="1" applyBorder="1" applyAlignment="1" applyProtection="1">
      <alignment horizontal="center" vertical="center" wrapText="1"/>
      <protection hidden="1"/>
    </xf>
    <xf numFmtId="0" fontId="15" fillId="0" borderId="95" xfId="67" applyFont="1" applyBorder="1" applyAlignment="1" applyProtection="1">
      <alignment horizontal="center" vertical="center" wrapText="1"/>
      <protection hidden="1"/>
    </xf>
    <xf numFmtId="0" fontId="15" fillId="0" borderId="0" xfId="67" applyFont="1" applyBorder="1" applyAlignment="1" applyProtection="1">
      <alignment horizontal="center" vertical="center" wrapText="1"/>
      <protection hidden="1"/>
    </xf>
    <xf numFmtId="0" fontId="15" fillId="0" borderId="92" xfId="67" applyFont="1" applyBorder="1" applyAlignment="1" applyProtection="1">
      <alignment horizontal="center" vertical="center" wrapText="1"/>
      <protection hidden="1"/>
    </xf>
    <xf numFmtId="0" fontId="15" fillId="0" borderId="96" xfId="67" applyFont="1" applyBorder="1" applyAlignment="1" applyProtection="1">
      <alignment horizontal="center" vertical="center" wrapText="1"/>
      <protection hidden="1"/>
    </xf>
    <xf numFmtId="0" fontId="15" fillId="0" borderId="88" xfId="67" applyFont="1" applyBorder="1" applyAlignment="1" applyProtection="1">
      <alignment horizontal="center" vertical="center" wrapText="1"/>
      <protection hidden="1"/>
    </xf>
    <xf numFmtId="0" fontId="15" fillId="0" borderId="97" xfId="67" applyFont="1" applyBorder="1" applyAlignment="1" applyProtection="1">
      <alignment horizontal="center" vertical="center" wrapText="1"/>
      <protection hidden="1"/>
    </xf>
    <xf numFmtId="0" fontId="6" fillId="0" borderId="85" xfId="69" applyFont="1" applyBorder="1" applyAlignment="1">
      <alignment horizontal="left" vertical="center" shrinkToFit="1"/>
      <protection/>
    </xf>
    <xf numFmtId="0" fontId="6" fillId="0" borderId="77" xfId="69" applyFont="1" applyBorder="1" applyAlignment="1">
      <alignment horizontal="left" vertical="center" shrinkToFit="1"/>
      <protection/>
    </xf>
    <xf numFmtId="0" fontId="6" fillId="0" borderId="86" xfId="69" applyFont="1" applyBorder="1" applyAlignment="1">
      <alignment horizontal="left" vertical="center" shrinkToFit="1"/>
      <protection/>
    </xf>
    <xf numFmtId="0" fontId="21" fillId="0" borderId="87" xfId="69" applyFont="1" applyBorder="1" applyAlignment="1">
      <alignment horizontal="center" vertical="center" wrapText="1"/>
      <protection/>
    </xf>
    <xf numFmtId="0" fontId="21" fillId="0" borderId="93" xfId="69" applyFont="1" applyBorder="1" applyAlignment="1">
      <alignment horizontal="center" vertical="center" wrapText="1"/>
      <protection/>
    </xf>
    <xf numFmtId="0" fontId="21" fillId="0" borderId="95" xfId="69" applyFont="1" applyBorder="1" applyAlignment="1">
      <alignment horizontal="center" vertical="center" wrapText="1"/>
      <protection/>
    </xf>
    <xf numFmtId="0" fontId="21" fillId="0" borderId="0" xfId="69" applyFont="1" applyBorder="1" applyAlignment="1">
      <alignment horizontal="center" vertical="center" wrapText="1"/>
      <protection/>
    </xf>
    <xf numFmtId="0" fontId="21" fillId="0" borderId="96" xfId="69" applyFont="1" applyBorder="1" applyAlignment="1">
      <alignment horizontal="center" vertical="center" wrapText="1"/>
      <protection/>
    </xf>
    <xf numFmtId="0" fontId="21" fillId="0" borderId="88" xfId="69" applyFont="1" applyBorder="1" applyAlignment="1">
      <alignment horizontal="center" vertical="center" wrapText="1"/>
      <protection/>
    </xf>
    <xf numFmtId="0" fontId="6" fillId="0" borderId="77" xfId="67" applyFont="1" applyBorder="1" applyAlignment="1">
      <alignment horizontal="left" vertical="center" shrinkToFit="1"/>
      <protection/>
    </xf>
    <xf numFmtId="0" fontId="6" fillId="0" borderId="86" xfId="67" applyFont="1" applyBorder="1" applyAlignment="1">
      <alignment horizontal="left" vertical="center" shrinkToFit="1"/>
      <protection/>
    </xf>
    <xf numFmtId="182" fontId="6" fillId="0" borderId="35" xfId="67" applyNumberFormat="1" applyFont="1" applyBorder="1" applyAlignment="1" applyProtection="1">
      <alignment horizontal="center" vertical="center"/>
      <protection hidden="1"/>
    </xf>
    <xf numFmtId="0" fontId="6" fillId="0" borderId="85" xfId="67" applyFont="1" applyBorder="1" applyAlignment="1">
      <alignment horizontal="left" vertical="center" shrinkToFit="1"/>
      <protection/>
    </xf>
    <xf numFmtId="0" fontId="20" fillId="0" borderId="87" xfId="67" applyFont="1" applyBorder="1" applyAlignment="1" applyProtection="1">
      <alignment horizontal="center" vertical="center" wrapText="1"/>
      <protection hidden="1"/>
    </xf>
    <xf numFmtId="0" fontId="20" fillId="0" borderId="93" xfId="67" applyFont="1" applyBorder="1" applyAlignment="1" applyProtection="1">
      <alignment horizontal="center" vertical="center" wrapText="1"/>
      <protection hidden="1"/>
    </xf>
    <xf numFmtId="0" fontId="20" fillId="0" borderId="94" xfId="67" applyFont="1" applyBorder="1" applyAlignment="1" applyProtection="1">
      <alignment horizontal="center" vertical="center" wrapText="1"/>
      <protection hidden="1"/>
    </xf>
    <xf numFmtId="0" fontId="20" fillId="0" borderId="95" xfId="67" applyFont="1" applyBorder="1" applyAlignment="1" applyProtection="1">
      <alignment horizontal="center" vertical="center" wrapText="1"/>
      <protection hidden="1"/>
    </xf>
    <xf numFmtId="0" fontId="20" fillId="0" borderId="0" xfId="67" applyFont="1" applyBorder="1" applyAlignment="1" applyProtection="1">
      <alignment horizontal="center" vertical="center" wrapText="1"/>
      <protection hidden="1"/>
    </xf>
    <xf numFmtId="0" fontId="20" fillId="0" borderId="92" xfId="67" applyFont="1" applyBorder="1" applyAlignment="1" applyProtection="1">
      <alignment horizontal="center" vertical="center" wrapText="1"/>
      <protection hidden="1"/>
    </xf>
    <xf numFmtId="0" fontId="15" fillId="0" borderId="85" xfId="67" applyFont="1" applyBorder="1" applyAlignment="1" applyProtection="1">
      <alignment horizontal="center" vertical="center"/>
      <protection locked="0"/>
    </xf>
    <xf numFmtId="0" fontId="15" fillId="0" borderId="77" xfId="67" applyFont="1" applyBorder="1" applyAlignment="1" applyProtection="1">
      <alignment horizontal="center" vertical="center"/>
      <protection locked="0"/>
    </xf>
    <xf numFmtId="0" fontId="15" fillId="0" borderId="86" xfId="67" applyFont="1" applyBorder="1" applyAlignment="1" applyProtection="1">
      <alignment horizontal="center" vertical="center"/>
      <protection locked="0"/>
    </xf>
    <xf numFmtId="0" fontId="6" fillId="0" borderId="87" xfId="67" applyFont="1" applyBorder="1" applyAlignment="1">
      <alignment horizontal="center" vertical="center" wrapText="1"/>
      <protection/>
    </xf>
    <xf numFmtId="0" fontId="6" fillId="0" borderId="93" xfId="67" applyFont="1" applyBorder="1" applyAlignment="1">
      <alignment horizontal="center" vertical="center" wrapText="1"/>
      <protection/>
    </xf>
    <xf numFmtId="0" fontId="6" fillId="0" borderId="94" xfId="67" applyFont="1" applyBorder="1" applyAlignment="1">
      <alignment horizontal="center" vertical="center" wrapText="1"/>
      <protection/>
    </xf>
    <xf numFmtId="0" fontId="6" fillId="0" borderId="96" xfId="67" applyFont="1" applyBorder="1" applyAlignment="1">
      <alignment horizontal="center" vertical="center" wrapText="1"/>
      <protection/>
    </xf>
    <xf numFmtId="0" fontId="6" fillId="0" borderId="88" xfId="67" applyFont="1" applyBorder="1" applyAlignment="1">
      <alignment horizontal="center" vertical="center" wrapText="1"/>
      <protection/>
    </xf>
    <xf numFmtId="0" fontId="6" fillId="0" borderId="97" xfId="67" applyFont="1" applyBorder="1" applyAlignment="1">
      <alignment horizontal="center" vertical="center" wrapText="1"/>
      <protection/>
    </xf>
    <xf numFmtId="0" fontId="6" fillId="0" borderId="87" xfId="67" applyFont="1" applyBorder="1" applyAlignment="1">
      <alignment horizontal="left" vertical="center" wrapText="1" shrinkToFit="1"/>
      <protection/>
    </xf>
    <xf numFmtId="0" fontId="6" fillId="0" borderId="93" xfId="67" applyFont="1" applyBorder="1" applyAlignment="1">
      <alignment horizontal="left" vertical="center" wrapText="1" shrinkToFit="1"/>
      <protection/>
    </xf>
    <xf numFmtId="0" fontId="6" fillId="0" borderId="94" xfId="67" applyFont="1" applyBorder="1" applyAlignment="1">
      <alignment horizontal="left" vertical="center" wrapText="1" shrinkToFit="1"/>
      <protection/>
    </xf>
    <xf numFmtId="0" fontId="15" fillId="0" borderId="87" xfId="67" applyFont="1" applyBorder="1" applyAlignment="1" applyProtection="1">
      <alignment horizontal="center" vertical="center"/>
      <protection hidden="1"/>
    </xf>
    <xf numFmtId="0" fontId="15" fillId="0" borderId="93" xfId="67" applyFont="1" applyBorder="1" applyAlignment="1" applyProtection="1">
      <alignment horizontal="center" vertical="center"/>
      <protection hidden="1"/>
    </xf>
    <xf numFmtId="0" fontId="15" fillId="0" borderId="94" xfId="67" applyFont="1" applyBorder="1" applyAlignment="1" applyProtection="1">
      <alignment horizontal="center" vertical="center"/>
      <protection hidden="1"/>
    </xf>
    <xf numFmtId="0" fontId="15" fillId="0" borderId="96" xfId="67" applyFont="1" applyBorder="1" applyAlignment="1" applyProtection="1">
      <alignment horizontal="center" vertical="center"/>
      <protection hidden="1"/>
    </xf>
    <xf numFmtId="0" fontId="15" fillId="0" borderId="88" xfId="67" applyFont="1" applyBorder="1" applyAlignment="1" applyProtection="1">
      <alignment horizontal="center" vertical="center"/>
      <protection hidden="1"/>
    </xf>
    <xf numFmtId="0" fontId="15" fillId="0" borderId="97" xfId="67" applyFont="1" applyBorder="1" applyAlignment="1" applyProtection="1">
      <alignment horizontal="center" vertical="center"/>
      <protection hidden="1"/>
    </xf>
    <xf numFmtId="0" fontId="21" fillId="0" borderId="87" xfId="67" applyFont="1" applyBorder="1" applyAlignment="1">
      <alignment horizontal="center" vertical="center" shrinkToFit="1"/>
      <protection/>
    </xf>
    <xf numFmtId="0" fontId="21" fillId="0" borderId="94" xfId="67" applyFont="1" applyBorder="1" applyAlignment="1">
      <alignment horizontal="center" vertical="center" shrinkToFit="1"/>
      <protection/>
    </xf>
    <xf numFmtId="0" fontId="21" fillId="0" borderId="96" xfId="67" applyFont="1" applyBorder="1" applyAlignment="1">
      <alignment horizontal="center" vertical="center" shrinkToFit="1"/>
      <protection/>
    </xf>
    <xf numFmtId="0" fontId="21" fillId="0" borderId="97" xfId="67" applyFont="1" applyBorder="1" applyAlignment="1">
      <alignment horizontal="center" vertical="center" shrinkToFit="1"/>
      <protection/>
    </xf>
    <xf numFmtId="0" fontId="21" fillId="0" borderId="87" xfId="67" applyFont="1" applyBorder="1" applyAlignment="1">
      <alignment horizontal="center" vertical="center" wrapText="1"/>
      <protection/>
    </xf>
    <xf numFmtId="0" fontId="21" fillId="0" borderId="93" xfId="67" applyFont="1" applyBorder="1" applyAlignment="1">
      <alignment horizontal="center" vertical="center" wrapText="1"/>
      <protection/>
    </xf>
    <xf numFmtId="0" fontId="21" fillId="0" borderId="94" xfId="67" applyFont="1" applyBorder="1" applyAlignment="1">
      <alignment horizontal="center" vertical="center" wrapText="1"/>
      <protection/>
    </xf>
    <xf numFmtId="0" fontId="21" fillId="0" borderId="96" xfId="67" applyFont="1" applyBorder="1" applyAlignment="1">
      <alignment horizontal="center" vertical="center" wrapText="1"/>
      <protection/>
    </xf>
    <xf numFmtId="0" fontId="21" fillId="0" borderId="88" xfId="67" applyFont="1" applyBorder="1" applyAlignment="1">
      <alignment horizontal="center" vertical="center" wrapText="1"/>
      <protection/>
    </xf>
    <xf numFmtId="0" fontId="21" fillId="0" borderId="97" xfId="67" applyFont="1" applyBorder="1" applyAlignment="1">
      <alignment horizontal="center" vertical="center" wrapText="1"/>
      <protection/>
    </xf>
    <xf numFmtId="0" fontId="6" fillId="0" borderId="85" xfId="67" applyFont="1" applyBorder="1" applyAlignment="1">
      <alignment horizontal="center" vertical="center" shrinkToFit="1"/>
      <protection/>
    </xf>
    <xf numFmtId="0" fontId="6" fillId="0" borderId="86" xfId="67" applyFont="1" applyBorder="1" applyAlignment="1">
      <alignment horizontal="center" vertical="center" shrinkToFit="1"/>
      <protection/>
    </xf>
    <xf numFmtId="0" fontId="47" fillId="0" borderId="77" xfId="69" applyFont="1" applyBorder="1" applyAlignment="1" applyProtection="1">
      <alignment horizontal="left" vertical="center" shrinkToFit="1"/>
      <protection hidden="1"/>
    </xf>
    <xf numFmtId="0" fontId="6" fillId="0" borderId="85" xfId="67" applyFont="1" applyBorder="1" applyAlignment="1" applyProtection="1">
      <alignment horizontal="left" vertical="center"/>
      <protection hidden="1"/>
    </xf>
    <xf numFmtId="0" fontId="6" fillId="0" borderId="77" xfId="67" applyFont="1" applyBorder="1" applyAlignment="1" applyProtection="1">
      <alignment horizontal="left" vertical="center"/>
      <protection hidden="1"/>
    </xf>
    <xf numFmtId="0" fontId="6" fillId="0" borderId="86" xfId="67" applyFont="1" applyBorder="1" applyAlignment="1" applyProtection="1">
      <alignment horizontal="left" vertical="center"/>
      <protection hidden="1"/>
    </xf>
    <xf numFmtId="0" fontId="15" fillId="0" borderId="85" xfId="67" applyFont="1" applyBorder="1" applyAlignment="1" applyProtection="1">
      <alignment horizontal="center" vertical="center"/>
      <protection hidden="1"/>
    </xf>
    <xf numFmtId="0" fontId="15" fillId="0" borderId="77" xfId="67" applyFont="1" applyBorder="1" applyAlignment="1" applyProtection="1">
      <alignment horizontal="center" vertical="center"/>
      <protection hidden="1"/>
    </xf>
    <xf numFmtId="0" fontId="15" fillId="0" borderId="86" xfId="67" applyFont="1" applyBorder="1" applyAlignment="1" applyProtection="1">
      <alignment horizontal="center" vertical="center"/>
      <protection hidden="1"/>
    </xf>
    <xf numFmtId="182" fontId="15" fillId="0" borderId="85" xfId="67" applyNumberFormat="1" applyFont="1" applyBorder="1" applyAlignment="1" applyProtection="1">
      <alignment horizontal="center" vertical="center"/>
      <protection locked="0"/>
    </xf>
    <xf numFmtId="182" fontId="15" fillId="0" borderId="77" xfId="67" applyNumberFormat="1" applyFont="1" applyBorder="1" applyAlignment="1" applyProtection="1">
      <alignment horizontal="center" vertical="center"/>
      <protection locked="0"/>
    </xf>
    <xf numFmtId="182" fontId="15" fillId="0" borderId="86" xfId="67" applyNumberFormat="1" applyFont="1" applyBorder="1" applyAlignment="1" applyProtection="1">
      <alignment horizontal="center" vertical="center"/>
      <protection locked="0"/>
    </xf>
    <xf numFmtId="0" fontId="21" fillId="0" borderId="85" xfId="67" applyFont="1" applyBorder="1" applyAlignment="1">
      <alignment horizontal="left" vertical="center" shrinkToFit="1"/>
      <protection/>
    </xf>
    <xf numFmtId="0" fontId="21" fillId="0" borderId="77" xfId="67" applyFont="1" applyBorder="1" applyAlignment="1">
      <alignment horizontal="left" vertical="center" shrinkToFit="1"/>
      <protection/>
    </xf>
    <xf numFmtId="0" fontId="21" fillId="0" borderId="86" xfId="67" applyFont="1" applyBorder="1" applyAlignment="1">
      <alignment horizontal="left" vertical="center" shrinkToFit="1"/>
      <protection/>
    </xf>
    <xf numFmtId="0" fontId="15" fillId="0" borderId="85" xfId="67" applyFont="1" applyFill="1" applyBorder="1" applyAlignment="1" applyProtection="1">
      <alignment horizontal="center" vertical="center"/>
      <protection hidden="1"/>
    </xf>
    <xf numFmtId="0" fontId="15" fillId="0" borderId="77" xfId="67" applyFont="1" applyFill="1" applyBorder="1" applyAlignment="1" applyProtection="1">
      <alignment horizontal="center" vertical="center"/>
      <protection hidden="1"/>
    </xf>
    <xf numFmtId="0" fontId="15" fillId="0" borderId="86" xfId="67" applyFont="1" applyFill="1" applyBorder="1" applyAlignment="1" applyProtection="1">
      <alignment horizontal="center" vertical="center"/>
      <protection hidden="1"/>
    </xf>
    <xf numFmtId="0" fontId="15" fillId="0" borderId="85" xfId="67" applyFont="1" applyBorder="1" applyAlignment="1" applyProtection="1">
      <alignment horizontal="left" vertical="center" shrinkToFit="1"/>
      <protection hidden="1"/>
    </xf>
    <xf numFmtId="0" fontId="15" fillId="0" borderId="77" xfId="67" applyFont="1" applyBorder="1" applyAlignment="1" applyProtection="1">
      <alignment horizontal="left" vertical="center" shrinkToFit="1"/>
      <protection hidden="1"/>
    </xf>
    <xf numFmtId="0" fontId="15" fillId="0" borderId="86" xfId="67" applyFont="1" applyBorder="1" applyAlignment="1" applyProtection="1">
      <alignment horizontal="left" vertical="center" shrinkToFit="1"/>
      <protection hidden="1"/>
    </xf>
    <xf numFmtId="0" fontId="6" fillId="0" borderId="87" xfId="67" applyFont="1" applyBorder="1" applyAlignment="1" applyProtection="1">
      <alignment horizontal="center" vertical="center" wrapText="1"/>
      <protection hidden="1"/>
    </xf>
    <xf numFmtId="0" fontId="6" fillId="0" borderId="93" xfId="67" applyFont="1" applyBorder="1" applyAlignment="1" applyProtection="1">
      <alignment horizontal="center" vertical="center"/>
      <protection hidden="1"/>
    </xf>
    <xf numFmtId="0" fontId="6" fillId="0" borderId="94" xfId="67" applyFont="1" applyBorder="1" applyAlignment="1" applyProtection="1">
      <alignment horizontal="center" vertical="center"/>
      <protection hidden="1"/>
    </xf>
    <xf numFmtId="0" fontId="6" fillId="0" borderId="95" xfId="67" applyFont="1" applyBorder="1" applyAlignment="1" applyProtection="1">
      <alignment horizontal="center" vertical="center"/>
      <protection hidden="1"/>
    </xf>
    <xf numFmtId="0" fontId="6" fillId="0" borderId="0" xfId="67" applyFont="1" applyBorder="1" applyAlignment="1" applyProtection="1">
      <alignment horizontal="center" vertical="center"/>
      <protection hidden="1"/>
    </xf>
    <xf numFmtId="0" fontId="6" fillId="0" borderId="92" xfId="67" applyFont="1" applyBorder="1" applyAlignment="1" applyProtection="1">
      <alignment horizontal="center" vertical="center"/>
      <protection hidden="1"/>
    </xf>
    <xf numFmtId="0" fontId="6" fillId="0" borderId="96" xfId="67" applyFont="1" applyBorder="1" applyAlignment="1" applyProtection="1">
      <alignment horizontal="center" vertical="center"/>
      <protection hidden="1"/>
    </xf>
    <xf numFmtId="0" fontId="6" fillId="0" borderId="88" xfId="67" applyFont="1" applyBorder="1" applyAlignment="1" applyProtection="1">
      <alignment horizontal="center" vertical="center"/>
      <protection hidden="1"/>
    </xf>
    <xf numFmtId="0" fontId="6" fillId="0" borderId="97" xfId="67" applyFont="1" applyBorder="1" applyAlignment="1" applyProtection="1">
      <alignment horizontal="center" vertical="center"/>
      <protection hidden="1"/>
    </xf>
    <xf numFmtId="0" fontId="6" fillId="0" borderId="85" xfId="67" applyFont="1" applyBorder="1" applyAlignment="1" applyProtection="1">
      <alignment horizontal="left" vertical="center" wrapText="1"/>
      <protection hidden="1"/>
    </xf>
    <xf numFmtId="0" fontId="6" fillId="0" borderId="77" xfId="67" applyFont="1" applyBorder="1" applyAlignment="1" applyProtection="1">
      <alignment horizontal="left" vertical="center" wrapText="1"/>
      <protection hidden="1"/>
    </xf>
    <xf numFmtId="0" fontId="6" fillId="0" borderId="86" xfId="67" applyFont="1" applyBorder="1" applyAlignment="1" applyProtection="1">
      <alignment horizontal="left" vertical="center" wrapText="1"/>
      <protection hidden="1"/>
    </xf>
    <xf numFmtId="0" fontId="15" fillId="0" borderId="85" xfId="67" applyFont="1" applyFill="1" applyBorder="1" applyAlignment="1" applyProtection="1">
      <alignment horizontal="center" vertical="center"/>
      <protection locked="0"/>
    </xf>
    <xf numFmtId="0" fontId="15" fillId="0" borderId="77" xfId="67" applyFont="1" applyFill="1" applyBorder="1" applyAlignment="1" applyProtection="1">
      <alignment horizontal="center" vertical="center"/>
      <protection locked="0"/>
    </xf>
    <xf numFmtId="0" fontId="15" fillId="0" borderId="86" xfId="67" applyFont="1" applyFill="1" applyBorder="1" applyAlignment="1" applyProtection="1">
      <alignment horizontal="center" vertical="center"/>
      <protection locked="0"/>
    </xf>
    <xf numFmtId="0" fontId="6" fillId="0" borderId="85" xfId="67" applyFont="1" applyBorder="1" applyAlignment="1">
      <alignment horizontal="left" vertical="center" wrapText="1"/>
      <protection/>
    </xf>
    <xf numFmtId="0" fontId="6" fillId="0" borderId="77" xfId="67" applyFont="1" applyBorder="1" applyAlignment="1">
      <alignment horizontal="left" vertical="center" wrapText="1"/>
      <protection/>
    </xf>
    <xf numFmtId="0" fontId="6" fillId="0" borderId="86" xfId="67" applyFont="1" applyBorder="1" applyAlignment="1">
      <alignment horizontal="left" vertical="center" wrapText="1"/>
      <protection/>
    </xf>
    <xf numFmtId="0" fontId="6" fillId="0" borderId="85" xfId="67" applyFont="1" applyBorder="1" applyAlignment="1" applyProtection="1">
      <alignment horizontal="center" vertical="center"/>
      <protection hidden="1"/>
    </xf>
    <xf numFmtId="0" fontId="6" fillId="0" borderId="77" xfId="67" applyFont="1" applyBorder="1" applyAlignment="1" applyProtection="1">
      <alignment horizontal="center" vertical="center"/>
      <protection hidden="1"/>
    </xf>
    <xf numFmtId="0" fontId="6" fillId="0" borderId="86" xfId="67" applyFont="1" applyBorder="1" applyAlignment="1" applyProtection="1">
      <alignment horizontal="center" vertical="center"/>
      <protection hidden="1"/>
    </xf>
    <xf numFmtId="0" fontId="6" fillId="0" borderId="93" xfId="67" applyFont="1" applyBorder="1" applyAlignment="1" applyProtection="1">
      <alignment horizontal="center" vertical="center" wrapText="1"/>
      <protection hidden="1"/>
    </xf>
    <xf numFmtId="0" fontId="6" fillId="0" borderId="95" xfId="67" applyFont="1" applyBorder="1" applyAlignment="1" applyProtection="1">
      <alignment horizontal="center" vertical="center" wrapText="1"/>
      <protection hidden="1"/>
    </xf>
    <xf numFmtId="0" fontId="6" fillId="0" borderId="0" xfId="67" applyFont="1" applyBorder="1" applyAlignment="1" applyProtection="1">
      <alignment horizontal="center" vertical="center" wrapText="1"/>
      <protection hidden="1"/>
    </xf>
    <xf numFmtId="0" fontId="6" fillId="0" borderId="96" xfId="67" applyFont="1" applyBorder="1" applyAlignment="1" applyProtection="1">
      <alignment horizontal="center" vertical="center" wrapText="1"/>
      <protection hidden="1"/>
    </xf>
    <xf numFmtId="0" fontId="6" fillId="0" borderId="88" xfId="67" applyFont="1" applyBorder="1" applyAlignment="1" applyProtection="1">
      <alignment horizontal="center" vertical="center" wrapText="1"/>
      <protection hidden="1"/>
    </xf>
    <xf numFmtId="0" fontId="6" fillId="0" borderId="85" xfId="67" applyFont="1" applyBorder="1" applyAlignment="1" applyProtection="1">
      <alignment horizontal="left" vertical="center" shrinkToFit="1"/>
      <protection hidden="1"/>
    </xf>
    <xf numFmtId="0" fontId="6" fillId="0" borderId="77" xfId="67" applyFont="1" applyBorder="1" applyAlignment="1" applyProtection="1">
      <alignment horizontal="left" vertical="center" shrinkToFit="1"/>
      <protection hidden="1"/>
    </xf>
    <xf numFmtId="0" fontId="6" fillId="0" borderId="86" xfId="67" applyFont="1" applyBorder="1" applyAlignment="1" applyProtection="1">
      <alignment horizontal="left" vertical="center" shrinkToFit="1"/>
      <protection hidden="1"/>
    </xf>
    <xf numFmtId="0" fontId="42" fillId="0" borderId="85" xfId="67" applyFont="1" applyBorder="1" applyAlignment="1" applyProtection="1">
      <alignment horizontal="center" vertical="center"/>
      <protection hidden="1"/>
    </xf>
    <xf numFmtId="0" fontId="42" fillId="0" borderId="77" xfId="67" applyFont="1" applyBorder="1" applyAlignment="1" applyProtection="1">
      <alignment horizontal="center" vertical="center"/>
      <protection hidden="1"/>
    </xf>
    <xf numFmtId="0" fontId="42" fillId="0" borderId="86" xfId="67" applyFont="1" applyBorder="1" applyAlignment="1" applyProtection="1">
      <alignment horizontal="center" vertical="center"/>
      <protection hidden="1"/>
    </xf>
    <xf numFmtId="0" fontId="6" fillId="0" borderId="85" xfId="67" applyFont="1" applyBorder="1" applyAlignment="1">
      <alignment horizontal="left" vertical="center"/>
      <protection/>
    </xf>
    <xf numFmtId="0" fontId="6" fillId="0" borderId="94" xfId="67" applyFont="1" applyBorder="1" applyAlignment="1" applyProtection="1">
      <alignment horizontal="center" vertical="center" wrapText="1"/>
      <protection hidden="1"/>
    </xf>
    <xf numFmtId="0" fontId="6" fillId="0" borderId="85" xfId="67" applyFont="1" applyFill="1" applyBorder="1" applyAlignment="1" applyProtection="1">
      <alignment horizontal="center" vertical="center"/>
      <protection hidden="1"/>
    </xf>
    <xf numFmtId="0" fontId="6" fillId="0" borderId="77" xfId="67" applyFont="1" applyFill="1" applyBorder="1" applyAlignment="1" applyProtection="1">
      <alignment horizontal="center" vertical="center"/>
      <protection hidden="1"/>
    </xf>
    <xf numFmtId="0" fontId="6" fillId="0" borderId="86" xfId="67" applyFont="1" applyFill="1" applyBorder="1" applyAlignment="1" applyProtection="1">
      <alignment horizontal="center" vertical="center"/>
      <protection hidden="1"/>
    </xf>
    <xf numFmtId="182" fontId="15" fillId="0" borderId="85" xfId="67" applyNumberFormat="1" applyFont="1" applyFill="1" applyBorder="1" applyAlignment="1" applyProtection="1">
      <alignment horizontal="center" vertical="center"/>
      <protection hidden="1"/>
    </xf>
    <xf numFmtId="182" fontId="15" fillId="0" borderId="77" xfId="67" applyNumberFormat="1" applyFont="1" applyFill="1" applyBorder="1" applyAlignment="1" applyProtection="1">
      <alignment horizontal="center" vertical="center"/>
      <protection hidden="1"/>
    </xf>
    <xf numFmtId="182" fontId="15" fillId="0" borderId="86" xfId="67" applyNumberFormat="1" applyFont="1" applyFill="1" applyBorder="1" applyAlignment="1" applyProtection="1">
      <alignment horizontal="center" vertical="center"/>
      <protection hidden="1"/>
    </xf>
    <xf numFmtId="0" fontId="21" fillId="0" borderId="85" xfId="67" applyFont="1" applyBorder="1" applyAlignment="1">
      <alignment horizontal="left" vertical="center" wrapText="1"/>
      <protection/>
    </xf>
    <xf numFmtId="0" fontId="21" fillId="0" borderId="77" xfId="67" applyFont="1" applyBorder="1" applyAlignment="1">
      <alignment horizontal="left" vertical="center" wrapText="1"/>
      <protection/>
    </xf>
    <xf numFmtId="0" fontId="21" fillId="0" borderId="86" xfId="67" applyFont="1" applyBorder="1" applyAlignment="1">
      <alignment horizontal="left" vertical="center" wrapText="1"/>
      <protection/>
    </xf>
    <xf numFmtId="0" fontId="40" fillId="0" borderId="77" xfId="0" applyFont="1" applyBorder="1" applyAlignment="1" applyProtection="1">
      <alignment horizontal="left" vertical="center"/>
      <protection hidden="1"/>
    </xf>
    <xf numFmtId="0" fontId="40" fillId="0" borderId="86" xfId="0" applyFont="1" applyBorder="1" applyAlignment="1" applyProtection="1">
      <alignment horizontal="left" vertical="center"/>
      <protection hidden="1"/>
    </xf>
    <xf numFmtId="0" fontId="15" fillId="0" borderId="35" xfId="67" applyNumberFormat="1" applyFont="1" applyBorder="1" applyAlignment="1" applyProtection="1">
      <alignment horizontal="center" vertical="center"/>
      <protection locked="0"/>
    </xf>
    <xf numFmtId="0" fontId="6" fillId="0" borderId="85" xfId="67" applyFont="1" applyBorder="1" applyAlignment="1">
      <alignment horizontal="left" vertical="center" wrapText="1" shrinkToFit="1"/>
      <protection/>
    </xf>
    <xf numFmtId="0" fontId="21" fillId="0" borderId="87" xfId="67" applyFont="1" applyBorder="1" applyAlignment="1" applyProtection="1">
      <alignment horizontal="center" vertical="center" wrapText="1"/>
      <protection hidden="1"/>
    </xf>
    <xf numFmtId="0" fontId="21" fillId="0" borderId="93" xfId="67" applyFont="1" applyBorder="1" applyAlignment="1" applyProtection="1">
      <alignment horizontal="center" vertical="center" wrapText="1"/>
      <protection hidden="1"/>
    </xf>
    <xf numFmtId="0" fontId="21" fillId="0" borderId="94" xfId="67" applyFont="1" applyBorder="1" applyAlignment="1" applyProtection="1">
      <alignment horizontal="center" vertical="center" wrapText="1"/>
      <protection hidden="1"/>
    </xf>
    <xf numFmtId="0" fontId="21" fillId="0" borderId="95" xfId="67" applyFont="1" applyBorder="1" applyAlignment="1" applyProtection="1">
      <alignment horizontal="center" vertical="center" wrapText="1"/>
      <protection hidden="1"/>
    </xf>
    <xf numFmtId="0" fontId="21" fillId="0" borderId="0" xfId="67" applyFont="1" applyBorder="1" applyAlignment="1" applyProtection="1">
      <alignment horizontal="center" vertical="center" wrapText="1"/>
      <protection hidden="1"/>
    </xf>
    <xf numFmtId="0" fontId="21" fillId="0" borderId="92" xfId="67" applyFont="1" applyBorder="1" applyAlignment="1" applyProtection="1">
      <alignment horizontal="center" vertical="center" wrapText="1"/>
      <protection hidden="1"/>
    </xf>
    <xf numFmtId="0" fontId="21" fillId="0" borderId="96" xfId="67" applyFont="1" applyBorder="1" applyAlignment="1" applyProtection="1">
      <alignment horizontal="center" vertical="center" wrapText="1"/>
      <protection hidden="1"/>
    </xf>
    <xf numFmtId="0" fontId="21" fillId="0" borderId="88" xfId="67" applyFont="1" applyBorder="1" applyAlignment="1" applyProtection="1">
      <alignment horizontal="center" vertical="center" wrapText="1"/>
      <protection hidden="1"/>
    </xf>
    <xf numFmtId="0" fontId="21" fillId="0" borderId="97" xfId="67" applyFont="1" applyBorder="1" applyAlignment="1" applyProtection="1">
      <alignment horizontal="center" vertical="center" wrapText="1"/>
      <protection hidden="1"/>
    </xf>
    <xf numFmtId="176" fontId="15" fillId="0" borderId="85" xfId="67" applyNumberFormat="1" applyFont="1" applyBorder="1" applyAlignment="1" applyProtection="1">
      <alignment horizontal="center" vertical="center"/>
      <protection hidden="1"/>
    </xf>
    <xf numFmtId="176" fontId="15" fillId="0" borderId="77" xfId="67" applyNumberFormat="1" applyFont="1" applyBorder="1" applyAlignment="1" applyProtection="1">
      <alignment horizontal="center" vertical="center"/>
      <protection hidden="1"/>
    </xf>
    <xf numFmtId="176" fontId="15" fillId="0" borderId="86" xfId="67" applyNumberFormat="1" applyFont="1" applyBorder="1" applyAlignment="1" applyProtection="1">
      <alignment horizontal="center" vertical="center"/>
      <protection hidden="1"/>
    </xf>
    <xf numFmtId="0" fontId="6" fillId="0" borderId="85" xfId="67" applyFont="1" applyBorder="1" applyAlignment="1">
      <alignment horizontal="center" vertical="center"/>
      <protection/>
    </xf>
    <xf numFmtId="0" fontId="6" fillId="0" borderId="86" xfId="67" applyFont="1" applyBorder="1" applyAlignment="1">
      <alignment horizontal="center" vertical="center"/>
      <protection/>
    </xf>
    <xf numFmtId="0" fontId="15" fillId="0" borderId="85" xfId="67" applyNumberFormat="1" applyFont="1" applyFill="1" applyBorder="1" applyAlignment="1" applyProtection="1">
      <alignment horizontal="center" vertical="center"/>
      <protection hidden="1"/>
    </xf>
    <xf numFmtId="0" fontId="15" fillId="0" borderId="77" xfId="67" applyNumberFormat="1" applyFont="1" applyFill="1" applyBorder="1" applyAlignment="1" applyProtection="1">
      <alignment horizontal="center" vertical="center"/>
      <protection hidden="1"/>
    </xf>
    <xf numFmtId="0" fontId="15" fillId="0" borderId="86" xfId="67" applyNumberFormat="1" applyFont="1" applyFill="1" applyBorder="1" applyAlignment="1" applyProtection="1">
      <alignment horizontal="center" vertical="center"/>
      <protection hidden="1"/>
    </xf>
    <xf numFmtId="0" fontId="19" fillId="0" borderId="85" xfId="67" applyFont="1" applyBorder="1" applyAlignment="1">
      <alignment horizontal="center" vertical="center" shrinkToFit="1"/>
      <protection/>
    </xf>
    <xf numFmtId="0" fontId="19" fillId="0" borderId="86" xfId="67" applyFont="1" applyBorder="1" applyAlignment="1">
      <alignment horizontal="center" vertical="center" shrinkToFit="1"/>
      <protection/>
    </xf>
    <xf numFmtId="0" fontId="2" fillId="24" borderId="38" xfId="0" applyFont="1" applyFill="1" applyBorder="1" applyAlignment="1" applyProtection="1">
      <alignment horizontal="center" vertical="center"/>
      <protection hidden="1"/>
    </xf>
    <xf numFmtId="0" fontId="2" fillId="24" borderId="42" xfId="0" applyFont="1" applyFill="1" applyBorder="1" applyAlignment="1" applyProtection="1">
      <alignment horizontal="center" vertical="center"/>
      <protection hidden="1"/>
    </xf>
    <xf numFmtId="0" fontId="2" fillId="24" borderId="30" xfId="0" applyFont="1" applyFill="1" applyBorder="1" applyAlignment="1" applyProtection="1">
      <alignment horizontal="center" vertical="center"/>
      <protection hidden="1"/>
    </xf>
    <xf numFmtId="0" fontId="43" fillId="24" borderId="0" xfId="0" applyFont="1" applyFill="1" applyBorder="1" applyAlignment="1" applyProtection="1">
      <alignment horizontal="right" vertical="center"/>
      <protection hidden="1"/>
    </xf>
    <xf numFmtId="0" fontId="43" fillId="24" borderId="32" xfId="0" applyFont="1" applyFill="1" applyBorder="1" applyAlignment="1" applyProtection="1">
      <alignment horizontal="center" vertical="center"/>
      <protection hidden="1"/>
    </xf>
    <xf numFmtId="0" fontId="43" fillId="24" borderId="44" xfId="0" applyFont="1" applyFill="1" applyBorder="1" applyAlignment="1" applyProtection="1">
      <alignment horizontal="center" vertical="center"/>
      <protection hidden="1"/>
    </xf>
    <xf numFmtId="0" fontId="43" fillId="24" borderId="91" xfId="0" applyFont="1" applyFill="1" applyBorder="1" applyAlignment="1" applyProtection="1">
      <alignment horizontal="center" vertical="center"/>
      <protection hidden="1"/>
    </xf>
    <xf numFmtId="0" fontId="43" fillId="24" borderId="0" xfId="0" applyFont="1" applyFill="1" applyBorder="1" applyAlignment="1" applyProtection="1">
      <alignment horizontal="right" vertical="center" shrinkToFit="1"/>
      <protection hidden="1"/>
    </xf>
    <xf numFmtId="0" fontId="43" fillId="24" borderId="32" xfId="0" applyFont="1" applyFill="1" applyBorder="1" applyAlignment="1" applyProtection="1" quotePrefix="1">
      <alignment horizontal="center" vertical="center"/>
      <protection hidden="1"/>
    </xf>
    <xf numFmtId="0" fontId="43" fillId="24" borderId="44" xfId="0" applyFont="1" applyFill="1" applyBorder="1" applyAlignment="1" applyProtection="1" quotePrefix="1">
      <alignment horizontal="center" vertical="center"/>
      <protection hidden="1"/>
    </xf>
    <xf numFmtId="0" fontId="43" fillId="24" borderId="91" xfId="0" applyFont="1" applyFill="1" applyBorder="1" applyAlignment="1" applyProtection="1" quotePrefix="1">
      <alignment horizontal="center" vertical="center"/>
      <protection hidden="1"/>
    </xf>
    <xf numFmtId="0" fontId="43" fillId="24" borderId="85" xfId="0" applyFont="1" applyFill="1" applyBorder="1" applyAlignment="1" applyProtection="1">
      <alignment horizontal="center" vertical="center"/>
      <protection hidden="1"/>
    </xf>
    <xf numFmtId="0" fontId="43" fillId="24" borderId="77" xfId="0" applyFont="1" applyFill="1" applyBorder="1" applyAlignment="1" applyProtection="1">
      <alignment horizontal="center" vertical="center"/>
      <protection hidden="1"/>
    </xf>
    <xf numFmtId="0" fontId="43" fillId="24" borderId="86" xfId="0" applyFont="1" applyFill="1" applyBorder="1" applyAlignment="1" applyProtection="1">
      <alignment horizontal="center" vertical="center"/>
      <protection hidden="1"/>
    </xf>
    <xf numFmtId="0" fontId="43" fillId="24" borderId="0" xfId="67" applyFont="1" applyFill="1" applyBorder="1" applyAlignment="1" applyProtection="1">
      <alignment horizontal="right" vertical="center" shrinkToFit="1"/>
      <protection hidden="1"/>
    </xf>
    <xf numFmtId="0" fontId="43" fillId="0" borderId="0" xfId="0" applyFont="1" applyBorder="1" applyAlignment="1" applyProtection="1">
      <alignment horizontal="right" vertical="center" shrinkToFit="1"/>
      <protection hidden="1"/>
    </xf>
    <xf numFmtId="0" fontId="43" fillId="0" borderId="116" xfId="0" applyFont="1" applyBorder="1" applyAlignment="1" applyProtection="1">
      <alignment horizontal="right" vertical="center" shrinkToFit="1"/>
      <protection hidden="1"/>
    </xf>
    <xf numFmtId="0" fontId="43" fillId="0" borderId="32" xfId="0" applyFont="1" applyBorder="1" applyAlignment="1" applyProtection="1">
      <alignment horizontal="center" vertical="center"/>
      <protection hidden="1"/>
    </xf>
    <xf numFmtId="0" fontId="43" fillId="0" borderId="44" xfId="0" applyFont="1" applyBorder="1" applyAlignment="1" applyProtection="1">
      <alignment horizontal="center" vertical="center"/>
      <protection hidden="1"/>
    </xf>
    <xf numFmtId="0" fontId="43" fillId="0" borderId="91" xfId="0" applyFont="1" applyBorder="1" applyAlignment="1" applyProtection="1">
      <alignment horizontal="center" vertical="center"/>
      <protection hidden="1"/>
    </xf>
    <xf numFmtId="0" fontId="43" fillId="24" borderId="85" xfId="67" applyFont="1" applyFill="1" applyBorder="1" applyAlignment="1" applyProtection="1">
      <alignment horizontal="center" vertical="center"/>
      <protection hidden="1"/>
    </xf>
    <xf numFmtId="0" fontId="43" fillId="24" borderId="77" xfId="67" applyFont="1" applyFill="1" applyBorder="1" applyAlignment="1" applyProtection="1">
      <alignment horizontal="center" vertical="center"/>
      <protection hidden="1"/>
    </xf>
    <xf numFmtId="0" fontId="43" fillId="24" borderId="86" xfId="67" applyFont="1" applyFill="1" applyBorder="1" applyAlignment="1" applyProtection="1">
      <alignment horizontal="center" vertical="center"/>
      <protection hidden="1"/>
    </xf>
    <xf numFmtId="0" fontId="21" fillId="24" borderId="0" xfId="67" applyFont="1" applyFill="1" applyBorder="1" applyAlignment="1">
      <alignment horizontal="right" vertical="center" shrinkToFit="1"/>
      <protection/>
    </xf>
    <xf numFmtId="0" fontId="43" fillId="24" borderId="92" xfId="0" applyFont="1" applyFill="1" applyBorder="1" applyAlignment="1" applyProtection="1">
      <alignment horizontal="right" vertical="center" shrinkToFit="1"/>
      <protection hidden="1"/>
    </xf>
    <xf numFmtId="0" fontId="43" fillId="0" borderId="0" xfId="0" applyFont="1" applyFill="1" applyBorder="1" applyAlignment="1" applyProtection="1">
      <alignment horizontal="right" vertical="center" shrinkToFit="1"/>
      <protection hidden="1"/>
    </xf>
    <xf numFmtId="0" fontId="43" fillId="0" borderId="85" xfId="0" applyFont="1" applyFill="1" applyBorder="1" applyAlignment="1" applyProtection="1" quotePrefix="1">
      <alignment horizontal="center" vertical="center"/>
      <protection hidden="1"/>
    </xf>
    <xf numFmtId="0" fontId="43" fillId="0" borderId="77" xfId="0" applyFont="1" applyFill="1" applyBorder="1" applyAlignment="1" applyProtection="1">
      <alignment horizontal="center" vertical="center"/>
      <protection hidden="1"/>
    </xf>
    <xf numFmtId="0" fontId="43" fillId="0" borderId="86" xfId="0" applyFont="1" applyFill="1" applyBorder="1" applyAlignment="1" applyProtection="1">
      <alignment horizontal="center" vertical="center"/>
      <protection hidden="1"/>
    </xf>
    <xf numFmtId="0" fontId="43" fillId="0" borderId="85" xfId="0" applyFont="1" applyFill="1" applyBorder="1" applyAlignment="1" applyProtection="1">
      <alignment horizontal="center" vertical="center"/>
      <protection hidden="1"/>
    </xf>
    <xf numFmtId="0" fontId="43" fillId="24" borderId="98" xfId="0" applyFont="1" applyFill="1" applyBorder="1" applyAlignment="1" applyProtection="1">
      <alignment horizontal="right" vertical="center" shrinkToFit="1"/>
      <protection hidden="1"/>
    </xf>
    <xf numFmtId="0" fontId="43" fillId="24" borderId="101" xfId="0" applyFont="1" applyFill="1" applyBorder="1" applyAlignment="1" applyProtection="1">
      <alignment horizontal="right" vertical="center" shrinkToFit="1"/>
      <protection hidden="1"/>
    </xf>
    <xf numFmtId="0" fontId="43" fillId="24" borderId="0" xfId="0" applyFont="1" applyFill="1" applyBorder="1" applyAlignment="1" applyProtection="1" quotePrefix="1">
      <alignment horizontal="right" vertical="center" shrinkToFit="1"/>
      <protection hidden="1"/>
    </xf>
    <xf numFmtId="0" fontId="0" fillId="0" borderId="0" xfId="0" applyFont="1" applyBorder="1" applyAlignment="1" applyProtection="1">
      <alignment horizontal="right" vertical="center" shrinkToFit="1"/>
      <protection hidden="1"/>
    </xf>
    <xf numFmtId="0" fontId="43" fillId="24" borderId="38" xfId="0" applyFont="1" applyFill="1" applyBorder="1" applyAlignment="1" applyProtection="1">
      <alignment horizontal="center" vertical="center"/>
      <protection hidden="1"/>
    </xf>
    <xf numFmtId="0" fontId="43" fillId="24" borderId="42" xfId="0" applyFont="1" applyFill="1" applyBorder="1" applyAlignment="1" applyProtection="1">
      <alignment horizontal="center" vertical="center"/>
      <protection hidden="1"/>
    </xf>
    <xf numFmtId="0" fontId="43" fillId="24" borderId="30" xfId="0" applyFont="1" applyFill="1" applyBorder="1" applyAlignment="1" applyProtection="1">
      <alignment horizontal="center" vertical="center"/>
      <protection hidden="1"/>
    </xf>
    <xf numFmtId="0" fontId="6" fillId="24" borderId="0" xfId="0" applyFont="1" applyFill="1" applyBorder="1" applyAlignment="1" applyProtection="1">
      <alignment horizontal="right" vertical="center" shrinkToFit="1"/>
      <protection hidden="1"/>
    </xf>
    <xf numFmtId="0" fontId="0" fillId="0" borderId="0" xfId="0" applyBorder="1" applyAlignment="1">
      <alignment horizontal="right" vertical="center" shrinkToFit="1"/>
    </xf>
    <xf numFmtId="0" fontId="0" fillId="0" borderId="0" xfId="0" applyFont="1" applyBorder="1" applyAlignment="1">
      <alignment horizontal="right" vertical="center" shrinkToFit="1"/>
    </xf>
    <xf numFmtId="0" fontId="43" fillId="0" borderId="38" xfId="0" applyFont="1" applyFill="1" applyBorder="1" applyAlignment="1" applyProtection="1">
      <alignment horizontal="center" vertical="center"/>
      <protection hidden="1"/>
    </xf>
    <xf numFmtId="0" fontId="43" fillId="0" borderId="42" xfId="0" applyFont="1" applyFill="1" applyBorder="1" applyAlignment="1" applyProtection="1">
      <alignment horizontal="center" vertical="center"/>
      <protection hidden="1"/>
    </xf>
    <xf numFmtId="0" fontId="43" fillId="0" borderId="30" xfId="0" applyFont="1" applyFill="1" applyBorder="1" applyAlignment="1" applyProtection="1">
      <alignment horizontal="center" vertical="center"/>
      <protection hidden="1"/>
    </xf>
    <xf numFmtId="0" fontId="43" fillId="24" borderId="95" xfId="0" applyFont="1" applyFill="1" applyBorder="1" applyAlignment="1" applyProtection="1">
      <alignment horizontal="right" vertical="center" shrinkToFit="1"/>
      <protection hidden="1"/>
    </xf>
    <xf numFmtId="0" fontId="0" fillId="0" borderId="0" xfId="0" applyBorder="1" applyAlignment="1" applyProtection="1">
      <alignment horizontal="right" vertical="center" shrinkToFit="1"/>
      <protection hidden="1"/>
    </xf>
    <xf numFmtId="0" fontId="2" fillId="0" borderId="0" xfId="0" applyFont="1" applyFill="1" applyAlignment="1" applyProtection="1" quotePrefix="1">
      <alignment horizontal="left" vertical="center" shrinkToFit="1"/>
      <protection hidden="1"/>
    </xf>
    <xf numFmtId="181" fontId="43" fillId="24" borderId="32" xfId="0" applyNumberFormat="1" applyFont="1" applyFill="1" applyBorder="1" applyAlignment="1" applyProtection="1">
      <alignment horizontal="center" vertical="center"/>
      <protection hidden="1"/>
    </xf>
    <xf numFmtId="181" fontId="43" fillId="24" borderId="44" xfId="0" applyNumberFormat="1" applyFont="1" applyFill="1" applyBorder="1" applyAlignment="1" applyProtection="1">
      <alignment horizontal="center" vertical="center"/>
      <protection hidden="1"/>
    </xf>
    <xf numFmtId="181" fontId="43" fillId="24" borderId="91" xfId="0" applyNumberFormat="1" applyFont="1" applyFill="1" applyBorder="1" applyAlignment="1" applyProtection="1">
      <alignment horizontal="center" vertical="center"/>
      <protection hidden="1"/>
    </xf>
    <xf numFmtId="0" fontId="43" fillId="24" borderId="0" xfId="0" applyFont="1" applyFill="1" applyBorder="1" applyAlignment="1" applyProtection="1" quotePrefix="1">
      <alignment horizontal="left" vertical="center" shrinkToFit="1"/>
      <protection hidden="1"/>
    </xf>
    <xf numFmtId="0" fontId="43" fillId="24" borderId="0" xfId="0" applyFont="1" applyFill="1" applyBorder="1" applyAlignment="1" applyProtection="1">
      <alignment horizontal="center" vertical="center"/>
      <protection hidden="1"/>
    </xf>
    <xf numFmtId="182" fontId="43" fillId="24" borderId="85" xfId="0" applyNumberFormat="1" applyFont="1" applyFill="1" applyBorder="1" applyAlignment="1" applyProtection="1">
      <alignment horizontal="center" vertical="center"/>
      <protection hidden="1"/>
    </xf>
    <xf numFmtId="182" fontId="43" fillId="24" borderId="77" xfId="0" applyNumberFormat="1" applyFont="1" applyFill="1" applyBorder="1" applyAlignment="1" applyProtection="1">
      <alignment horizontal="center" vertical="center"/>
      <protection hidden="1"/>
    </xf>
    <xf numFmtId="182" fontId="43" fillId="24" borderId="86" xfId="0" applyNumberFormat="1" applyFont="1" applyFill="1" applyBorder="1" applyAlignment="1" applyProtection="1">
      <alignment horizontal="center" vertical="center"/>
      <protection hidden="1"/>
    </xf>
    <xf numFmtId="182" fontId="43" fillId="24" borderId="32" xfId="0" applyNumberFormat="1" applyFont="1" applyFill="1" applyBorder="1" applyAlignment="1" applyProtection="1">
      <alignment horizontal="center" vertical="center"/>
      <protection hidden="1"/>
    </xf>
    <xf numFmtId="182" fontId="43" fillId="24" borderId="44" xfId="0" applyNumberFormat="1" applyFont="1" applyFill="1" applyBorder="1" applyAlignment="1" applyProtection="1">
      <alignment horizontal="center" vertical="center"/>
      <protection hidden="1"/>
    </xf>
    <xf numFmtId="182" fontId="43" fillId="24" borderId="91" xfId="0" applyNumberFormat="1" applyFont="1" applyFill="1" applyBorder="1" applyAlignment="1" applyProtection="1">
      <alignment horizontal="center" vertical="center"/>
      <protection hidden="1"/>
    </xf>
    <xf numFmtId="0" fontId="6" fillId="0" borderId="0" xfId="0" applyFont="1" applyFill="1" applyBorder="1" applyAlignment="1" applyProtection="1">
      <alignment horizontal="right" vertical="center" shrinkToFit="1"/>
      <protection hidden="1"/>
    </xf>
    <xf numFmtId="0" fontId="6" fillId="0" borderId="116" xfId="0" applyFont="1" applyFill="1" applyBorder="1" applyAlignment="1" applyProtection="1">
      <alignment horizontal="right" vertical="center" shrinkToFit="1"/>
      <protection hidden="1"/>
    </xf>
    <xf numFmtId="0" fontId="21" fillId="24" borderId="95" xfId="0" applyFont="1" applyFill="1" applyBorder="1" applyAlignment="1" applyProtection="1">
      <alignment horizontal="center" shrinkToFit="1"/>
      <protection hidden="1"/>
    </xf>
    <xf numFmtId="0" fontId="21" fillId="24" borderId="0" xfId="0" applyFont="1" applyFill="1" applyBorder="1" applyAlignment="1" applyProtection="1">
      <alignment horizontal="center" shrinkToFit="1"/>
      <protection hidden="1"/>
    </xf>
    <xf numFmtId="0" fontId="21" fillId="24" borderId="95" xfId="0" applyFont="1" applyFill="1" applyBorder="1" applyAlignment="1" applyProtection="1">
      <alignment horizontal="center" vertical="center" wrapText="1"/>
      <protection hidden="1"/>
    </xf>
    <xf numFmtId="0" fontId="21" fillId="24" borderId="0" xfId="0" applyFont="1" applyFill="1" applyBorder="1" applyAlignment="1" applyProtection="1">
      <alignment horizontal="center" vertical="center" wrapText="1"/>
      <protection hidden="1"/>
    </xf>
    <xf numFmtId="182" fontId="2" fillId="24" borderId="85" xfId="0" applyNumberFormat="1" applyFont="1" applyFill="1" applyBorder="1" applyAlignment="1" applyProtection="1">
      <alignment horizontal="center" vertical="center"/>
      <protection hidden="1"/>
    </xf>
    <xf numFmtId="182" fontId="2" fillId="24" borderId="77" xfId="0" applyNumberFormat="1" applyFont="1" applyFill="1" applyBorder="1" applyAlignment="1" applyProtection="1">
      <alignment horizontal="center" vertical="center"/>
      <protection hidden="1"/>
    </xf>
    <xf numFmtId="182" fontId="2" fillId="24" borderId="86" xfId="0" applyNumberFormat="1" applyFont="1" applyFill="1" applyBorder="1" applyAlignment="1" applyProtection="1">
      <alignment horizontal="center" vertical="center"/>
      <protection hidden="1"/>
    </xf>
    <xf numFmtId="0" fontId="2" fillId="0" borderId="32" xfId="0" applyFont="1" applyFill="1" applyBorder="1" applyAlignment="1" applyProtection="1">
      <alignment horizontal="center" vertical="center"/>
      <protection hidden="1"/>
    </xf>
    <xf numFmtId="0" fontId="2" fillId="0" borderId="44" xfId="0" applyFont="1" applyFill="1" applyBorder="1" applyAlignment="1" applyProtection="1">
      <alignment horizontal="center" vertical="center"/>
      <protection hidden="1"/>
    </xf>
    <xf numFmtId="0" fontId="2" fillId="0" borderId="91" xfId="0" applyFont="1" applyFill="1" applyBorder="1" applyAlignment="1" applyProtection="1">
      <alignment horizontal="center" vertical="center"/>
      <protection hidden="1"/>
    </xf>
    <xf numFmtId="0" fontId="6" fillId="24" borderId="95" xfId="0" applyFont="1" applyFill="1" applyBorder="1" applyAlignment="1" applyProtection="1">
      <alignment horizontal="right" vertical="center" shrinkToFit="1"/>
      <protection hidden="1"/>
    </xf>
    <xf numFmtId="38" fontId="43" fillId="0" borderId="32" xfId="50" applyFont="1" applyFill="1" applyBorder="1" applyAlignment="1" applyProtection="1">
      <alignment horizontal="center" vertical="center"/>
      <protection hidden="1"/>
    </xf>
    <xf numFmtId="38" fontId="43" fillId="0" borderId="44" xfId="50" applyFont="1" applyFill="1" applyBorder="1" applyAlignment="1" applyProtection="1">
      <alignment horizontal="center" vertical="center"/>
      <protection hidden="1"/>
    </xf>
    <xf numFmtId="38" fontId="43" fillId="0" borderId="91" xfId="50" applyFont="1" applyFill="1" applyBorder="1" applyAlignment="1" applyProtection="1">
      <alignment horizontal="center" vertical="center"/>
      <protection hidden="1"/>
    </xf>
    <xf numFmtId="0" fontId="2" fillId="24" borderId="32" xfId="0" applyFont="1" applyFill="1" applyBorder="1" applyAlignment="1" applyProtection="1">
      <alignment horizontal="center" vertical="center"/>
      <protection hidden="1"/>
    </xf>
    <xf numFmtId="0" fontId="2" fillId="24" borderId="44" xfId="0" applyFont="1" applyFill="1" applyBorder="1" applyAlignment="1" applyProtection="1">
      <alignment horizontal="center" vertical="center"/>
      <protection hidden="1"/>
    </xf>
    <xf numFmtId="0" fontId="2" fillId="24" borderId="91" xfId="0" applyFont="1" applyFill="1" applyBorder="1" applyAlignment="1" applyProtection="1">
      <alignment horizontal="center" vertical="center"/>
      <protection hidden="1"/>
    </xf>
    <xf numFmtId="0" fontId="2" fillId="23" borderId="85" xfId="0" applyFont="1" applyFill="1" applyBorder="1" applyAlignment="1">
      <alignment horizontal="center" vertical="center" shrinkToFit="1"/>
    </xf>
    <xf numFmtId="0" fontId="2" fillId="23" borderId="77" xfId="0" applyFont="1" applyFill="1" applyBorder="1" applyAlignment="1">
      <alignment horizontal="center" vertical="center" shrinkToFit="1"/>
    </xf>
    <xf numFmtId="0" fontId="2" fillId="23" borderId="127" xfId="0" applyFont="1" applyFill="1" applyBorder="1" applyAlignment="1">
      <alignment horizontal="center" vertical="center" shrinkToFit="1"/>
    </xf>
    <xf numFmtId="38" fontId="7" fillId="23" borderId="77" xfId="50" applyFont="1" applyFill="1" applyBorder="1" applyAlignment="1">
      <alignment horizontal="right" vertical="center"/>
    </xf>
    <xf numFmtId="0" fontId="66" fillId="24" borderId="0" xfId="0" applyFont="1" applyFill="1" applyBorder="1" applyAlignment="1">
      <alignment horizontal="center" vertical="center"/>
    </xf>
    <xf numFmtId="0" fontId="2" fillId="0" borderId="128" xfId="0" applyFont="1" applyBorder="1" applyAlignment="1">
      <alignment horizontal="center" vertical="center"/>
    </xf>
    <xf numFmtId="0" fontId="2" fillId="0" borderId="129" xfId="0" applyFont="1" applyBorder="1" applyAlignment="1">
      <alignment horizontal="center" vertical="center"/>
    </xf>
    <xf numFmtId="0" fontId="2" fillId="0" borderId="130" xfId="0" applyFont="1" applyBorder="1" applyAlignment="1">
      <alignment horizontal="center" vertical="center"/>
    </xf>
    <xf numFmtId="0" fontId="2" fillId="0" borderId="131" xfId="0" applyFont="1" applyBorder="1" applyAlignment="1">
      <alignment horizontal="center" vertical="center"/>
    </xf>
    <xf numFmtId="0" fontId="2" fillId="24" borderId="132" xfId="0" applyFont="1" applyFill="1" applyBorder="1" applyAlignment="1">
      <alignment horizontal="center" vertical="center" textRotation="255"/>
    </xf>
    <xf numFmtId="0" fontId="2" fillId="24" borderId="133" xfId="0" applyFont="1" applyFill="1" applyBorder="1" applyAlignment="1">
      <alignment horizontal="center" vertical="center" textRotation="255"/>
    </xf>
    <xf numFmtId="0" fontId="2" fillId="24" borderId="70" xfId="0" applyFont="1" applyFill="1" applyBorder="1" applyAlignment="1">
      <alignment horizontal="center" vertical="center" textRotation="255"/>
    </xf>
    <xf numFmtId="0" fontId="2" fillId="24" borderId="134" xfId="0" applyFont="1" applyFill="1" applyBorder="1" applyAlignment="1">
      <alignment horizontal="left" vertical="center" indent="1"/>
    </xf>
    <xf numFmtId="0" fontId="2" fillId="24" borderId="135" xfId="0" applyFont="1" applyFill="1" applyBorder="1" applyAlignment="1">
      <alignment horizontal="left" vertical="center" indent="1"/>
    </xf>
    <xf numFmtId="0" fontId="2" fillId="24" borderId="136" xfId="0" applyFont="1" applyFill="1" applyBorder="1" applyAlignment="1">
      <alignment horizontal="left" vertical="center" indent="1"/>
    </xf>
    <xf numFmtId="0" fontId="2" fillId="0" borderId="137" xfId="0" applyFont="1" applyBorder="1" applyAlignment="1">
      <alignment horizontal="center" vertical="center" textRotation="255" wrapText="1"/>
    </xf>
    <xf numFmtId="0" fontId="2" fillId="0" borderId="18" xfId="0" applyFont="1" applyBorder="1" applyAlignment="1">
      <alignment horizontal="center" vertical="center" textRotation="255" wrapText="1"/>
    </xf>
    <xf numFmtId="0" fontId="2" fillId="0" borderId="31" xfId="0" applyFont="1" applyBorder="1" applyAlignment="1">
      <alignment horizontal="left" vertical="center" wrapText="1" indent="1"/>
    </xf>
    <xf numFmtId="0" fontId="2" fillId="0" borderId="46" xfId="0" applyFont="1" applyBorder="1" applyAlignment="1">
      <alignment horizontal="left" vertical="center" wrapText="1" indent="1"/>
    </xf>
    <xf numFmtId="38" fontId="7" fillId="0" borderId="46" xfId="50" applyFont="1" applyBorder="1" applyAlignment="1" applyProtection="1">
      <alignment horizontal="right" vertical="center"/>
      <protection locked="0"/>
    </xf>
    <xf numFmtId="0" fontId="40" fillId="0" borderId="18" xfId="0" applyFont="1" applyBorder="1" applyAlignment="1">
      <alignment vertical="center"/>
    </xf>
    <xf numFmtId="0" fontId="2" fillId="0" borderId="33" xfId="0" applyFont="1" applyBorder="1" applyAlignment="1">
      <alignment horizontal="left" vertical="center" wrapText="1" indent="1"/>
    </xf>
    <xf numFmtId="0" fontId="2" fillId="0" borderId="45" xfId="0" applyFont="1" applyBorder="1" applyAlignment="1">
      <alignment horizontal="left" vertical="center" wrapText="1" indent="1"/>
    </xf>
    <xf numFmtId="38" fontId="7" fillId="0" borderId="45" xfId="50" applyFont="1" applyBorder="1" applyAlignment="1" applyProtection="1">
      <alignment horizontal="right" vertical="center"/>
      <protection locked="0"/>
    </xf>
    <xf numFmtId="0" fontId="2" fillId="23" borderId="85" xfId="0" applyFont="1" applyFill="1" applyBorder="1" applyAlignment="1">
      <alignment horizontal="center" vertical="center"/>
    </xf>
    <xf numFmtId="0" fontId="2" fillId="23" borderId="77" xfId="0" applyFont="1" applyFill="1" applyBorder="1" applyAlignment="1">
      <alignment horizontal="center" vertical="center"/>
    </xf>
    <xf numFmtId="0" fontId="2" fillId="23" borderId="127" xfId="0" applyFont="1" applyFill="1" applyBorder="1" applyAlignment="1">
      <alignment horizontal="center" vertical="center"/>
    </xf>
    <xf numFmtId="0" fontId="2" fillId="0" borderId="87" xfId="0" applyFont="1" applyBorder="1" applyAlignment="1">
      <alignment horizontal="center" vertical="center" wrapText="1"/>
    </xf>
    <xf numFmtId="0" fontId="2" fillId="0" borderId="93" xfId="0" applyFont="1" applyBorder="1" applyAlignment="1">
      <alignment horizontal="center" vertical="center" wrapText="1"/>
    </xf>
    <xf numFmtId="0" fontId="2" fillId="0" borderId="9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96" xfId="0" applyFont="1" applyBorder="1" applyAlignment="1">
      <alignment horizontal="center" vertical="center" wrapText="1"/>
    </xf>
    <xf numFmtId="0" fontId="2" fillId="0" borderId="88" xfId="0" applyFont="1" applyBorder="1" applyAlignment="1">
      <alignment horizontal="center" vertical="center" wrapText="1"/>
    </xf>
    <xf numFmtId="0" fontId="2" fillId="0" borderId="87" xfId="0" applyFont="1" applyBorder="1" applyAlignment="1">
      <alignment horizontal="center" vertical="center"/>
    </xf>
    <xf numFmtId="0" fontId="2" fillId="0" borderId="93" xfId="0" applyFont="1" applyBorder="1" applyAlignment="1">
      <alignment horizontal="center" vertical="center"/>
    </xf>
    <xf numFmtId="0" fontId="2" fillId="0" borderId="94" xfId="0" applyFont="1" applyBorder="1" applyAlignment="1">
      <alignment horizontal="center" vertical="center"/>
    </xf>
    <xf numFmtId="181" fontId="7" fillId="0" borderId="14" xfId="0" applyNumberFormat="1" applyFont="1" applyBorder="1" applyAlignment="1">
      <alignment horizontal="center" vertical="center"/>
    </xf>
    <xf numFmtId="181" fontId="7" fillId="0" borderId="44" xfId="0" applyNumberFormat="1" applyFont="1" applyBorder="1" applyAlignment="1">
      <alignment horizontal="center" vertical="center"/>
    </xf>
    <xf numFmtId="3" fontId="7" fillId="0" borderId="32" xfId="0" applyNumberFormat="1" applyFont="1" applyBorder="1" applyAlignment="1">
      <alignment horizontal="right" vertical="center"/>
    </xf>
    <xf numFmtId="3" fontId="7" fillId="0" borderId="91" xfId="0" applyNumberFormat="1" applyFont="1" applyBorder="1" applyAlignment="1">
      <alignment horizontal="right" vertical="center"/>
    </xf>
    <xf numFmtId="3" fontId="7" fillId="0" borderId="88" xfId="0" applyNumberFormat="1" applyFont="1" applyBorder="1" applyAlignment="1">
      <alignment horizontal="right" vertical="center"/>
    </xf>
    <xf numFmtId="0" fontId="2" fillId="24" borderId="85" xfId="0" applyFont="1" applyFill="1" applyBorder="1" applyAlignment="1">
      <alignment horizontal="left" vertical="center" indent="1"/>
    </xf>
    <xf numFmtId="0" fontId="2" fillId="24" borderId="77" xfId="0" applyFont="1" applyFill="1" applyBorder="1" applyAlignment="1">
      <alignment horizontal="left" vertical="center" indent="1"/>
    </xf>
    <xf numFmtId="0" fontId="2" fillId="24" borderId="79" xfId="0" applyFont="1" applyFill="1" applyBorder="1" applyAlignment="1">
      <alignment horizontal="left" vertical="center" indent="1"/>
    </xf>
    <xf numFmtId="0" fontId="2" fillId="0" borderId="85" xfId="0" applyFont="1" applyBorder="1" applyAlignment="1">
      <alignment horizontal="left" vertical="center" wrapText="1" indent="1"/>
    </xf>
    <xf numFmtId="0" fontId="2" fillId="0" borderId="77" xfId="0" applyFont="1" applyBorder="1" applyAlignment="1">
      <alignment horizontal="left" vertical="center" wrapText="1" indent="1"/>
    </xf>
    <xf numFmtId="38" fontId="7" fillId="0" borderId="77" xfId="50" applyFont="1" applyBorder="1" applyAlignment="1" applyProtection="1">
      <alignment horizontal="right" vertical="center"/>
      <protection locked="0"/>
    </xf>
    <xf numFmtId="0" fontId="2" fillId="0" borderId="138" xfId="0" applyFont="1" applyBorder="1" applyAlignment="1">
      <alignment horizontal="center" vertical="center" textRotation="255"/>
    </xf>
    <xf numFmtId="0" fontId="2" fillId="0" borderId="133" xfId="0" applyFont="1" applyBorder="1" applyAlignment="1">
      <alignment horizontal="center" vertical="center" textRotation="255"/>
    </xf>
    <xf numFmtId="0" fontId="2" fillId="0" borderId="70" xfId="0" applyFont="1" applyBorder="1" applyAlignment="1">
      <alignment horizontal="center" vertical="center" textRotation="255"/>
    </xf>
    <xf numFmtId="0" fontId="2" fillId="0" borderId="85" xfId="0" applyFont="1" applyBorder="1" applyAlignment="1">
      <alignment horizontal="left" vertical="center" indent="1"/>
    </xf>
    <xf numFmtId="0" fontId="2" fillId="0" borderId="77" xfId="0" applyFont="1" applyBorder="1" applyAlignment="1">
      <alignment horizontal="left" vertical="center" indent="1"/>
    </xf>
    <xf numFmtId="0" fontId="21" fillId="0" borderId="138" xfId="0" applyFont="1" applyBorder="1" applyAlignment="1">
      <alignment horizontal="center" vertical="center" textRotation="255" wrapText="1"/>
    </xf>
    <xf numFmtId="0" fontId="21" fillId="0" borderId="70" xfId="0" applyFont="1" applyBorder="1" applyAlignment="1">
      <alignment horizontal="center" vertical="center" textRotation="255" wrapText="1"/>
    </xf>
    <xf numFmtId="0" fontId="2" fillId="0" borderId="87" xfId="0" applyFont="1" applyBorder="1" applyAlignment="1">
      <alignment horizontal="center" vertical="center" textRotation="255"/>
    </xf>
    <xf numFmtId="0" fontId="2" fillId="0" borderId="95" xfId="0" applyFont="1" applyBorder="1" applyAlignment="1">
      <alignment horizontal="center" vertical="center" textRotation="255"/>
    </xf>
    <xf numFmtId="0" fontId="2" fillId="0" borderId="30" xfId="0" applyFont="1" applyBorder="1" applyAlignment="1">
      <alignment horizontal="center" vertical="center" textRotation="255"/>
    </xf>
    <xf numFmtId="0" fontId="2" fillId="0" borderId="31" xfId="0" applyFont="1" applyBorder="1" applyAlignment="1">
      <alignment horizontal="left" vertical="center" indent="1"/>
    </xf>
    <xf numFmtId="0" fontId="2" fillId="0" borderId="46" xfId="0" applyFont="1" applyBorder="1" applyAlignment="1">
      <alignment horizontal="left" vertical="center" indent="1"/>
    </xf>
    <xf numFmtId="0" fontId="2" fillId="0" borderId="58" xfId="0" applyFont="1" applyBorder="1" applyAlignment="1">
      <alignment horizontal="left" vertical="center" indent="1"/>
    </xf>
    <xf numFmtId="0" fontId="2" fillId="0" borderId="77" xfId="0" applyFont="1" applyBorder="1" applyAlignment="1">
      <alignment horizontal="center" vertical="center" shrinkToFit="1"/>
    </xf>
    <xf numFmtId="0" fontId="2" fillId="0" borderId="33" xfId="0" applyFont="1" applyBorder="1" applyAlignment="1">
      <alignment horizontal="left" vertical="center" indent="1"/>
    </xf>
    <xf numFmtId="0" fontId="2" fillId="0" borderId="45" xfId="0" applyFont="1" applyBorder="1" applyAlignment="1">
      <alignment horizontal="left" vertical="center" indent="1"/>
    </xf>
    <xf numFmtId="0" fontId="2" fillId="0" borderId="54" xfId="0" applyFont="1" applyBorder="1" applyAlignment="1">
      <alignment horizontal="left" vertical="center" indent="1"/>
    </xf>
    <xf numFmtId="0" fontId="2" fillId="0" borderId="81" xfId="0" applyFont="1" applyBorder="1" applyAlignment="1">
      <alignment horizontal="center" vertical="center"/>
    </xf>
    <xf numFmtId="0" fontId="2" fillId="0" borderId="88" xfId="0" applyFont="1" applyBorder="1" applyAlignment="1">
      <alignment horizontal="center" vertical="center"/>
    </xf>
    <xf numFmtId="0" fontId="2" fillId="0" borderId="82" xfId="0" applyFont="1" applyBorder="1" applyAlignment="1">
      <alignment horizontal="center" vertical="center"/>
    </xf>
    <xf numFmtId="38" fontId="7" fillId="0" borderId="139" xfId="50" applyFont="1" applyBorder="1" applyAlignment="1" applyProtection="1">
      <alignment horizontal="right" vertical="center"/>
      <protection hidden="1"/>
    </xf>
    <xf numFmtId="38" fontId="7" fillId="23" borderId="77" xfId="50" applyFont="1" applyFill="1" applyBorder="1" applyAlignment="1" applyProtection="1">
      <alignment horizontal="right" vertical="center"/>
      <protection hidden="1"/>
    </xf>
    <xf numFmtId="0" fontId="2" fillId="0" borderId="140" xfId="0" applyFont="1" applyBorder="1" applyAlignment="1">
      <alignment horizontal="center" vertical="center" wrapText="1"/>
    </xf>
    <xf numFmtId="0" fontId="2" fillId="0" borderId="111" xfId="0" applyFont="1" applyBorder="1" applyAlignment="1">
      <alignment horizontal="center" vertical="center"/>
    </xf>
    <xf numFmtId="0" fontId="2" fillId="0" borderId="141" xfId="0" applyFont="1" applyBorder="1" applyAlignment="1">
      <alignment horizontal="center" vertical="center"/>
    </xf>
    <xf numFmtId="38" fontId="7" fillId="0" borderId="111" xfId="50" applyFont="1" applyBorder="1" applyAlignment="1" applyProtection="1">
      <alignment horizontal="right" vertical="center"/>
      <protection hidden="1"/>
    </xf>
    <xf numFmtId="0" fontId="2" fillId="0" borderId="96" xfId="0" applyFont="1" applyFill="1" applyBorder="1" applyAlignment="1">
      <alignment horizontal="left" vertical="center"/>
    </xf>
    <xf numFmtId="0" fontId="2" fillId="0" borderId="97" xfId="0" applyFont="1" applyFill="1" applyBorder="1" applyAlignment="1">
      <alignment vertical="center"/>
    </xf>
    <xf numFmtId="0" fontId="2" fillId="0" borderId="16" xfId="0" applyFont="1" applyFill="1" applyBorder="1" applyAlignment="1">
      <alignment vertical="center" shrinkToFit="1"/>
    </xf>
    <xf numFmtId="0" fontId="2" fillId="0" borderId="45" xfId="0" applyFont="1" applyFill="1" applyBorder="1" applyAlignment="1">
      <alignment vertical="center" shrinkToFit="1"/>
    </xf>
    <xf numFmtId="0" fontId="2" fillId="0" borderId="54" xfId="0" applyFont="1" applyFill="1" applyBorder="1" applyAlignment="1">
      <alignment vertical="center" shrinkToFit="1"/>
    </xf>
    <xf numFmtId="0" fontId="2" fillId="0" borderId="38" xfId="0" applyFont="1" applyFill="1" applyBorder="1" applyAlignment="1">
      <alignment horizontal="center" vertical="center" wrapText="1"/>
    </xf>
    <xf numFmtId="0" fontId="2" fillId="0" borderId="42" xfId="0" applyFont="1" applyFill="1" applyBorder="1" applyAlignment="1">
      <alignment horizontal="center" vertical="center" wrapText="1"/>
    </xf>
    <xf numFmtId="0" fontId="2" fillId="0" borderId="30" xfId="0" applyFont="1" applyFill="1" applyBorder="1" applyAlignment="1">
      <alignment horizontal="center" vertical="center" wrapText="1"/>
    </xf>
    <xf numFmtId="0" fontId="2" fillId="0" borderId="87" xfId="0" applyFont="1" applyFill="1" applyBorder="1" applyAlignment="1">
      <alignment vertical="center" shrinkToFit="1"/>
    </xf>
    <xf numFmtId="0" fontId="2" fillId="0" borderId="93" xfId="0" applyFont="1" applyFill="1" applyBorder="1" applyAlignment="1">
      <alignment vertical="center" shrinkToFit="1"/>
    </xf>
    <xf numFmtId="0" fontId="2" fillId="0" borderId="94" xfId="0" applyFont="1" applyFill="1" applyBorder="1" applyAlignment="1">
      <alignment vertical="center" shrinkToFit="1"/>
    </xf>
    <xf numFmtId="0" fontId="2" fillId="0" borderId="10" xfId="0" applyFont="1" applyFill="1" applyBorder="1" applyAlignment="1">
      <alignment vertical="center" shrinkToFit="1"/>
    </xf>
    <xf numFmtId="0" fontId="2" fillId="0" borderId="58" xfId="0" applyFont="1" applyFill="1" applyBorder="1" applyAlignment="1">
      <alignment vertical="center" shrinkToFit="1"/>
    </xf>
    <xf numFmtId="0" fontId="2" fillId="0" borderId="14" xfId="0" applyFont="1" applyFill="1" applyBorder="1" applyAlignment="1">
      <alignment vertical="center" shrinkToFit="1"/>
    </xf>
    <xf numFmtId="0" fontId="2" fillId="0" borderId="44" xfId="0" applyFont="1" applyFill="1" applyBorder="1" applyAlignment="1">
      <alignment vertical="center" shrinkToFit="1"/>
    </xf>
    <xf numFmtId="0" fontId="2" fillId="0" borderId="53" xfId="0" applyFont="1" applyFill="1" applyBorder="1" applyAlignment="1">
      <alignment vertical="center" shrinkToFit="1"/>
    </xf>
    <xf numFmtId="0" fontId="2" fillId="0" borderId="95" xfId="0" applyFont="1" applyFill="1" applyBorder="1" applyAlignment="1">
      <alignment vertical="center" shrinkToFit="1"/>
    </xf>
    <xf numFmtId="0" fontId="2" fillId="0" borderId="0" xfId="0" applyFont="1" applyFill="1" applyBorder="1" applyAlignment="1">
      <alignment vertical="center" shrinkToFit="1"/>
    </xf>
    <xf numFmtId="0" fontId="2" fillId="0" borderId="92" xfId="0" applyFont="1" applyFill="1" applyBorder="1" applyAlignment="1">
      <alignment vertical="center" shrinkToFit="1"/>
    </xf>
    <xf numFmtId="0" fontId="2" fillId="0" borderId="138" xfId="0" applyFont="1" applyFill="1" applyBorder="1" applyAlignment="1">
      <alignment horizontal="center" vertical="center" wrapText="1"/>
    </xf>
    <xf numFmtId="0" fontId="2" fillId="0" borderId="133" xfId="0" applyFont="1" applyFill="1" applyBorder="1" applyAlignment="1">
      <alignment horizontal="center" vertical="center" wrapText="1"/>
    </xf>
    <xf numFmtId="0" fontId="2" fillId="0" borderId="70" xfId="0" applyFont="1" applyFill="1" applyBorder="1" applyAlignment="1">
      <alignment horizontal="center" vertical="center" wrapText="1"/>
    </xf>
    <xf numFmtId="0" fontId="2" fillId="0" borderId="27" xfId="0" applyFont="1" applyFill="1" applyBorder="1" applyAlignment="1">
      <alignment vertical="center" shrinkToFit="1"/>
    </xf>
    <xf numFmtId="0" fontId="2" fillId="0" borderId="104" xfId="0" applyFont="1" applyFill="1" applyBorder="1" applyAlignment="1">
      <alignment vertical="center" shrinkToFit="1"/>
    </xf>
    <xf numFmtId="0" fontId="2" fillId="0" borderId="142" xfId="0" applyFont="1" applyFill="1" applyBorder="1" applyAlignment="1">
      <alignment horizontal="center" vertical="center"/>
    </xf>
    <xf numFmtId="0" fontId="2" fillId="0" borderId="102" xfId="0" applyFont="1" applyFill="1" applyBorder="1" applyAlignment="1">
      <alignment horizontal="center" vertical="center"/>
    </xf>
    <xf numFmtId="0" fontId="2" fillId="0" borderId="143" xfId="0" applyFont="1" applyFill="1" applyBorder="1" applyAlignment="1">
      <alignment horizontal="center" vertical="center"/>
    </xf>
    <xf numFmtId="0" fontId="2" fillId="0" borderId="144" xfId="0" applyFont="1" applyFill="1" applyBorder="1" applyAlignment="1">
      <alignment horizontal="center" vertical="center"/>
    </xf>
    <xf numFmtId="0" fontId="19" fillId="0" borderId="145" xfId="0" applyFont="1" applyFill="1" applyBorder="1" applyAlignment="1">
      <alignment horizontal="center" vertical="center"/>
    </xf>
    <xf numFmtId="0" fontId="2" fillId="0" borderId="50" xfId="0" applyFont="1" applyFill="1" applyBorder="1" applyAlignment="1">
      <alignment vertical="center" shrinkToFit="1"/>
    </xf>
    <xf numFmtId="0" fontId="2" fillId="0" borderId="146" xfId="0" applyFont="1" applyFill="1" applyBorder="1" applyAlignment="1">
      <alignment vertical="center" shrinkToFit="1"/>
    </xf>
    <xf numFmtId="0" fontId="2" fillId="23" borderId="86" xfId="0" applyFont="1" applyFill="1" applyBorder="1" applyAlignment="1">
      <alignment horizontal="center" vertical="center"/>
    </xf>
    <xf numFmtId="0" fontId="2" fillId="23" borderId="147" xfId="0" applyFont="1" applyFill="1" applyBorder="1" applyAlignment="1">
      <alignment horizontal="center" vertical="center"/>
    </xf>
    <xf numFmtId="0" fontId="2" fillId="23" borderId="143" xfId="0" applyFont="1" applyFill="1" applyBorder="1" applyAlignment="1">
      <alignment horizontal="center" vertical="center"/>
    </xf>
    <xf numFmtId="0" fontId="2" fillId="23" borderId="29" xfId="0" applyFont="1" applyFill="1" applyBorder="1" applyAlignment="1">
      <alignment horizontal="center" vertical="center"/>
    </xf>
    <xf numFmtId="0" fontId="2" fillId="23" borderId="144" xfId="0" applyFont="1" applyFill="1" applyBorder="1" applyAlignment="1">
      <alignment horizontal="center" vertical="center"/>
    </xf>
    <xf numFmtId="0" fontId="2" fillId="23" borderId="144" xfId="0" applyFont="1" applyFill="1" applyBorder="1" applyAlignment="1">
      <alignment horizontal="left" vertical="center"/>
    </xf>
    <xf numFmtId="0" fontId="2" fillId="23" borderId="145" xfId="0" applyFont="1" applyFill="1" applyBorder="1" applyAlignment="1">
      <alignment vertical="center"/>
    </xf>
    <xf numFmtId="0" fontId="14" fillId="24" borderId="0" xfId="0" applyFont="1" applyFill="1" applyAlignment="1">
      <alignment horizontal="center" vertical="center" wrapText="1"/>
    </xf>
    <xf numFmtId="0" fontId="3" fillId="24" borderId="0" xfId="0" applyFont="1" applyFill="1" applyAlignment="1">
      <alignment horizontal="center" vertical="center"/>
    </xf>
    <xf numFmtId="0" fontId="3" fillId="24" borderId="0" xfId="0" applyFont="1" applyFill="1" applyAlignment="1">
      <alignment vertical="center"/>
    </xf>
    <xf numFmtId="0" fontId="4" fillId="24" borderId="0" xfId="0" applyFont="1" applyFill="1" applyAlignment="1">
      <alignment horizontal="center" vertical="center"/>
    </xf>
    <xf numFmtId="0" fontId="2" fillId="0" borderId="76" xfId="0" applyFont="1" applyFill="1" applyBorder="1" applyAlignment="1">
      <alignment horizontal="center" vertical="center"/>
    </xf>
    <xf numFmtId="0" fontId="2" fillId="0" borderId="77" xfId="0" applyFont="1" applyFill="1" applyBorder="1" applyAlignment="1">
      <alignment horizontal="center" vertical="center"/>
    </xf>
    <xf numFmtId="0" fontId="2" fillId="0" borderId="86" xfId="0" applyFont="1" applyFill="1" applyBorder="1" applyAlignment="1">
      <alignment horizontal="center" vertical="center"/>
    </xf>
    <xf numFmtId="0" fontId="2" fillId="0" borderId="85" xfId="0" applyFont="1" applyFill="1" applyBorder="1" applyAlignment="1">
      <alignment horizontal="center" vertical="center"/>
    </xf>
    <xf numFmtId="0" fontId="2" fillId="0" borderId="79" xfId="0" applyFont="1" applyFill="1" applyBorder="1" applyAlignment="1">
      <alignment horizontal="center" vertical="center"/>
    </xf>
    <xf numFmtId="0" fontId="2" fillId="23" borderId="96" xfId="0" applyFont="1" applyFill="1" applyBorder="1" applyAlignment="1">
      <alignment horizontal="center" vertical="center"/>
    </xf>
    <xf numFmtId="0" fontId="2" fillId="23" borderId="84" xfId="0" applyFont="1" applyFill="1" applyBorder="1" applyAlignment="1">
      <alignment horizontal="center" vertical="center"/>
    </xf>
    <xf numFmtId="0" fontId="2" fillId="0" borderId="25" xfId="0" applyFont="1" applyFill="1" applyBorder="1" applyAlignment="1">
      <alignment vertical="center" shrinkToFit="1"/>
    </xf>
    <xf numFmtId="0" fontId="2" fillId="0" borderId="109" xfId="0" applyFont="1" applyFill="1" applyBorder="1" applyAlignment="1">
      <alignment vertical="center" shrinkToFit="1"/>
    </xf>
    <xf numFmtId="0" fontId="2" fillId="0" borderId="26" xfId="0" applyFont="1" applyFill="1" applyBorder="1" applyAlignment="1">
      <alignment vertical="center" shrinkToFit="1"/>
    </xf>
    <xf numFmtId="0" fontId="2" fillId="0" borderId="148" xfId="0" applyFont="1" applyFill="1" applyBorder="1" applyAlignment="1">
      <alignment vertical="center" shrinkToFit="1"/>
    </xf>
    <xf numFmtId="0" fontId="2" fillId="0" borderId="91" xfId="0" applyFont="1" applyFill="1" applyBorder="1" applyAlignment="1">
      <alignment vertical="center" shrinkToFit="1"/>
    </xf>
    <xf numFmtId="0" fontId="2" fillId="0" borderId="30" xfId="0" applyFont="1" applyFill="1" applyBorder="1" applyAlignment="1">
      <alignment horizontal="center" vertical="center"/>
    </xf>
    <xf numFmtId="0" fontId="2" fillId="0" borderId="97" xfId="0" applyFont="1" applyFill="1" applyBorder="1" applyAlignment="1">
      <alignment horizontal="center" vertical="center"/>
    </xf>
    <xf numFmtId="0" fontId="2" fillId="0" borderId="96" xfId="0" applyFont="1" applyFill="1" applyBorder="1" applyAlignment="1">
      <alignment horizontal="center" vertical="center"/>
    </xf>
    <xf numFmtId="0" fontId="2" fillId="23" borderId="64" xfId="0" applyFont="1" applyFill="1" applyBorder="1" applyAlignment="1">
      <alignment horizontal="center" vertical="center"/>
    </xf>
    <xf numFmtId="0" fontId="2" fillId="23" borderId="80" xfId="0" applyFont="1" applyFill="1" applyBorder="1" applyAlignment="1">
      <alignment horizontal="center" vertical="center"/>
    </xf>
    <xf numFmtId="0" fontId="2" fillId="0" borderId="120" xfId="0" applyFont="1" applyFill="1" applyBorder="1" applyAlignment="1">
      <alignment vertical="center" shrinkToFit="1"/>
    </xf>
    <xf numFmtId="0" fontId="2" fillId="0" borderId="119" xfId="0" applyFont="1" applyFill="1" applyBorder="1" applyAlignment="1">
      <alignment vertical="center" shrinkToFit="1"/>
    </xf>
    <xf numFmtId="0" fontId="2" fillId="0" borderId="81" xfId="0" applyFont="1" applyFill="1" applyBorder="1" applyAlignment="1">
      <alignment horizontal="center" vertical="center"/>
    </xf>
    <xf numFmtId="0" fontId="2" fillId="0" borderId="88" xfId="0" applyFont="1" applyFill="1" applyBorder="1" applyAlignment="1">
      <alignment horizontal="center" vertical="center"/>
    </xf>
    <xf numFmtId="0" fontId="2" fillId="0" borderId="84" xfId="0" applyFont="1" applyFill="1" applyBorder="1" applyAlignment="1">
      <alignment horizontal="center" vertical="center"/>
    </xf>
    <xf numFmtId="0" fontId="11" fillId="24" borderId="0" xfId="0" applyFont="1" applyFill="1" applyAlignment="1">
      <alignment horizontal="center" vertical="center"/>
    </xf>
    <xf numFmtId="0" fontId="11" fillId="24" borderId="0" xfId="0" applyFont="1" applyFill="1" applyAlignment="1">
      <alignment vertical="center"/>
    </xf>
    <xf numFmtId="0" fontId="22" fillId="0" borderId="133" xfId="0" applyFont="1" applyFill="1" applyBorder="1" applyAlignment="1">
      <alignment horizontal="center" vertical="center" wrapText="1"/>
    </xf>
    <xf numFmtId="0" fontId="2" fillId="0" borderId="10" xfId="0" applyFont="1" applyFill="1" applyBorder="1" applyAlignment="1">
      <alignment horizontal="center" vertical="center" shrinkToFit="1"/>
    </xf>
    <xf numFmtId="0" fontId="2" fillId="0" borderId="58" xfId="0" applyFont="1" applyFill="1" applyBorder="1" applyAlignment="1">
      <alignment horizontal="center" vertical="center" shrinkToFit="1"/>
    </xf>
    <xf numFmtId="0" fontId="2" fillId="0" borderId="46" xfId="0" applyFont="1" applyFill="1" applyBorder="1" applyAlignment="1">
      <alignment vertical="center" shrinkToFit="1"/>
    </xf>
    <xf numFmtId="0" fontId="2" fillId="0" borderId="55" xfId="0" applyFont="1" applyFill="1" applyBorder="1" applyAlignment="1">
      <alignment vertical="center" shrinkToFit="1"/>
    </xf>
    <xf numFmtId="0" fontId="2" fillId="0" borderId="56" xfId="0" applyFont="1" applyFill="1" applyBorder="1" applyAlignment="1">
      <alignment vertical="center" shrinkToFit="1"/>
    </xf>
    <xf numFmtId="0" fontId="2" fillId="0" borderId="14" xfId="0" applyFont="1" applyFill="1" applyBorder="1" applyAlignment="1">
      <alignment horizontal="left" vertical="center" shrinkToFit="1"/>
    </xf>
    <xf numFmtId="0" fontId="2" fillId="0" borderId="44" xfId="0" applyFont="1" applyFill="1" applyBorder="1" applyAlignment="1">
      <alignment horizontal="left" vertical="center" shrinkToFit="1"/>
    </xf>
    <xf numFmtId="0" fontId="2" fillId="0" borderId="53" xfId="0" applyFont="1" applyFill="1" applyBorder="1" applyAlignment="1">
      <alignment horizontal="left" vertical="center" shrinkToFit="1"/>
    </xf>
    <xf numFmtId="0" fontId="2" fillId="0" borderId="14" xfId="0" applyFont="1" applyFill="1" applyBorder="1" applyAlignment="1">
      <alignment horizontal="center" vertical="center" shrinkToFit="1"/>
    </xf>
    <xf numFmtId="0" fontId="2" fillId="0" borderId="53" xfId="0" applyFont="1" applyFill="1" applyBorder="1" applyAlignment="1">
      <alignment horizontal="center" vertical="center" shrinkToFit="1"/>
    </xf>
    <xf numFmtId="0" fontId="2" fillId="0" borderId="96" xfId="0" applyFont="1" applyFill="1" applyBorder="1" applyAlignment="1">
      <alignment horizontal="left" vertical="center" shrinkToFit="1"/>
    </xf>
    <xf numFmtId="0" fontId="2" fillId="0" borderId="88" xfId="0" applyFont="1" applyFill="1" applyBorder="1" applyAlignment="1">
      <alignment horizontal="left" vertical="center" shrinkToFit="1"/>
    </xf>
    <xf numFmtId="0" fontId="2" fillId="0" borderId="97" xfId="0" applyFont="1" applyFill="1" applyBorder="1" applyAlignment="1">
      <alignment horizontal="left" vertical="center" shrinkToFit="1"/>
    </xf>
    <xf numFmtId="0" fontId="2" fillId="0" borderId="57" xfId="0" applyFont="1" applyFill="1" applyBorder="1" applyAlignment="1">
      <alignment vertical="center" shrinkToFit="1"/>
    </xf>
    <xf numFmtId="0" fontId="2" fillId="0" borderId="145" xfId="0" applyFont="1" applyFill="1" applyBorder="1" applyAlignment="1">
      <alignment horizontal="center" vertical="center"/>
    </xf>
    <xf numFmtId="0" fontId="2" fillId="0" borderId="87" xfId="0" applyFont="1" applyFill="1" applyBorder="1" applyAlignment="1">
      <alignment horizontal="left" vertical="center" shrinkToFit="1"/>
    </xf>
    <xf numFmtId="0" fontId="2" fillId="0" borderId="93" xfId="0" applyFont="1" applyFill="1" applyBorder="1" applyAlignment="1">
      <alignment horizontal="left" vertical="center" shrinkToFit="1"/>
    </xf>
    <xf numFmtId="0" fontId="2" fillId="0" borderId="94" xfId="0" applyFont="1" applyFill="1" applyBorder="1" applyAlignment="1">
      <alignment horizontal="left" vertical="center" shrinkToFit="1"/>
    </xf>
    <xf numFmtId="0" fontId="2" fillId="0" borderId="16" xfId="0" applyFont="1" applyFill="1" applyBorder="1" applyAlignment="1">
      <alignment horizontal="center" vertical="center" shrinkToFit="1"/>
    </xf>
    <xf numFmtId="0" fontId="2" fillId="0" borderId="54" xfId="0" applyFont="1" applyFill="1" applyBorder="1" applyAlignment="1">
      <alignment horizontal="center" vertical="center" shrinkToFit="1"/>
    </xf>
    <xf numFmtId="0" fontId="2" fillId="0" borderId="96" xfId="0" applyFont="1" applyFill="1" applyBorder="1" applyAlignment="1">
      <alignment vertical="center" shrinkToFit="1"/>
    </xf>
    <xf numFmtId="0" fontId="2" fillId="0" borderId="88" xfId="0" applyFont="1" applyFill="1" applyBorder="1" applyAlignment="1">
      <alignment vertical="center" shrinkToFit="1"/>
    </xf>
    <xf numFmtId="0" fontId="2" fillId="0" borderId="97" xfId="0" applyFont="1" applyFill="1" applyBorder="1" applyAlignment="1">
      <alignment vertical="center" shrinkToFit="1"/>
    </xf>
    <xf numFmtId="0" fontId="14" fillId="24" borderId="0" xfId="0" applyFont="1" applyFill="1" applyAlignment="1">
      <alignment horizontal="center" vertical="center"/>
    </xf>
    <xf numFmtId="0" fontId="14" fillId="24" borderId="0" xfId="0" applyFont="1" applyFill="1" applyAlignment="1">
      <alignment vertical="center"/>
    </xf>
    <xf numFmtId="0" fontId="2" fillId="0" borderId="149"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92" xfId="0" applyFont="1" applyFill="1" applyBorder="1" applyAlignment="1">
      <alignment horizontal="center" vertical="center"/>
    </xf>
    <xf numFmtId="0" fontId="2" fillId="0" borderId="95" xfId="0" applyFont="1" applyFill="1" applyBorder="1" applyAlignment="1">
      <alignment horizontal="center" vertical="center"/>
    </xf>
    <xf numFmtId="0" fontId="2" fillId="0" borderId="150" xfId="0" applyFont="1" applyFill="1" applyBorder="1" applyAlignment="1">
      <alignment horizontal="center" vertical="center"/>
    </xf>
    <xf numFmtId="0" fontId="2" fillId="23" borderId="78" xfId="0" applyFont="1" applyFill="1" applyBorder="1" applyAlignment="1">
      <alignment horizontal="center" vertical="center"/>
    </xf>
    <xf numFmtId="0" fontId="2" fillId="0" borderId="59" xfId="0" applyFont="1" applyFill="1" applyBorder="1" applyAlignment="1">
      <alignment vertical="center" shrinkToFit="1"/>
    </xf>
    <xf numFmtId="0" fontId="2" fillId="0" borderId="151" xfId="0" applyFont="1" applyFill="1" applyBorder="1" applyAlignment="1">
      <alignment horizontal="center" vertical="center" wrapText="1"/>
    </xf>
    <xf numFmtId="0" fontId="2" fillId="0" borderId="33" xfId="0" applyFont="1" applyFill="1" applyBorder="1" applyAlignment="1">
      <alignment vertical="center" shrinkToFit="1"/>
    </xf>
    <xf numFmtId="0" fontId="2" fillId="0" borderId="32" xfId="0" applyFont="1" applyFill="1" applyBorder="1" applyAlignment="1">
      <alignment vertical="center" shrinkToFit="1"/>
    </xf>
    <xf numFmtId="0" fontId="2" fillId="0" borderId="12" xfId="0" applyFont="1" applyFill="1" applyBorder="1" applyAlignment="1">
      <alignment vertical="center" shrinkToFit="1"/>
    </xf>
    <xf numFmtId="0" fontId="2" fillId="0" borderId="60" xfId="0" applyFont="1" applyFill="1" applyBorder="1" applyAlignment="1">
      <alignment vertical="center" shrinkToFit="1"/>
    </xf>
    <xf numFmtId="0" fontId="6" fillId="23" borderId="64" xfId="0" applyFont="1" applyFill="1" applyBorder="1" applyAlignment="1">
      <alignment horizontal="center" vertical="center" wrapText="1"/>
    </xf>
    <xf numFmtId="0" fontId="6" fillId="23" borderId="69" xfId="0" applyFont="1" applyFill="1" applyBorder="1" applyAlignment="1">
      <alignment horizontal="center" vertical="center" wrapText="1"/>
    </xf>
    <xf numFmtId="0" fontId="2" fillId="0" borderId="152" xfId="0" applyFont="1" applyFill="1" applyBorder="1" applyAlignment="1">
      <alignment vertical="center" shrinkToFit="1"/>
    </xf>
    <xf numFmtId="0" fontId="2" fillId="23" borderId="74" xfId="0" applyFont="1" applyFill="1" applyBorder="1" applyAlignment="1">
      <alignment horizontal="center" vertical="center"/>
    </xf>
    <xf numFmtId="0" fontId="2" fillId="0" borderId="153" xfId="0" applyFont="1" applyFill="1" applyBorder="1" applyAlignment="1">
      <alignment horizontal="center" vertical="center" wrapText="1"/>
    </xf>
    <xf numFmtId="0" fontId="2" fillId="0" borderId="149" xfId="0" applyFont="1" applyFill="1" applyBorder="1" applyAlignment="1">
      <alignment horizontal="center" vertical="center" wrapText="1"/>
    </xf>
    <xf numFmtId="0" fontId="22" fillId="0" borderId="149" xfId="0" applyFont="1" applyFill="1" applyBorder="1" applyAlignment="1">
      <alignment horizontal="center" vertical="center" wrapText="1"/>
    </xf>
    <xf numFmtId="0" fontId="2" fillId="0" borderId="81" xfId="0" applyFont="1" applyFill="1" applyBorder="1" applyAlignment="1">
      <alignment horizontal="center" vertical="center" wrapText="1"/>
    </xf>
    <xf numFmtId="0" fontId="2" fillId="0" borderId="31" xfId="0" applyFont="1" applyFill="1" applyBorder="1" applyAlignment="1">
      <alignment vertical="center" shrinkToFit="1"/>
    </xf>
    <xf numFmtId="0" fontId="0" fillId="0" borderId="0" xfId="0" applyBorder="1" applyAlignment="1">
      <alignment horizontal="center" vertical="center"/>
    </xf>
    <xf numFmtId="0" fontId="15" fillId="0" borderId="153" xfId="0" applyFont="1" applyFill="1" applyBorder="1" applyAlignment="1">
      <alignment horizontal="center" vertical="center" wrapText="1"/>
    </xf>
    <xf numFmtId="0" fontId="15" fillId="0" borderId="149" xfId="0" applyFont="1" applyFill="1" applyBorder="1" applyAlignment="1">
      <alignment horizontal="center" vertical="center" wrapText="1"/>
    </xf>
    <xf numFmtId="0" fontId="15" fillId="0" borderId="81" xfId="0" applyFont="1" applyFill="1" applyBorder="1" applyAlignment="1">
      <alignment horizontal="center" vertical="center" wrapText="1"/>
    </xf>
    <xf numFmtId="0" fontId="10" fillId="0" borderId="81" xfId="0" applyFont="1" applyFill="1" applyBorder="1" applyAlignment="1">
      <alignment horizontal="center" vertical="center"/>
    </xf>
    <xf numFmtId="0" fontId="10" fillId="0" borderId="88" xfId="0" applyFont="1" applyFill="1" applyBorder="1" applyAlignment="1">
      <alignment horizontal="center" vertical="center"/>
    </xf>
    <xf numFmtId="0" fontId="10" fillId="0" borderId="97" xfId="0" applyFont="1" applyFill="1" applyBorder="1" applyAlignment="1">
      <alignment horizontal="center" vertical="center"/>
    </xf>
    <xf numFmtId="0" fontId="68" fillId="0" borderId="153" xfId="0" applyFont="1" applyFill="1" applyBorder="1" applyAlignment="1">
      <alignment horizontal="center" vertical="center" wrapText="1"/>
    </xf>
    <xf numFmtId="0" fontId="68" fillId="0" borderId="149" xfId="0" applyFont="1" applyFill="1" applyBorder="1" applyAlignment="1">
      <alignment horizontal="center" vertical="center" wrapText="1"/>
    </xf>
    <xf numFmtId="0" fontId="68" fillId="0" borderId="81" xfId="0" applyFont="1" applyFill="1" applyBorder="1" applyAlignment="1">
      <alignment horizontal="center" vertical="center" wrapText="1"/>
    </xf>
    <xf numFmtId="0" fontId="10" fillId="0" borderId="76" xfId="0" applyFont="1" applyFill="1" applyBorder="1" applyAlignment="1">
      <alignment horizontal="center" vertical="center" shrinkToFit="1"/>
    </xf>
    <xf numFmtId="0" fontId="10" fillId="0" borderId="77" xfId="0" applyFont="1" applyFill="1" applyBorder="1" applyAlignment="1">
      <alignment horizontal="center" vertical="center" shrinkToFit="1"/>
    </xf>
    <xf numFmtId="0" fontId="10" fillId="0" borderId="86" xfId="0" applyFont="1" applyFill="1" applyBorder="1" applyAlignment="1">
      <alignment horizontal="center" vertical="center" shrinkToFit="1"/>
    </xf>
    <xf numFmtId="0" fontId="2" fillId="0" borderId="90" xfId="0" applyFont="1" applyFill="1" applyBorder="1" applyAlignment="1">
      <alignment vertical="center" shrinkToFit="1"/>
    </xf>
    <xf numFmtId="0" fontId="2" fillId="0" borderId="113" xfId="0" applyFont="1" applyFill="1" applyBorder="1" applyAlignment="1">
      <alignment vertical="center" shrinkToFit="1"/>
    </xf>
    <xf numFmtId="0" fontId="2" fillId="0" borderId="89" xfId="0" applyFont="1" applyFill="1" applyBorder="1" applyAlignment="1">
      <alignment vertical="center" shrinkToFit="1"/>
    </xf>
    <xf numFmtId="0" fontId="0" fillId="23" borderId="77" xfId="0" applyFill="1" applyBorder="1" applyAlignment="1">
      <alignment vertical="center"/>
    </xf>
    <xf numFmtId="0" fontId="0" fillId="23" borderId="86" xfId="0" applyFill="1" applyBorder="1" applyAlignment="1">
      <alignment vertical="center"/>
    </xf>
    <xf numFmtId="0" fontId="10" fillId="0" borderId="76" xfId="0" applyFont="1" applyFill="1" applyBorder="1" applyAlignment="1">
      <alignment horizontal="center" vertical="center"/>
    </xf>
    <xf numFmtId="0" fontId="10" fillId="0" borderId="77" xfId="0" applyFont="1" applyFill="1" applyBorder="1" applyAlignment="1">
      <alignment horizontal="center" vertical="center"/>
    </xf>
    <xf numFmtId="0" fontId="10" fillId="0" borderId="86" xfId="0" applyFont="1" applyFill="1" applyBorder="1" applyAlignment="1">
      <alignment horizontal="center" vertical="center"/>
    </xf>
    <xf numFmtId="0" fontId="10" fillId="0" borderId="138" xfId="0" applyFont="1" applyFill="1" applyBorder="1" applyAlignment="1">
      <alignment horizontal="center" vertical="center" wrapText="1"/>
    </xf>
    <xf numFmtId="0" fontId="10" fillId="0" borderId="133" xfId="0" applyFont="1" applyFill="1" applyBorder="1" applyAlignment="1">
      <alignment horizontal="center" vertical="center" wrapText="1"/>
    </xf>
    <xf numFmtId="0" fontId="10" fillId="0" borderId="70" xfId="0" applyFont="1" applyFill="1" applyBorder="1" applyAlignment="1">
      <alignment horizontal="center" vertical="center" wrapText="1"/>
    </xf>
    <xf numFmtId="0" fontId="10" fillId="0" borderId="142" xfId="0" applyFont="1" applyFill="1" applyBorder="1" applyAlignment="1">
      <alignment horizontal="center" vertical="center"/>
    </xf>
    <xf numFmtId="0" fontId="10" fillId="0" borderId="102" xfId="0" applyFont="1" applyFill="1" applyBorder="1" applyAlignment="1">
      <alignment horizontal="center" vertical="center"/>
    </xf>
    <xf numFmtId="0" fontId="10" fillId="0" borderId="143" xfId="0" applyFont="1" applyFill="1" applyBorder="1" applyAlignment="1">
      <alignment horizontal="center" vertical="center"/>
    </xf>
    <xf numFmtId="0" fontId="2" fillId="0" borderId="10" xfId="0" applyFont="1" applyFill="1" applyBorder="1" applyAlignment="1">
      <alignment horizontal="left" vertical="center" shrinkToFit="1"/>
    </xf>
    <xf numFmtId="0" fontId="2" fillId="0" borderId="46" xfId="0" applyFont="1" applyFill="1" applyBorder="1" applyAlignment="1">
      <alignment horizontal="left" vertical="center" shrinkToFit="1"/>
    </xf>
    <xf numFmtId="0" fontId="2" fillId="0" borderId="58" xfId="0" applyFont="1" applyFill="1" applyBorder="1" applyAlignment="1">
      <alignment horizontal="left" vertical="center" shrinkToFit="1"/>
    </xf>
    <xf numFmtId="0" fontId="2" fillId="0" borderId="16" xfId="0" applyFont="1" applyFill="1" applyBorder="1" applyAlignment="1">
      <alignment horizontal="left" vertical="center" shrinkToFit="1"/>
    </xf>
    <xf numFmtId="0" fontId="2" fillId="0" borderId="45" xfId="0" applyFont="1" applyFill="1" applyBorder="1" applyAlignment="1">
      <alignment horizontal="left" vertical="center" shrinkToFit="1"/>
    </xf>
    <xf numFmtId="0" fontId="2" fillId="0" borderId="54" xfId="0" applyFont="1" applyFill="1" applyBorder="1" applyAlignment="1">
      <alignment horizontal="left" vertical="center" shrinkToFit="1"/>
    </xf>
    <xf numFmtId="0" fontId="16" fillId="24" borderId="0" xfId="0" applyFont="1" applyFill="1" applyAlignment="1">
      <alignment horizontal="center" vertical="center"/>
    </xf>
    <xf numFmtId="0" fontId="10" fillId="0" borderId="32" xfId="0" applyFont="1" applyFill="1" applyBorder="1" applyAlignment="1">
      <alignment horizontal="left" vertical="center" shrinkToFit="1"/>
    </xf>
    <xf numFmtId="0" fontId="10" fillId="0" borderId="91" xfId="0" applyFont="1" applyFill="1" applyBorder="1" applyAlignment="1">
      <alignment horizontal="left" vertical="center" shrinkToFit="1"/>
    </xf>
    <xf numFmtId="0" fontId="10" fillId="0" borderId="53" xfId="0" applyFont="1" applyFill="1" applyBorder="1" applyAlignment="1">
      <alignment horizontal="left" vertical="center" shrinkToFit="1"/>
    </xf>
    <xf numFmtId="0" fontId="10" fillId="0" borderId="33" xfId="0" applyFont="1" applyFill="1" applyBorder="1" applyAlignment="1">
      <alignment horizontal="left" vertical="center" shrinkToFit="1"/>
    </xf>
    <xf numFmtId="0" fontId="10" fillId="0" borderId="54" xfId="0" applyFont="1" applyFill="1" applyBorder="1" applyAlignment="1">
      <alignment horizontal="left" vertical="center" shrinkToFit="1"/>
    </xf>
    <xf numFmtId="0" fontId="10" fillId="0" borderId="119" xfId="0" applyFont="1" applyFill="1" applyBorder="1" applyAlignment="1">
      <alignment horizontal="left" vertical="center" shrinkToFit="1"/>
    </xf>
    <xf numFmtId="0" fontId="2" fillId="0" borderId="32" xfId="0" applyFont="1" applyFill="1" applyBorder="1" applyAlignment="1" applyProtection="1">
      <alignment vertical="center" shrinkToFit="1"/>
      <protection locked="0"/>
    </xf>
    <xf numFmtId="0" fontId="2" fillId="0" borderId="91" xfId="0" applyFont="1" applyFill="1" applyBorder="1" applyAlignment="1" applyProtection="1">
      <alignment vertical="center" shrinkToFit="1"/>
      <protection locked="0"/>
    </xf>
    <xf numFmtId="0" fontId="2" fillId="0" borderId="53" xfId="0" applyFont="1" applyFill="1" applyBorder="1" applyAlignment="1" applyProtection="1">
      <alignment vertical="center" shrinkToFit="1"/>
      <protection locked="0"/>
    </xf>
    <xf numFmtId="0" fontId="10" fillId="0" borderId="31" xfId="0" applyFont="1" applyFill="1" applyBorder="1" applyAlignment="1">
      <alignment horizontal="left" vertical="center" shrinkToFit="1"/>
    </xf>
    <xf numFmtId="0" fontId="10" fillId="0" borderId="120" xfId="0" applyFont="1" applyFill="1" applyBorder="1" applyAlignment="1">
      <alignment horizontal="left" vertical="center" shrinkToFit="1"/>
    </xf>
    <xf numFmtId="0" fontId="10" fillId="0" borderId="58" xfId="0" applyFont="1" applyFill="1" applyBorder="1" applyAlignment="1">
      <alignment horizontal="left" vertical="center" shrinkToFit="1"/>
    </xf>
    <xf numFmtId="0" fontId="14" fillId="24" borderId="0" xfId="0" applyFont="1" applyFill="1" applyAlignment="1" applyProtection="1">
      <alignment horizontal="center" vertical="center" wrapText="1"/>
      <protection locked="0"/>
    </xf>
    <xf numFmtId="0" fontId="14" fillId="24" borderId="0" xfId="0" applyFont="1" applyFill="1" applyAlignment="1" applyProtection="1">
      <alignment horizontal="center" vertical="center"/>
      <protection locked="0"/>
    </xf>
    <xf numFmtId="0" fontId="14" fillId="24" borderId="0" xfId="0" applyFont="1" applyFill="1" applyAlignment="1" applyProtection="1">
      <alignment vertical="center"/>
      <protection locked="0"/>
    </xf>
    <xf numFmtId="0" fontId="10" fillId="0" borderId="138" xfId="0" applyFont="1" applyFill="1" applyBorder="1" applyAlignment="1" applyProtection="1">
      <alignment horizontal="center" vertical="center" wrapText="1"/>
      <protection locked="0"/>
    </xf>
    <xf numFmtId="0" fontId="10" fillId="0" borderId="133" xfId="0" applyFont="1" applyFill="1" applyBorder="1" applyAlignment="1" applyProtection="1">
      <alignment horizontal="center" vertical="center" wrapText="1"/>
      <protection locked="0"/>
    </xf>
    <xf numFmtId="0" fontId="10" fillId="0" borderId="153" xfId="0" applyFont="1" applyFill="1" applyBorder="1" applyAlignment="1" applyProtection="1">
      <alignment horizontal="center" vertical="center"/>
      <protection locked="0"/>
    </xf>
    <xf numFmtId="0" fontId="10" fillId="0" borderId="93" xfId="0" applyFont="1" applyFill="1" applyBorder="1" applyAlignment="1" applyProtection="1">
      <alignment horizontal="center" vertical="center"/>
      <protection locked="0"/>
    </xf>
    <xf numFmtId="0" fontId="10" fillId="0" borderId="94" xfId="0" applyFont="1" applyFill="1" applyBorder="1" applyAlignment="1" applyProtection="1">
      <alignment horizontal="center" vertical="center"/>
      <protection locked="0"/>
    </xf>
    <xf numFmtId="0" fontId="2" fillId="0" borderId="87" xfId="0" applyFont="1" applyFill="1" applyBorder="1" applyAlignment="1" applyProtection="1">
      <alignment horizontal="center" vertical="center"/>
      <protection locked="0"/>
    </xf>
    <xf numFmtId="0" fontId="2" fillId="0" borderId="152" xfId="0" applyFont="1" applyFill="1" applyBorder="1" applyAlignment="1" applyProtection="1">
      <alignment horizontal="center" vertical="center"/>
      <protection locked="0"/>
    </xf>
    <xf numFmtId="0" fontId="10" fillId="23" borderId="75" xfId="0" applyFont="1" applyFill="1" applyBorder="1" applyAlignment="1" applyProtection="1">
      <alignment horizontal="center" vertical="center"/>
      <protection locked="0"/>
    </xf>
    <xf numFmtId="0" fontId="10" fillId="23" borderId="80" xfId="0" applyFont="1" applyFill="1" applyBorder="1" applyAlignment="1" applyProtection="1">
      <alignment horizontal="center" vertical="center"/>
      <protection locked="0"/>
    </xf>
    <xf numFmtId="0" fontId="10" fillId="23" borderId="74" xfId="0" applyFont="1" applyFill="1" applyBorder="1" applyAlignment="1" applyProtection="1">
      <alignment horizontal="center" vertical="center"/>
      <protection locked="0"/>
    </xf>
    <xf numFmtId="0" fontId="10" fillId="23" borderId="154" xfId="0" applyFont="1" applyFill="1" applyBorder="1" applyAlignment="1" applyProtection="1">
      <alignment horizontal="center" vertical="center"/>
      <protection locked="0"/>
    </xf>
    <xf numFmtId="0" fontId="2" fillId="0" borderId="85" xfId="0" applyFont="1" applyFill="1" applyBorder="1" applyAlignment="1" applyProtection="1">
      <alignment horizontal="center" vertical="center"/>
      <protection locked="0"/>
    </xf>
    <xf numFmtId="0" fontId="2" fillId="0" borderId="79" xfId="0" applyFont="1" applyFill="1" applyBorder="1" applyAlignment="1" applyProtection="1">
      <alignment horizontal="center" vertical="center"/>
      <protection locked="0"/>
    </xf>
    <xf numFmtId="0" fontId="2" fillId="0" borderId="14" xfId="65" applyFont="1" applyFill="1" applyBorder="1" applyAlignment="1" applyProtection="1">
      <alignment vertical="center" shrinkToFit="1"/>
      <protection locked="0"/>
    </xf>
    <xf numFmtId="0" fontId="2" fillId="0" borderId="53" xfId="65" applyFont="1" applyFill="1" applyBorder="1" applyAlignment="1" applyProtection="1">
      <alignment vertical="center" shrinkToFit="1"/>
      <protection locked="0"/>
    </xf>
    <xf numFmtId="0" fontId="2" fillId="0" borderId="33" xfId="0" applyFont="1" applyFill="1" applyBorder="1" applyAlignment="1" applyProtection="1">
      <alignment vertical="center" shrinkToFit="1"/>
      <protection locked="0"/>
    </xf>
    <xf numFmtId="0" fontId="2" fillId="0" borderId="119" xfId="0" applyFont="1" applyFill="1" applyBorder="1" applyAlignment="1" applyProtection="1">
      <alignment vertical="center" shrinkToFit="1"/>
      <protection locked="0"/>
    </xf>
    <xf numFmtId="0" fontId="2" fillId="23" borderId="147" xfId="0" applyFont="1" applyFill="1" applyBorder="1" applyAlignment="1" applyProtection="1">
      <alignment horizontal="center" vertical="center"/>
      <protection locked="0"/>
    </xf>
    <xf numFmtId="0" fontId="2" fillId="23" borderId="143" xfId="0" applyFont="1" applyFill="1" applyBorder="1" applyAlignment="1" applyProtection="1">
      <alignment horizontal="center" vertical="center"/>
      <protection locked="0"/>
    </xf>
    <xf numFmtId="0" fontId="2" fillId="23" borderId="29" xfId="0" applyFont="1" applyFill="1" applyBorder="1" applyAlignment="1" applyProtection="1">
      <alignment horizontal="center" vertical="center"/>
      <protection locked="0"/>
    </xf>
    <xf numFmtId="0" fontId="2" fillId="23" borderId="144" xfId="0" applyFont="1" applyFill="1" applyBorder="1" applyAlignment="1" applyProtection="1">
      <alignment horizontal="center" vertical="center"/>
      <protection locked="0"/>
    </xf>
    <xf numFmtId="0" fontId="2" fillId="23" borderId="144" xfId="0" applyFont="1" applyFill="1" applyBorder="1" applyAlignment="1" applyProtection="1">
      <alignment horizontal="left" vertical="center"/>
      <protection locked="0"/>
    </xf>
    <xf numFmtId="0" fontId="2" fillId="23" borderId="145" xfId="0" applyFont="1" applyFill="1" applyBorder="1" applyAlignment="1" applyProtection="1">
      <alignment vertical="center"/>
      <protection locked="0"/>
    </xf>
    <xf numFmtId="0" fontId="2" fillId="0" borderId="44" xfId="65" applyFont="1" applyFill="1" applyBorder="1" applyAlignment="1" applyProtection="1">
      <alignment vertical="center" shrinkToFit="1"/>
      <protection locked="0"/>
    </xf>
    <xf numFmtId="0" fontId="2" fillId="23" borderId="85" xfId="65" applyFont="1" applyFill="1" applyBorder="1" applyAlignment="1" applyProtection="1">
      <alignment horizontal="center" vertical="center"/>
      <protection locked="0"/>
    </xf>
    <xf numFmtId="0" fontId="2" fillId="23" borderId="77" xfId="65" applyFont="1" applyFill="1" applyBorder="1" applyAlignment="1" applyProtection="1">
      <alignment horizontal="center" vertical="center"/>
      <protection locked="0"/>
    </xf>
    <xf numFmtId="0" fontId="2" fillId="23" borderId="86" xfId="65" applyFont="1" applyFill="1" applyBorder="1" applyAlignment="1" applyProtection="1">
      <alignment horizontal="center" vertical="center"/>
      <protection locked="0"/>
    </xf>
    <xf numFmtId="0" fontId="2" fillId="0" borderId="96" xfId="65" applyFont="1" applyFill="1" applyBorder="1" applyAlignment="1" applyProtection="1">
      <alignment horizontal="left" vertical="center"/>
      <protection locked="0"/>
    </xf>
    <xf numFmtId="0" fontId="2" fillId="0" borderId="97" xfId="65" applyFont="1" applyFill="1" applyBorder="1" applyProtection="1">
      <alignment vertical="center"/>
      <protection locked="0"/>
    </xf>
    <xf numFmtId="0" fontId="2" fillId="0" borderId="10" xfId="65" applyFont="1" applyFill="1" applyBorder="1" applyAlignment="1" applyProtection="1">
      <alignment vertical="center" shrinkToFit="1"/>
      <protection locked="0"/>
    </xf>
    <xf numFmtId="0" fontId="2" fillId="0" borderId="58" xfId="65" applyFont="1" applyFill="1" applyBorder="1" applyAlignment="1" applyProtection="1">
      <alignment vertical="center" shrinkToFit="1"/>
      <protection locked="0"/>
    </xf>
    <xf numFmtId="0" fontId="2" fillId="0" borderId="46" xfId="65" applyFont="1" applyFill="1" applyBorder="1" applyAlignment="1" applyProtection="1">
      <alignment vertical="center" shrinkToFit="1"/>
      <protection locked="0"/>
    </xf>
    <xf numFmtId="0" fontId="2" fillId="0" borderId="16" xfId="65" applyFont="1" applyFill="1" applyBorder="1" applyAlignment="1" applyProtection="1">
      <alignment vertical="center" shrinkToFit="1"/>
      <protection locked="0"/>
    </xf>
    <xf numFmtId="0" fontId="2" fillId="0" borderId="45" xfId="65" applyFont="1" applyFill="1" applyBorder="1" applyAlignment="1" applyProtection="1">
      <alignment vertical="center" shrinkToFit="1"/>
      <protection locked="0"/>
    </xf>
    <xf numFmtId="0" fontId="2" fillId="0" borderId="54" xfId="65" applyFont="1" applyFill="1" applyBorder="1" applyAlignment="1" applyProtection="1">
      <alignment vertical="center" shrinkToFit="1"/>
      <protection locked="0"/>
    </xf>
    <xf numFmtId="0" fontId="2" fillId="0" borderId="30" xfId="65" applyFont="1" applyFill="1" applyBorder="1" applyAlignment="1" applyProtection="1">
      <alignment horizontal="center" vertical="center"/>
      <protection locked="0"/>
    </xf>
    <xf numFmtId="0" fontId="2" fillId="0" borderId="97" xfId="65" applyFont="1" applyFill="1" applyBorder="1" applyAlignment="1" applyProtection="1">
      <alignment horizontal="center" vertical="center"/>
      <protection locked="0"/>
    </xf>
    <xf numFmtId="0" fontId="2" fillId="0" borderId="96" xfId="65" applyFont="1" applyFill="1" applyBorder="1" applyAlignment="1" applyProtection="1">
      <alignment horizontal="center" vertical="center"/>
      <protection locked="0"/>
    </xf>
    <xf numFmtId="0" fontId="2" fillId="0" borderId="42" xfId="65" applyFont="1" applyFill="1" applyBorder="1" applyAlignment="1" applyProtection="1">
      <alignment horizontal="center" vertical="center" wrapText="1"/>
      <protection locked="0"/>
    </xf>
    <xf numFmtId="0" fontId="2" fillId="0" borderId="30" xfId="65" applyFont="1" applyFill="1" applyBorder="1" applyAlignment="1" applyProtection="1">
      <alignment horizontal="center" vertical="center" wrapText="1"/>
      <protection locked="0"/>
    </xf>
    <xf numFmtId="0" fontId="10" fillId="0" borderId="76" xfId="0" applyFont="1" applyFill="1" applyBorder="1" applyAlignment="1" applyProtection="1">
      <alignment horizontal="center" vertical="center"/>
      <protection locked="0"/>
    </xf>
    <xf numFmtId="0" fontId="10" fillId="0" borderId="77" xfId="0" applyFont="1" applyFill="1" applyBorder="1" applyAlignment="1" applyProtection="1">
      <alignment horizontal="center" vertical="center"/>
      <protection locked="0"/>
    </xf>
    <xf numFmtId="0" fontId="10" fillId="0" borderId="86" xfId="0" applyFont="1" applyFill="1" applyBorder="1" applyAlignment="1" applyProtection="1">
      <alignment horizontal="center" vertical="center"/>
      <protection locked="0"/>
    </xf>
    <xf numFmtId="0" fontId="2" fillId="0" borderId="14" xfId="0" applyFont="1" applyFill="1" applyBorder="1" applyAlignment="1" applyProtection="1">
      <alignment vertical="center" shrinkToFit="1"/>
      <protection locked="0"/>
    </xf>
    <xf numFmtId="0" fontId="2" fillId="0" borderId="44" xfId="0" applyFont="1" applyFill="1" applyBorder="1" applyAlignment="1" applyProtection="1">
      <alignment vertical="center" shrinkToFit="1"/>
      <protection locked="0"/>
    </xf>
    <xf numFmtId="0" fontId="2" fillId="0" borderId="16" xfId="0" applyFont="1" applyFill="1" applyBorder="1" applyAlignment="1" applyProtection="1">
      <alignment vertical="center" shrinkToFit="1"/>
      <protection locked="0"/>
    </xf>
    <xf numFmtId="0" fontId="2" fillId="0" borderId="45" xfId="0" applyFont="1" applyFill="1" applyBorder="1" applyAlignment="1" applyProtection="1">
      <alignment vertical="center" shrinkToFit="1"/>
      <protection locked="0"/>
    </xf>
    <xf numFmtId="0" fontId="2" fillId="0" borderId="54" xfId="0" applyFont="1" applyFill="1" applyBorder="1" applyAlignment="1" applyProtection="1">
      <alignment vertical="center" shrinkToFit="1"/>
      <protection locked="0"/>
    </xf>
    <xf numFmtId="0" fontId="2" fillId="23" borderId="78" xfId="0" applyFont="1" applyFill="1" applyBorder="1" applyAlignment="1" applyProtection="1">
      <alignment horizontal="center" vertical="center"/>
      <protection locked="0"/>
    </xf>
    <xf numFmtId="0" fontId="2" fillId="23" borderId="127" xfId="0" applyFont="1" applyFill="1" applyBorder="1" applyAlignment="1" applyProtection="1">
      <alignment horizontal="center" vertical="center"/>
      <protection locked="0"/>
    </xf>
    <xf numFmtId="0" fontId="2" fillId="0" borderId="31" xfId="0" applyFont="1" applyFill="1" applyBorder="1" applyAlignment="1" applyProtection="1">
      <alignment vertical="center" shrinkToFit="1"/>
      <protection locked="0"/>
    </xf>
    <xf numFmtId="0" fontId="2" fillId="0" borderId="120" xfId="0" applyFont="1" applyFill="1" applyBorder="1" applyAlignment="1" applyProtection="1">
      <alignment vertical="center" shrinkToFit="1"/>
      <protection locked="0"/>
    </xf>
    <xf numFmtId="0" fontId="2" fillId="23" borderId="78" xfId="0" applyFont="1" applyFill="1" applyBorder="1" applyAlignment="1" applyProtection="1">
      <alignment horizontal="center" vertical="center" wrapText="1"/>
      <protection locked="0"/>
    </xf>
    <xf numFmtId="0" fontId="2" fillId="23" borderId="86" xfId="0" applyFont="1" applyFill="1" applyBorder="1" applyAlignment="1" applyProtection="1">
      <alignment horizontal="center" vertical="center" wrapText="1"/>
      <protection locked="0"/>
    </xf>
    <xf numFmtId="0" fontId="2" fillId="23" borderId="85" xfId="0" applyFont="1" applyFill="1" applyBorder="1" applyAlignment="1" applyProtection="1">
      <alignment horizontal="center" vertical="center"/>
      <protection locked="0"/>
    </xf>
    <xf numFmtId="0" fontId="2" fillId="23" borderId="77" xfId="0" applyFont="1" applyFill="1" applyBorder="1" applyAlignment="1" applyProtection="1">
      <alignment horizontal="center" vertical="center"/>
      <protection locked="0"/>
    </xf>
    <xf numFmtId="0" fontId="2" fillId="23" borderId="86" xfId="0" applyFont="1" applyFill="1" applyBorder="1" applyAlignment="1" applyProtection="1">
      <alignment horizontal="center" vertical="center"/>
      <protection locked="0"/>
    </xf>
    <xf numFmtId="0" fontId="2" fillId="0" borderId="10" xfId="0" applyFont="1" applyFill="1" applyBorder="1" applyAlignment="1" applyProtection="1">
      <alignment vertical="center" shrinkToFit="1"/>
      <protection locked="0"/>
    </xf>
    <xf numFmtId="0" fontId="2" fillId="0" borderId="46" xfId="0" applyFont="1" applyFill="1" applyBorder="1" applyAlignment="1" applyProtection="1">
      <alignment vertical="center" shrinkToFit="1"/>
      <protection locked="0"/>
    </xf>
    <xf numFmtId="0" fontId="2" fillId="0" borderId="58" xfId="0" applyFont="1" applyFill="1" applyBorder="1" applyAlignment="1" applyProtection="1">
      <alignment vertical="center" shrinkToFit="1"/>
      <protection locked="0"/>
    </xf>
    <xf numFmtId="0" fontId="10" fillId="0" borderId="70" xfId="0" applyFont="1" applyFill="1" applyBorder="1" applyAlignment="1" applyProtection="1">
      <alignment horizontal="center" vertical="center" wrapText="1"/>
      <protection locked="0"/>
    </xf>
    <xf numFmtId="0" fontId="6" fillId="23" borderId="64" xfId="0" applyFont="1" applyFill="1" applyBorder="1" applyAlignment="1" applyProtection="1">
      <alignment horizontal="center" vertical="center" wrapText="1"/>
      <protection locked="0"/>
    </xf>
    <xf numFmtId="0" fontId="6" fillId="23" borderId="69" xfId="0" applyFont="1" applyFill="1" applyBorder="1" applyAlignment="1" applyProtection="1">
      <alignment horizontal="center" vertical="center" wrapText="1"/>
      <protection locked="0"/>
    </xf>
    <xf numFmtId="3" fontId="2" fillId="0" borderId="10" xfId="0" applyNumberFormat="1" applyFont="1" applyFill="1" applyBorder="1" applyAlignment="1" applyProtection="1">
      <alignment horizontal="center" vertical="center"/>
      <protection locked="0"/>
    </xf>
    <xf numFmtId="3" fontId="2" fillId="0" borderId="55" xfId="0" applyNumberFormat="1" applyFont="1" applyFill="1" applyBorder="1" applyAlignment="1" applyProtection="1">
      <alignment horizontal="center" vertical="center"/>
      <protection locked="0"/>
    </xf>
    <xf numFmtId="3" fontId="2" fillId="0" borderId="14" xfId="0" applyNumberFormat="1" applyFont="1" applyFill="1" applyBorder="1" applyAlignment="1" applyProtection="1">
      <alignment horizontal="center" vertical="center"/>
      <protection locked="0"/>
    </xf>
    <xf numFmtId="3" fontId="2" fillId="0" borderId="56" xfId="0" applyNumberFormat="1" applyFont="1" applyFill="1" applyBorder="1" applyAlignment="1" applyProtection="1">
      <alignment horizontal="center" vertical="center"/>
      <protection locked="0"/>
    </xf>
    <xf numFmtId="0" fontId="2" fillId="0" borderId="10" xfId="0" applyFont="1" applyFill="1" applyBorder="1" applyAlignment="1" applyProtection="1">
      <alignment horizontal="center" vertical="center"/>
      <protection locked="0"/>
    </xf>
    <xf numFmtId="0" fontId="2" fillId="0" borderId="55" xfId="0" applyFont="1" applyFill="1" applyBorder="1" applyAlignment="1" applyProtection="1">
      <alignment horizontal="center" vertical="center"/>
      <protection locked="0"/>
    </xf>
    <xf numFmtId="0" fontId="2" fillId="0" borderId="14" xfId="0" applyFont="1" applyFill="1" applyBorder="1" applyAlignment="1" applyProtection="1">
      <alignment horizontal="center" vertical="center"/>
      <protection locked="0"/>
    </xf>
    <xf numFmtId="0" fontId="2" fillId="0" borderId="56" xfId="0" applyFont="1" applyFill="1" applyBorder="1" applyAlignment="1" applyProtection="1">
      <alignment horizontal="center" vertical="center"/>
      <protection locked="0"/>
    </xf>
    <xf numFmtId="0" fontId="2" fillId="0" borderId="16" xfId="0" applyFont="1" applyFill="1" applyBorder="1" applyAlignment="1" applyProtection="1">
      <alignment horizontal="center" vertical="center"/>
      <protection locked="0"/>
    </xf>
    <xf numFmtId="0" fontId="2" fillId="0" borderId="57" xfId="0" applyFont="1" applyFill="1" applyBorder="1" applyAlignment="1" applyProtection="1">
      <alignment horizontal="center" vertical="center"/>
      <protection locked="0"/>
    </xf>
    <xf numFmtId="3" fontId="2" fillId="0" borderId="16" xfId="0" applyNumberFormat="1" applyFont="1" applyFill="1" applyBorder="1" applyAlignment="1" applyProtection="1">
      <alignment horizontal="center" vertical="center"/>
      <protection locked="0"/>
    </xf>
    <xf numFmtId="3" fontId="2" fillId="0" borderId="57" xfId="0" applyNumberFormat="1" applyFont="1" applyFill="1" applyBorder="1" applyAlignment="1" applyProtection="1">
      <alignment horizontal="center" vertical="center"/>
      <protection locked="0"/>
    </xf>
    <xf numFmtId="0" fontId="6" fillId="23" borderId="85" xfId="0" applyFont="1" applyFill="1" applyBorder="1" applyAlignment="1" applyProtection="1">
      <alignment horizontal="center" vertical="center" wrapText="1"/>
      <protection locked="0"/>
    </xf>
    <xf numFmtId="0" fontId="6" fillId="23" borderId="79" xfId="0" applyFont="1" applyFill="1" applyBorder="1" applyAlignment="1" applyProtection="1">
      <alignment horizontal="center" vertical="center" wrapText="1"/>
      <protection locked="0"/>
    </xf>
    <xf numFmtId="0" fontId="19" fillId="23" borderId="86" xfId="0" applyFont="1" applyFill="1" applyBorder="1" applyAlignment="1">
      <alignment horizontal="center" vertical="center"/>
    </xf>
    <xf numFmtId="0" fontId="14" fillId="24" borderId="0" xfId="0" applyFont="1" applyFill="1" applyAlignment="1">
      <alignment horizontal="right" vertical="center" wrapText="1" indent="1"/>
    </xf>
    <xf numFmtId="0" fontId="14" fillId="0" borderId="0" xfId="0" applyFont="1" applyAlignment="1">
      <alignment horizontal="left" vertical="center"/>
    </xf>
    <xf numFmtId="0" fontId="69" fillId="0" borderId="0" xfId="0" applyFont="1" applyBorder="1" applyAlignment="1">
      <alignment horizontal="center" vertical="center"/>
    </xf>
    <xf numFmtId="0" fontId="69" fillId="0" borderId="155" xfId="0" applyFont="1" applyBorder="1" applyAlignment="1">
      <alignment horizontal="center" vertical="center"/>
    </xf>
    <xf numFmtId="0" fontId="14" fillId="0" borderId="0" xfId="0" applyFont="1" applyAlignment="1">
      <alignment horizontal="left" vertical="center"/>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桁区切り 3"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 4" xfId="64"/>
    <cellStyle name="標準 5" xfId="65"/>
    <cellStyle name="標準 6" xfId="66"/>
    <cellStyle name="標準_Sheet1" xfId="67"/>
    <cellStyle name="標準_Sheet2" xfId="68"/>
    <cellStyle name="標準_新築・既築" xfId="69"/>
    <cellStyle name="良い" xfId="70"/>
  </cellStyles>
  <dxfs count="90">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rgb="FFC0C0C0"/>
        </patternFill>
      </fill>
    </dxf>
    <dxf>
      <fill>
        <patternFill>
          <bgColor rgb="FFC0C0C0"/>
        </patternFill>
      </fill>
    </dxf>
    <dxf>
      <fill>
        <patternFill>
          <bgColor rgb="FFC0C0C0"/>
        </patternFill>
      </fill>
    </dxf>
    <dxf>
      <fill>
        <patternFill>
          <bgColor indexed="22"/>
        </patternFill>
      </fill>
    </dxf>
    <dxf>
      <fill>
        <patternFill>
          <bgColor rgb="FFFFFF00"/>
        </patternFill>
      </fill>
    </dxf>
    <dxf>
      <fill>
        <patternFill>
          <bgColor rgb="FFFFFF00"/>
        </patternFill>
      </fill>
    </dxf>
    <dxf>
      <fill>
        <patternFill>
          <bgColor indexed="13"/>
        </patternFill>
      </fill>
    </dxf>
    <dxf>
      <fill>
        <patternFill>
          <bgColor indexed="22"/>
        </patternFill>
      </fill>
    </dxf>
    <dxf>
      <fill>
        <patternFill>
          <bgColor rgb="FFFFFF00"/>
        </patternFill>
      </fill>
    </dxf>
    <dxf>
      <fill>
        <patternFill>
          <bgColor rgb="FFFFFF00"/>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22"/>
        </patternFill>
      </fill>
    </dxf>
    <dxf>
      <fill>
        <patternFill>
          <bgColor indexed="13"/>
        </patternFill>
      </fill>
    </dxf>
    <dxf>
      <fill>
        <patternFill patternType="none">
          <bgColor indexed="65"/>
        </patternFill>
      </fill>
    </dxf>
    <dxf>
      <fill>
        <patternFill>
          <bgColor indexed="22"/>
        </patternFill>
      </fill>
    </dxf>
    <dxf>
      <fill>
        <patternFill>
          <bgColor indexed="13"/>
        </patternFill>
      </fill>
    </dxf>
    <dxf>
      <fill>
        <patternFill patternType="none">
          <bgColor indexed="65"/>
        </patternFill>
      </fill>
    </dxf>
    <dxf>
      <fill>
        <patternFill>
          <bgColor indexed="22"/>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22"/>
        </patternFill>
      </fill>
      <border>
        <left style="thin"/>
        <right style="thin"/>
        <top style="thin"/>
        <bottom style="thin"/>
      </border>
    </dxf>
    <dxf>
      <fill>
        <patternFill>
          <bgColor indexed="22"/>
        </patternFill>
      </fill>
      <border>
        <left style="thin"/>
        <right style="thin"/>
        <top style="thin"/>
        <bottom style="thin"/>
      </border>
    </dxf>
    <dxf>
      <fill>
        <patternFill>
          <bgColor indexed="13"/>
        </patternFill>
      </fill>
    </dxf>
    <dxf>
      <fill>
        <patternFill>
          <bgColor indexed="22"/>
        </patternFill>
      </fill>
      <border>
        <left style="thin"/>
        <right style="thin"/>
        <top style="thin"/>
        <bottom style="thin"/>
      </border>
    </dxf>
    <dxf>
      <fill>
        <patternFill>
          <bgColor indexed="22"/>
        </patternFill>
      </fill>
      <border>
        <left style="thin"/>
        <right style="thin"/>
        <top style="thin"/>
        <bottom style="thin"/>
      </border>
    </dxf>
    <dxf>
      <fill>
        <patternFill>
          <bgColor indexed="13"/>
        </patternFill>
      </fill>
    </dxf>
    <dxf>
      <fill>
        <patternFill>
          <bgColor indexed="22"/>
        </patternFill>
      </fill>
      <border>
        <left style="thin"/>
        <right style="thin"/>
        <top style="thin"/>
        <bottom style="thin"/>
      </border>
    </dxf>
    <dxf>
      <fill>
        <patternFill>
          <bgColor indexed="22"/>
        </patternFill>
      </fill>
      <border>
        <left style="thin"/>
        <right style="thin"/>
        <top style="thin"/>
        <bottom style="thin"/>
      </border>
    </dxf>
    <dxf>
      <fill>
        <patternFill>
          <bgColor indexed="13"/>
        </patternFill>
      </fill>
    </dxf>
    <dxf>
      <fill>
        <patternFill>
          <bgColor indexed="22"/>
        </patternFill>
      </fill>
      <border>
        <left style="thin"/>
        <right style="thin"/>
        <top style="thin"/>
        <bottom style="thin"/>
      </border>
    </dxf>
    <dxf>
      <fill>
        <patternFill>
          <bgColor indexed="22"/>
        </patternFill>
      </fill>
      <border>
        <left style="thin"/>
        <right style="thin"/>
        <top style="thin"/>
        <bottom style="thin"/>
      </border>
    </dxf>
    <dxf>
      <fill>
        <patternFill>
          <bgColor indexed="13"/>
        </patternFill>
      </fill>
    </dxf>
    <dxf>
      <fill>
        <patternFill>
          <bgColor indexed="22"/>
        </patternFill>
      </fill>
      <border>
        <left style="thin"/>
        <right style="thin"/>
        <top style="thin"/>
        <bottom style="thin"/>
      </border>
    </dxf>
    <dxf>
      <fill>
        <patternFill>
          <bgColor indexed="22"/>
        </patternFill>
      </fill>
      <border>
        <left style="thin"/>
        <right style="thin"/>
        <top style="thin"/>
        <bottom style="thin"/>
      </border>
    </dxf>
    <dxf>
      <fill>
        <patternFill>
          <bgColor indexed="13"/>
        </patternFill>
      </fill>
    </dxf>
    <dxf>
      <fill>
        <patternFill>
          <bgColor indexed="22"/>
        </patternFill>
      </fill>
      <border>
        <left style="thin"/>
        <right style="thin"/>
        <top style="thin"/>
        <bottom style="thin"/>
      </border>
    </dxf>
    <dxf>
      <fill>
        <patternFill>
          <bgColor indexed="22"/>
        </patternFill>
      </fill>
      <border>
        <left style="thin"/>
        <right style="thin"/>
        <top style="thin"/>
        <bottom style="thin"/>
      </border>
    </dxf>
    <dxf>
      <fill>
        <patternFill>
          <bgColor indexed="13"/>
        </patternFill>
      </fill>
    </dxf>
    <dxf>
      <fill>
        <patternFill>
          <bgColor indexed="22"/>
        </patternFill>
      </fill>
      <border>
        <left style="thin"/>
        <right style="thin"/>
        <top style="thin"/>
        <bottom style="thin"/>
      </border>
    </dxf>
    <dxf>
      <fill>
        <patternFill>
          <bgColor indexed="22"/>
        </patternFill>
      </fill>
      <border>
        <left style="thin"/>
        <right style="thin"/>
        <top style="thin"/>
        <bottom style="thin"/>
      </border>
    </dxf>
    <dxf>
      <fill>
        <patternFill>
          <bgColor indexed="13"/>
        </patternFill>
      </fill>
    </dxf>
    <dxf>
      <fill>
        <patternFill>
          <bgColor indexed="22"/>
        </patternFill>
      </fill>
      <border>
        <left style="thin"/>
        <right style="thin"/>
        <top style="thin"/>
        <bottom style="thin"/>
      </border>
    </dxf>
    <dxf>
      <fill>
        <patternFill>
          <bgColor indexed="22"/>
        </patternFill>
      </fill>
      <border>
        <left style="thin"/>
        <right style="thin"/>
        <top style="thin"/>
        <bottom style="thin"/>
      </border>
    </dxf>
    <dxf>
      <fill>
        <patternFill>
          <bgColor indexed="22"/>
        </patternFill>
      </fill>
    </dxf>
    <dxf>
      <fill>
        <patternFill>
          <bgColor indexed="22"/>
        </patternFill>
      </fill>
    </dxf>
    <dxf>
      <fill>
        <patternFill>
          <bgColor indexed="22"/>
        </patternFill>
      </fill>
      <border>
        <left style="thin"/>
        <right style="thin"/>
        <top style="thin"/>
        <bottom style="thin"/>
      </border>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13"/>
        </patternFill>
      </fill>
    </dxf>
    <dxf>
      <fill>
        <patternFill>
          <bgColor indexed="22"/>
        </patternFill>
      </fill>
    </dxf>
    <dxf>
      <fill>
        <patternFill>
          <bgColor indexed="22"/>
        </patternFill>
      </fill>
    </dxf>
    <dxf>
      <fill>
        <patternFill>
          <bgColor indexed="22"/>
        </patternFill>
      </fill>
    </dxf>
    <dxf>
      <fill>
        <patternFill>
          <bgColor indexed="13"/>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13"/>
        </patternFill>
      </fill>
    </dxf>
    <dxf>
      <fill>
        <patternFill>
          <bgColor indexed="13"/>
        </patternFill>
      </fill>
    </dxf>
    <dxf>
      <fill>
        <patternFill>
          <bgColor indexed="22"/>
        </patternFill>
      </fill>
    </dxf>
    <dxf>
      <fill>
        <patternFill>
          <bgColor indexed="22"/>
        </patternFill>
      </fill>
    </dxf>
    <dxf>
      <fill>
        <patternFill patternType="none">
          <bgColor indexed="65"/>
        </patternFill>
      </fill>
    </dxf>
    <dxf>
      <fill>
        <patternFill>
          <bgColor indexed="22"/>
        </patternFill>
      </fill>
    </dxf>
    <dxf>
      <fill>
        <patternFill>
          <bgColor rgb="FFC0C0C0"/>
        </patternFill>
      </fill>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T44"/>
  <sheetViews>
    <sheetView showGridLines="0" showZeros="0" tabSelected="1" view="pageBreakPreview" zoomScale="85" zoomScaleNormal="75" zoomScaleSheetLayoutView="85" zoomScalePageLayoutView="0" workbookViewId="0" topLeftCell="A1">
      <selection activeCell="A1" sqref="A1"/>
    </sheetView>
  </sheetViews>
  <sheetFormatPr defaultColWidth="3.00390625" defaultRowHeight="18" customHeight="1"/>
  <cols>
    <col min="1" max="3" width="3.00390625" style="218" customWidth="1"/>
    <col min="4" max="5" width="3.00390625" style="254" customWidth="1"/>
    <col min="6" max="7" width="3.00390625" style="255" customWidth="1"/>
    <col min="8" max="43" width="3.00390625" style="218" customWidth="1"/>
    <col min="44" max="16384" width="3.00390625" style="218" customWidth="1"/>
  </cols>
  <sheetData>
    <row r="1" spans="1:43" ht="18" customHeight="1">
      <c r="A1" s="213" t="s">
        <v>152</v>
      </c>
      <c r="B1" s="214"/>
      <c r="C1" s="214"/>
      <c r="D1" s="215"/>
      <c r="E1" s="215"/>
      <c r="F1" s="216"/>
      <c r="G1" s="216"/>
      <c r="H1" s="214"/>
      <c r="I1" s="217"/>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row>
    <row r="2" spans="1:43" ht="18" customHeight="1">
      <c r="A2" s="219"/>
      <c r="B2" s="214"/>
      <c r="C2" s="214"/>
      <c r="D2" s="215"/>
      <c r="E2" s="215"/>
      <c r="F2" s="216"/>
      <c r="G2" s="216"/>
      <c r="H2" s="214"/>
      <c r="I2" s="213"/>
      <c r="J2" s="213"/>
      <c r="K2" s="213"/>
      <c r="L2" s="213"/>
      <c r="M2" s="213"/>
      <c r="N2" s="213"/>
      <c r="O2" s="213"/>
      <c r="P2" s="213"/>
      <c r="Q2" s="213"/>
      <c r="R2" s="213"/>
      <c r="S2" s="213"/>
      <c r="T2" s="213"/>
      <c r="U2" s="213"/>
      <c r="V2" s="213"/>
      <c r="W2" s="213"/>
      <c r="X2" s="213"/>
      <c r="Y2" s="213"/>
      <c r="Z2" s="213"/>
      <c r="AA2" s="213"/>
      <c r="AB2" s="213"/>
      <c r="AC2" s="213"/>
      <c r="AD2" s="213"/>
      <c r="AE2" s="213"/>
      <c r="AF2" s="213"/>
      <c r="AG2" s="213"/>
      <c r="AH2" s="220" t="s">
        <v>153</v>
      </c>
      <c r="AI2" s="729"/>
      <c r="AJ2" s="729"/>
      <c r="AK2" s="213" t="s">
        <v>154</v>
      </c>
      <c r="AL2" s="729"/>
      <c r="AM2" s="729"/>
      <c r="AN2" s="213" t="s">
        <v>155</v>
      </c>
      <c r="AO2" s="729"/>
      <c r="AP2" s="729"/>
      <c r="AQ2" s="213" t="s">
        <v>156</v>
      </c>
    </row>
    <row r="3" spans="1:43" ht="18" customHeight="1">
      <c r="A3" s="222" t="s">
        <v>157</v>
      </c>
      <c r="B3" s="223"/>
      <c r="C3" s="223"/>
      <c r="D3" s="223"/>
      <c r="E3" s="223"/>
      <c r="F3" s="223"/>
      <c r="G3" s="223"/>
      <c r="H3" s="223"/>
      <c r="I3" s="224"/>
      <c r="J3" s="213"/>
      <c r="K3" s="213"/>
      <c r="L3" s="213"/>
      <c r="M3" s="213"/>
      <c r="N3" s="213"/>
      <c r="O3" s="213"/>
      <c r="P3" s="213"/>
      <c r="Q3" s="213"/>
      <c r="R3" s="213"/>
      <c r="S3" s="213"/>
      <c r="T3" s="213"/>
      <c r="U3" s="213"/>
      <c r="V3" s="213"/>
      <c r="W3" s="213"/>
      <c r="X3" s="213"/>
      <c r="Y3" s="213"/>
      <c r="Z3" s="213"/>
      <c r="AA3" s="213"/>
      <c r="AB3" s="213"/>
      <c r="AC3" s="213"/>
      <c r="AD3" s="213"/>
      <c r="AE3" s="213"/>
      <c r="AF3" s="213"/>
      <c r="AG3" s="213"/>
      <c r="AH3" s="220"/>
      <c r="AI3" s="213"/>
      <c r="AJ3" s="213"/>
      <c r="AK3" s="213"/>
      <c r="AL3" s="213"/>
      <c r="AM3" s="213"/>
      <c r="AN3" s="213"/>
      <c r="AO3" s="213"/>
      <c r="AP3" s="213"/>
      <c r="AQ3" s="213"/>
    </row>
    <row r="4" spans="1:43" ht="18" customHeight="1">
      <c r="A4" s="222" t="s">
        <v>158</v>
      </c>
      <c r="B4" s="214"/>
      <c r="C4" s="225"/>
      <c r="D4" s="225"/>
      <c r="E4" s="225"/>
      <c r="F4" s="225"/>
      <c r="G4" s="225"/>
      <c r="H4" s="225"/>
      <c r="I4" s="225"/>
      <c r="J4" s="213"/>
      <c r="K4" s="213"/>
      <c r="L4" s="213"/>
      <c r="M4" s="213"/>
      <c r="N4" s="213"/>
      <c r="O4" s="213"/>
      <c r="P4" s="213"/>
      <c r="Q4" s="213"/>
      <c r="R4" s="213"/>
      <c r="S4" s="213"/>
      <c r="T4" s="213"/>
      <c r="U4" s="213"/>
      <c r="V4" s="213"/>
      <c r="W4" s="213"/>
      <c r="X4" s="213"/>
      <c r="Y4" s="213"/>
      <c r="Z4" s="213"/>
      <c r="AA4" s="213"/>
      <c r="AB4" s="213"/>
      <c r="AC4" s="213"/>
      <c r="AD4" s="213"/>
      <c r="AE4" s="213"/>
      <c r="AF4" s="213"/>
      <c r="AG4" s="213"/>
      <c r="AH4" s="213"/>
      <c r="AI4" s="213"/>
      <c r="AJ4" s="213"/>
      <c r="AK4" s="213"/>
      <c r="AL4" s="213"/>
      <c r="AM4" s="213"/>
      <c r="AN4" s="213"/>
      <c r="AO4" s="213"/>
      <c r="AP4" s="213"/>
      <c r="AQ4" s="213"/>
    </row>
    <row r="5" spans="1:43" ht="9" customHeight="1">
      <c r="A5" s="226"/>
      <c r="B5" s="226"/>
      <c r="C5" s="226"/>
      <c r="D5" s="226"/>
      <c r="E5" s="226"/>
      <c r="F5" s="226"/>
      <c r="G5" s="226"/>
      <c r="H5" s="226"/>
      <c r="I5" s="226"/>
      <c r="J5" s="227"/>
      <c r="K5" s="227"/>
      <c r="L5" s="227"/>
      <c r="M5" s="227"/>
      <c r="N5" s="227"/>
      <c r="O5" s="227"/>
      <c r="P5" s="227"/>
      <c r="Q5" s="227"/>
      <c r="R5" s="227"/>
      <c r="S5" s="226"/>
      <c r="T5" s="227"/>
      <c r="U5" s="227"/>
      <c r="V5" s="227"/>
      <c r="W5" s="227"/>
      <c r="X5" s="227"/>
      <c r="Y5" s="227"/>
      <c r="Z5" s="227"/>
      <c r="AA5" s="227"/>
      <c r="AB5" s="227"/>
      <c r="AC5" s="226"/>
      <c r="AD5" s="226"/>
      <c r="AE5" s="226"/>
      <c r="AF5" s="226"/>
      <c r="AG5" s="226"/>
      <c r="AH5" s="226"/>
      <c r="AI5" s="226"/>
      <c r="AJ5" s="226"/>
      <c r="AK5" s="226"/>
      <c r="AL5" s="226"/>
      <c r="AM5" s="226"/>
      <c r="AN5" s="226"/>
      <c r="AO5" s="226"/>
      <c r="AP5" s="226"/>
      <c r="AQ5" s="226"/>
    </row>
    <row r="6" spans="1:43" ht="26.25" customHeight="1">
      <c r="A6" s="226"/>
      <c r="B6" s="226"/>
      <c r="C6" s="226"/>
      <c r="D6" s="228"/>
      <c r="E6" s="228"/>
      <c r="F6" s="229"/>
      <c r="G6" s="229"/>
      <c r="H6" s="227"/>
      <c r="I6" s="227"/>
      <c r="J6" s="227"/>
      <c r="K6" s="227"/>
      <c r="L6" s="227"/>
      <c r="M6" s="227"/>
      <c r="N6" s="227"/>
      <c r="O6" s="227"/>
      <c r="P6" s="227"/>
      <c r="Q6" s="227"/>
      <c r="R6" s="227"/>
      <c r="S6" s="725" t="s">
        <v>159</v>
      </c>
      <c r="T6" s="725"/>
      <c r="U6" s="725"/>
      <c r="V6" s="725"/>
      <c r="W6" s="726" t="s">
        <v>160</v>
      </c>
      <c r="X6" s="726"/>
      <c r="Y6" s="726"/>
      <c r="Z6" s="726"/>
      <c r="AA6" s="726"/>
      <c r="AB6" s="727"/>
      <c r="AC6" s="727"/>
      <c r="AD6" s="727"/>
      <c r="AE6" s="727"/>
      <c r="AF6" s="727"/>
      <c r="AG6" s="727"/>
      <c r="AH6" s="727"/>
      <c r="AI6" s="727"/>
      <c r="AJ6" s="727"/>
      <c r="AK6" s="727"/>
      <c r="AL6" s="727"/>
      <c r="AM6" s="727"/>
      <c r="AN6" s="727"/>
      <c r="AO6" s="727"/>
      <c r="AP6" s="727"/>
      <c r="AQ6" s="227"/>
    </row>
    <row r="7" spans="1:43" ht="26.25" customHeight="1">
      <c r="A7" s="233"/>
      <c r="B7" s="233"/>
      <c r="C7" s="233"/>
      <c r="D7" s="228"/>
      <c r="E7" s="228"/>
      <c r="F7" s="229"/>
      <c r="G7" s="229"/>
      <c r="H7" s="227"/>
      <c r="I7" s="227"/>
      <c r="J7" s="227"/>
      <c r="K7" s="227"/>
      <c r="L7" s="227"/>
      <c r="M7" s="227"/>
      <c r="N7" s="227"/>
      <c r="O7" s="227"/>
      <c r="P7" s="227"/>
      <c r="Q7" s="227"/>
      <c r="R7" s="227"/>
      <c r="S7" s="232"/>
      <c r="T7" s="232"/>
      <c r="U7" s="232"/>
      <c r="V7" s="232"/>
      <c r="W7" s="726" t="s">
        <v>161</v>
      </c>
      <c r="X7" s="726"/>
      <c r="Y7" s="726"/>
      <c r="Z7" s="726"/>
      <c r="AA7" s="726"/>
      <c r="AB7" s="730"/>
      <c r="AC7" s="728"/>
      <c r="AD7" s="728"/>
      <c r="AE7" s="728"/>
      <c r="AF7" s="728"/>
      <c r="AG7" s="728"/>
      <c r="AH7" s="728"/>
      <c r="AI7" s="728"/>
      <c r="AJ7" s="728"/>
      <c r="AK7" s="728"/>
      <c r="AL7" s="728"/>
      <c r="AM7" s="728"/>
      <c r="AN7" s="728"/>
      <c r="AO7" s="728"/>
      <c r="AP7" s="728"/>
      <c r="AQ7" s="214"/>
    </row>
    <row r="8" spans="1:43" ht="18.75" customHeight="1">
      <c r="A8" s="233"/>
      <c r="B8" s="233"/>
      <c r="C8" s="233"/>
      <c r="D8" s="228"/>
      <c r="E8" s="228"/>
      <c r="F8" s="229"/>
      <c r="G8" s="229"/>
      <c r="H8" s="227"/>
      <c r="I8" s="227"/>
      <c r="J8" s="227"/>
      <c r="K8" s="227"/>
      <c r="L8" s="227"/>
      <c r="M8" s="227"/>
      <c r="N8" s="227"/>
      <c r="O8" s="227"/>
      <c r="P8" s="227"/>
      <c r="Q8" s="227"/>
      <c r="R8" s="227"/>
      <c r="S8" s="232"/>
      <c r="T8" s="232"/>
      <c r="U8" s="232"/>
      <c r="V8" s="232"/>
      <c r="W8" s="726" t="s">
        <v>162</v>
      </c>
      <c r="X8" s="726"/>
      <c r="Y8" s="726"/>
      <c r="Z8" s="726"/>
      <c r="AA8" s="726"/>
      <c r="AB8" s="728"/>
      <c r="AC8" s="728"/>
      <c r="AD8" s="728"/>
      <c r="AE8" s="728"/>
      <c r="AF8" s="728"/>
      <c r="AG8" s="728"/>
      <c r="AH8" s="728"/>
      <c r="AI8" s="728"/>
      <c r="AJ8" s="728"/>
      <c r="AK8" s="728"/>
      <c r="AL8" s="728"/>
      <c r="AM8" s="728"/>
      <c r="AN8" s="728"/>
      <c r="AO8" s="728"/>
      <c r="AP8" s="728"/>
      <c r="AQ8" s="214"/>
    </row>
    <row r="9" spans="1:43" ht="26.25" customHeight="1">
      <c r="A9" s="233"/>
      <c r="B9" s="233"/>
      <c r="C9" s="233"/>
      <c r="D9" s="228"/>
      <c r="E9" s="228"/>
      <c r="F9" s="229"/>
      <c r="G9" s="229"/>
      <c r="H9" s="227"/>
      <c r="I9" s="227"/>
      <c r="J9" s="227"/>
      <c r="K9" s="227"/>
      <c r="L9" s="227"/>
      <c r="M9" s="227"/>
      <c r="N9" s="227"/>
      <c r="O9" s="227"/>
      <c r="P9" s="227"/>
      <c r="Q9" s="227"/>
      <c r="R9" s="227"/>
      <c r="S9" s="232"/>
      <c r="T9" s="232"/>
      <c r="U9" s="232"/>
      <c r="V9" s="232"/>
      <c r="W9" s="726" t="s">
        <v>163</v>
      </c>
      <c r="X9" s="726"/>
      <c r="Y9" s="726"/>
      <c r="Z9" s="726"/>
      <c r="AA9" s="726"/>
      <c r="AB9" s="728"/>
      <c r="AC9" s="728"/>
      <c r="AD9" s="728"/>
      <c r="AE9" s="728"/>
      <c r="AF9" s="728"/>
      <c r="AG9" s="728"/>
      <c r="AH9" s="728"/>
      <c r="AI9" s="728"/>
      <c r="AJ9" s="728"/>
      <c r="AK9" s="728"/>
      <c r="AL9" s="728"/>
      <c r="AM9" s="728"/>
      <c r="AN9" s="728"/>
      <c r="AO9" s="728"/>
      <c r="AP9" s="728"/>
      <c r="AQ9" s="214" t="s">
        <v>164</v>
      </c>
    </row>
    <row r="10" spans="1:43" ht="26.25" customHeight="1">
      <c r="A10" s="233"/>
      <c r="B10" s="233"/>
      <c r="C10" s="233"/>
      <c r="D10" s="228"/>
      <c r="E10" s="228"/>
      <c r="F10" s="229"/>
      <c r="G10" s="229"/>
      <c r="H10" s="227"/>
      <c r="I10" s="227"/>
      <c r="J10" s="227"/>
      <c r="K10" s="227"/>
      <c r="L10" s="227"/>
      <c r="M10" s="227"/>
      <c r="N10" s="227"/>
      <c r="O10" s="227"/>
      <c r="P10" s="227"/>
      <c r="Q10" s="227"/>
      <c r="R10" s="227"/>
      <c r="S10" s="232"/>
      <c r="T10" s="232"/>
      <c r="U10" s="232"/>
      <c r="V10" s="232"/>
      <c r="W10" s="726" t="s">
        <v>165</v>
      </c>
      <c r="X10" s="726"/>
      <c r="Y10" s="726"/>
      <c r="Z10" s="726"/>
      <c r="AA10" s="726"/>
      <c r="AB10" s="727"/>
      <c r="AC10" s="727"/>
      <c r="AD10" s="727"/>
      <c r="AE10" s="727"/>
      <c r="AF10" s="727"/>
      <c r="AG10" s="727"/>
      <c r="AH10" s="727"/>
      <c r="AI10" s="727"/>
      <c r="AJ10" s="727"/>
      <c r="AK10" s="727"/>
      <c r="AL10" s="727"/>
      <c r="AM10" s="727"/>
      <c r="AN10" s="727"/>
      <c r="AO10" s="727"/>
      <c r="AP10" s="727"/>
      <c r="AQ10" s="214"/>
    </row>
    <row r="11" spans="1:43" ht="18.75" customHeight="1">
      <c r="A11" s="233"/>
      <c r="B11" s="233"/>
      <c r="C11" s="233"/>
      <c r="D11" s="228"/>
      <c r="E11" s="228"/>
      <c r="F11" s="229"/>
      <c r="G11" s="229"/>
      <c r="H11" s="227"/>
      <c r="I11" s="227"/>
      <c r="J11" s="227"/>
      <c r="K11" s="227"/>
      <c r="L11" s="227"/>
      <c r="M11" s="227"/>
      <c r="N11" s="227"/>
      <c r="O11" s="227"/>
      <c r="P11" s="227"/>
      <c r="Q11" s="227"/>
      <c r="R11" s="227"/>
      <c r="S11" s="234"/>
      <c r="T11" s="232"/>
      <c r="U11" s="232"/>
      <c r="V11" s="232"/>
      <c r="W11" s="226"/>
      <c r="X11" s="231"/>
      <c r="Y11" s="231"/>
      <c r="Z11" s="231"/>
      <c r="AA11" s="231"/>
      <c r="AB11" s="230"/>
      <c r="AC11" s="235"/>
      <c r="AD11" s="234"/>
      <c r="AE11" s="234"/>
      <c r="AF11" s="234"/>
      <c r="AG11" s="234"/>
      <c r="AH11" s="234"/>
      <c r="AI11" s="234"/>
      <c r="AJ11" s="234"/>
      <c r="AK11" s="234"/>
      <c r="AL11" s="234"/>
      <c r="AM11" s="234"/>
      <c r="AN11" s="234"/>
      <c r="AO11" s="230"/>
      <c r="AP11" s="230"/>
      <c r="AQ11" s="215"/>
    </row>
    <row r="12" spans="1:43" ht="18.75" customHeight="1">
      <c r="A12" s="233"/>
      <c r="B12" s="233"/>
      <c r="C12" s="233"/>
      <c r="D12" s="228"/>
      <c r="E12" s="228"/>
      <c r="F12" s="229"/>
      <c r="G12" s="229"/>
      <c r="H12" s="227"/>
      <c r="I12" s="227"/>
      <c r="J12" s="227"/>
      <c r="K12" s="227"/>
      <c r="L12" s="227"/>
      <c r="M12" s="227"/>
      <c r="N12" s="227"/>
      <c r="O12" s="227"/>
      <c r="P12" s="227"/>
      <c r="Q12" s="227"/>
      <c r="R12" s="227"/>
      <c r="S12" s="234"/>
      <c r="T12" s="232"/>
      <c r="U12" s="232"/>
      <c r="V12" s="232"/>
      <c r="W12" s="226"/>
      <c r="X12" s="231"/>
      <c r="Y12" s="231"/>
      <c r="Z12" s="231"/>
      <c r="AA12" s="231"/>
      <c r="AB12" s="230"/>
      <c r="AC12" s="235"/>
      <c r="AD12" s="234"/>
      <c r="AE12" s="234"/>
      <c r="AF12" s="234"/>
      <c r="AG12" s="234"/>
      <c r="AH12" s="234"/>
      <c r="AI12" s="234"/>
      <c r="AJ12" s="234"/>
      <c r="AK12" s="234"/>
      <c r="AL12" s="234"/>
      <c r="AM12" s="234"/>
      <c r="AN12" s="234"/>
      <c r="AO12" s="230"/>
      <c r="AP12" s="230"/>
      <c r="AQ12" s="215"/>
    </row>
    <row r="13" spans="1:43" ht="27" customHeight="1">
      <c r="A13" s="233"/>
      <c r="B13" s="233"/>
      <c r="C13" s="233"/>
      <c r="D13" s="228"/>
      <c r="E13" s="228"/>
      <c r="F13" s="229"/>
      <c r="G13" s="229"/>
      <c r="H13" s="227"/>
      <c r="I13" s="227"/>
      <c r="J13" s="227"/>
      <c r="K13" s="227"/>
      <c r="L13" s="227"/>
      <c r="M13" s="227"/>
      <c r="N13" s="227"/>
      <c r="O13" s="227"/>
      <c r="P13" s="227"/>
      <c r="Q13" s="227"/>
      <c r="R13" s="227"/>
      <c r="S13" s="725" t="s">
        <v>166</v>
      </c>
      <c r="T13" s="725"/>
      <c r="U13" s="725"/>
      <c r="V13" s="725"/>
      <c r="W13" s="726" t="s">
        <v>160</v>
      </c>
      <c r="X13" s="726"/>
      <c r="Y13" s="726"/>
      <c r="Z13" s="726"/>
      <c r="AA13" s="726"/>
      <c r="AB13" s="727"/>
      <c r="AC13" s="727"/>
      <c r="AD13" s="727"/>
      <c r="AE13" s="727"/>
      <c r="AF13" s="727"/>
      <c r="AG13" s="727"/>
      <c r="AH13" s="727"/>
      <c r="AI13" s="727"/>
      <c r="AJ13" s="727"/>
      <c r="AK13" s="727"/>
      <c r="AL13" s="727"/>
      <c r="AM13" s="727"/>
      <c r="AN13" s="727"/>
      <c r="AO13" s="727"/>
      <c r="AP13" s="727"/>
      <c r="AQ13" s="227"/>
    </row>
    <row r="14" spans="1:43" ht="27" customHeight="1">
      <c r="A14" s="226"/>
      <c r="B14" s="226"/>
      <c r="C14" s="226"/>
      <c r="D14" s="227"/>
      <c r="E14" s="227"/>
      <c r="F14" s="229"/>
      <c r="G14" s="229"/>
      <c r="H14" s="227"/>
      <c r="I14" s="227"/>
      <c r="J14" s="227"/>
      <c r="K14" s="227"/>
      <c r="L14" s="227"/>
      <c r="M14" s="227"/>
      <c r="N14" s="227"/>
      <c r="O14" s="227"/>
      <c r="P14" s="227"/>
      <c r="Q14" s="227"/>
      <c r="R14" s="227"/>
      <c r="S14" s="233"/>
      <c r="T14" s="233"/>
      <c r="U14" s="233"/>
      <c r="V14" s="226"/>
      <c r="W14" s="726" t="s">
        <v>161</v>
      </c>
      <c r="X14" s="726"/>
      <c r="Y14" s="726"/>
      <c r="Z14" s="726"/>
      <c r="AA14" s="726"/>
      <c r="AB14" s="728"/>
      <c r="AC14" s="728"/>
      <c r="AD14" s="728"/>
      <c r="AE14" s="728"/>
      <c r="AF14" s="728"/>
      <c r="AG14" s="728"/>
      <c r="AH14" s="728"/>
      <c r="AI14" s="728"/>
      <c r="AJ14" s="728"/>
      <c r="AK14" s="728"/>
      <c r="AL14" s="728"/>
      <c r="AM14" s="728"/>
      <c r="AN14" s="728"/>
      <c r="AO14" s="728"/>
      <c r="AP14" s="728"/>
      <c r="AQ14" s="214"/>
    </row>
    <row r="15" spans="1:43" ht="27" customHeight="1">
      <c r="A15" s="233"/>
      <c r="B15" s="233"/>
      <c r="C15" s="233"/>
      <c r="D15" s="227"/>
      <c r="E15" s="227"/>
      <c r="F15" s="229"/>
      <c r="G15" s="229"/>
      <c r="H15" s="227"/>
      <c r="I15" s="227"/>
      <c r="J15" s="227"/>
      <c r="K15" s="227"/>
      <c r="L15" s="227"/>
      <c r="M15" s="227"/>
      <c r="N15" s="227"/>
      <c r="O15" s="227"/>
      <c r="P15" s="227"/>
      <c r="Q15" s="227"/>
      <c r="R15" s="227"/>
      <c r="S15" s="233"/>
      <c r="T15" s="233"/>
      <c r="U15" s="233"/>
      <c r="V15" s="226"/>
      <c r="W15" s="726" t="s">
        <v>167</v>
      </c>
      <c r="X15" s="726"/>
      <c r="Y15" s="726"/>
      <c r="Z15" s="726"/>
      <c r="AA15" s="726"/>
      <c r="AB15" s="728"/>
      <c r="AC15" s="728"/>
      <c r="AD15" s="728"/>
      <c r="AE15" s="728"/>
      <c r="AF15" s="728"/>
      <c r="AG15" s="728"/>
      <c r="AH15" s="728"/>
      <c r="AI15" s="728"/>
      <c r="AJ15" s="728"/>
      <c r="AK15" s="728"/>
      <c r="AL15" s="728"/>
      <c r="AM15" s="728"/>
      <c r="AN15" s="728"/>
      <c r="AO15" s="728"/>
      <c r="AP15" s="728"/>
      <c r="AQ15" s="214"/>
    </row>
    <row r="16" spans="1:43" ht="27" customHeight="1">
      <c r="A16" s="233"/>
      <c r="B16" s="233"/>
      <c r="C16" s="233"/>
      <c r="D16" s="227"/>
      <c r="E16" s="227"/>
      <c r="F16" s="229"/>
      <c r="G16" s="229"/>
      <c r="H16" s="227"/>
      <c r="I16" s="227"/>
      <c r="J16" s="227"/>
      <c r="K16" s="227"/>
      <c r="L16" s="227"/>
      <c r="M16" s="227"/>
      <c r="N16" s="227"/>
      <c r="O16" s="227"/>
      <c r="P16" s="227"/>
      <c r="Q16" s="227"/>
      <c r="R16" s="227"/>
      <c r="S16" s="233"/>
      <c r="T16" s="233"/>
      <c r="U16" s="233"/>
      <c r="V16" s="226"/>
      <c r="W16" s="726" t="s">
        <v>168</v>
      </c>
      <c r="X16" s="726"/>
      <c r="Y16" s="726"/>
      <c r="Z16" s="726"/>
      <c r="AA16" s="726"/>
      <c r="AB16" s="728"/>
      <c r="AC16" s="728"/>
      <c r="AD16" s="728"/>
      <c r="AE16" s="728"/>
      <c r="AF16" s="728"/>
      <c r="AG16" s="728"/>
      <c r="AH16" s="728"/>
      <c r="AI16" s="728"/>
      <c r="AJ16" s="728"/>
      <c r="AK16" s="728"/>
      <c r="AL16" s="728"/>
      <c r="AM16" s="728"/>
      <c r="AN16" s="728"/>
      <c r="AO16" s="728"/>
      <c r="AP16" s="728"/>
      <c r="AQ16" s="214" t="s">
        <v>164</v>
      </c>
    </row>
    <row r="17" spans="1:43" ht="18.75" customHeight="1">
      <c r="A17" s="236"/>
      <c r="B17" s="236"/>
      <c r="C17" s="227"/>
      <c r="D17" s="227"/>
      <c r="E17" s="227"/>
      <c r="F17" s="227"/>
      <c r="G17" s="227"/>
      <c r="H17" s="227"/>
      <c r="I17" s="227"/>
      <c r="J17" s="227"/>
      <c r="K17" s="227"/>
      <c r="L17" s="227"/>
      <c r="M17" s="227"/>
      <c r="N17" s="227"/>
      <c r="O17" s="227"/>
      <c r="P17" s="227"/>
      <c r="Q17" s="227"/>
      <c r="R17" s="227"/>
      <c r="S17" s="227"/>
      <c r="T17" s="227"/>
      <c r="U17" s="227"/>
      <c r="V17" s="227"/>
      <c r="W17" s="237"/>
      <c r="X17" s="237"/>
      <c r="Y17" s="237"/>
      <c r="Z17" s="237"/>
      <c r="AA17" s="237"/>
      <c r="AB17" s="227"/>
      <c r="AC17" s="227"/>
      <c r="AD17" s="227"/>
      <c r="AE17" s="227"/>
      <c r="AF17" s="227"/>
      <c r="AG17" s="227"/>
      <c r="AH17" s="227"/>
      <c r="AI17" s="227"/>
      <c r="AJ17" s="227"/>
      <c r="AK17" s="227"/>
      <c r="AL17" s="227"/>
      <c r="AM17" s="228"/>
      <c r="AN17" s="227"/>
      <c r="AO17" s="227"/>
      <c r="AP17" s="227"/>
      <c r="AQ17" s="227"/>
    </row>
    <row r="18" spans="1:43" ht="24.75" customHeight="1">
      <c r="A18" s="732" t="s">
        <v>169</v>
      </c>
      <c r="B18" s="732"/>
      <c r="C18" s="732"/>
      <c r="D18" s="732"/>
      <c r="E18" s="732"/>
      <c r="F18" s="732"/>
      <c r="G18" s="732"/>
      <c r="H18" s="732"/>
      <c r="I18" s="732"/>
      <c r="J18" s="732"/>
      <c r="K18" s="732"/>
      <c r="L18" s="732"/>
      <c r="M18" s="732"/>
      <c r="N18" s="732"/>
      <c r="O18" s="732"/>
      <c r="P18" s="732"/>
      <c r="Q18" s="732"/>
      <c r="R18" s="732"/>
      <c r="S18" s="732"/>
      <c r="T18" s="732"/>
      <c r="U18" s="732"/>
      <c r="V18" s="732"/>
      <c r="W18" s="732"/>
      <c r="X18" s="732"/>
      <c r="Y18" s="732"/>
      <c r="Z18" s="732"/>
      <c r="AA18" s="732"/>
      <c r="AB18" s="732"/>
      <c r="AC18" s="732"/>
      <c r="AD18" s="732"/>
      <c r="AE18" s="732"/>
      <c r="AF18" s="732"/>
      <c r="AG18" s="732"/>
      <c r="AH18" s="732"/>
      <c r="AI18" s="732"/>
      <c r="AJ18" s="732"/>
      <c r="AK18" s="732"/>
      <c r="AL18" s="732"/>
      <c r="AM18" s="732"/>
      <c r="AN18" s="732"/>
      <c r="AO18" s="732"/>
      <c r="AP18" s="732"/>
      <c r="AQ18" s="732"/>
    </row>
    <row r="19" spans="1:43" ht="24.75" customHeight="1">
      <c r="A19" s="732" t="s">
        <v>170</v>
      </c>
      <c r="B19" s="732"/>
      <c r="C19" s="732"/>
      <c r="D19" s="732"/>
      <c r="E19" s="732"/>
      <c r="F19" s="732"/>
      <c r="G19" s="732"/>
      <c r="H19" s="732"/>
      <c r="I19" s="732"/>
      <c r="J19" s="732"/>
      <c r="K19" s="732"/>
      <c r="L19" s="732"/>
      <c r="M19" s="732"/>
      <c r="N19" s="732"/>
      <c r="O19" s="732"/>
      <c r="P19" s="732"/>
      <c r="Q19" s="732"/>
      <c r="R19" s="732"/>
      <c r="S19" s="732"/>
      <c r="T19" s="732"/>
      <c r="U19" s="732"/>
      <c r="V19" s="732"/>
      <c r="W19" s="732"/>
      <c r="X19" s="732"/>
      <c r="Y19" s="732"/>
      <c r="Z19" s="732"/>
      <c r="AA19" s="732"/>
      <c r="AB19" s="732"/>
      <c r="AC19" s="732"/>
      <c r="AD19" s="732"/>
      <c r="AE19" s="732"/>
      <c r="AF19" s="732"/>
      <c r="AG19" s="732"/>
      <c r="AH19" s="732"/>
      <c r="AI19" s="732"/>
      <c r="AJ19" s="732"/>
      <c r="AK19" s="732"/>
      <c r="AL19" s="732"/>
      <c r="AM19" s="732"/>
      <c r="AN19" s="732"/>
      <c r="AO19" s="732"/>
      <c r="AP19" s="732"/>
      <c r="AQ19" s="732"/>
    </row>
    <row r="20" spans="1:43" ht="24.75" customHeight="1">
      <c r="A20" s="731" t="s">
        <v>171</v>
      </c>
      <c r="B20" s="731"/>
      <c r="C20" s="731"/>
      <c r="D20" s="731"/>
      <c r="E20" s="731"/>
      <c r="F20" s="731"/>
      <c r="G20" s="731"/>
      <c r="H20" s="731"/>
      <c r="I20" s="731"/>
      <c r="J20" s="731"/>
      <c r="K20" s="731"/>
      <c r="L20" s="731"/>
      <c r="M20" s="731"/>
      <c r="N20" s="731"/>
      <c r="O20" s="731"/>
      <c r="P20" s="731"/>
      <c r="Q20" s="731"/>
      <c r="R20" s="731"/>
      <c r="S20" s="731"/>
      <c r="T20" s="731"/>
      <c r="U20" s="731"/>
      <c r="V20" s="731"/>
      <c r="W20" s="731"/>
      <c r="X20" s="731"/>
      <c r="Y20" s="731"/>
      <c r="Z20" s="731"/>
      <c r="AA20" s="731"/>
      <c r="AB20" s="731"/>
      <c r="AC20" s="731"/>
      <c r="AD20" s="731"/>
      <c r="AE20" s="731"/>
      <c r="AF20" s="731"/>
      <c r="AG20" s="731"/>
      <c r="AH20" s="731"/>
      <c r="AI20" s="731"/>
      <c r="AJ20" s="731"/>
      <c r="AK20" s="731"/>
      <c r="AL20" s="731"/>
      <c r="AM20" s="731"/>
      <c r="AN20" s="731"/>
      <c r="AO20" s="731"/>
      <c r="AP20" s="731"/>
      <c r="AQ20" s="731"/>
    </row>
    <row r="21" spans="1:43" ht="22.5" customHeight="1">
      <c r="A21" s="238"/>
      <c r="B21" s="238"/>
      <c r="C21" s="236"/>
      <c r="D21" s="236"/>
      <c r="E21" s="239"/>
      <c r="F21" s="240"/>
      <c r="G21" s="240"/>
      <c r="H21" s="239"/>
      <c r="I21" s="239"/>
      <c r="J21" s="227"/>
      <c r="K21" s="227"/>
      <c r="L21" s="227"/>
      <c r="M21" s="227"/>
      <c r="N21" s="227"/>
      <c r="O21" s="227"/>
      <c r="P21" s="227"/>
      <c r="Q21" s="227"/>
      <c r="R21" s="227"/>
      <c r="S21" s="227"/>
      <c r="T21" s="227"/>
      <c r="U21" s="227"/>
      <c r="V21" s="227"/>
      <c r="W21" s="227"/>
      <c r="X21" s="227"/>
      <c r="Y21" s="227"/>
      <c r="Z21" s="227"/>
      <c r="AA21" s="227"/>
      <c r="AB21" s="227"/>
      <c r="AC21" s="227"/>
      <c r="AD21" s="227"/>
      <c r="AE21" s="227"/>
      <c r="AF21" s="227"/>
      <c r="AG21" s="227"/>
      <c r="AH21" s="227"/>
      <c r="AI21" s="227"/>
      <c r="AJ21" s="227"/>
      <c r="AK21" s="227"/>
      <c r="AL21" s="227"/>
      <c r="AM21" s="227"/>
      <c r="AN21" s="227"/>
      <c r="AO21" s="227"/>
      <c r="AP21" s="227"/>
      <c r="AQ21" s="227"/>
    </row>
    <row r="22" spans="1:43" ht="57" customHeight="1">
      <c r="A22" s="733" t="s">
        <v>799</v>
      </c>
      <c r="B22" s="733"/>
      <c r="C22" s="733"/>
      <c r="D22" s="733"/>
      <c r="E22" s="733"/>
      <c r="F22" s="733"/>
      <c r="G22" s="733"/>
      <c r="H22" s="733"/>
      <c r="I22" s="733"/>
      <c r="J22" s="733"/>
      <c r="K22" s="733"/>
      <c r="L22" s="733"/>
      <c r="M22" s="733"/>
      <c r="N22" s="733"/>
      <c r="O22" s="733"/>
      <c r="P22" s="733"/>
      <c r="Q22" s="733"/>
      <c r="R22" s="733"/>
      <c r="S22" s="733"/>
      <c r="T22" s="733"/>
      <c r="U22" s="733"/>
      <c r="V22" s="733"/>
      <c r="W22" s="733"/>
      <c r="X22" s="733"/>
      <c r="Y22" s="733"/>
      <c r="Z22" s="733"/>
      <c r="AA22" s="733"/>
      <c r="AB22" s="733"/>
      <c r="AC22" s="733"/>
      <c r="AD22" s="733"/>
      <c r="AE22" s="733"/>
      <c r="AF22" s="733"/>
      <c r="AG22" s="733"/>
      <c r="AH22" s="733"/>
      <c r="AI22" s="733"/>
      <c r="AJ22" s="733"/>
      <c r="AK22" s="733"/>
      <c r="AL22" s="733"/>
      <c r="AM22" s="733"/>
      <c r="AN22" s="733"/>
      <c r="AO22" s="733"/>
      <c r="AP22" s="733"/>
      <c r="AQ22" s="733"/>
    </row>
    <row r="23" spans="1:43" ht="24.75" customHeight="1">
      <c r="A23" s="214"/>
      <c r="B23" s="236"/>
      <c r="C23" s="236"/>
      <c r="D23" s="239"/>
      <c r="E23" s="239"/>
      <c r="F23" s="240"/>
      <c r="G23" s="240"/>
      <c r="H23" s="239"/>
      <c r="I23" s="239"/>
      <c r="J23" s="227"/>
      <c r="K23" s="227"/>
      <c r="L23" s="227"/>
      <c r="M23" s="227"/>
      <c r="N23" s="227"/>
      <c r="O23" s="227"/>
      <c r="P23" s="227"/>
      <c r="Q23" s="227"/>
      <c r="R23" s="227"/>
      <c r="S23" s="227"/>
      <c r="T23" s="227"/>
      <c r="U23" s="227"/>
      <c r="V23" s="734"/>
      <c r="W23" s="734"/>
      <c r="X23" s="227"/>
      <c r="Y23" s="227"/>
      <c r="Z23" s="227"/>
      <c r="AA23" s="227"/>
      <c r="AB23" s="227"/>
      <c r="AC23" s="227"/>
      <c r="AD23" s="227"/>
      <c r="AE23" s="227"/>
      <c r="AF23" s="227"/>
      <c r="AG23" s="227"/>
      <c r="AH23" s="227"/>
      <c r="AI23" s="227"/>
      <c r="AJ23" s="227"/>
      <c r="AK23" s="227"/>
      <c r="AL23" s="227"/>
      <c r="AM23" s="227"/>
      <c r="AN23" s="227"/>
      <c r="AO23" s="227"/>
      <c r="AP23" s="227"/>
      <c r="AQ23" s="227"/>
    </row>
    <row r="24" spans="1:43" ht="19.5" customHeight="1">
      <c r="A24" s="735" t="s">
        <v>172</v>
      </c>
      <c r="B24" s="735"/>
      <c r="C24" s="735"/>
      <c r="D24" s="735"/>
      <c r="E24" s="735"/>
      <c r="F24" s="735"/>
      <c r="G24" s="735"/>
      <c r="H24" s="735"/>
      <c r="I24" s="735"/>
      <c r="J24" s="735"/>
      <c r="K24" s="241" t="s">
        <v>173</v>
      </c>
      <c r="L24" s="736" t="s">
        <v>174</v>
      </c>
      <c r="M24" s="736"/>
      <c r="N24" s="736"/>
      <c r="O24" s="736"/>
      <c r="P24" s="734"/>
      <c r="Q24" s="734"/>
      <c r="R24" s="241"/>
      <c r="S24" s="241"/>
      <c r="T24" s="241"/>
      <c r="U24" s="734" t="s">
        <v>175</v>
      </c>
      <c r="V24" s="734"/>
      <c r="W24" s="734"/>
      <c r="X24" s="734"/>
      <c r="Y24" s="734"/>
      <c r="Z24" s="734"/>
      <c r="AA24" s="241"/>
      <c r="AB24" s="213" t="s">
        <v>176</v>
      </c>
      <c r="AC24" s="241"/>
      <c r="AD24" s="241"/>
      <c r="AE24" s="241"/>
      <c r="AF24" s="241"/>
      <c r="AG24" s="241"/>
      <c r="AH24" s="241"/>
      <c r="AI24" s="241"/>
      <c r="AJ24" s="241"/>
      <c r="AK24" s="241"/>
      <c r="AM24" s="227"/>
      <c r="AN24" s="213"/>
      <c r="AO24" s="213"/>
      <c r="AP24" s="213"/>
      <c r="AQ24" s="213"/>
    </row>
    <row r="25" spans="1:43" ht="14.25" customHeight="1">
      <c r="A25" s="214"/>
      <c r="B25" s="214"/>
      <c r="C25" s="214"/>
      <c r="D25" s="215"/>
      <c r="E25" s="215"/>
      <c r="F25" s="216"/>
      <c r="G25" s="216"/>
      <c r="H25" s="215"/>
      <c r="I25" s="215"/>
      <c r="J25" s="213"/>
      <c r="K25" s="213"/>
      <c r="L25" s="213"/>
      <c r="M25" s="213"/>
      <c r="N25" s="213"/>
      <c r="O25" s="213"/>
      <c r="P25" s="213"/>
      <c r="Q25" s="213"/>
      <c r="R25" s="213"/>
      <c r="S25" s="213"/>
      <c r="T25" s="213"/>
      <c r="U25" s="213"/>
      <c r="V25" s="213"/>
      <c r="W25" s="213"/>
      <c r="X25" s="213"/>
      <c r="Y25" s="213"/>
      <c r="Z25" s="213"/>
      <c r="AA25" s="213"/>
      <c r="AB25" s="213"/>
      <c r="AC25" s="213"/>
      <c r="AD25" s="213"/>
      <c r="AE25" s="213"/>
      <c r="AF25" s="213"/>
      <c r="AG25" s="213"/>
      <c r="AH25" s="213"/>
      <c r="AI25" s="213"/>
      <c r="AJ25" s="213"/>
      <c r="AK25" s="213"/>
      <c r="AL25" s="213"/>
      <c r="AM25" s="213"/>
      <c r="AN25" s="213"/>
      <c r="AO25" s="213"/>
      <c r="AP25" s="213"/>
      <c r="AQ25" s="213"/>
    </row>
    <row r="26" spans="1:43" ht="19.5" customHeight="1">
      <c r="A26" s="242" t="s">
        <v>177</v>
      </c>
      <c r="B26" s="737"/>
      <c r="C26" s="737"/>
      <c r="D26" s="737"/>
      <c r="E26" s="737"/>
      <c r="F26" s="737"/>
      <c r="G26" s="737"/>
      <c r="H26" s="737"/>
      <c r="I26" s="737"/>
      <c r="J26" s="737"/>
      <c r="K26" s="737"/>
      <c r="L26" s="737"/>
      <c r="M26" s="737"/>
      <c r="N26" s="737"/>
      <c r="O26" s="737"/>
      <c r="P26" s="737"/>
      <c r="Q26" s="737"/>
      <c r="R26" s="737"/>
      <c r="S26" s="737"/>
      <c r="T26" s="737"/>
      <c r="U26" s="737"/>
      <c r="V26" s="737"/>
      <c r="W26" s="737"/>
      <c r="X26" s="737"/>
      <c r="Y26" s="737"/>
      <c r="Z26" s="737"/>
      <c r="AA26" s="737"/>
      <c r="AB26" s="737"/>
      <c r="AC26" s="737"/>
      <c r="AD26" s="737"/>
      <c r="AE26" s="737"/>
      <c r="AF26" s="737"/>
      <c r="AG26" s="737"/>
      <c r="AH26" s="737"/>
      <c r="AI26" s="737"/>
      <c r="AJ26" s="737"/>
      <c r="AK26" s="737"/>
      <c r="AL26" s="737"/>
      <c r="AM26" s="737"/>
      <c r="AN26" s="737"/>
      <c r="AO26" s="737"/>
      <c r="AP26" s="737"/>
      <c r="AQ26" s="738"/>
    </row>
    <row r="27" spans="1:46" ht="39" customHeight="1">
      <c r="A27" s="739"/>
      <c r="B27" s="740"/>
      <c r="C27" s="740"/>
      <c r="D27" s="740"/>
      <c r="E27" s="740"/>
      <c r="F27" s="740"/>
      <c r="G27" s="741" t="s">
        <v>178</v>
      </c>
      <c r="H27" s="741"/>
      <c r="I27" s="742"/>
      <c r="J27" s="742"/>
      <c r="K27" s="742"/>
      <c r="L27" s="742"/>
      <c r="M27" s="742"/>
      <c r="N27" s="742"/>
      <c r="O27" s="741" t="s">
        <v>179</v>
      </c>
      <c r="P27" s="741"/>
      <c r="Q27" s="743"/>
      <c r="R27" s="743"/>
      <c r="S27" s="743"/>
      <c r="T27" s="743"/>
      <c r="U27" s="743"/>
      <c r="V27" s="743"/>
      <c r="W27" s="743"/>
      <c r="X27" s="743"/>
      <c r="Y27" s="743"/>
      <c r="Z27" s="743"/>
      <c r="AA27" s="743"/>
      <c r="AB27" s="743"/>
      <c r="AC27" s="743"/>
      <c r="AD27" s="743"/>
      <c r="AE27" s="743"/>
      <c r="AF27" s="743"/>
      <c r="AG27" s="743"/>
      <c r="AH27" s="743"/>
      <c r="AI27" s="743"/>
      <c r="AJ27" s="743"/>
      <c r="AK27" s="743"/>
      <c r="AL27" s="743"/>
      <c r="AM27" s="743"/>
      <c r="AN27" s="743"/>
      <c r="AO27" s="743"/>
      <c r="AP27" s="743"/>
      <c r="AQ27" s="724"/>
      <c r="AS27" s="243"/>
      <c r="AT27" s="243"/>
    </row>
    <row r="28" spans="1:43" ht="41.25" customHeight="1">
      <c r="A28" s="213"/>
      <c r="B28" s="213"/>
      <c r="C28" s="221"/>
      <c r="D28" s="221"/>
      <c r="E28" s="244"/>
      <c r="F28" s="229"/>
      <c r="G28" s="216"/>
      <c r="H28" s="215"/>
      <c r="I28" s="215"/>
      <c r="J28" s="213"/>
      <c r="K28" s="213"/>
      <c r="L28" s="213"/>
      <c r="M28" s="213"/>
      <c r="N28" s="213"/>
      <c r="O28" s="213"/>
      <c r="P28" s="213"/>
      <c r="Q28" s="213"/>
      <c r="R28" s="213"/>
      <c r="S28" s="213"/>
      <c r="T28" s="213"/>
      <c r="U28" s="213"/>
      <c r="V28" s="213"/>
      <c r="W28" s="213"/>
      <c r="X28" s="213"/>
      <c r="Y28" s="213"/>
      <c r="Z28" s="213"/>
      <c r="AA28" s="213"/>
      <c r="AB28" s="213"/>
      <c r="AC28" s="213"/>
      <c r="AD28" s="213"/>
      <c r="AE28" s="213"/>
      <c r="AF28" s="213"/>
      <c r="AG28" s="213"/>
      <c r="AH28" s="213"/>
      <c r="AI28" s="213"/>
      <c r="AJ28" s="213"/>
      <c r="AK28" s="213"/>
      <c r="AL28" s="213"/>
      <c r="AM28" s="213"/>
      <c r="AN28" s="213"/>
      <c r="AO28" s="213"/>
      <c r="AP28" s="213"/>
      <c r="AQ28" s="213"/>
    </row>
    <row r="29" spans="1:43" ht="18" customHeight="1">
      <c r="A29" s="735" t="s">
        <v>180</v>
      </c>
      <c r="B29" s="735"/>
      <c r="C29" s="735"/>
      <c r="D29" s="735"/>
      <c r="E29" s="735"/>
      <c r="F29" s="735"/>
      <c r="G29" s="735"/>
      <c r="H29" s="735"/>
      <c r="I29" s="735"/>
      <c r="J29" s="735"/>
      <c r="K29" s="213"/>
      <c r="L29" s="213"/>
      <c r="M29" s="213"/>
      <c r="N29" s="213"/>
      <c r="O29" s="213"/>
      <c r="P29" s="213"/>
      <c r="Q29" s="213"/>
      <c r="R29" s="213"/>
      <c r="S29" s="213"/>
      <c r="T29" s="213"/>
      <c r="U29" s="213"/>
      <c r="V29" s="213"/>
      <c r="W29" s="213"/>
      <c r="X29" s="213"/>
      <c r="Y29" s="213"/>
      <c r="Z29" s="213"/>
      <c r="AA29" s="213"/>
      <c r="AB29" s="213"/>
      <c r="AC29" s="213"/>
      <c r="AD29" s="213"/>
      <c r="AE29" s="213"/>
      <c r="AF29" s="213"/>
      <c r="AG29" s="213"/>
      <c r="AH29" s="213"/>
      <c r="AI29" s="213"/>
      <c r="AJ29" s="213"/>
      <c r="AK29" s="213"/>
      <c r="AL29" s="213"/>
      <c r="AM29" s="213"/>
      <c r="AN29" s="213"/>
      <c r="AO29" s="213"/>
      <c r="AP29" s="213"/>
      <c r="AQ29" s="213"/>
    </row>
    <row r="30" spans="1:43" ht="15.75" customHeight="1">
      <c r="A30" s="233"/>
      <c r="B30" s="233"/>
      <c r="C30" s="233"/>
      <c r="D30" s="233"/>
      <c r="E30" s="233"/>
      <c r="F30" s="233"/>
      <c r="G30" s="233"/>
      <c r="H30" s="233"/>
      <c r="I30" s="233"/>
      <c r="J30" s="233"/>
      <c r="K30" s="213"/>
      <c r="L30" s="213"/>
      <c r="M30" s="213"/>
      <c r="N30" s="213"/>
      <c r="O30" s="213"/>
      <c r="P30" s="213"/>
      <c r="Q30" s="213"/>
      <c r="R30" s="213"/>
      <c r="S30" s="213"/>
      <c r="T30" s="213"/>
      <c r="U30" s="213"/>
      <c r="V30" s="213"/>
      <c r="W30" s="213"/>
      <c r="X30" s="213"/>
      <c r="Y30" s="213"/>
      <c r="Z30" s="213"/>
      <c r="AA30" s="213"/>
      <c r="AB30" s="213"/>
      <c r="AC30" s="213"/>
      <c r="AD30" s="213"/>
      <c r="AE30" s="213"/>
      <c r="AF30" s="213"/>
      <c r="AG30" s="213"/>
      <c r="AH30" s="213"/>
      <c r="AI30" s="213"/>
      <c r="AJ30" s="213"/>
      <c r="AK30" s="213"/>
      <c r="AL30" s="213"/>
      <c r="AM30" s="213"/>
      <c r="AN30" s="213"/>
      <c r="AO30" s="213"/>
      <c r="AP30" s="213"/>
      <c r="AQ30" s="213"/>
    </row>
    <row r="31" spans="1:43" ht="39.75" customHeight="1">
      <c r="A31" s="719" t="s">
        <v>181</v>
      </c>
      <c r="B31" s="720"/>
      <c r="C31" s="720"/>
      <c r="D31" s="720"/>
      <c r="E31" s="721"/>
      <c r="F31" s="245"/>
      <c r="G31" s="246"/>
      <c r="H31" s="246"/>
      <c r="I31" s="246"/>
      <c r="J31" s="247" t="s">
        <v>153</v>
      </c>
      <c r="K31" s="722"/>
      <c r="L31" s="722"/>
      <c r="M31" s="246" t="s">
        <v>154</v>
      </c>
      <c r="N31" s="722"/>
      <c r="O31" s="722"/>
      <c r="P31" s="246" t="s">
        <v>155</v>
      </c>
      <c r="Q31" s="722"/>
      <c r="R31" s="722"/>
      <c r="S31" s="246" t="s">
        <v>182</v>
      </c>
      <c r="T31" s="246"/>
      <c r="U31" s="246"/>
      <c r="V31" s="248"/>
      <c r="W31" s="719" t="s">
        <v>183</v>
      </c>
      <c r="X31" s="720"/>
      <c r="Y31" s="720"/>
      <c r="Z31" s="720"/>
      <c r="AA31" s="721"/>
      <c r="AB31" s="246"/>
      <c r="AC31" s="246"/>
      <c r="AD31" s="246"/>
      <c r="AE31" s="246"/>
      <c r="AF31" s="247" t="s">
        <v>153</v>
      </c>
      <c r="AG31" s="722"/>
      <c r="AH31" s="722"/>
      <c r="AI31" s="246" t="s">
        <v>154</v>
      </c>
      <c r="AJ31" s="722"/>
      <c r="AK31" s="722"/>
      <c r="AL31" s="246" t="s">
        <v>155</v>
      </c>
      <c r="AM31" s="722"/>
      <c r="AN31" s="722"/>
      <c r="AO31" s="246" t="s">
        <v>182</v>
      </c>
      <c r="AP31" s="246"/>
      <c r="AQ31" s="248"/>
    </row>
    <row r="32" spans="1:43" ht="42.75" customHeight="1">
      <c r="A32" s="214"/>
      <c r="B32" s="213"/>
      <c r="C32" s="213"/>
      <c r="D32" s="221"/>
      <c r="E32" s="221"/>
      <c r="F32" s="244"/>
      <c r="G32" s="214"/>
      <c r="H32" s="214"/>
      <c r="I32" s="215"/>
      <c r="J32" s="213"/>
      <c r="K32" s="213"/>
      <c r="L32" s="213"/>
      <c r="M32" s="213"/>
      <c r="N32" s="213"/>
      <c r="O32" s="213"/>
      <c r="P32" s="213"/>
      <c r="Q32" s="213"/>
      <c r="R32" s="213"/>
      <c r="S32" s="213"/>
      <c r="T32" s="213"/>
      <c r="U32" s="213"/>
      <c r="V32" s="213"/>
      <c r="W32" s="213"/>
      <c r="X32" s="213"/>
      <c r="Y32" s="213"/>
      <c r="Z32" s="213"/>
      <c r="AA32" s="213"/>
      <c r="AB32" s="213"/>
      <c r="AC32" s="213"/>
      <c r="AD32" s="213"/>
      <c r="AE32" s="213"/>
      <c r="AF32" s="213"/>
      <c r="AG32" s="213"/>
      <c r="AH32" s="213"/>
      <c r="AI32" s="213"/>
      <c r="AJ32" s="213"/>
      <c r="AK32" s="213"/>
      <c r="AL32" s="213"/>
      <c r="AM32" s="213"/>
      <c r="AN32" s="213"/>
      <c r="AO32" s="213"/>
      <c r="AP32" s="213"/>
      <c r="AQ32" s="213"/>
    </row>
    <row r="33" spans="1:43" ht="39" customHeight="1">
      <c r="A33" s="735" t="s">
        <v>184</v>
      </c>
      <c r="B33" s="735"/>
      <c r="C33" s="735"/>
      <c r="D33" s="735"/>
      <c r="E33" s="735"/>
      <c r="F33" s="735"/>
      <c r="G33" s="735"/>
      <c r="H33" s="735"/>
      <c r="I33" s="735"/>
      <c r="J33" s="723"/>
      <c r="K33" s="717"/>
      <c r="L33" s="718"/>
      <c r="M33" s="718"/>
      <c r="N33" s="718"/>
      <c r="O33" s="718"/>
      <c r="P33" s="718"/>
      <c r="Q33" s="718"/>
      <c r="R33" s="718"/>
      <c r="S33" s="718"/>
      <c r="T33" s="718"/>
      <c r="U33" s="718"/>
      <c r="V33" s="718"/>
      <c r="W33" s="718"/>
      <c r="X33" s="718"/>
      <c r="Y33" s="718"/>
      <c r="Z33" s="718"/>
      <c r="AA33" s="718"/>
      <c r="AB33" s="718"/>
      <c r="AC33" s="718"/>
      <c r="AD33" s="713"/>
      <c r="AE33" s="714" t="s">
        <v>185</v>
      </c>
      <c r="AF33" s="714"/>
      <c r="AG33" s="714"/>
      <c r="AH33" s="714"/>
      <c r="AI33" s="714"/>
      <c r="AJ33" s="714"/>
      <c r="AK33" s="714"/>
      <c r="AL33" s="714"/>
      <c r="AM33" s="714"/>
      <c r="AN33" s="714"/>
      <c r="AO33" s="714"/>
      <c r="AP33" s="714"/>
      <c r="AQ33" s="714"/>
    </row>
    <row r="34" spans="1:43" ht="29.25" customHeight="1">
      <c r="A34" s="214"/>
      <c r="B34" s="214"/>
      <c r="C34" s="214"/>
      <c r="D34" s="214"/>
      <c r="E34" s="215"/>
      <c r="F34" s="249"/>
      <c r="G34" s="229"/>
      <c r="H34" s="227"/>
      <c r="I34" s="215"/>
      <c r="J34" s="213"/>
      <c r="K34" s="213"/>
      <c r="L34" s="213"/>
      <c r="M34" s="213"/>
      <c r="N34" s="213"/>
      <c r="O34" s="213"/>
      <c r="P34" s="213"/>
      <c r="Q34" s="213"/>
      <c r="R34" s="213"/>
      <c r="S34" s="213"/>
      <c r="T34" s="213"/>
      <c r="U34" s="213"/>
      <c r="V34" s="213"/>
      <c r="W34" s="213"/>
      <c r="X34" s="213"/>
      <c r="Y34" s="213"/>
      <c r="Z34" s="213"/>
      <c r="AA34" s="213"/>
      <c r="AB34" s="213"/>
      <c r="AC34" s="213"/>
      <c r="AD34" s="213"/>
      <c r="AE34" s="714" t="s">
        <v>186</v>
      </c>
      <c r="AF34" s="714"/>
      <c r="AG34" s="714"/>
      <c r="AH34" s="714"/>
      <c r="AI34" s="714"/>
      <c r="AJ34" s="714"/>
      <c r="AK34" s="714"/>
      <c r="AL34" s="714"/>
      <c r="AM34" s="714"/>
      <c r="AN34" s="714"/>
      <c r="AO34" s="714"/>
      <c r="AP34" s="714"/>
      <c r="AQ34" s="714"/>
    </row>
    <row r="35" spans="1:43" ht="60" customHeight="1">
      <c r="A35" s="214"/>
      <c r="B35" s="214"/>
      <c r="C35" s="214"/>
      <c r="D35" s="215"/>
      <c r="E35" s="215"/>
      <c r="F35" s="216"/>
      <c r="G35" s="216"/>
      <c r="H35" s="214"/>
      <c r="I35" s="214"/>
      <c r="J35" s="213"/>
      <c r="K35" s="213"/>
      <c r="L35" s="213"/>
      <c r="M35" s="227"/>
      <c r="N35" s="227"/>
      <c r="O35" s="227"/>
      <c r="P35" s="213"/>
      <c r="Q35" s="213"/>
      <c r="R35" s="213"/>
      <c r="S35" s="213"/>
      <c r="T35" s="213"/>
      <c r="U35" s="213"/>
      <c r="V35" s="213"/>
      <c r="W35" s="213"/>
      <c r="X35" s="213"/>
      <c r="Y35" s="213"/>
      <c r="Z35" s="213"/>
      <c r="AA35" s="213"/>
      <c r="AB35" s="213"/>
      <c r="AC35" s="213"/>
      <c r="AD35" s="213"/>
      <c r="AE35" s="213"/>
      <c r="AF35" s="213"/>
      <c r="AG35" s="213"/>
      <c r="AH35" s="213"/>
      <c r="AI35" s="213"/>
      <c r="AJ35" s="213"/>
      <c r="AK35" s="213"/>
      <c r="AL35" s="213"/>
      <c r="AM35" s="213"/>
      <c r="AN35" s="213"/>
      <c r="AO35" s="213"/>
      <c r="AP35" s="213"/>
      <c r="AQ35" s="213"/>
    </row>
    <row r="36" spans="1:43" ht="18" customHeight="1">
      <c r="A36" s="214" t="s">
        <v>187</v>
      </c>
      <c r="B36" s="214"/>
      <c r="C36" s="214"/>
      <c r="D36" s="214"/>
      <c r="E36" s="215"/>
      <c r="F36" s="249"/>
      <c r="G36" s="249"/>
      <c r="H36" s="215"/>
      <c r="I36" s="214"/>
      <c r="J36" s="213"/>
      <c r="K36" s="213"/>
      <c r="L36" s="213"/>
      <c r="M36" s="213"/>
      <c r="N36" s="213"/>
      <c r="O36" s="213"/>
      <c r="P36" s="213"/>
      <c r="Q36" s="213"/>
      <c r="R36" s="213"/>
      <c r="S36" s="213"/>
      <c r="T36" s="213"/>
      <c r="U36" s="213"/>
      <c r="V36" s="213"/>
      <c r="W36" s="213"/>
      <c r="X36" s="213"/>
      <c r="Y36" s="213"/>
      <c r="Z36" s="213"/>
      <c r="AA36" s="213"/>
      <c r="AB36" s="213"/>
      <c r="AC36" s="213"/>
      <c r="AD36" s="213"/>
      <c r="AE36" s="213"/>
      <c r="AF36" s="213"/>
      <c r="AG36" s="213"/>
      <c r="AH36" s="213"/>
      <c r="AI36" s="213"/>
      <c r="AJ36" s="213"/>
      <c r="AK36" s="213"/>
      <c r="AL36" s="213"/>
      <c r="AM36" s="213"/>
      <c r="AN36" s="213"/>
      <c r="AO36" s="213"/>
      <c r="AP36" s="213"/>
      <c r="AQ36" s="213"/>
    </row>
    <row r="37" spans="1:43" ht="36.75" customHeight="1">
      <c r="A37" s="715" t="s">
        <v>188</v>
      </c>
      <c r="B37" s="722"/>
      <c r="C37" s="722"/>
      <c r="D37" s="722"/>
      <c r="E37" s="716"/>
      <c r="F37" s="702"/>
      <c r="G37" s="703"/>
      <c r="H37" s="703"/>
      <c r="I37" s="703"/>
      <c r="J37" s="703"/>
      <c r="K37" s="703"/>
      <c r="L37" s="703"/>
      <c r="M37" s="703"/>
      <c r="N37" s="703"/>
      <c r="O37" s="703"/>
      <c r="P37" s="703"/>
      <c r="Q37" s="703"/>
      <c r="R37" s="703"/>
      <c r="S37" s="703"/>
      <c r="T37" s="703"/>
      <c r="U37" s="703"/>
      <c r="V37" s="704"/>
      <c r="W37" s="719" t="s">
        <v>189</v>
      </c>
      <c r="X37" s="720"/>
      <c r="Y37" s="720"/>
      <c r="Z37" s="721"/>
      <c r="AA37" s="702"/>
      <c r="AB37" s="703"/>
      <c r="AC37" s="703"/>
      <c r="AD37" s="703"/>
      <c r="AE37" s="703"/>
      <c r="AF37" s="703"/>
      <c r="AG37" s="703"/>
      <c r="AH37" s="703"/>
      <c r="AI37" s="703"/>
      <c r="AJ37" s="703"/>
      <c r="AK37" s="703"/>
      <c r="AL37" s="703"/>
      <c r="AM37" s="703"/>
      <c r="AN37" s="703"/>
      <c r="AO37" s="703"/>
      <c r="AP37" s="703"/>
      <c r="AQ37" s="704"/>
    </row>
    <row r="38" spans="1:43" ht="36.75" customHeight="1">
      <c r="A38" s="715" t="s">
        <v>190</v>
      </c>
      <c r="B38" s="722"/>
      <c r="C38" s="722"/>
      <c r="D38" s="722"/>
      <c r="E38" s="716"/>
      <c r="F38" s="719"/>
      <c r="G38" s="720"/>
      <c r="H38" s="720"/>
      <c r="I38" s="720"/>
      <c r="J38" s="720"/>
      <c r="K38" s="720"/>
      <c r="L38" s="720"/>
      <c r="M38" s="720"/>
      <c r="N38" s="720"/>
      <c r="O38" s="720"/>
      <c r="P38" s="720"/>
      <c r="Q38" s="720"/>
      <c r="R38" s="720"/>
      <c r="S38" s="720"/>
      <c r="T38" s="720"/>
      <c r="U38" s="720"/>
      <c r="V38" s="721"/>
      <c r="W38" s="719" t="s">
        <v>191</v>
      </c>
      <c r="X38" s="720"/>
      <c r="Y38" s="720"/>
      <c r="Z38" s="721"/>
      <c r="AA38" s="719" t="s">
        <v>192</v>
      </c>
      <c r="AB38" s="720"/>
      <c r="AC38" s="720"/>
      <c r="AD38" s="720"/>
      <c r="AE38" s="720"/>
      <c r="AF38" s="720"/>
      <c r="AG38" s="720"/>
      <c r="AH38" s="720"/>
      <c r="AI38" s="720"/>
      <c r="AJ38" s="720"/>
      <c r="AK38" s="720"/>
      <c r="AL38" s="720"/>
      <c r="AM38" s="720"/>
      <c r="AN38" s="720"/>
      <c r="AO38" s="720"/>
      <c r="AP38" s="720"/>
      <c r="AQ38" s="721"/>
    </row>
    <row r="39" spans="1:43" ht="14.25">
      <c r="A39" s="710" t="s">
        <v>193</v>
      </c>
      <c r="B39" s="711"/>
      <c r="C39" s="711"/>
      <c r="D39" s="711"/>
      <c r="E39" s="712"/>
      <c r="F39" s="250" t="s">
        <v>177</v>
      </c>
      <c r="G39" s="737"/>
      <c r="H39" s="737"/>
      <c r="I39" s="737"/>
      <c r="J39" s="737"/>
      <c r="K39" s="737"/>
      <c r="L39" s="737"/>
      <c r="M39" s="737"/>
      <c r="N39" s="737"/>
      <c r="O39" s="737"/>
      <c r="P39" s="737"/>
      <c r="Q39" s="737"/>
      <c r="R39" s="737"/>
      <c r="S39" s="737"/>
      <c r="T39" s="737"/>
      <c r="U39" s="737"/>
      <c r="V39" s="737"/>
      <c r="W39" s="737"/>
      <c r="X39" s="737"/>
      <c r="Y39" s="737"/>
      <c r="Z39" s="737"/>
      <c r="AA39" s="737"/>
      <c r="AB39" s="737"/>
      <c r="AC39" s="737"/>
      <c r="AD39" s="737"/>
      <c r="AE39" s="737"/>
      <c r="AF39" s="737"/>
      <c r="AG39" s="737"/>
      <c r="AH39" s="737"/>
      <c r="AI39" s="737"/>
      <c r="AJ39" s="737"/>
      <c r="AK39" s="737"/>
      <c r="AL39" s="737"/>
      <c r="AM39" s="737"/>
      <c r="AN39" s="737"/>
      <c r="AO39" s="737"/>
      <c r="AP39" s="737"/>
      <c r="AQ39" s="738"/>
    </row>
    <row r="40" spans="1:43" ht="30.75" customHeight="1">
      <c r="A40" s="699"/>
      <c r="B40" s="700"/>
      <c r="C40" s="700"/>
      <c r="D40" s="700"/>
      <c r="E40" s="701"/>
      <c r="F40" s="739"/>
      <c r="G40" s="740"/>
      <c r="H40" s="740"/>
      <c r="I40" s="740"/>
      <c r="J40" s="740"/>
      <c r="K40" s="705" t="s">
        <v>194</v>
      </c>
      <c r="L40" s="705"/>
      <c r="M40" s="742"/>
      <c r="N40" s="742"/>
      <c r="O40" s="742"/>
      <c r="P40" s="742"/>
      <c r="Q40" s="742"/>
      <c r="R40" s="742"/>
      <c r="S40" s="705" t="s">
        <v>179</v>
      </c>
      <c r="T40" s="705"/>
      <c r="U40" s="743"/>
      <c r="V40" s="743"/>
      <c r="W40" s="743"/>
      <c r="X40" s="743"/>
      <c r="Y40" s="743"/>
      <c r="Z40" s="743"/>
      <c r="AA40" s="743"/>
      <c r="AB40" s="743"/>
      <c r="AC40" s="743"/>
      <c r="AD40" s="743"/>
      <c r="AE40" s="743"/>
      <c r="AF40" s="743"/>
      <c r="AG40" s="743"/>
      <c r="AH40" s="743"/>
      <c r="AI40" s="743"/>
      <c r="AJ40" s="743"/>
      <c r="AK40" s="743"/>
      <c r="AL40" s="743"/>
      <c r="AM40" s="743"/>
      <c r="AN40" s="743"/>
      <c r="AO40" s="743"/>
      <c r="AP40" s="743"/>
      <c r="AQ40" s="724"/>
    </row>
    <row r="41" spans="1:43" ht="36" customHeight="1">
      <c r="A41" s="719" t="s">
        <v>195</v>
      </c>
      <c r="B41" s="720"/>
      <c r="C41" s="720"/>
      <c r="D41" s="720"/>
      <c r="E41" s="721"/>
      <c r="F41" s="251" t="s">
        <v>196</v>
      </c>
      <c r="G41" s="707"/>
      <c r="H41" s="707"/>
      <c r="I41" s="707"/>
      <c r="J41" s="707"/>
      <c r="K41" s="252" t="s">
        <v>197</v>
      </c>
      <c r="L41" s="707"/>
      <c r="M41" s="707"/>
      <c r="N41" s="707"/>
      <c r="O41" s="707"/>
      <c r="P41" s="707"/>
      <c r="Q41" s="253" t="s">
        <v>31</v>
      </c>
      <c r="R41" s="707"/>
      <c r="S41" s="707"/>
      <c r="T41" s="707"/>
      <c r="U41" s="707"/>
      <c r="V41" s="708"/>
      <c r="W41" s="719" t="s">
        <v>198</v>
      </c>
      <c r="X41" s="720"/>
      <c r="Y41" s="720"/>
      <c r="Z41" s="720"/>
      <c r="AA41" s="251" t="s">
        <v>196</v>
      </c>
      <c r="AB41" s="707"/>
      <c r="AC41" s="707"/>
      <c r="AD41" s="707"/>
      <c r="AE41" s="707"/>
      <c r="AF41" s="252" t="s">
        <v>197</v>
      </c>
      <c r="AG41" s="707"/>
      <c r="AH41" s="707"/>
      <c r="AI41" s="707"/>
      <c r="AJ41" s="707"/>
      <c r="AK41" s="707"/>
      <c r="AL41" s="253" t="s">
        <v>31</v>
      </c>
      <c r="AM41" s="707"/>
      <c r="AN41" s="707"/>
      <c r="AO41" s="707"/>
      <c r="AP41" s="707"/>
      <c r="AQ41" s="708"/>
    </row>
    <row r="42" spans="1:43" ht="36" customHeight="1">
      <c r="A42" s="709" t="s">
        <v>199</v>
      </c>
      <c r="B42" s="720"/>
      <c r="C42" s="720"/>
      <c r="D42" s="720"/>
      <c r="E42" s="721"/>
      <c r="F42" s="251" t="s">
        <v>196</v>
      </c>
      <c r="G42" s="707"/>
      <c r="H42" s="707"/>
      <c r="I42" s="707"/>
      <c r="J42" s="707"/>
      <c r="K42" s="252" t="s">
        <v>197</v>
      </c>
      <c r="L42" s="707"/>
      <c r="M42" s="707"/>
      <c r="N42" s="707"/>
      <c r="O42" s="707"/>
      <c r="P42" s="707"/>
      <c r="Q42" s="253" t="s">
        <v>31</v>
      </c>
      <c r="R42" s="707"/>
      <c r="S42" s="707"/>
      <c r="T42" s="707"/>
      <c r="U42" s="707"/>
      <c r="V42" s="708"/>
      <c r="W42" s="241"/>
      <c r="X42" s="241"/>
      <c r="Y42" s="241"/>
      <c r="Z42" s="241"/>
      <c r="AA42" s="241"/>
      <c r="AB42" s="241"/>
      <c r="AC42" s="241"/>
      <c r="AD42" s="241"/>
      <c r="AE42" s="241"/>
      <c r="AF42" s="241"/>
      <c r="AG42" s="241"/>
      <c r="AH42" s="241"/>
      <c r="AI42" s="241"/>
      <c r="AJ42" s="241"/>
      <c r="AK42" s="241"/>
      <c r="AL42" s="241"/>
      <c r="AM42" s="241"/>
      <c r="AN42" s="241"/>
      <c r="AO42" s="241"/>
      <c r="AP42" s="241"/>
      <c r="AQ42" s="241"/>
    </row>
    <row r="43" spans="1:43" ht="40.5" customHeight="1">
      <c r="A43" s="227"/>
      <c r="B43" s="227"/>
      <c r="C43" s="227"/>
      <c r="D43" s="228"/>
      <c r="E43" s="228"/>
      <c r="F43" s="229"/>
      <c r="G43" s="229"/>
      <c r="H43" s="227"/>
      <c r="I43" s="227"/>
      <c r="J43" s="227"/>
      <c r="K43" s="227"/>
      <c r="L43" s="227"/>
      <c r="M43" s="227"/>
      <c r="N43" s="227"/>
      <c r="O43" s="227"/>
      <c r="P43" s="227"/>
      <c r="Q43" s="227"/>
      <c r="R43" s="227"/>
      <c r="S43" s="227"/>
      <c r="T43" s="227"/>
      <c r="U43" s="227"/>
      <c r="V43" s="227"/>
      <c r="W43" s="227"/>
      <c r="X43" s="227"/>
      <c r="Y43" s="227"/>
      <c r="Z43" s="227"/>
      <c r="AA43" s="227"/>
      <c r="AB43" s="227"/>
      <c r="AC43" s="227"/>
      <c r="AD43" s="227"/>
      <c r="AE43" s="227"/>
      <c r="AF43" s="227"/>
      <c r="AG43" s="227"/>
      <c r="AH43" s="227"/>
      <c r="AI43" s="227"/>
      <c r="AJ43" s="227"/>
      <c r="AK43" s="227"/>
      <c r="AL43" s="227"/>
      <c r="AM43" s="227"/>
      <c r="AN43" s="227"/>
      <c r="AO43" s="227"/>
      <c r="AP43" s="227"/>
      <c r="AQ43" s="227"/>
    </row>
    <row r="44" spans="1:43" ht="61.5" customHeight="1">
      <c r="A44" s="706" t="s">
        <v>800</v>
      </c>
      <c r="B44" s="706"/>
      <c r="C44" s="706"/>
      <c r="D44" s="706"/>
      <c r="E44" s="706"/>
      <c r="F44" s="706"/>
      <c r="G44" s="706"/>
      <c r="H44" s="706"/>
      <c r="I44" s="706"/>
      <c r="J44" s="706"/>
      <c r="K44" s="706"/>
      <c r="L44" s="706"/>
      <c r="M44" s="706"/>
      <c r="N44" s="706"/>
      <c r="O44" s="706"/>
      <c r="P44" s="706"/>
      <c r="Q44" s="706"/>
      <c r="R44" s="706"/>
      <c r="S44" s="706"/>
      <c r="T44" s="706"/>
      <c r="U44" s="706"/>
      <c r="V44" s="706"/>
      <c r="W44" s="706"/>
      <c r="X44" s="706"/>
      <c r="Y44" s="706"/>
      <c r="Z44" s="706"/>
      <c r="AA44" s="706"/>
      <c r="AB44" s="706"/>
      <c r="AC44" s="706"/>
      <c r="AD44" s="706"/>
      <c r="AE44" s="706"/>
      <c r="AF44" s="706"/>
      <c r="AG44" s="706"/>
      <c r="AH44" s="706"/>
      <c r="AI44" s="706"/>
      <c r="AJ44" s="706"/>
      <c r="AK44" s="706"/>
      <c r="AL44" s="706"/>
      <c r="AM44" s="706"/>
      <c r="AN44" s="706"/>
      <c r="AO44" s="706"/>
      <c r="AP44" s="706"/>
      <c r="AQ44" s="706"/>
    </row>
  </sheetData>
  <sheetProtection/>
  <mergeCells count="80">
    <mergeCell ref="R42:V42"/>
    <mergeCell ref="A41:E41"/>
    <mergeCell ref="R41:V41"/>
    <mergeCell ref="W41:Z41"/>
    <mergeCell ref="G41:J41"/>
    <mergeCell ref="L41:P41"/>
    <mergeCell ref="A44:AQ44"/>
    <mergeCell ref="P24:Q24"/>
    <mergeCell ref="Y24:Z24"/>
    <mergeCell ref="AG41:AK41"/>
    <mergeCell ref="AM41:AQ41"/>
    <mergeCell ref="A42:E42"/>
    <mergeCell ref="G42:J42"/>
    <mergeCell ref="L42:P42"/>
    <mergeCell ref="AB41:AE41"/>
    <mergeCell ref="A39:E40"/>
    <mergeCell ref="G39:AQ39"/>
    <mergeCell ref="F40:J40"/>
    <mergeCell ref="K40:L40"/>
    <mergeCell ref="M40:R40"/>
    <mergeCell ref="S40:T40"/>
    <mergeCell ref="U40:AQ40"/>
    <mergeCell ref="AE34:AQ34"/>
    <mergeCell ref="A37:E37"/>
    <mergeCell ref="F37:V37"/>
    <mergeCell ref="W37:Z37"/>
    <mergeCell ref="AA37:AQ37"/>
    <mergeCell ref="A38:E38"/>
    <mergeCell ref="F38:V38"/>
    <mergeCell ref="W38:Z38"/>
    <mergeCell ref="AA38:AQ38"/>
    <mergeCell ref="AG31:AH31"/>
    <mergeCell ref="AJ31:AK31"/>
    <mergeCell ref="AM31:AN31"/>
    <mergeCell ref="A33:J33"/>
    <mergeCell ref="K33:AD33"/>
    <mergeCell ref="AE33:AQ33"/>
    <mergeCell ref="Q31:R31"/>
    <mergeCell ref="W31:AA31"/>
    <mergeCell ref="A29:J29"/>
    <mergeCell ref="A31:E31"/>
    <mergeCell ref="K31:L31"/>
    <mergeCell ref="N31:O31"/>
    <mergeCell ref="B26:AQ26"/>
    <mergeCell ref="A27:F27"/>
    <mergeCell ref="G27:H27"/>
    <mergeCell ref="I27:N27"/>
    <mergeCell ref="O27:P27"/>
    <mergeCell ref="Q27:AQ27"/>
    <mergeCell ref="A22:AQ22"/>
    <mergeCell ref="V23:W23"/>
    <mergeCell ref="A24:J24"/>
    <mergeCell ref="L24:O24"/>
    <mergeCell ref="U24:X24"/>
    <mergeCell ref="W16:AA16"/>
    <mergeCell ref="AB16:AP16"/>
    <mergeCell ref="A20:AQ20"/>
    <mergeCell ref="A18:AQ18"/>
    <mergeCell ref="A19:AQ19"/>
    <mergeCell ref="S13:V13"/>
    <mergeCell ref="W13:AA13"/>
    <mergeCell ref="AB13:AP13"/>
    <mergeCell ref="AB15:AP15"/>
    <mergeCell ref="W14:AA14"/>
    <mergeCell ref="AB14:AP14"/>
    <mergeCell ref="W15:AA15"/>
    <mergeCell ref="AI2:AJ2"/>
    <mergeCell ref="AL2:AM2"/>
    <mergeCell ref="AO2:AP2"/>
    <mergeCell ref="W7:AA7"/>
    <mergeCell ref="AB7:AP7"/>
    <mergeCell ref="W10:AA10"/>
    <mergeCell ref="AB10:AP10"/>
    <mergeCell ref="S6:V6"/>
    <mergeCell ref="W6:AA6"/>
    <mergeCell ref="AB6:AP6"/>
    <mergeCell ref="W9:AA9"/>
    <mergeCell ref="AB9:AP9"/>
    <mergeCell ref="W8:AA8"/>
    <mergeCell ref="AB8:AP8"/>
  </mergeCells>
  <dataValidations count="2">
    <dataValidation type="list" allowBlank="1" showInputMessage="1" showErrorMessage="1" sqref="V23:W23 Y24:Z24">
      <formula1>"Ⅰa,Ⅰb,Ⅱ,Ⅲ,Ⅳa,Ⅳb,Ⅴ,Ⅵ"</formula1>
    </dataValidation>
    <dataValidation type="list" allowBlank="1" showInputMessage="1" showErrorMessage="1" sqref="P24:Q24">
      <formula1>"新築,既築,　"</formula1>
    </dataValidation>
  </dataValidations>
  <printOptions horizontalCentered="1" verticalCentered="1"/>
  <pageMargins left="0.6299212598425197" right="0.6299212598425197" top="0.3937007874015748" bottom="0.3937007874015748" header="0.3937007874015748" footer="0.31496062992125984"/>
  <pageSetup horizontalDpi="600" verticalDpi="600" orientation="portrait" paperSize="9" scale="70" r:id="rId1"/>
</worksheet>
</file>

<file path=xl/worksheets/sheet10.xml><?xml version="1.0" encoding="utf-8"?>
<worksheet xmlns="http://schemas.openxmlformats.org/spreadsheetml/2006/main" xmlns:r="http://schemas.openxmlformats.org/officeDocument/2006/relationships">
  <dimension ref="A1:R58"/>
  <sheetViews>
    <sheetView view="pageBreakPreview" zoomScale="85" zoomScaleNormal="70" zoomScaleSheetLayoutView="85" zoomScalePageLayoutView="0" workbookViewId="0" topLeftCell="A1">
      <selection activeCell="A1" sqref="A1"/>
    </sheetView>
  </sheetViews>
  <sheetFormatPr defaultColWidth="9.00390625" defaultRowHeight="13.5"/>
  <cols>
    <col min="1" max="1" width="13.25390625" style="31" customWidth="1"/>
    <col min="2" max="2" width="10.625" style="31" customWidth="1"/>
    <col min="3" max="3" width="7.625" style="31" customWidth="1"/>
    <col min="4" max="4" width="25.625" style="31" customWidth="1"/>
    <col min="5" max="5" width="7.375" style="31" customWidth="1"/>
    <col min="6" max="6" width="6.875" style="31" customWidth="1"/>
    <col min="7" max="7" width="11.625" style="31" customWidth="1"/>
    <col min="8" max="9" width="12.25390625" style="31" customWidth="1"/>
    <col min="10" max="10" width="17.625" style="31" customWidth="1"/>
    <col min="11" max="12" width="9.00390625" style="31" customWidth="1"/>
    <col min="13" max="13" width="47.75390625" style="31" customWidth="1"/>
    <col min="14" max="16384" width="9.00390625" style="31" customWidth="1"/>
  </cols>
  <sheetData>
    <row r="1" spans="1:18" ht="18" customHeight="1">
      <c r="A1" s="30"/>
      <c r="B1" s="32"/>
      <c r="C1" s="32"/>
      <c r="D1" s="32"/>
      <c r="E1" s="32"/>
      <c r="F1" s="32"/>
      <c r="G1" s="32"/>
      <c r="H1" s="32"/>
      <c r="I1" s="32"/>
      <c r="J1" s="596">
        <f>'実施計画書'!AH1</f>
      </c>
      <c r="N1" s="109"/>
      <c r="O1" s="1507"/>
      <c r="P1" s="1507"/>
      <c r="Q1" s="1507"/>
      <c r="R1" s="1507"/>
    </row>
    <row r="2" spans="1:18" ht="21">
      <c r="A2" s="1484" t="s">
        <v>93</v>
      </c>
      <c r="B2" s="1485"/>
      <c r="C2" s="1485"/>
      <c r="D2" s="1485"/>
      <c r="E2" s="1485"/>
      <c r="F2" s="1485"/>
      <c r="G2" s="1485"/>
      <c r="H2" s="1485"/>
      <c r="I2" s="1485"/>
      <c r="J2" s="1485"/>
      <c r="N2" s="109"/>
      <c r="O2" s="109"/>
      <c r="P2" s="109"/>
      <c r="Q2" s="109"/>
      <c r="R2" s="109"/>
    </row>
    <row r="3" spans="1:18" ht="14.25" customHeight="1">
      <c r="A3" s="38"/>
      <c r="B3" s="39"/>
      <c r="C3" s="38"/>
      <c r="D3" s="39"/>
      <c r="E3" s="39"/>
      <c r="F3" s="39"/>
      <c r="G3" s="39"/>
      <c r="H3" s="39"/>
      <c r="I3" s="39"/>
      <c r="J3" s="39"/>
      <c r="N3" s="109"/>
      <c r="O3" s="109"/>
      <c r="P3" s="109"/>
      <c r="Q3" s="109"/>
      <c r="R3" s="109"/>
    </row>
    <row r="4" spans="1:18" ht="13.5" customHeight="1">
      <c r="A4" s="5" t="s">
        <v>28</v>
      </c>
      <c r="B4" s="34"/>
      <c r="C4" s="33"/>
      <c r="D4" s="34"/>
      <c r="E4" s="34"/>
      <c r="F4" s="34"/>
      <c r="G4" s="34"/>
      <c r="H4" s="34"/>
      <c r="I4" s="34"/>
      <c r="J4" s="34"/>
      <c r="N4" s="109"/>
      <c r="O4" s="109"/>
      <c r="P4" s="109"/>
      <c r="Q4" s="109"/>
      <c r="R4" s="109"/>
    </row>
    <row r="5" spans="1:10" ht="13.5" customHeight="1">
      <c r="A5" s="8" t="s">
        <v>29</v>
      </c>
      <c r="B5" s="34"/>
      <c r="C5" s="33"/>
      <c r="D5" s="34"/>
      <c r="E5" s="34"/>
      <c r="F5" s="34"/>
      <c r="G5" s="34"/>
      <c r="H5" s="34"/>
      <c r="I5" s="34"/>
      <c r="J5" s="34"/>
    </row>
    <row r="6" spans="1:10" ht="13.5" customHeight="1">
      <c r="A6" s="1"/>
      <c r="B6" s="36"/>
      <c r="C6" s="35"/>
      <c r="D6" s="36"/>
      <c r="E6" s="36"/>
      <c r="F6" s="36"/>
      <c r="G6" s="36"/>
      <c r="H6" s="36"/>
      <c r="I6" s="36"/>
      <c r="J6" s="7" t="s">
        <v>0</v>
      </c>
    </row>
    <row r="7" spans="1:10" ht="23.25" customHeight="1" thickBot="1">
      <c r="A7" s="42" t="s">
        <v>1</v>
      </c>
      <c r="B7" s="32"/>
      <c r="C7" s="40"/>
      <c r="D7" s="32"/>
      <c r="E7" s="32"/>
      <c r="F7" s="32"/>
      <c r="G7" s="32"/>
      <c r="H7" s="32"/>
      <c r="I7" s="32"/>
      <c r="J7" s="41" t="s">
        <v>30</v>
      </c>
    </row>
    <row r="8" spans="1:10" ht="38.25" customHeight="1">
      <c r="A8" s="168" t="s">
        <v>2</v>
      </c>
      <c r="B8" s="199" t="s">
        <v>135</v>
      </c>
      <c r="C8" s="200" t="s">
        <v>3</v>
      </c>
      <c r="D8" s="185" t="s">
        <v>5</v>
      </c>
      <c r="E8" s="172" t="s">
        <v>6</v>
      </c>
      <c r="F8" s="170" t="s">
        <v>7</v>
      </c>
      <c r="G8" s="185" t="s">
        <v>8</v>
      </c>
      <c r="H8" s="174" t="s">
        <v>24</v>
      </c>
      <c r="I8" s="1498" t="s">
        <v>10</v>
      </c>
      <c r="J8" s="1499"/>
    </row>
    <row r="9" spans="1:10" ht="16.5" customHeight="1">
      <c r="A9" s="1508" t="s">
        <v>49</v>
      </c>
      <c r="B9" s="112"/>
      <c r="C9" s="105"/>
      <c r="D9" s="110"/>
      <c r="E9" s="55"/>
      <c r="F9" s="153"/>
      <c r="G9" s="87"/>
      <c r="H9" s="85">
        <f>ROUNDDOWN(E9*G9,0)</f>
        <v>0</v>
      </c>
      <c r="I9" s="1405"/>
      <c r="J9" s="1464"/>
    </row>
    <row r="10" spans="1:10" ht="16.5" customHeight="1">
      <c r="A10" s="1509"/>
      <c r="B10" s="113"/>
      <c r="C10" s="103"/>
      <c r="D10" s="54"/>
      <c r="E10" s="56"/>
      <c r="F10" s="154"/>
      <c r="G10" s="88"/>
      <c r="H10" s="83">
        <f>ROUNDDOWN(E10*G10,0)</f>
        <v>0</v>
      </c>
      <c r="I10" s="1407"/>
      <c r="J10" s="1465"/>
    </row>
    <row r="11" spans="1:10" ht="16.5" customHeight="1">
      <c r="A11" s="1509"/>
      <c r="B11" s="113"/>
      <c r="C11" s="103"/>
      <c r="D11" s="54"/>
      <c r="E11" s="56"/>
      <c r="F11" s="154"/>
      <c r="G11" s="88"/>
      <c r="H11" s="83">
        <f>ROUNDDOWN(E11*G11,0)</f>
        <v>0</v>
      </c>
      <c r="I11" s="1407"/>
      <c r="J11" s="1465"/>
    </row>
    <row r="12" spans="1:10" ht="16.5" customHeight="1">
      <c r="A12" s="1509"/>
      <c r="B12" s="113"/>
      <c r="C12" s="103"/>
      <c r="D12" s="54"/>
      <c r="E12" s="56"/>
      <c r="F12" s="154"/>
      <c r="G12" s="88"/>
      <c r="H12" s="83">
        <f>ROUNDDOWN(E12*G12,0)</f>
        <v>0</v>
      </c>
      <c r="I12" s="1407"/>
      <c r="J12" s="1465"/>
    </row>
    <row r="13" spans="1:10" ht="16.5" customHeight="1">
      <c r="A13" s="1510"/>
      <c r="B13" s="114"/>
      <c r="C13" s="104"/>
      <c r="D13" s="111"/>
      <c r="E13" s="60"/>
      <c r="F13" s="156"/>
      <c r="G13" s="89"/>
      <c r="H13" s="84">
        <f>ROUNDDOWN(E13*G13,0)</f>
        <v>0</v>
      </c>
      <c r="I13" s="1396"/>
      <c r="J13" s="1474"/>
    </row>
    <row r="14" spans="1:10" ht="24" customHeight="1">
      <c r="A14" s="1511" t="s">
        <v>50</v>
      </c>
      <c r="B14" s="1512"/>
      <c r="C14" s="1512"/>
      <c r="D14" s="1512"/>
      <c r="E14" s="1512"/>
      <c r="F14" s="1512"/>
      <c r="G14" s="1513"/>
      <c r="H14" s="93">
        <f>SUM(H9:H13)</f>
        <v>0</v>
      </c>
      <c r="I14" s="1450" t="s">
        <v>31</v>
      </c>
      <c r="J14" s="1457"/>
    </row>
    <row r="15" spans="1:10" ht="38.25" customHeight="1">
      <c r="A15" s="201" t="s">
        <v>2</v>
      </c>
      <c r="B15" s="202" t="s">
        <v>38</v>
      </c>
      <c r="C15" s="203" t="s">
        <v>3</v>
      </c>
      <c r="D15" s="204" t="s">
        <v>5</v>
      </c>
      <c r="E15" s="186" t="s">
        <v>6</v>
      </c>
      <c r="F15" s="187" t="s">
        <v>7</v>
      </c>
      <c r="G15" s="204" t="s">
        <v>8</v>
      </c>
      <c r="H15" s="197" t="s">
        <v>24</v>
      </c>
      <c r="I15" s="205" t="s">
        <v>98</v>
      </c>
      <c r="J15" s="206" t="s">
        <v>10</v>
      </c>
    </row>
    <row r="16" spans="1:10" ht="16.5" customHeight="1">
      <c r="A16" s="1508" t="s">
        <v>71</v>
      </c>
      <c r="B16" s="112"/>
      <c r="C16" s="105"/>
      <c r="D16" s="110"/>
      <c r="E16" s="55"/>
      <c r="F16" s="153"/>
      <c r="G16" s="87"/>
      <c r="H16" s="85">
        <f>ROUNDDOWN(E16*G16,0)</f>
        <v>0</v>
      </c>
      <c r="I16" s="131"/>
      <c r="J16" s="142"/>
    </row>
    <row r="17" spans="1:10" ht="16.5" customHeight="1">
      <c r="A17" s="1509"/>
      <c r="B17" s="113"/>
      <c r="C17" s="103"/>
      <c r="D17" s="54"/>
      <c r="E17" s="56"/>
      <c r="F17" s="154"/>
      <c r="G17" s="88"/>
      <c r="H17" s="83">
        <f>ROUNDDOWN(E17*G17,0)</f>
        <v>0</v>
      </c>
      <c r="I17" s="130"/>
      <c r="J17" s="143"/>
    </row>
    <row r="18" spans="1:10" ht="16.5" customHeight="1">
      <c r="A18" s="1509"/>
      <c r="B18" s="113"/>
      <c r="C18" s="103"/>
      <c r="D18" s="54"/>
      <c r="E18" s="56"/>
      <c r="F18" s="154"/>
      <c r="G18" s="88"/>
      <c r="H18" s="83">
        <f>ROUNDDOWN(E18*G18,0)</f>
        <v>0</v>
      </c>
      <c r="I18" s="130"/>
      <c r="J18" s="143"/>
    </row>
    <row r="19" spans="1:10" ht="16.5" customHeight="1">
      <c r="A19" s="1509"/>
      <c r="B19" s="113"/>
      <c r="C19" s="103"/>
      <c r="D19" s="54"/>
      <c r="E19" s="56"/>
      <c r="F19" s="154"/>
      <c r="G19" s="88"/>
      <c r="H19" s="83">
        <f>ROUNDDOWN(E19*G19,0)</f>
        <v>0</v>
      </c>
      <c r="I19" s="130"/>
      <c r="J19" s="143"/>
    </row>
    <row r="20" spans="1:10" ht="16.5" customHeight="1">
      <c r="A20" s="1510"/>
      <c r="B20" s="114"/>
      <c r="C20" s="104"/>
      <c r="D20" s="111"/>
      <c r="E20" s="60"/>
      <c r="F20" s="156"/>
      <c r="G20" s="89"/>
      <c r="H20" s="84">
        <f>ROUNDDOWN(E20*G20,0)</f>
        <v>0</v>
      </c>
      <c r="I20" s="129"/>
      <c r="J20" s="144"/>
    </row>
    <row r="21" spans="1:10" ht="24" customHeight="1">
      <c r="A21" s="1517" t="s">
        <v>72</v>
      </c>
      <c r="B21" s="1518"/>
      <c r="C21" s="1518"/>
      <c r="D21" s="1518"/>
      <c r="E21" s="1518"/>
      <c r="F21" s="1518"/>
      <c r="G21" s="1519"/>
      <c r="H21" s="93">
        <f>SUM(H16:H20)</f>
        <v>0</v>
      </c>
      <c r="I21" s="1450" t="s">
        <v>31</v>
      </c>
      <c r="J21" s="1457"/>
    </row>
    <row r="22" spans="1:10" ht="38.25" customHeight="1">
      <c r="A22" s="201" t="s">
        <v>2</v>
      </c>
      <c r="B22" s="202" t="s">
        <v>38</v>
      </c>
      <c r="C22" s="203" t="s">
        <v>3</v>
      </c>
      <c r="D22" s="204" t="s">
        <v>5</v>
      </c>
      <c r="E22" s="186" t="s">
        <v>6</v>
      </c>
      <c r="F22" s="187" t="s">
        <v>7</v>
      </c>
      <c r="G22" s="204" t="s">
        <v>8</v>
      </c>
      <c r="H22" s="197" t="s">
        <v>24</v>
      </c>
      <c r="I22" s="205" t="s">
        <v>98</v>
      </c>
      <c r="J22" s="206" t="s">
        <v>10</v>
      </c>
    </row>
    <row r="23" spans="1:10" ht="16.5" customHeight="1">
      <c r="A23" s="1514" t="s">
        <v>798</v>
      </c>
      <c r="B23" s="112"/>
      <c r="C23" s="105"/>
      <c r="D23" s="110"/>
      <c r="E23" s="55"/>
      <c r="F23" s="153"/>
      <c r="G23" s="87"/>
      <c r="H23" s="85">
        <f>ROUNDDOWN(E23*G23,0)</f>
        <v>0</v>
      </c>
      <c r="I23" s="131" t="s">
        <v>301</v>
      </c>
      <c r="J23" s="142"/>
    </row>
    <row r="24" spans="1:10" ht="16.5" customHeight="1">
      <c r="A24" s="1515"/>
      <c r="B24" s="113"/>
      <c r="C24" s="103"/>
      <c r="D24" s="54"/>
      <c r="E24" s="56"/>
      <c r="F24" s="154"/>
      <c r="G24" s="88"/>
      <c r="H24" s="83">
        <f>ROUNDDOWN(E24*G24,0)</f>
        <v>0</v>
      </c>
      <c r="I24" s="130"/>
      <c r="J24" s="143"/>
    </row>
    <row r="25" spans="1:10" ht="16.5" customHeight="1">
      <c r="A25" s="1515"/>
      <c r="B25" s="113"/>
      <c r="C25" s="103"/>
      <c r="D25" s="54"/>
      <c r="E25" s="56"/>
      <c r="F25" s="154"/>
      <c r="G25" s="88"/>
      <c r="H25" s="83">
        <f>ROUNDDOWN(E25*G25,0)</f>
        <v>0</v>
      </c>
      <c r="I25" s="130"/>
      <c r="J25" s="143"/>
    </row>
    <row r="26" spans="1:10" ht="16.5" customHeight="1">
      <c r="A26" s="1515"/>
      <c r="B26" s="113"/>
      <c r="C26" s="103"/>
      <c r="D26" s="54"/>
      <c r="E26" s="56"/>
      <c r="F26" s="154"/>
      <c r="G26" s="88"/>
      <c r="H26" s="83">
        <f>ROUNDDOWN(E26*G26,0)</f>
        <v>0</v>
      </c>
      <c r="I26" s="130"/>
      <c r="J26" s="143"/>
    </row>
    <row r="27" spans="1:10" ht="16.5" customHeight="1">
      <c r="A27" s="1516"/>
      <c r="B27" s="114"/>
      <c r="C27" s="104"/>
      <c r="D27" s="111"/>
      <c r="E27" s="60"/>
      <c r="F27" s="156"/>
      <c r="G27" s="89"/>
      <c r="H27" s="84">
        <f>ROUNDDOWN(E27*G27,0)</f>
        <v>0</v>
      </c>
      <c r="I27" s="129"/>
      <c r="J27" s="144"/>
    </row>
    <row r="28" spans="1:10" ht="24" customHeight="1">
      <c r="A28" s="1517" t="s">
        <v>73</v>
      </c>
      <c r="B28" s="1518"/>
      <c r="C28" s="1518"/>
      <c r="D28" s="1518"/>
      <c r="E28" s="1518"/>
      <c r="F28" s="1518"/>
      <c r="G28" s="1519"/>
      <c r="H28" s="93">
        <f>SUM(H23:H27)</f>
        <v>0</v>
      </c>
      <c r="I28" s="1450" t="s">
        <v>31</v>
      </c>
      <c r="J28" s="1457"/>
    </row>
    <row r="29" spans="1:11" ht="38.25" customHeight="1">
      <c r="A29" s="177" t="s">
        <v>2</v>
      </c>
      <c r="B29" s="1345" t="s">
        <v>796</v>
      </c>
      <c r="C29" s="1523"/>
      <c r="D29" s="1524"/>
      <c r="E29" s="186" t="s">
        <v>6</v>
      </c>
      <c r="F29" s="187" t="s">
        <v>7</v>
      </c>
      <c r="G29" s="188" t="s">
        <v>8</v>
      </c>
      <c r="H29" s="197" t="s">
        <v>25</v>
      </c>
      <c r="I29" s="207" t="s">
        <v>75</v>
      </c>
      <c r="J29" s="183" t="s">
        <v>10</v>
      </c>
      <c r="K29" s="43"/>
    </row>
    <row r="30" spans="1:11" ht="16.5" customHeight="1">
      <c r="A30" s="1528" t="s">
        <v>74</v>
      </c>
      <c r="B30" s="1463"/>
      <c r="C30" s="1463"/>
      <c r="D30" s="1406"/>
      <c r="E30" s="58"/>
      <c r="F30" s="157"/>
      <c r="G30" s="97"/>
      <c r="H30" s="94">
        <f aca="true" t="shared" si="0" ref="H30:H46">ROUNDDOWN(E30*G30,0)</f>
        <v>0</v>
      </c>
      <c r="I30" s="150"/>
      <c r="J30" s="142"/>
      <c r="K30" s="43"/>
    </row>
    <row r="31" spans="1:12" ht="16.5" customHeight="1">
      <c r="A31" s="1529"/>
      <c r="B31" s="1408"/>
      <c r="C31" s="1408"/>
      <c r="D31" s="1409"/>
      <c r="E31" s="58"/>
      <c r="F31" s="157"/>
      <c r="G31" s="97"/>
      <c r="H31" s="94">
        <f t="shared" si="0"/>
        <v>0</v>
      </c>
      <c r="I31" s="151"/>
      <c r="J31" s="143"/>
      <c r="L31" s="37"/>
    </row>
    <row r="32" spans="1:12" ht="16.5" customHeight="1">
      <c r="A32" s="1529"/>
      <c r="B32" s="1408"/>
      <c r="C32" s="1408"/>
      <c r="D32" s="1409"/>
      <c r="E32" s="58"/>
      <c r="F32" s="157"/>
      <c r="G32" s="97"/>
      <c r="H32" s="94">
        <f t="shared" si="0"/>
        <v>0</v>
      </c>
      <c r="I32" s="151"/>
      <c r="J32" s="143"/>
      <c r="L32" s="37"/>
    </row>
    <row r="33" spans="1:12" ht="16.5" customHeight="1">
      <c r="A33" s="1529"/>
      <c r="B33" s="1408"/>
      <c r="C33" s="1408"/>
      <c r="D33" s="1409"/>
      <c r="E33" s="58"/>
      <c r="F33" s="157"/>
      <c r="G33" s="97"/>
      <c r="H33" s="94">
        <f t="shared" si="0"/>
        <v>0</v>
      </c>
      <c r="I33" s="151"/>
      <c r="J33" s="143"/>
      <c r="L33" s="37"/>
    </row>
    <row r="34" spans="1:12" ht="16.5" customHeight="1">
      <c r="A34" s="1529"/>
      <c r="B34" s="1408"/>
      <c r="C34" s="1408"/>
      <c r="D34" s="1409"/>
      <c r="E34" s="58"/>
      <c r="F34" s="157"/>
      <c r="G34" s="97"/>
      <c r="H34" s="94">
        <f t="shared" si="0"/>
        <v>0</v>
      </c>
      <c r="I34" s="151"/>
      <c r="J34" s="143"/>
      <c r="L34" s="37"/>
    </row>
    <row r="35" spans="1:12" ht="16.5" customHeight="1">
      <c r="A35" s="1529"/>
      <c r="B35" s="1408"/>
      <c r="C35" s="1408"/>
      <c r="D35" s="1409"/>
      <c r="E35" s="58"/>
      <c r="F35" s="157"/>
      <c r="G35" s="97"/>
      <c r="H35" s="94">
        <f t="shared" si="0"/>
        <v>0</v>
      </c>
      <c r="I35" s="151"/>
      <c r="J35" s="143"/>
      <c r="L35" s="37"/>
    </row>
    <row r="36" spans="1:12" ht="16.5" customHeight="1">
      <c r="A36" s="1529"/>
      <c r="B36" s="1522"/>
      <c r="C36" s="1522"/>
      <c r="D36" s="1424"/>
      <c r="E36" s="127"/>
      <c r="F36" s="155"/>
      <c r="G36" s="99"/>
      <c r="H36" s="101">
        <f t="shared" si="0"/>
        <v>0</v>
      </c>
      <c r="I36" s="163"/>
      <c r="J36" s="146"/>
      <c r="L36" s="37"/>
    </row>
    <row r="37" spans="1:11" ht="16.5" customHeight="1">
      <c r="A37" s="1530"/>
      <c r="B37" s="1396"/>
      <c r="C37" s="1397"/>
      <c r="D37" s="1398"/>
      <c r="E37" s="60"/>
      <c r="F37" s="156"/>
      <c r="G37" s="89"/>
      <c r="H37" s="84">
        <f t="shared" si="0"/>
        <v>0</v>
      </c>
      <c r="I37" s="152"/>
      <c r="J37" s="144"/>
      <c r="K37" s="43"/>
    </row>
    <row r="38" spans="1:10" ht="24.75" customHeight="1">
      <c r="A38" s="1525" t="s">
        <v>794</v>
      </c>
      <c r="B38" s="1526"/>
      <c r="C38" s="1526"/>
      <c r="D38" s="1526"/>
      <c r="E38" s="1526"/>
      <c r="F38" s="1526"/>
      <c r="G38" s="1527"/>
      <c r="H38" s="95">
        <f>SUM(H30:H37)</f>
        <v>0</v>
      </c>
      <c r="I38" s="1439" t="s">
        <v>31</v>
      </c>
      <c r="J38" s="1440"/>
    </row>
    <row r="39" spans="1:10" ht="24.75" customHeight="1">
      <c r="A39" s="1525" t="s">
        <v>795</v>
      </c>
      <c r="B39" s="1526"/>
      <c r="C39" s="1526"/>
      <c r="D39" s="1526"/>
      <c r="E39" s="1526"/>
      <c r="F39" s="1526"/>
      <c r="G39" s="1527"/>
      <c r="H39" s="95">
        <f>H14+H21+H28+H38</f>
        <v>0</v>
      </c>
      <c r="I39" s="1439" t="s">
        <v>31</v>
      </c>
      <c r="J39" s="1440"/>
    </row>
    <row r="40" spans="1:11" ht="38.25" customHeight="1">
      <c r="A40" s="177" t="s">
        <v>2</v>
      </c>
      <c r="B40" s="1345" t="s">
        <v>39</v>
      </c>
      <c r="C40" s="1523"/>
      <c r="D40" s="1524"/>
      <c r="E40" s="186" t="s">
        <v>6</v>
      </c>
      <c r="F40" s="187" t="s">
        <v>7</v>
      </c>
      <c r="G40" s="188" t="s">
        <v>8</v>
      </c>
      <c r="H40" s="197" t="s">
        <v>25</v>
      </c>
      <c r="I40" s="207" t="s">
        <v>75</v>
      </c>
      <c r="J40" s="183" t="s">
        <v>10</v>
      </c>
      <c r="K40" s="43"/>
    </row>
    <row r="41" spans="1:12" ht="16.5" customHeight="1">
      <c r="A41" s="1529" t="s">
        <v>130</v>
      </c>
      <c r="B41" s="1520"/>
      <c r="C41" s="1520"/>
      <c r="D41" s="1521"/>
      <c r="E41" s="58"/>
      <c r="F41" s="157"/>
      <c r="G41" s="97"/>
      <c r="H41" s="94">
        <f t="shared" si="0"/>
        <v>0</v>
      </c>
      <c r="I41" s="164"/>
      <c r="J41" s="149"/>
      <c r="L41" s="37"/>
    </row>
    <row r="42" spans="1:12" ht="16.5" customHeight="1">
      <c r="A42" s="1529"/>
      <c r="B42" s="1408"/>
      <c r="C42" s="1408"/>
      <c r="D42" s="1409"/>
      <c r="E42" s="58"/>
      <c r="F42" s="157"/>
      <c r="G42" s="97"/>
      <c r="H42" s="94">
        <f t="shared" si="0"/>
        <v>0</v>
      </c>
      <c r="I42" s="151"/>
      <c r="J42" s="143"/>
      <c r="L42" s="37"/>
    </row>
    <row r="43" spans="1:12" ht="16.5" customHeight="1">
      <c r="A43" s="1529"/>
      <c r="B43" s="1408"/>
      <c r="C43" s="1408"/>
      <c r="D43" s="1409"/>
      <c r="E43" s="58"/>
      <c r="F43" s="157"/>
      <c r="G43" s="97"/>
      <c r="H43" s="94">
        <f t="shared" si="0"/>
        <v>0</v>
      </c>
      <c r="I43" s="151"/>
      <c r="J43" s="143"/>
      <c r="L43" s="37"/>
    </row>
    <row r="44" spans="1:12" ht="16.5" customHeight="1">
      <c r="A44" s="1529"/>
      <c r="B44" s="1408"/>
      <c r="C44" s="1408"/>
      <c r="D44" s="1409"/>
      <c r="E44" s="58"/>
      <c r="F44" s="157"/>
      <c r="G44" s="97"/>
      <c r="H44" s="94">
        <f t="shared" si="0"/>
        <v>0</v>
      </c>
      <c r="I44" s="151"/>
      <c r="J44" s="143"/>
      <c r="L44" s="37"/>
    </row>
    <row r="45" spans="1:12" ht="16.5" customHeight="1">
      <c r="A45" s="1529"/>
      <c r="B45" s="1408"/>
      <c r="C45" s="1408"/>
      <c r="D45" s="1409"/>
      <c r="E45" s="58"/>
      <c r="F45" s="157"/>
      <c r="G45" s="97"/>
      <c r="H45" s="94">
        <f t="shared" si="0"/>
        <v>0</v>
      </c>
      <c r="I45" s="151"/>
      <c r="J45" s="143"/>
      <c r="L45" s="37"/>
    </row>
    <row r="46" spans="1:12" ht="16.5" customHeight="1">
      <c r="A46" s="1530"/>
      <c r="B46" s="1397"/>
      <c r="C46" s="1397"/>
      <c r="D46" s="1398"/>
      <c r="E46" s="60"/>
      <c r="F46" s="156"/>
      <c r="G46" s="89"/>
      <c r="H46" s="93">
        <f t="shared" si="0"/>
        <v>0</v>
      </c>
      <c r="I46" s="152"/>
      <c r="J46" s="144"/>
      <c r="L46" s="37"/>
    </row>
    <row r="47" spans="1:10" ht="24.75" customHeight="1" thickBot="1">
      <c r="A47" s="1531" t="s">
        <v>793</v>
      </c>
      <c r="B47" s="1532"/>
      <c r="C47" s="1532"/>
      <c r="D47" s="1532"/>
      <c r="E47" s="1532"/>
      <c r="F47" s="1532"/>
      <c r="G47" s="1533"/>
      <c r="H47" s="86">
        <f>SUM(H41:H46)</f>
        <v>0</v>
      </c>
      <c r="I47" s="1421" t="s">
        <v>31</v>
      </c>
      <c r="J47" s="1475"/>
    </row>
    <row r="48" spans="1:10" ht="27" customHeight="1" thickBot="1">
      <c r="A48" s="1426" t="s">
        <v>26</v>
      </c>
      <c r="B48" s="1428"/>
      <c r="C48" s="1428"/>
      <c r="D48" s="1428"/>
      <c r="E48" s="1428"/>
      <c r="F48" s="1428"/>
      <c r="G48" s="1429"/>
      <c r="H48" s="182">
        <f>H39+H47</f>
        <v>0</v>
      </c>
      <c r="I48" s="1430" t="s">
        <v>17</v>
      </c>
      <c r="J48" s="1431"/>
    </row>
    <row r="49" spans="1:10" ht="13.5" customHeight="1">
      <c r="A49" s="21"/>
      <c r="B49" s="21"/>
      <c r="C49" s="21"/>
      <c r="D49" s="21"/>
      <c r="E49" s="21"/>
      <c r="F49" s="21"/>
      <c r="G49" s="21"/>
      <c r="H49" s="22"/>
      <c r="I49" s="22"/>
      <c r="J49" s="22"/>
    </row>
    <row r="50" spans="1:10" ht="17.25" customHeight="1">
      <c r="A50" s="23" t="s">
        <v>19</v>
      </c>
      <c r="B50" s="21"/>
      <c r="C50" s="21"/>
      <c r="D50" s="21"/>
      <c r="E50" s="21"/>
      <c r="F50" s="21"/>
      <c r="G50" s="21"/>
      <c r="H50" s="22"/>
      <c r="I50" s="22"/>
      <c r="J50" s="22"/>
    </row>
    <row r="51" spans="1:11" ht="37.5" customHeight="1">
      <c r="A51" s="183" t="s">
        <v>2</v>
      </c>
      <c r="B51" s="1346" t="s">
        <v>70</v>
      </c>
      <c r="C51" s="1346"/>
      <c r="D51" s="1346"/>
      <c r="E51" s="1346"/>
      <c r="F51" s="1346"/>
      <c r="G51" s="1425"/>
      <c r="H51" s="181" t="s">
        <v>25</v>
      </c>
      <c r="I51" s="1345" t="s">
        <v>10</v>
      </c>
      <c r="J51" s="1425"/>
      <c r="K51" s="43"/>
    </row>
    <row r="52" spans="1:11" ht="16.5" customHeight="1">
      <c r="A52" s="1399" t="s">
        <v>51</v>
      </c>
      <c r="B52" s="1463"/>
      <c r="C52" s="1463"/>
      <c r="D52" s="1463"/>
      <c r="E52" s="1463"/>
      <c r="F52" s="1463"/>
      <c r="G52" s="1406"/>
      <c r="H52" s="70"/>
      <c r="I52" s="1405"/>
      <c r="J52" s="1406"/>
      <c r="K52" s="43"/>
    </row>
    <row r="53" spans="1:10" ht="16.5" customHeight="1">
      <c r="A53" s="1400"/>
      <c r="B53" s="1408"/>
      <c r="C53" s="1408"/>
      <c r="D53" s="1408"/>
      <c r="E53" s="1408"/>
      <c r="F53" s="1408"/>
      <c r="G53" s="1409"/>
      <c r="H53" s="72"/>
      <c r="I53" s="1407"/>
      <c r="J53" s="1409"/>
    </row>
    <row r="54" spans="1:10" ht="16.5" customHeight="1">
      <c r="A54" s="1400"/>
      <c r="B54" s="1408"/>
      <c r="C54" s="1408"/>
      <c r="D54" s="1408"/>
      <c r="E54" s="1408"/>
      <c r="F54" s="1408"/>
      <c r="G54" s="1409"/>
      <c r="H54" s="72"/>
      <c r="I54" s="1407"/>
      <c r="J54" s="1409"/>
    </row>
    <row r="55" spans="1:10" ht="16.5" customHeight="1">
      <c r="A55" s="1400"/>
      <c r="B55" s="1408"/>
      <c r="C55" s="1408"/>
      <c r="D55" s="1408"/>
      <c r="E55" s="1408"/>
      <c r="F55" s="1408"/>
      <c r="G55" s="1409"/>
      <c r="H55" s="72"/>
      <c r="I55" s="1407"/>
      <c r="J55" s="1409"/>
    </row>
    <row r="56" spans="1:10" ht="16.5" customHeight="1">
      <c r="A56" s="1401"/>
      <c r="B56" s="1397"/>
      <c r="C56" s="1397"/>
      <c r="D56" s="1397"/>
      <c r="E56" s="1397"/>
      <c r="F56" s="1397"/>
      <c r="G56" s="1398"/>
      <c r="H56" s="64"/>
      <c r="I56" s="1396"/>
      <c r="J56" s="1398"/>
    </row>
    <row r="57" spans="1:10" ht="26.25" customHeight="1">
      <c r="A57" s="1448" t="s">
        <v>27</v>
      </c>
      <c r="B57" s="1448"/>
      <c r="C57" s="1448"/>
      <c r="D57" s="1448"/>
      <c r="E57" s="1448"/>
      <c r="F57" s="1448"/>
      <c r="G57" s="1450"/>
      <c r="H57" s="80">
        <f>SUM(H52:H56)</f>
        <v>0</v>
      </c>
      <c r="I57" s="1394" t="s">
        <v>21</v>
      </c>
      <c r="J57" s="1395"/>
    </row>
    <row r="58" spans="1:10" ht="13.5">
      <c r="A58" s="46" t="s">
        <v>22</v>
      </c>
      <c r="B58" s="44"/>
      <c r="C58" s="44"/>
      <c r="D58" s="44"/>
      <c r="E58" s="44"/>
      <c r="F58" s="44"/>
      <c r="G58" s="44"/>
      <c r="H58" s="45"/>
      <c r="I58" s="45"/>
      <c r="J58" s="45"/>
    </row>
  </sheetData>
  <sheetProtection/>
  <mergeCells count="59">
    <mergeCell ref="I55:J55"/>
    <mergeCell ref="B56:G56"/>
    <mergeCell ref="B45:D45"/>
    <mergeCell ref="B52:G52"/>
    <mergeCell ref="A47:G47"/>
    <mergeCell ref="I47:J47"/>
    <mergeCell ref="I39:J39"/>
    <mergeCell ref="I38:J38"/>
    <mergeCell ref="B34:D34"/>
    <mergeCell ref="A39:G39"/>
    <mergeCell ref="B53:G53"/>
    <mergeCell ref="B54:G54"/>
    <mergeCell ref="B46:D46"/>
    <mergeCell ref="B51:G51"/>
    <mergeCell ref="A57:G57"/>
    <mergeCell ref="I57:J57"/>
    <mergeCell ref="A48:G48"/>
    <mergeCell ref="I48:J48"/>
    <mergeCell ref="B55:G55"/>
    <mergeCell ref="I56:J56"/>
    <mergeCell ref="I54:J54"/>
    <mergeCell ref="I53:J53"/>
    <mergeCell ref="I52:J52"/>
    <mergeCell ref="A52:A56"/>
    <mergeCell ref="I51:J51"/>
    <mergeCell ref="B36:D36"/>
    <mergeCell ref="B37:D37"/>
    <mergeCell ref="B42:D42"/>
    <mergeCell ref="B40:D40"/>
    <mergeCell ref="A38:G38"/>
    <mergeCell ref="B44:D44"/>
    <mergeCell ref="A30:A37"/>
    <mergeCell ref="B32:D32"/>
    <mergeCell ref="A41:A46"/>
    <mergeCell ref="B43:D43"/>
    <mergeCell ref="A28:G28"/>
    <mergeCell ref="B33:D33"/>
    <mergeCell ref="B41:D41"/>
    <mergeCell ref="B29:D29"/>
    <mergeCell ref="A14:G14"/>
    <mergeCell ref="B35:D35"/>
    <mergeCell ref="A23:A27"/>
    <mergeCell ref="A21:G21"/>
    <mergeCell ref="A16:A20"/>
    <mergeCell ref="B31:D31"/>
    <mergeCell ref="B30:D30"/>
    <mergeCell ref="I14:J14"/>
    <mergeCell ref="I12:J12"/>
    <mergeCell ref="I13:J13"/>
    <mergeCell ref="I28:J28"/>
    <mergeCell ref="I21:J21"/>
    <mergeCell ref="O1:P1"/>
    <mergeCell ref="I10:J10"/>
    <mergeCell ref="Q1:R1"/>
    <mergeCell ref="A2:J2"/>
    <mergeCell ref="A9:A13"/>
    <mergeCell ref="I8:J8"/>
    <mergeCell ref="I9:J9"/>
    <mergeCell ref="I11:J11"/>
  </mergeCells>
  <dataValidations count="4">
    <dataValidation type="list" allowBlank="1" showInputMessage="1" showErrorMessage="1" sqref="I16:I20 I23:I27">
      <formula1>"フル,オート,　"</formula1>
    </dataValidation>
    <dataValidation type="list" allowBlank="1" showInputMessage="1" showErrorMessage="1" sqref="B23:B27">
      <formula1>"46.5kw相当,　"</formula1>
    </dataValidation>
    <dataValidation type="list" allowBlank="1" showInputMessage="1" showErrorMessage="1" sqref="B16:B20">
      <formula1>"20号,24号, 　"</formula1>
    </dataValidation>
    <dataValidation type="list" allowBlank="1" showInputMessage="1" showErrorMessage="1" sqref="B9:B13">
      <formula1>"370L,460L,　"</formula1>
    </dataValidation>
  </dataValidations>
  <printOptions horizontalCentered="1"/>
  <pageMargins left="0.3937007874015748" right="0.35433070866141736" top="0.7480314960629921" bottom="0.3937007874015748" header="0.3937007874015748" footer="0.31496062992125984"/>
  <pageSetup horizontalDpi="600" verticalDpi="600" orientation="portrait" paperSize="9" scale="71" r:id="rId1"/>
  <headerFooter alignWithMargins="0">
    <oddHeader>&amp;R&amp;"ＭＳ 明朝,標準"&amp;14定型様式３　</oddHeader>
  </headerFooter>
  <ignoredErrors>
    <ignoredError sqref="H38" formula="1"/>
  </ignoredErrors>
</worksheet>
</file>

<file path=xl/worksheets/sheet11.xml><?xml version="1.0" encoding="utf-8"?>
<worksheet xmlns="http://schemas.openxmlformats.org/spreadsheetml/2006/main" xmlns:r="http://schemas.openxmlformats.org/officeDocument/2006/relationships">
  <dimension ref="A1:S65"/>
  <sheetViews>
    <sheetView view="pageBreakPreview" zoomScale="85" zoomScaleNormal="70" zoomScaleSheetLayoutView="85" zoomScalePageLayoutView="0" workbookViewId="0" topLeftCell="A1">
      <selection activeCell="A1" sqref="A1"/>
    </sheetView>
  </sheetViews>
  <sheetFormatPr defaultColWidth="9.00390625" defaultRowHeight="13.5"/>
  <cols>
    <col min="1" max="1" width="13.25390625" style="31" customWidth="1"/>
    <col min="2" max="2" width="7.625" style="31" customWidth="1"/>
    <col min="3" max="3" width="18.625" style="31" customWidth="1"/>
    <col min="4" max="4" width="7.625" style="31" customWidth="1"/>
    <col min="5" max="5" width="18.625" style="31" customWidth="1"/>
    <col min="6" max="6" width="7.375" style="31" customWidth="1"/>
    <col min="7" max="7" width="6.875" style="31" customWidth="1"/>
    <col min="8" max="8" width="11.625" style="31" customWidth="1"/>
    <col min="9" max="10" width="12.25390625" style="31" customWidth="1"/>
    <col min="11" max="11" width="13.375" style="31" customWidth="1"/>
    <col min="12" max="13" width="9.00390625" style="31" customWidth="1"/>
    <col min="14" max="14" width="47.75390625" style="31" customWidth="1"/>
    <col min="15" max="16384" width="9.00390625" style="31" customWidth="1"/>
  </cols>
  <sheetData>
    <row r="1" spans="1:19" ht="18" customHeight="1">
      <c r="A1" s="30"/>
      <c r="B1" s="30"/>
      <c r="C1" s="32"/>
      <c r="D1" s="32"/>
      <c r="E1" s="32"/>
      <c r="F1" s="32"/>
      <c r="G1" s="32"/>
      <c r="H1" s="32"/>
      <c r="I1" s="32"/>
      <c r="J1" s="32"/>
      <c r="K1" s="596">
        <f>'実施計画書'!AH1</f>
      </c>
      <c r="O1" s="109"/>
      <c r="P1" s="1507"/>
      <c r="Q1" s="1507"/>
      <c r="R1" s="1507"/>
      <c r="S1" s="1507"/>
    </row>
    <row r="2" spans="1:19" ht="21">
      <c r="A2" s="1484" t="s">
        <v>44</v>
      </c>
      <c r="B2" s="1484"/>
      <c r="C2" s="1485"/>
      <c r="D2" s="1485"/>
      <c r="E2" s="1485"/>
      <c r="F2" s="1485"/>
      <c r="G2" s="1485"/>
      <c r="H2" s="1485"/>
      <c r="I2" s="1485"/>
      <c r="J2" s="1485"/>
      <c r="K2" s="1485"/>
      <c r="O2" s="109"/>
      <c r="P2" s="109"/>
      <c r="Q2" s="109"/>
      <c r="R2" s="109"/>
      <c r="S2" s="109"/>
    </row>
    <row r="3" spans="1:19" ht="14.25" customHeight="1">
      <c r="A3" s="38"/>
      <c r="B3" s="38"/>
      <c r="C3" s="39"/>
      <c r="D3" s="38"/>
      <c r="E3" s="39"/>
      <c r="F3" s="39"/>
      <c r="G3" s="39"/>
      <c r="H3" s="39"/>
      <c r="I3" s="39"/>
      <c r="J3" s="39"/>
      <c r="K3" s="39"/>
      <c r="O3" s="109"/>
      <c r="P3" s="109"/>
      <c r="Q3" s="109"/>
      <c r="R3" s="109"/>
      <c r="S3" s="109"/>
    </row>
    <row r="4" spans="1:19" ht="13.5" customHeight="1">
      <c r="A4" s="5" t="s">
        <v>28</v>
      </c>
      <c r="B4" s="5"/>
      <c r="C4" s="34"/>
      <c r="D4" s="33"/>
      <c r="E4" s="34"/>
      <c r="F4" s="34"/>
      <c r="G4" s="34"/>
      <c r="H4" s="34"/>
      <c r="I4" s="34"/>
      <c r="J4" s="34"/>
      <c r="K4" s="34"/>
      <c r="O4" s="109"/>
      <c r="P4" s="109"/>
      <c r="Q4" s="109"/>
      <c r="R4" s="109"/>
      <c r="S4" s="109"/>
    </row>
    <row r="5" spans="1:11" ht="13.5" customHeight="1">
      <c r="A5" s="8" t="s">
        <v>29</v>
      </c>
      <c r="B5" s="8"/>
      <c r="C5" s="34"/>
      <c r="D5" s="33"/>
      <c r="E5" s="34"/>
      <c r="F5" s="34"/>
      <c r="G5" s="34"/>
      <c r="H5" s="34"/>
      <c r="I5" s="34"/>
      <c r="J5" s="34"/>
      <c r="K5" s="34"/>
    </row>
    <row r="6" spans="1:11" ht="13.5" customHeight="1">
      <c r="A6" s="1"/>
      <c r="B6" s="1"/>
      <c r="C6" s="36"/>
      <c r="D6" s="35"/>
      <c r="E6" s="36"/>
      <c r="F6" s="36"/>
      <c r="G6" s="36"/>
      <c r="H6" s="36"/>
      <c r="I6" s="36"/>
      <c r="J6" s="36"/>
      <c r="K6" s="7" t="s">
        <v>0</v>
      </c>
    </row>
    <row r="7" spans="1:11" ht="23.25" customHeight="1" thickBot="1">
      <c r="A7" s="42" t="s">
        <v>1</v>
      </c>
      <c r="B7" s="42"/>
      <c r="C7" s="32"/>
      <c r="D7" s="40"/>
      <c r="E7" s="32"/>
      <c r="F7" s="32"/>
      <c r="G7" s="32"/>
      <c r="H7" s="32"/>
      <c r="I7" s="32"/>
      <c r="J7" s="32"/>
      <c r="K7" s="41" t="s">
        <v>30</v>
      </c>
    </row>
    <row r="8" spans="1:11" ht="38.25" customHeight="1">
      <c r="A8" s="168" t="s">
        <v>2</v>
      </c>
      <c r="B8" s="208" t="s">
        <v>3</v>
      </c>
      <c r="C8" s="1501" t="s">
        <v>36</v>
      </c>
      <c r="D8" s="1452"/>
      <c r="E8" s="173" t="s">
        <v>5</v>
      </c>
      <c r="F8" s="172" t="s">
        <v>6</v>
      </c>
      <c r="G8" s="170" t="s">
        <v>7</v>
      </c>
      <c r="H8" s="185" t="s">
        <v>8</v>
      </c>
      <c r="I8" s="174" t="s">
        <v>24</v>
      </c>
      <c r="J8" s="175" t="s">
        <v>9</v>
      </c>
      <c r="K8" s="176" t="s">
        <v>10</v>
      </c>
    </row>
    <row r="9" spans="1:11" ht="16.5" customHeight="1">
      <c r="A9" s="1502" t="s">
        <v>48</v>
      </c>
      <c r="B9" s="108"/>
      <c r="C9" s="1506"/>
      <c r="D9" s="1453"/>
      <c r="E9" s="145"/>
      <c r="F9" s="55"/>
      <c r="G9" s="153"/>
      <c r="H9" s="90"/>
      <c r="I9" s="85">
        <f aca="true" t="shared" si="0" ref="I9:I34">ROUNDDOWN(F9*H9,0)</f>
        <v>0</v>
      </c>
      <c r="J9" s="65"/>
      <c r="K9" s="142"/>
    </row>
    <row r="10" spans="1:11" ht="16.5" customHeight="1">
      <c r="A10" s="1503"/>
      <c r="B10" s="106"/>
      <c r="C10" s="1495"/>
      <c r="D10" s="1447"/>
      <c r="E10" s="140"/>
      <c r="F10" s="56"/>
      <c r="G10" s="154"/>
      <c r="H10" s="91"/>
      <c r="I10" s="83">
        <f t="shared" si="0"/>
        <v>0</v>
      </c>
      <c r="J10" s="63"/>
      <c r="K10" s="143"/>
    </row>
    <row r="11" spans="1:11" ht="16.5" customHeight="1">
      <c r="A11" s="1503"/>
      <c r="B11" s="106"/>
      <c r="C11" s="1495"/>
      <c r="D11" s="1447"/>
      <c r="E11" s="140"/>
      <c r="F11" s="56"/>
      <c r="G11" s="154"/>
      <c r="H11" s="91"/>
      <c r="I11" s="83">
        <f t="shared" si="0"/>
        <v>0</v>
      </c>
      <c r="J11" s="63"/>
      <c r="K11" s="143"/>
    </row>
    <row r="12" spans="1:11" ht="16.5" customHeight="1">
      <c r="A12" s="1503"/>
      <c r="B12" s="106"/>
      <c r="C12" s="1495"/>
      <c r="D12" s="1447"/>
      <c r="E12" s="140"/>
      <c r="F12" s="56"/>
      <c r="G12" s="154"/>
      <c r="H12" s="91"/>
      <c r="I12" s="83">
        <f t="shared" si="0"/>
        <v>0</v>
      </c>
      <c r="J12" s="63"/>
      <c r="K12" s="143"/>
    </row>
    <row r="13" spans="1:11" ht="16.5" customHeight="1">
      <c r="A13" s="1503"/>
      <c r="B13" s="106"/>
      <c r="C13" s="1495"/>
      <c r="D13" s="1447"/>
      <c r="E13" s="140"/>
      <c r="F13" s="56"/>
      <c r="G13" s="154"/>
      <c r="H13" s="91"/>
      <c r="I13" s="83">
        <f t="shared" si="0"/>
        <v>0</v>
      </c>
      <c r="J13" s="63"/>
      <c r="K13" s="143"/>
    </row>
    <row r="14" spans="1:11" ht="16.5" customHeight="1">
      <c r="A14" s="1503"/>
      <c r="B14" s="106"/>
      <c r="C14" s="1495"/>
      <c r="D14" s="1447"/>
      <c r="E14" s="140"/>
      <c r="F14" s="56"/>
      <c r="G14" s="154"/>
      <c r="H14" s="91"/>
      <c r="I14" s="83">
        <f t="shared" si="0"/>
        <v>0</v>
      </c>
      <c r="J14" s="63"/>
      <c r="K14" s="143"/>
    </row>
    <row r="15" spans="1:11" ht="16.5" customHeight="1">
      <c r="A15" s="1503"/>
      <c r="B15" s="106"/>
      <c r="C15" s="1495"/>
      <c r="D15" s="1447"/>
      <c r="E15" s="140"/>
      <c r="F15" s="56"/>
      <c r="G15" s="154"/>
      <c r="H15" s="91"/>
      <c r="I15" s="83">
        <f t="shared" si="0"/>
        <v>0</v>
      </c>
      <c r="J15" s="63"/>
      <c r="K15" s="143"/>
    </row>
    <row r="16" spans="1:11" ht="16.5" customHeight="1">
      <c r="A16" s="1503"/>
      <c r="B16" s="106"/>
      <c r="C16" s="1495"/>
      <c r="D16" s="1447"/>
      <c r="E16" s="140"/>
      <c r="F16" s="56"/>
      <c r="G16" s="154"/>
      <c r="H16" s="91"/>
      <c r="I16" s="83">
        <f t="shared" si="0"/>
        <v>0</v>
      </c>
      <c r="J16" s="63"/>
      <c r="K16" s="143"/>
    </row>
    <row r="17" spans="1:11" ht="16.5" customHeight="1">
      <c r="A17" s="1503"/>
      <c r="B17" s="106"/>
      <c r="C17" s="1495"/>
      <c r="D17" s="1447"/>
      <c r="E17" s="140"/>
      <c r="F17" s="56"/>
      <c r="G17" s="154"/>
      <c r="H17" s="91"/>
      <c r="I17" s="83">
        <f t="shared" si="0"/>
        <v>0</v>
      </c>
      <c r="J17" s="63"/>
      <c r="K17" s="143"/>
    </row>
    <row r="18" spans="1:11" ht="16.5" customHeight="1">
      <c r="A18" s="1503"/>
      <c r="B18" s="106"/>
      <c r="C18" s="1495"/>
      <c r="D18" s="1447"/>
      <c r="E18" s="140"/>
      <c r="F18" s="56"/>
      <c r="G18" s="154"/>
      <c r="H18" s="91"/>
      <c r="I18" s="83">
        <f t="shared" si="0"/>
        <v>0</v>
      </c>
      <c r="J18" s="63"/>
      <c r="K18" s="143"/>
    </row>
    <row r="19" spans="1:11" ht="16.5" customHeight="1">
      <c r="A19" s="1503"/>
      <c r="B19" s="106"/>
      <c r="C19" s="1495"/>
      <c r="D19" s="1447"/>
      <c r="E19" s="140"/>
      <c r="F19" s="56"/>
      <c r="G19" s="154"/>
      <c r="H19" s="91"/>
      <c r="I19" s="83">
        <f t="shared" si="0"/>
        <v>0</v>
      </c>
      <c r="J19" s="63"/>
      <c r="K19" s="143"/>
    </row>
    <row r="20" spans="1:11" ht="16.5" customHeight="1">
      <c r="A20" s="1503"/>
      <c r="B20" s="106"/>
      <c r="C20" s="1495"/>
      <c r="D20" s="1447"/>
      <c r="E20" s="140"/>
      <c r="F20" s="56"/>
      <c r="G20" s="154"/>
      <c r="H20" s="91"/>
      <c r="I20" s="83">
        <f t="shared" si="0"/>
        <v>0</v>
      </c>
      <c r="J20" s="63"/>
      <c r="K20" s="143"/>
    </row>
    <row r="21" spans="1:11" ht="16.5" customHeight="1">
      <c r="A21" s="1503"/>
      <c r="B21" s="106"/>
      <c r="C21" s="1495"/>
      <c r="D21" s="1447"/>
      <c r="E21" s="140"/>
      <c r="F21" s="56"/>
      <c r="G21" s="154"/>
      <c r="H21" s="91"/>
      <c r="I21" s="83">
        <f t="shared" si="0"/>
        <v>0</v>
      </c>
      <c r="J21" s="63"/>
      <c r="K21" s="143"/>
    </row>
    <row r="22" spans="1:11" ht="16.5" customHeight="1">
      <c r="A22" s="1503"/>
      <c r="B22" s="106"/>
      <c r="C22" s="1495"/>
      <c r="D22" s="1447"/>
      <c r="E22" s="140"/>
      <c r="F22" s="56"/>
      <c r="G22" s="154"/>
      <c r="H22" s="91"/>
      <c r="I22" s="83">
        <f t="shared" si="0"/>
        <v>0</v>
      </c>
      <c r="J22" s="63"/>
      <c r="K22" s="143"/>
    </row>
    <row r="23" spans="1:11" ht="16.5" customHeight="1">
      <c r="A23" s="1503"/>
      <c r="B23" s="106"/>
      <c r="C23" s="1495"/>
      <c r="D23" s="1447"/>
      <c r="E23" s="140"/>
      <c r="F23" s="56"/>
      <c r="G23" s="154"/>
      <c r="H23" s="91"/>
      <c r="I23" s="83">
        <f t="shared" si="0"/>
        <v>0</v>
      </c>
      <c r="J23" s="63"/>
      <c r="K23" s="143"/>
    </row>
    <row r="24" spans="1:11" ht="16.5" customHeight="1">
      <c r="A24" s="1503"/>
      <c r="B24" s="106"/>
      <c r="C24" s="1495"/>
      <c r="D24" s="1447"/>
      <c r="E24" s="140"/>
      <c r="F24" s="56"/>
      <c r="G24" s="154"/>
      <c r="H24" s="91"/>
      <c r="I24" s="83">
        <f t="shared" si="0"/>
        <v>0</v>
      </c>
      <c r="J24" s="63"/>
      <c r="K24" s="143"/>
    </row>
    <row r="25" spans="1:11" ht="16.5" customHeight="1">
      <c r="A25" s="1503"/>
      <c r="B25" s="106"/>
      <c r="C25" s="1495"/>
      <c r="D25" s="1447"/>
      <c r="E25" s="140"/>
      <c r="F25" s="56"/>
      <c r="G25" s="154"/>
      <c r="H25" s="91"/>
      <c r="I25" s="83">
        <f t="shared" si="0"/>
        <v>0</v>
      </c>
      <c r="J25" s="63"/>
      <c r="K25" s="143"/>
    </row>
    <row r="26" spans="1:11" ht="16.5" customHeight="1">
      <c r="A26" s="1503"/>
      <c r="B26" s="106"/>
      <c r="C26" s="1495"/>
      <c r="D26" s="1447"/>
      <c r="E26" s="140"/>
      <c r="F26" s="56"/>
      <c r="G26" s="154"/>
      <c r="H26" s="91"/>
      <c r="I26" s="83">
        <f t="shared" si="0"/>
        <v>0</v>
      </c>
      <c r="J26" s="63"/>
      <c r="K26" s="143"/>
    </row>
    <row r="27" spans="1:11" ht="16.5" customHeight="1">
      <c r="A27" s="1503"/>
      <c r="B27" s="106"/>
      <c r="C27" s="1495"/>
      <c r="D27" s="1447"/>
      <c r="E27" s="140"/>
      <c r="F27" s="56"/>
      <c r="G27" s="154"/>
      <c r="H27" s="91"/>
      <c r="I27" s="83">
        <f t="shared" si="0"/>
        <v>0</v>
      </c>
      <c r="J27" s="63"/>
      <c r="K27" s="143"/>
    </row>
    <row r="28" spans="1:11" ht="16.5" customHeight="1">
      <c r="A28" s="1503"/>
      <c r="B28" s="106"/>
      <c r="C28" s="1495"/>
      <c r="D28" s="1447"/>
      <c r="E28" s="140"/>
      <c r="F28" s="56"/>
      <c r="G28" s="154"/>
      <c r="H28" s="91"/>
      <c r="I28" s="83">
        <f t="shared" si="0"/>
        <v>0</v>
      </c>
      <c r="J28" s="63"/>
      <c r="K28" s="143"/>
    </row>
    <row r="29" spans="1:11" ht="16.5" customHeight="1">
      <c r="A29" s="1503"/>
      <c r="B29" s="106"/>
      <c r="C29" s="1495"/>
      <c r="D29" s="1447"/>
      <c r="E29" s="140"/>
      <c r="F29" s="56"/>
      <c r="G29" s="154"/>
      <c r="H29" s="91"/>
      <c r="I29" s="83">
        <f t="shared" si="0"/>
        <v>0</v>
      </c>
      <c r="J29" s="63"/>
      <c r="K29" s="143"/>
    </row>
    <row r="30" spans="1:11" ht="16.5" customHeight="1">
      <c r="A30" s="1503"/>
      <c r="B30" s="106"/>
      <c r="C30" s="1495"/>
      <c r="D30" s="1447"/>
      <c r="E30" s="140"/>
      <c r="F30" s="56"/>
      <c r="G30" s="154"/>
      <c r="H30" s="91"/>
      <c r="I30" s="83">
        <f t="shared" si="0"/>
        <v>0</v>
      </c>
      <c r="J30" s="63"/>
      <c r="K30" s="143"/>
    </row>
    <row r="31" spans="1:11" ht="16.5" customHeight="1">
      <c r="A31" s="1503"/>
      <c r="B31" s="106"/>
      <c r="C31" s="1495"/>
      <c r="D31" s="1447"/>
      <c r="E31" s="140"/>
      <c r="F31" s="56"/>
      <c r="G31" s="154"/>
      <c r="H31" s="91"/>
      <c r="I31" s="83">
        <f t="shared" si="0"/>
        <v>0</v>
      </c>
      <c r="J31" s="63"/>
      <c r="K31" s="143"/>
    </row>
    <row r="32" spans="1:11" ht="16.5" customHeight="1">
      <c r="A32" s="1503"/>
      <c r="B32" s="106"/>
      <c r="C32" s="1495"/>
      <c r="D32" s="1447"/>
      <c r="E32" s="140"/>
      <c r="F32" s="56"/>
      <c r="G32" s="154"/>
      <c r="H32" s="91"/>
      <c r="I32" s="83">
        <f t="shared" si="0"/>
        <v>0</v>
      </c>
      <c r="J32" s="63"/>
      <c r="K32" s="143"/>
    </row>
    <row r="33" spans="1:11" ht="16.5" customHeight="1">
      <c r="A33" s="1503"/>
      <c r="B33" s="106"/>
      <c r="C33" s="1495"/>
      <c r="D33" s="1447"/>
      <c r="E33" s="140"/>
      <c r="F33" s="56"/>
      <c r="G33" s="154"/>
      <c r="H33" s="91"/>
      <c r="I33" s="83">
        <f t="shared" si="0"/>
        <v>0</v>
      </c>
      <c r="J33" s="63"/>
      <c r="K33" s="143"/>
    </row>
    <row r="34" spans="1:11" ht="16.5" customHeight="1">
      <c r="A34" s="1505"/>
      <c r="B34" s="107"/>
      <c r="C34" s="1494"/>
      <c r="D34" s="1454"/>
      <c r="E34" s="141"/>
      <c r="F34" s="60"/>
      <c r="G34" s="156"/>
      <c r="H34" s="92"/>
      <c r="I34" s="84">
        <f t="shared" si="0"/>
        <v>0</v>
      </c>
      <c r="J34" s="79"/>
      <c r="K34" s="144"/>
    </row>
    <row r="35" spans="1:11" ht="24" customHeight="1">
      <c r="A35" s="1455" t="s">
        <v>11</v>
      </c>
      <c r="B35" s="1456"/>
      <c r="C35" s="1456"/>
      <c r="D35" s="1456"/>
      <c r="E35" s="1456"/>
      <c r="F35" s="1456"/>
      <c r="G35" s="1456"/>
      <c r="H35" s="1449"/>
      <c r="I35" s="93">
        <f>SUM(I9:I34)</f>
        <v>0</v>
      </c>
      <c r="J35" s="1450" t="s">
        <v>31</v>
      </c>
      <c r="K35" s="1457"/>
    </row>
    <row r="36" spans="1:12" ht="38.25" customHeight="1">
      <c r="A36" s="177" t="s">
        <v>2</v>
      </c>
      <c r="B36" s="1345" t="s">
        <v>12</v>
      </c>
      <c r="C36" s="1346"/>
      <c r="D36" s="1346"/>
      <c r="E36" s="1425"/>
      <c r="F36" s="186" t="s">
        <v>6</v>
      </c>
      <c r="G36" s="187" t="s">
        <v>7</v>
      </c>
      <c r="H36" s="188" t="s">
        <v>8</v>
      </c>
      <c r="I36" s="197" t="s">
        <v>25</v>
      </c>
      <c r="J36" s="1441" t="s">
        <v>10</v>
      </c>
      <c r="K36" s="1442"/>
      <c r="L36" s="43"/>
    </row>
    <row r="37" spans="1:12" ht="16.5" customHeight="1">
      <c r="A37" s="1414" t="s">
        <v>13</v>
      </c>
      <c r="B37" s="1405"/>
      <c r="C37" s="1463"/>
      <c r="D37" s="1463"/>
      <c r="E37" s="1406"/>
      <c r="F37" s="58"/>
      <c r="G37" s="157"/>
      <c r="H37" s="97"/>
      <c r="I37" s="94">
        <f aca="true" t="shared" si="1" ref="I37:I53">ROUNDDOWN(F37*H37,0)</f>
        <v>0</v>
      </c>
      <c r="J37" s="1496"/>
      <c r="K37" s="1497"/>
      <c r="L37" s="43"/>
    </row>
    <row r="38" spans="1:13" ht="16.5" customHeight="1">
      <c r="A38" s="1414"/>
      <c r="B38" s="1407"/>
      <c r="C38" s="1408"/>
      <c r="D38" s="1408"/>
      <c r="E38" s="1409"/>
      <c r="F38" s="58"/>
      <c r="G38" s="157"/>
      <c r="H38" s="97"/>
      <c r="I38" s="94">
        <f t="shared" si="1"/>
        <v>0</v>
      </c>
      <c r="J38" s="1407"/>
      <c r="K38" s="1465"/>
      <c r="M38" s="37"/>
    </row>
    <row r="39" spans="1:13" ht="16.5" customHeight="1">
      <c r="A39" s="1414"/>
      <c r="B39" s="1407"/>
      <c r="C39" s="1408"/>
      <c r="D39" s="1408"/>
      <c r="E39" s="1409"/>
      <c r="F39" s="58"/>
      <c r="G39" s="157"/>
      <c r="H39" s="97"/>
      <c r="I39" s="94">
        <f t="shared" si="1"/>
        <v>0</v>
      </c>
      <c r="J39" s="1407"/>
      <c r="K39" s="1465"/>
      <c r="M39" s="37"/>
    </row>
    <row r="40" spans="1:13" ht="16.5" customHeight="1">
      <c r="A40" s="1414"/>
      <c r="B40" s="1407"/>
      <c r="C40" s="1408"/>
      <c r="D40" s="1408"/>
      <c r="E40" s="1409"/>
      <c r="F40" s="58"/>
      <c r="G40" s="157"/>
      <c r="H40" s="97"/>
      <c r="I40" s="94">
        <f t="shared" si="1"/>
        <v>0</v>
      </c>
      <c r="J40" s="1407"/>
      <c r="K40" s="1465"/>
      <c r="M40" s="37"/>
    </row>
    <row r="41" spans="1:13" ht="16.5" customHeight="1">
      <c r="A41" s="1415"/>
      <c r="B41" s="1396"/>
      <c r="C41" s="1397"/>
      <c r="D41" s="1397"/>
      <c r="E41" s="1398"/>
      <c r="F41" s="127"/>
      <c r="G41" s="155"/>
      <c r="H41" s="99"/>
      <c r="I41" s="101">
        <f t="shared" si="1"/>
        <v>0</v>
      </c>
      <c r="J41" s="1396"/>
      <c r="K41" s="1474"/>
      <c r="M41" s="37"/>
    </row>
    <row r="42" spans="1:13" ht="16.5" customHeight="1">
      <c r="A42" s="1493" t="s">
        <v>14</v>
      </c>
      <c r="B42" s="1405"/>
      <c r="C42" s="1463"/>
      <c r="D42" s="1463"/>
      <c r="E42" s="1406"/>
      <c r="F42" s="55"/>
      <c r="G42" s="153"/>
      <c r="H42" s="87"/>
      <c r="I42" s="85">
        <f t="shared" si="1"/>
        <v>0</v>
      </c>
      <c r="J42" s="1405"/>
      <c r="K42" s="1464"/>
      <c r="M42" s="37"/>
    </row>
    <row r="43" spans="1:13" ht="16.5" customHeight="1">
      <c r="A43" s="1493"/>
      <c r="B43" s="1407"/>
      <c r="C43" s="1408"/>
      <c r="D43" s="1408"/>
      <c r="E43" s="1409"/>
      <c r="F43" s="56"/>
      <c r="G43" s="154"/>
      <c r="H43" s="88"/>
      <c r="I43" s="83">
        <f t="shared" si="1"/>
        <v>0</v>
      </c>
      <c r="J43" s="1407"/>
      <c r="K43" s="1465"/>
      <c r="M43" s="37"/>
    </row>
    <row r="44" spans="1:13" ht="16.5" customHeight="1">
      <c r="A44" s="1493"/>
      <c r="B44" s="1407"/>
      <c r="C44" s="1408"/>
      <c r="D44" s="1408"/>
      <c r="E44" s="1409"/>
      <c r="F44" s="56"/>
      <c r="G44" s="154"/>
      <c r="H44" s="88"/>
      <c r="I44" s="83">
        <f t="shared" si="1"/>
        <v>0</v>
      </c>
      <c r="J44" s="1407"/>
      <c r="K44" s="1465"/>
      <c r="M44" s="37"/>
    </row>
    <row r="45" spans="1:13" ht="16.5" customHeight="1">
      <c r="A45" s="1493"/>
      <c r="B45" s="1407"/>
      <c r="C45" s="1408"/>
      <c r="D45" s="1408"/>
      <c r="E45" s="1409"/>
      <c r="F45" s="56"/>
      <c r="G45" s="154"/>
      <c r="H45" s="88"/>
      <c r="I45" s="83">
        <f t="shared" si="1"/>
        <v>0</v>
      </c>
      <c r="J45" s="1407"/>
      <c r="K45" s="1465"/>
      <c r="M45" s="37"/>
    </row>
    <row r="46" spans="1:13" ht="16.5" customHeight="1">
      <c r="A46" s="1493"/>
      <c r="B46" s="1396"/>
      <c r="C46" s="1397"/>
      <c r="D46" s="1397"/>
      <c r="E46" s="1398"/>
      <c r="F46" s="60"/>
      <c r="G46" s="156"/>
      <c r="H46" s="89"/>
      <c r="I46" s="84">
        <f t="shared" si="1"/>
        <v>0</v>
      </c>
      <c r="J46" s="1407"/>
      <c r="K46" s="1465"/>
      <c r="M46" s="37"/>
    </row>
    <row r="47" spans="1:13" ht="16.5" customHeight="1">
      <c r="A47" s="1413" t="s">
        <v>20</v>
      </c>
      <c r="B47" s="1405"/>
      <c r="C47" s="1463"/>
      <c r="D47" s="1463"/>
      <c r="E47" s="1406"/>
      <c r="F47" s="58"/>
      <c r="G47" s="157"/>
      <c r="H47" s="97"/>
      <c r="I47" s="94">
        <f t="shared" si="1"/>
        <v>0</v>
      </c>
      <c r="J47" s="1405"/>
      <c r="K47" s="1464"/>
      <c r="M47" s="37"/>
    </row>
    <row r="48" spans="1:13" ht="16.5" customHeight="1">
      <c r="A48" s="1414"/>
      <c r="B48" s="1407"/>
      <c r="C48" s="1408"/>
      <c r="D48" s="1408"/>
      <c r="E48" s="1409"/>
      <c r="F48" s="56"/>
      <c r="G48" s="154"/>
      <c r="H48" s="88"/>
      <c r="I48" s="94">
        <f t="shared" si="1"/>
        <v>0</v>
      </c>
      <c r="J48" s="1496"/>
      <c r="K48" s="1497"/>
      <c r="M48" s="37"/>
    </row>
    <row r="49" spans="1:13" ht="16.5" customHeight="1">
      <c r="A49" s="1414"/>
      <c r="B49" s="1407"/>
      <c r="C49" s="1408"/>
      <c r="D49" s="1408"/>
      <c r="E49" s="1409"/>
      <c r="F49" s="56"/>
      <c r="G49" s="154"/>
      <c r="H49" s="88"/>
      <c r="I49" s="94">
        <f t="shared" si="1"/>
        <v>0</v>
      </c>
      <c r="J49" s="1496"/>
      <c r="K49" s="1497"/>
      <c r="M49" s="37"/>
    </row>
    <row r="50" spans="1:13" ht="16.5" customHeight="1">
      <c r="A50" s="1414"/>
      <c r="B50" s="1407"/>
      <c r="C50" s="1408"/>
      <c r="D50" s="1408"/>
      <c r="E50" s="1409"/>
      <c r="F50" s="56"/>
      <c r="G50" s="154"/>
      <c r="H50" s="88"/>
      <c r="I50" s="94">
        <f t="shared" si="1"/>
        <v>0</v>
      </c>
      <c r="J50" s="1496"/>
      <c r="K50" s="1497"/>
      <c r="M50" s="37"/>
    </row>
    <row r="51" spans="1:13" ht="16.5" customHeight="1">
      <c r="A51" s="1415"/>
      <c r="B51" s="1396"/>
      <c r="C51" s="1397"/>
      <c r="D51" s="1397"/>
      <c r="E51" s="1398"/>
      <c r="F51" s="128"/>
      <c r="G51" s="159"/>
      <c r="H51" s="100"/>
      <c r="I51" s="101">
        <f t="shared" si="1"/>
        <v>0</v>
      </c>
      <c r="J51" s="1396"/>
      <c r="K51" s="1474"/>
      <c r="M51" s="37"/>
    </row>
    <row r="52" spans="1:11" ht="16.5" customHeight="1">
      <c r="A52" s="1413" t="s">
        <v>15</v>
      </c>
      <c r="B52" s="1405"/>
      <c r="C52" s="1463"/>
      <c r="D52" s="1463"/>
      <c r="E52" s="1406"/>
      <c r="F52" s="12"/>
      <c r="G52" s="153"/>
      <c r="H52" s="87"/>
      <c r="I52" s="85">
        <f t="shared" si="1"/>
        <v>0</v>
      </c>
      <c r="J52" s="1405"/>
      <c r="K52" s="1464"/>
    </row>
    <row r="53" spans="1:11" ht="16.5" customHeight="1">
      <c r="A53" s="1415"/>
      <c r="B53" s="1396"/>
      <c r="C53" s="1397"/>
      <c r="D53" s="1397"/>
      <c r="E53" s="1398"/>
      <c r="F53" s="18"/>
      <c r="G53" s="156"/>
      <c r="H53" s="89"/>
      <c r="I53" s="93">
        <f t="shared" si="1"/>
        <v>0</v>
      </c>
      <c r="J53" s="1396"/>
      <c r="K53" s="1474"/>
    </row>
    <row r="54" spans="1:11" ht="24.75" customHeight="1" thickBot="1">
      <c r="A54" s="1418" t="s">
        <v>16</v>
      </c>
      <c r="B54" s="1419"/>
      <c r="C54" s="1419"/>
      <c r="D54" s="1419"/>
      <c r="E54" s="1419"/>
      <c r="F54" s="1419"/>
      <c r="G54" s="1419"/>
      <c r="H54" s="1420"/>
      <c r="I54" s="86">
        <f>SUM(I37:I53)</f>
        <v>0</v>
      </c>
      <c r="J54" s="1421" t="s">
        <v>31</v>
      </c>
      <c r="K54" s="1475"/>
    </row>
    <row r="55" spans="1:11" ht="27" customHeight="1" thickBot="1">
      <c r="A55" s="1426" t="s">
        <v>26</v>
      </c>
      <c r="B55" s="1427"/>
      <c r="C55" s="1428"/>
      <c r="D55" s="1428"/>
      <c r="E55" s="1428"/>
      <c r="F55" s="1428"/>
      <c r="G55" s="1428"/>
      <c r="H55" s="1429"/>
      <c r="I55" s="182">
        <f>I35+I54</f>
        <v>0</v>
      </c>
      <c r="J55" s="1430" t="s">
        <v>17</v>
      </c>
      <c r="K55" s="1431"/>
    </row>
    <row r="56" spans="1:11" ht="21" customHeight="1">
      <c r="A56" s="21"/>
      <c r="B56" s="21"/>
      <c r="C56" s="21"/>
      <c r="D56" s="21"/>
      <c r="E56" s="21"/>
      <c r="F56" s="21"/>
      <c r="G56" s="21"/>
      <c r="H56" s="21"/>
      <c r="I56" s="22"/>
      <c r="J56" s="22"/>
      <c r="K56" s="22"/>
    </row>
    <row r="57" spans="1:11" ht="17.25" customHeight="1">
      <c r="A57" s="23" t="s">
        <v>19</v>
      </c>
      <c r="B57" s="23"/>
      <c r="C57" s="21"/>
      <c r="D57" s="21"/>
      <c r="E57" s="21"/>
      <c r="F57" s="21"/>
      <c r="G57" s="21"/>
      <c r="H57" s="21"/>
      <c r="I57" s="22"/>
      <c r="J57" s="22"/>
      <c r="K57" s="22"/>
    </row>
    <row r="58" spans="1:12" ht="37.5" customHeight="1">
      <c r="A58" s="183" t="s">
        <v>2</v>
      </c>
      <c r="B58" s="1345" t="s">
        <v>12</v>
      </c>
      <c r="C58" s="1346"/>
      <c r="D58" s="1346"/>
      <c r="E58" s="1346"/>
      <c r="F58" s="1346"/>
      <c r="G58" s="1346"/>
      <c r="H58" s="1425"/>
      <c r="I58" s="181" t="s">
        <v>25</v>
      </c>
      <c r="J58" s="1345" t="s">
        <v>10</v>
      </c>
      <c r="K58" s="1425"/>
      <c r="L58" s="43"/>
    </row>
    <row r="59" spans="1:12" ht="16.5" customHeight="1">
      <c r="A59" s="1399" t="s">
        <v>51</v>
      </c>
      <c r="B59" s="1534"/>
      <c r="C59" s="1535"/>
      <c r="D59" s="1535"/>
      <c r="E59" s="1535"/>
      <c r="F59" s="1535"/>
      <c r="G59" s="1535"/>
      <c r="H59" s="1536"/>
      <c r="I59" s="70"/>
      <c r="J59" s="1405"/>
      <c r="K59" s="1406"/>
      <c r="L59" s="43"/>
    </row>
    <row r="60" spans="1:11" ht="16.5" customHeight="1">
      <c r="A60" s="1400"/>
      <c r="B60" s="1466"/>
      <c r="C60" s="1467"/>
      <c r="D60" s="1467"/>
      <c r="E60" s="1467"/>
      <c r="F60" s="1467"/>
      <c r="G60" s="1467"/>
      <c r="H60" s="1468"/>
      <c r="I60" s="72"/>
      <c r="J60" s="1407"/>
      <c r="K60" s="1409"/>
    </row>
    <row r="61" spans="1:11" ht="16.5" customHeight="1">
      <c r="A61" s="1400"/>
      <c r="B61" s="1466"/>
      <c r="C61" s="1467"/>
      <c r="D61" s="1467"/>
      <c r="E61" s="1467"/>
      <c r="F61" s="1467"/>
      <c r="G61" s="1467"/>
      <c r="H61" s="1468"/>
      <c r="I61" s="72"/>
      <c r="J61" s="1407"/>
      <c r="K61" s="1409"/>
    </row>
    <row r="62" spans="1:11" ht="16.5" customHeight="1">
      <c r="A62" s="1400"/>
      <c r="B62" s="1466"/>
      <c r="C62" s="1467"/>
      <c r="D62" s="1467"/>
      <c r="E62" s="1467"/>
      <c r="F62" s="1467"/>
      <c r="G62" s="1467"/>
      <c r="H62" s="1468"/>
      <c r="I62" s="72"/>
      <c r="J62" s="1407"/>
      <c r="K62" s="1409"/>
    </row>
    <row r="63" spans="1:11" ht="16.5" customHeight="1">
      <c r="A63" s="1401"/>
      <c r="B63" s="1537"/>
      <c r="C63" s="1538"/>
      <c r="D63" s="1538"/>
      <c r="E63" s="1538"/>
      <c r="F63" s="1538"/>
      <c r="G63" s="1538"/>
      <c r="H63" s="1539"/>
      <c r="I63" s="64"/>
      <c r="J63" s="1396"/>
      <c r="K63" s="1398"/>
    </row>
    <row r="64" spans="1:11" ht="26.25" customHeight="1">
      <c r="A64" s="1448" t="s">
        <v>27</v>
      </c>
      <c r="B64" s="1449"/>
      <c r="C64" s="1448"/>
      <c r="D64" s="1448"/>
      <c r="E64" s="1448"/>
      <c r="F64" s="1448"/>
      <c r="G64" s="1448"/>
      <c r="H64" s="1450"/>
      <c r="I64" s="80">
        <f>SUM(I59:I63)</f>
        <v>0</v>
      </c>
      <c r="J64" s="1394" t="s">
        <v>21</v>
      </c>
      <c r="K64" s="1395"/>
    </row>
    <row r="65" spans="1:11" ht="13.5">
      <c r="A65" s="46" t="s">
        <v>22</v>
      </c>
      <c r="B65" s="46"/>
      <c r="C65" s="44"/>
      <c r="D65" s="44"/>
      <c r="E65" s="44"/>
      <c r="F65" s="44"/>
      <c r="G65" s="44"/>
      <c r="H65" s="44"/>
      <c r="I65" s="45"/>
      <c r="J65" s="45"/>
      <c r="K65" s="45"/>
    </row>
  </sheetData>
  <sheetProtection/>
  <mergeCells count="92">
    <mergeCell ref="C17:D17"/>
    <mergeCell ref="J60:K60"/>
    <mergeCell ref="B61:H61"/>
    <mergeCell ref="J61:K61"/>
    <mergeCell ref="C21:D21"/>
    <mergeCell ref="C22:D22"/>
    <mergeCell ref="C23:D23"/>
    <mergeCell ref="B36:E36"/>
    <mergeCell ref="J42:K42"/>
    <mergeCell ref="J45:K45"/>
    <mergeCell ref="C26:D26"/>
    <mergeCell ref="C30:D30"/>
    <mergeCell ref="C18:D18"/>
    <mergeCell ref="C19:D19"/>
    <mergeCell ref="C14:D14"/>
    <mergeCell ref="R1:S1"/>
    <mergeCell ref="P1:Q1"/>
    <mergeCell ref="A2:K2"/>
    <mergeCell ref="C8:D8"/>
    <mergeCell ref="C9:D9"/>
    <mergeCell ref="C10:D10"/>
    <mergeCell ref="C11:D11"/>
    <mergeCell ref="C12:D12"/>
    <mergeCell ref="C13:D13"/>
    <mergeCell ref="J35:K35"/>
    <mergeCell ref="C28:D28"/>
    <mergeCell ref="C31:D31"/>
    <mergeCell ref="C34:D34"/>
    <mergeCell ref="C33:D33"/>
    <mergeCell ref="C32:D32"/>
    <mergeCell ref="C29:D29"/>
    <mergeCell ref="A37:A41"/>
    <mergeCell ref="C15:D15"/>
    <mergeCell ref="C16:D16"/>
    <mergeCell ref="A35:H35"/>
    <mergeCell ref="C27:D27"/>
    <mergeCell ref="C24:D24"/>
    <mergeCell ref="C25:D25"/>
    <mergeCell ref="B38:E38"/>
    <mergeCell ref="C20:D20"/>
    <mergeCell ref="A9:A34"/>
    <mergeCell ref="J36:K36"/>
    <mergeCell ref="J43:K43"/>
    <mergeCell ref="B40:E40"/>
    <mergeCell ref="B41:E41"/>
    <mergeCell ref="B39:E39"/>
    <mergeCell ref="J39:K39"/>
    <mergeCell ref="B37:E37"/>
    <mergeCell ref="J37:K37"/>
    <mergeCell ref="J40:K40"/>
    <mergeCell ref="J38:K38"/>
    <mergeCell ref="J46:K46"/>
    <mergeCell ref="B46:E46"/>
    <mergeCell ref="A42:A46"/>
    <mergeCell ref="B45:E45"/>
    <mergeCell ref="B44:E44"/>
    <mergeCell ref="J44:K44"/>
    <mergeCell ref="B43:E43"/>
    <mergeCell ref="B42:E42"/>
    <mergeCell ref="A47:A51"/>
    <mergeCell ref="J47:K47"/>
    <mergeCell ref="J49:K49"/>
    <mergeCell ref="B48:E48"/>
    <mergeCell ref="B49:E49"/>
    <mergeCell ref="J48:K48"/>
    <mergeCell ref="J51:K51"/>
    <mergeCell ref="J50:K50"/>
    <mergeCell ref="B60:H60"/>
    <mergeCell ref="A52:A53"/>
    <mergeCell ref="J52:K52"/>
    <mergeCell ref="J53:K53"/>
    <mergeCell ref="B53:E53"/>
    <mergeCell ref="B62:H62"/>
    <mergeCell ref="J54:K54"/>
    <mergeCell ref="A55:H55"/>
    <mergeCell ref="J55:K55"/>
    <mergeCell ref="J62:K62"/>
    <mergeCell ref="A59:A63"/>
    <mergeCell ref="J63:K63"/>
    <mergeCell ref="J59:K59"/>
    <mergeCell ref="J58:K58"/>
    <mergeCell ref="B63:H63"/>
    <mergeCell ref="J41:K41"/>
    <mergeCell ref="A64:H64"/>
    <mergeCell ref="J64:K64"/>
    <mergeCell ref="B58:H58"/>
    <mergeCell ref="B47:E47"/>
    <mergeCell ref="B50:E50"/>
    <mergeCell ref="B51:E51"/>
    <mergeCell ref="B52:E52"/>
    <mergeCell ref="A54:H54"/>
    <mergeCell ref="B59:H59"/>
  </mergeCells>
  <printOptions horizontalCentered="1"/>
  <pageMargins left="0.3937007874015748" right="0.35433070866141736" top="0.7480314960629921" bottom="0.3937007874015748" header="0.3937007874015748" footer="0.31496062992125984"/>
  <pageSetup horizontalDpi="600" verticalDpi="600" orientation="portrait" paperSize="9" scale="71" r:id="rId1"/>
  <headerFooter alignWithMargins="0">
    <oddHeader>&amp;R&amp;"ＭＳ 明朝,標準"&amp;14定型様式３　</oddHeader>
  </headerFooter>
</worksheet>
</file>

<file path=xl/worksheets/sheet12.xml><?xml version="1.0" encoding="utf-8"?>
<worksheet xmlns="http://schemas.openxmlformats.org/spreadsheetml/2006/main" xmlns:r="http://schemas.openxmlformats.org/officeDocument/2006/relationships">
  <dimension ref="A1:L63"/>
  <sheetViews>
    <sheetView view="pageBreakPreview" zoomScale="85" zoomScaleNormal="90" zoomScaleSheetLayoutView="85" zoomScalePageLayoutView="0" workbookViewId="0" topLeftCell="A1">
      <selection activeCell="A1" sqref="A1"/>
    </sheetView>
  </sheetViews>
  <sheetFormatPr defaultColWidth="9.00390625" defaultRowHeight="13.5"/>
  <cols>
    <col min="1" max="1" width="12.375" style="31" customWidth="1"/>
    <col min="2" max="2" width="8.125" style="31" bestFit="1" customWidth="1"/>
    <col min="3" max="4" width="20.50390625" style="31" customWidth="1"/>
    <col min="5" max="5" width="7.375" style="31" customWidth="1"/>
    <col min="6" max="6" width="6.875" style="31" customWidth="1"/>
    <col min="7" max="9" width="12.00390625" style="31" customWidth="1"/>
    <col min="10" max="10" width="13.375" style="31" customWidth="1"/>
    <col min="11" max="12" width="9.00390625" style="31" customWidth="1"/>
    <col min="13" max="13" width="47.75390625" style="31" customWidth="1"/>
    <col min="14" max="16384" width="9.00390625" style="31" customWidth="1"/>
  </cols>
  <sheetData>
    <row r="1" spans="1:10" ht="18" customHeight="1">
      <c r="A1" s="30"/>
      <c r="B1" s="32"/>
      <c r="C1" s="32"/>
      <c r="D1" s="32"/>
      <c r="E1" s="32"/>
      <c r="F1" s="32"/>
      <c r="G1" s="32"/>
      <c r="H1" s="32"/>
      <c r="I1" s="32"/>
      <c r="J1" s="596">
        <f>'実施計画書'!AH1</f>
      </c>
    </row>
    <row r="2" spans="1:10" ht="21" customHeight="1">
      <c r="A2" s="1432" t="s">
        <v>85</v>
      </c>
      <c r="B2" s="1484"/>
      <c r="C2" s="1485"/>
      <c r="D2" s="1485"/>
      <c r="E2" s="1485"/>
      <c r="F2" s="1485"/>
      <c r="G2" s="1485"/>
      <c r="H2" s="1485"/>
      <c r="I2" s="1485"/>
      <c r="J2" s="1485"/>
    </row>
    <row r="3" spans="1:10" ht="15" customHeight="1">
      <c r="A3" s="1540" t="s">
        <v>86</v>
      </c>
      <c r="B3" s="1540"/>
      <c r="C3" s="1540"/>
      <c r="D3" s="1540"/>
      <c r="E3" s="1540"/>
      <c r="F3" s="1540"/>
      <c r="G3" s="1540"/>
      <c r="H3" s="1540"/>
      <c r="I3" s="1540"/>
      <c r="J3" s="1540"/>
    </row>
    <row r="4" spans="1:10" ht="15" customHeight="1">
      <c r="A4" s="47"/>
      <c r="B4" s="47"/>
      <c r="C4" s="47"/>
      <c r="D4" s="47"/>
      <c r="E4" s="47"/>
      <c r="F4" s="47"/>
      <c r="G4" s="47"/>
      <c r="H4" s="47"/>
      <c r="I4" s="47"/>
      <c r="J4" s="47"/>
    </row>
    <row r="5" spans="1:10" ht="14.25">
      <c r="A5" s="48" t="s">
        <v>28</v>
      </c>
      <c r="B5" s="40"/>
      <c r="C5" s="32"/>
      <c r="D5" s="32"/>
      <c r="E5" s="32"/>
      <c r="F5" s="32"/>
      <c r="G5" s="32"/>
      <c r="H5" s="32"/>
      <c r="I5" s="32"/>
      <c r="J5" s="41"/>
    </row>
    <row r="6" spans="1:10" ht="13.5">
      <c r="A6" s="49" t="s">
        <v>29</v>
      </c>
      <c r="B6" s="50"/>
      <c r="C6" s="32"/>
      <c r="D6" s="32"/>
      <c r="E6" s="32"/>
      <c r="F6" s="32"/>
      <c r="G6" s="32"/>
      <c r="H6" s="32"/>
      <c r="I6" s="32"/>
      <c r="J6" s="32"/>
    </row>
    <row r="7" spans="1:10" ht="14.25">
      <c r="A7" s="32"/>
      <c r="B7" s="40"/>
      <c r="C7" s="32"/>
      <c r="D7" s="32"/>
      <c r="E7" s="32"/>
      <c r="F7" s="32"/>
      <c r="G7" s="32"/>
      <c r="H7" s="32"/>
      <c r="I7" s="32"/>
      <c r="J7" s="41" t="s">
        <v>0</v>
      </c>
    </row>
    <row r="8" spans="1:10" ht="21" customHeight="1" thickBot="1">
      <c r="A8" s="42" t="s">
        <v>87</v>
      </c>
      <c r="B8" s="40"/>
      <c r="C8" s="32"/>
      <c r="D8" s="32"/>
      <c r="E8" s="32"/>
      <c r="F8" s="32"/>
      <c r="G8" s="32"/>
      <c r="H8" s="32"/>
      <c r="I8" s="32"/>
      <c r="J8" s="41" t="s">
        <v>30</v>
      </c>
    </row>
    <row r="9" spans="1:10" ht="30" customHeight="1">
      <c r="A9" s="168" t="s">
        <v>2</v>
      </c>
      <c r="B9" s="169" t="s">
        <v>3</v>
      </c>
      <c r="C9" s="170" t="s">
        <v>4</v>
      </c>
      <c r="D9" s="184" t="s">
        <v>23</v>
      </c>
      <c r="E9" s="172" t="s">
        <v>6</v>
      </c>
      <c r="F9" s="170" t="s">
        <v>7</v>
      </c>
      <c r="G9" s="185" t="s">
        <v>8</v>
      </c>
      <c r="H9" s="174" t="s">
        <v>25</v>
      </c>
      <c r="I9" s="175" t="s">
        <v>9</v>
      </c>
      <c r="J9" s="176" t="s">
        <v>10</v>
      </c>
    </row>
    <row r="10" spans="1:10" ht="16.5" customHeight="1">
      <c r="A10" s="1528" t="s">
        <v>136</v>
      </c>
      <c r="B10" s="11"/>
      <c r="C10" s="52"/>
      <c r="D10" s="116"/>
      <c r="E10" s="12"/>
      <c r="F10" s="153"/>
      <c r="G10" s="90"/>
      <c r="H10" s="85">
        <f aca="true" t="shared" si="0" ref="H10:H15">ROUNDDOWN(E10*G10,0)</f>
        <v>0</v>
      </c>
      <c r="I10" s="65"/>
      <c r="J10" s="142"/>
    </row>
    <row r="11" spans="1:10" ht="16.5" customHeight="1">
      <c r="A11" s="1529"/>
      <c r="B11" s="13"/>
      <c r="C11" s="119"/>
      <c r="D11" s="57"/>
      <c r="E11" s="14"/>
      <c r="F11" s="157"/>
      <c r="G11" s="91"/>
      <c r="H11" s="83">
        <f t="shared" si="0"/>
        <v>0</v>
      </c>
      <c r="I11" s="63"/>
      <c r="J11" s="149"/>
    </row>
    <row r="12" spans="1:10" ht="16.5" customHeight="1">
      <c r="A12" s="1529"/>
      <c r="B12" s="61"/>
      <c r="C12" s="119"/>
      <c r="D12" s="57"/>
      <c r="E12" s="14"/>
      <c r="F12" s="157"/>
      <c r="G12" s="91"/>
      <c r="H12" s="83">
        <f t="shared" si="0"/>
        <v>0</v>
      </c>
      <c r="I12" s="63"/>
      <c r="J12" s="149"/>
    </row>
    <row r="13" spans="1:10" ht="16.5" customHeight="1">
      <c r="A13" s="1529"/>
      <c r="B13" s="61"/>
      <c r="C13" s="119"/>
      <c r="D13" s="57"/>
      <c r="E13" s="14"/>
      <c r="F13" s="157"/>
      <c r="G13" s="91"/>
      <c r="H13" s="83">
        <f t="shared" si="0"/>
        <v>0</v>
      </c>
      <c r="I13" s="63"/>
      <c r="J13" s="149"/>
    </row>
    <row r="14" spans="1:10" ht="16.5" customHeight="1">
      <c r="A14" s="1529"/>
      <c r="B14" s="61"/>
      <c r="C14" s="119"/>
      <c r="D14" s="57"/>
      <c r="E14" s="14"/>
      <c r="F14" s="157"/>
      <c r="G14" s="91"/>
      <c r="H14" s="83">
        <f t="shared" si="0"/>
        <v>0</v>
      </c>
      <c r="I14" s="63"/>
      <c r="J14" s="149"/>
    </row>
    <row r="15" spans="1:10" ht="16.5" customHeight="1">
      <c r="A15" s="1529"/>
      <c r="B15" s="61"/>
      <c r="C15" s="119"/>
      <c r="D15" s="57"/>
      <c r="E15" s="14"/>
      <c r="F15" s="157"/>
      <c r="G15" s="91"/>
      <c r="H15" s="83">
        <f t="shared" si="0"/>
        <v>0</v>
      </c>
      <c r="I15" s="63"/>
      <c r="J15" s="149"/>
    </row>
    <row r="16" spans="1:10" ht="16.5" customHeight="1">
      <c r="A16" s="1529"/>
      <c r="B16" s="61"/>
      <c r="C16" s="119"/>
      <c r="D16" s="57"/>
      <c r="E16" s="14"/>
      <c r="F16" s="157"/>
      <c r="G16" s="91"/>
      <c r="H16" s="83">
        <f aca="true" t="shared" si="1" ref="H16:H21">ROUNDDOWN(E16*G16,0)</f>
        <v>0</v>
      </c>
      <c r="I16" s="63"/>
      <c r="J16" s="149"/>
    </row>
    <row r="17" spans="1:10" ht="16.5" customHeight="1">
      <c r="A17" s="1529"/>
      <c r="B17" s="61"/>
      <c r="C17" s="119"/>
      <c r="D17" s="57"/>
      <c r="E17" s="14"/>
      <c r="F17" s="157"/>
      <c r="G17" s="91"/>
      <c r="H17" s="83">
        <f>ROUNDDOWN(E17*G17,0)</f>
        <v>0</v>
      </c>
      <c r="I17" s="63"/>
      <c r="J17" s="149"/>
    </row>
    <row r="18" spans="1:10" ht="16.5" customHeight="1">
      <c r="A18" s="1529"/>
      <c r="B18" s="61"/>
      <c r="C18" s="119"/>
      <c r="D18" s="57"/>
      <c r="E18" s="14"/>
      <c r="F18" s="157"/>
      <c r="G18" s="91"/>
      <c r="H18" s="83">
        <f t="shared" si="1"/>
        <v>0</v>
      </c>
      <c r="I18" s="63"/>
      <c r="J18" s="149"/>
    </row>
    <row r="19" spans="1:10" ht="16.5" customHeight="1">
      <c r="A19" s="1529"/>
      <c r="B19" s="61"/>
      <c r="C19" s="119"/>
      <c r="D19" s="57"/>
      <c r="E19" s="14"/>
      <c r="F19" s="157"/>
      <c r="G19" s="91"/>
      <c r="H19" s="83">
        <f t="shared" si="1"/>
        <v>0</v>
      </c>
      <c r="I19" s="63"/>
      <c r="J19" s="149"/>
    </row>
    <row r="20" spans="1:10" ht="16.5" customHeight="1">
      <c r="A20" s="1529"/>
      <c r="B20" s="15"/>
      <c r="C20" s="53"/>
      <c r="D20" s="117"/>
      <c r="E20" s="16"/>
      <c r="F20" s="154"/>
      <c r="G20" s="91"/>
      <c r="H20" s="83">
        <f t="shared" si="1"/>
        <v>0</v>
      </c>
      <c r="I20" s="72"/>
      <c r="J20" s="143"/>
    </row>
    <row r="21" spans="1:10" ht="16.5" customHeight="1">
      <c r="A21" s="1530"/>
      <c r="B21" s="17"/>
      <c r="C21" s="115"/>
      <c r="D21" s="118"/>
      <c r="E21" s="18"/>
      <c r="F21" s="156"/>
      <c r="G21" s="92"/>
      <c r="H21" s="84">
        <f t="shared" si="1"/>
        <v>0</v>
      </c>
      <c r="I21" s="64"/>
      <c r="J21" s="144"/>
    </row>
    <row r="22" spans="1:10" ht="24" customHeight="1">
      <c r="A22" s="1455" t="s">
        <v>11</v>
      </c>
      <c r="B22" s="1456"/>
      <c r="C22" s="1456"/>
      <c r="D22" s="1456"/>
      <c r="E22" s="1456"/>
      <c r="F22" s="1456"/>
      <c r="G22" s="1449"/>
      <c r="H22" s="68">
        <f>SUM(H10:H21)</f>
        <v>0</v>
      </c>
      <c r="I22" s="1450" t="s">
        <v>31</v>
      </c>
      <c r="J22" s="1457"/>
    </row>
    <row r="23" spans="1:10" ht="30" customHeight="1">
      <c r="A23" s="177" t="s">
        <v>2</v>
      </c>
      <c r="B23" s="1345" t="s">
        <v>12</v>
      </c>
      <c r="C23" s="1346"/>
      <c r="D23" s="1425"/>
      <c r="E23" s="186" t="s">
        <v>6</v>
      </c>
      <c r="F23" s="187" t="s">
        <v>7</v>
      </c>
      <c r="G23" s="188" t="s">
        <v>8</v>
      </c>
      <c r="H23" s="181" t="s">
        <v>25</v>
      </c>
      <c r="I23" s="1441" t="s">
        <v>10</v>
      </c>
      <c r="J23" s="1442"/>
    </row>
    <row r="24" spans="1:10" ht="16.5" customHeight="1">
      <c r="A24" s="1528" t="s">
        <v>137</v>
      </c>
      <c r="B24" s="1405"/>
      <c r="C24" s="1463"/>
      <c r="D24" s="1406"/>
      <c r="E24" s="55"/>
      <c r="F24" s="153"/>
      <c r="G24" s="87"/>
      <c r="H24" s="85">
        <f aca="true" t="shared" si="2" ref="H24:H29">ROUNDDOWN(E24*G24,0)</f>
        <v>0</v>
      </c>
      <c r="I24" s="1405"/>
      <c r="J24" s="1464"/>
    </row>
    <row r="25" spans="1:10" ht="16.5" customHeight="1">
      <c r="A25" s="1529"/>
      <c r="B25" s="1407"/>
      <c r="C25" s="1408"/>
      <c r="D25" s="1409"/>
      <c r="E25" s="56"/>
      <c r="F25" s="154"/>
      <c r="G25" s="88"/>
      <c r="H25" s="83">
        <f t="shared" si="2"/>
        <v>0</v>
      </c>
      <c r="I25" s="1407"/>
      <c r="J25" s="1465"/>
    </row>
    <row r="26" spans="1:10" ht="16.5" customHeight="1">
      <c r="A26" s="1529"/>
      <c r="B26" s="1407"/>
      <c r="C26" s="1408"/>
      <c r="D26" s="1409"/>
      <c r="E26" s="56"/>
      <c r="F26" s="154"/>
      <c r="G26" s="88"/>
      <c r="H26" s="83">
        <f t="shared" si="2"/>
        <v>0</v>
      </c>
      <c r="I26" s="1407"/>
      <c r="J26" s="1465"/>
    </row>
    <row r="27" spans="1:10" ht="16.5" customHeight="1">
      <c r="A27" s="1529"/>
      <c r="B27" s="1407"/>
      <c r="C27" s="1408"/>
      <c r="D27" s="1409"/>
      <c r="E27" s="56"/>
      <c r="F27" s="154"/>
      <c r="G27" s="88"/>
      <c r="H27" s="83">
        <f t="shared" si="2"/>
        <v>0</v>
      </c>
      <c r="I27" s="1407"/>
      <c r="J27" s="1465"/>
    </row>
    <row r="28" spans="1:10" ht="16.5" customHeight="1">
      <c r="A28" s="1529"/>
      <c r="B28" s="1407"/>
      <c r="C28" s="1408"/>
      <c r="D28" s="1409"/>
      <c r="E28" s="56"/>
      <c r="F28" s="154"/>
      <c r="G28" s="88"/>
      <c r="H28" s="83">
        <f t="shared" si="2"/>
        <v>0</v>
      </c>
      <c r="I28" s="1407"/>
      <c r="J28" s="1465"/>
    </row>
    <row r="29" spans="1:12" ht="16.5" customHeight="1">
      <c r="A29" s="1530"/>
      <c r="B29" s="1396"/>
      <c r="C29" s="1397"/>
      <c r="D29" s="1398"/>
      <c r="E29" s="18"/>
      <c r="F29" s="156"/>
      <c r="G29" s="89"/>
      <c r="H29" s="84">
        <f t="shared" si="2"/>
        <v>0</v>
      </c>
      <c r="I29" s="1396"/>
      <c r="J29" s="1474"/>
      <c r="L29" s="37"/>
    </row>
    <row r="30" spans="1:10" ht="24" customHeight="1" thickBot="1">
      <c r="A30" s="1418" t="s">
        <v>16</v>
      </c>
      <c r="B30" s="1419"/>
      <c r="C30" s="1419"/>
      <c r="D30" s="1419"/>
      <c r="E30" s="1419"/>
      <c r="F30" s="1419"/>
      <c r="G30" s="1420"/>
      <c r="H30" s="67">
        <f>SUM(H24:H29)</f>
        <v>0</v>
      </c>
      <c r="I30" s="1421" t="s">
        <v>31</v>
      </c>
      <c r="J30" s="1475"/>
    </row>
    <row r="31" spans="1:10" ht="27" customHeight="1" thickBot="1">
      <c r="A31" s="1426" t="s">
        <v>148</v>
      </c>
      <c r="B31" s="1427"/>
      <c r="C31" s="1428"/>
      <c r="D31" s="1428"/>
      <c r="E31" s="1428"/>
      <c r="F31" s="1428"/>
      <c r="G31" s="1429"/>
      <c r="H31" s="209">
        <f>H22+H30</f>
        <v>0</v>
      </c>
      <c r="I31" s="1430" t="s">
        <v>17</v>
      </c>
      <c r="J31" s="1431"/>
    </row>
    <row r="32" spans="1:12" ht="17.25">
      <c r="A32" s="23" t="s">
        <v>94</v>
      </c>
      <c r="B32" s="23"/>
      <c r="C32" s="21"/>
      <c r="D32" s="21"/>
      <c r="E32" s="21"/>
      <c r="F32" s="21"/>
      <c r="G32" s="21"/>
      <c r="H32" s="21"/>
      <c r="I32" s="22"/>
      <c r="J32" s="126"/>
      <c r="K32" s="22"/>
      <c r="L32" s="37"/>
    </row>
    <row r="33" spans="1:10" ht="30" customHeight="1">
      <c r="A33" s="183" t="s">
        <v>2</v>
      </c>
      <c r="B33" s="1345" t="s">
        <v>12</v>
      </c>
      <c r="C33" s="1346"/>
      <c r="D33" s="1346"/>
      <c r="E33" s="1346"/>
      <c r="F33" s="1346"/>
      <c r="G33" s="1425"/>
      <c r="H33" s="181" t="s">
        <v>25</v>
      </c>
      <c r="I33" s="1345" t="s">
        <v>10</v>
      </c>
      <c r="J33" s="1425"/>
    </row>
    <row r="34" spans="1:10" ht="16.5" customHeight="1">
      <c r="A34" s="1400" t="s">
        <v>88</v>
      </c>
      <c r="B34" s="1402"/>
      <c r="C34" s="1403"/>
      <c r="D34" s="1403"/>
      <c r="E34" s="1403"/>
      <c r="F34" s="1403"/>
      <c r="G34" s="1404"/>
      <c r="H34" s="74"/>
      <c r="I34" s="1405"/>
      <c r="J34" s="1406"/>
    </row>
    <row r="35" spans="1:10" ht="16.5" customHeight="1">
      <c r="A35" s="1400"/>
      <c r="B35" s="1407"/>
      <c r="C35" s="1408"/>
      <c r="D35" s="1408"/>
      <c r="E35" s="1408"/>
      <c r="F35" s="1408"/>
      <c r="G35" s="1409"/>
      <c r="H35" s="72"/>
      <c r="I35" s="1407"/>
      <c r="J35" s="1409"/>
    </row>
    <row r="36" spans="1:10" ht="16.5" customHeight="1">
      <c r="A36" s="1400"/>
      <c r="B36" s="1407"/>
      <c r="C36" s="1408"/>
      <c r="D36" s="1408"/>
      <c r="E36" s="1408"/>
      <c r="F36" s="1408"/>
      <c r="G36" s="1409"/>
      <c r="H36" s="72"/>
      <c r="I36" s="1407"/>
      <c r="J36" s="1409"/>
    </row>
    <row r="37" spans="1:12" ht="16.5" customHeight="1">
      <c r="A37" s="1401"/>
      <c r="B37" s="1481"/>
      <c r="C37" s="1482"/>
      <c r="D37" s="1482"/>
      <c r="E37" s="1482"/>
      <c r="F37" s="1482"/>
      <c r="G37" s="1483"/>
      <c r="H37" s="64"/>
      <c r="I37" s="1396"/>
      <c r="J37" s="1398"/>
      <c r="L37" s="37"/>
    </row>
    <row r="38" spans="1:10" ht="24" customHeight="1">
      <c r="A38" s="1448" t="s">
        <v>149</v>
      </c>
      <c r="B38" s="1449"/>
      <c r="C38" s="1448"/>
      <c r="D38" s="1448"/>
      <c r="E38" s="1448"/>
      <c r="F38" s="1448"/>
      <c r="G38" s="1450"/>
      <c r="H38" s="68">
        <f>SUM(H34:H37)</f>
        <v>0</v>
      </c>
      <c r="I38" s="1394" t="s">
        <v>21</v>
      </c>
      <c r="J38" s="1395"/>
    </row>
    <row r="39" spans="1:10" ht="15" customHeight="1">
      <c r="A39" s="47"/>
      <c r="B39" s="47"/>
      <c r="C39" s="47"/>
      <c r="D39" s="47"/>
      <c r="E39" s="47"/>
      <c r="F39" s="47"/>
      <c r="G39" s="47"/>
      <c r="H39" s="47"/>
      <c r="I39" s="47"/>
      <c r="J39" s="47"/>
    </row>
    <row r="40" spans="1:10" ht="21" customHeight="1" thickBot="1">
      <c r="A40" s="42" t="s">
        <v>150</v>
      </c>
      <c r="B40" s="40"/>
      <c r="C40" s="32"/>
      <c r="D40" s="32"/>
      <c r="E40" s="32"/>
      <c r="F40" s="32"/>
      <c r="G40" s="32"/>
      <c r="H40" s="32"/>
      <c r="I40" s="32"/>
      <c r="J40" s="41"/>
    </row>
    <row r="41" spans="1:10" ht="30" customHeight="1">
      <c r="A41" s="168" t="s">
        <v>2</v>
      </c>
      <c r="B41" s="169" t="s">
        <v>3</v>
      </c>
      <c r="C41" s="170" t="s">
        <v>4</v>
      </c>
      <c r="D41" s="184" t="s">
        <v>23</v>
      </c>
      <c r="E41" s="172" t="s">
        <v>6</v>
      </c>
      <c r="F41" s="170" t="s">
        <v>7</v>
      </c>
      <c r="G41" s="185" t="s">
        <v>8</v>
      </c>
      <c r="H41" s="174" t="s">
        <v>25</v>
      </c>
      <c r="I41" s="175" t="s">
        <v>9</v>
      </c>
      <c r="J41" s="176" t="s">
        <v>10</v>
      </c>
    </row>
    <row r="42" spans="1:10" ht="16.5" customHeight="1">
      <c r="A42" s="1528" t="s">
        <v>139</v>
      </c>
      <c r="B42" s="11"/>
      <c r="C42" s="52"/>
      <c r="D42" s="116"/>
      <c r="E42" s="12"/>
      <c r="F42" s="153"/>
      <c r="G42" s="90"/>
      <c r="H42" s="85">
        <f aca="true" t="shared" si="3" ref="H42:H53">ROUNDDOWN(E42*G42,0)</f>
        <v>0</v>
      </c>
      <c r="I42" s="65"/>
      <c r="J42" s="142"/>
    </row>
    <row r="43" spans="1:10" ht="16.5" customHeight="1">
      <c r="A43" s="1529"/>
      <c r="B43" s="13"/>
      <c r="C43" s="119"/>
      <c r="D43" s="57"/>
      <c r="E43" s="14"/>
      <c r="F43" s="157"/>
      <c r="G43" s="91"/>
      <c r="H43" s="83">
        <f t="shared" si="3"/>
        <v>0</v>
      </c>
      <c r="I43" s="63"/>
      <c r="J43" s="149"/>
    </row>
    <row r="44" spans="1:10" ht="16.5" customHeight="1">
      <c r="A44" s="1529"/>
      <c r="B44" s="61"/>
      <c r="C44" s="119"/>
      <c r="D44" s="57"/>
      <c r="E44" s="14"/>
      <c r="F44" s="157"/>
      <c r="G44" s="91"/>
      <c r="H44" s="83">
        <f t="shared" si="3"/>
        <v>0</v>
      </c>
      <c r="I44" s="63"/>
      <c r="J44" s="149"/>
    </row>
    <row r="45" spans="1:10" ht="16.5" customHeight="1">
      <c r="A45" s="1529"/>
      <c r="B45" s="61"/>
      <c r="C45" s="119"/>
      <c r="D45" s="57"/>
      <c r="E45" s="14"/>
      <c r="F45" s="157"/>
      <c r="G45" s="91"/>
      <c r="H45" s="83">
        <f t="shared" si="3"/>
        <v>0</v>
      </c>
      <c r="I45" s="63"/>
      <c r="J45" s="149"/>
    </row>
    <row r="46" spans="1:10" ht="16.5" customHeight="1">
      <c r="A46" s="1529"/>
      <c r="B46" s="61"/>
      <c r="C46" s="119"/>
      <c r="D46" s="57"/>
      <c r="E46" s="14"/>
      <c r="F46" s="157"/>
      <c r="G46" s="91"/>
      <c r="H46" s="83">
        <f>ROUNDDOWN(E46*G46,0)</f>
        <v>0</v>
      </c>
      <c r="I46" s="63"/>
      <c r="J46" s="149"/>
    </row>
    <row r="47" spans="1:10" ht="16.5" customHeight="1">
      <c r="A47" s="1529"/>
      <c r="B47" s="61"/>
      <c r="C47" s="119"/>
      <c r="D47" s="57"/>
      <c r="E47" s="14"/>
      <c r="F47" s="157"/>
      <c r="G47" s="91"/>
      <c r="H47" s="83">
        <f>ROUNDDOWN(E47*G47,0)</f>
        <v>0</v>
      </c>
      <c r="I47" s="63"/>
      <c r="J47" s="149"/>
    </row>
    <row r="48" spans="1:10" ht="16.5" customHeight="1">
      <c r="A48" s="1529"/>
      <c r="B48" s="61"/>
      <c r="C48" s="119"/>
      <c r="D48" s="57"/>
      <c r="E48" s="14"/>
      <c r="F48" s="157"/>
      <c r="G48" s="91"/>
      <c r="H48" s="83">
        <f t="shared" si="3"/>
        <v>0</v>
      </c>
      <c r="I48" s="63"/>
      <c r="J48" s="149"/>
    </row>
    <row r="49" spans="1:10" ht="16.5" customHeight="1">
      <c r="A49" s="1529"/>
      <c r="B49" s="61"/>
      <c r="C49" s="119"/>
      <c r="D49" s="57"/>
      <c r="E49" s="14"/>
      <c r="F49" s="157"/>
      <c r="G49" s="91"/>
      <c r="H49" s="83">
        <f t="shared" si="3"/>
        <v>0</v>
      </c>
      <c r="I49" s="63"/>
      <c r="J49" s="149"/>
    </row>
    <row r="50" spans="1:10" ht="16.5" customHeight="1">
      <c r="A50" s="1529"/>
      <c r="B50" s="61"/>
      <c r="C50" s="119"/>
      <c r="D50" s="57"/>
      <c r="E50" s="14"/>
      <c r="F50" s="157"/>
      <c r="G50" s="91"/>
      <c r="H50" s="83">
        <f t="shared" si="3"/>
        <v>0</v>
      </c>
      <c r="I50" s="63"/>
      <c r="J50" s="149"/>
    </row>
    <row r="51" spans="1:10" ht="16.5" customHeight="1">
      <c r="A51" s="1529"/>
      <c r="B51" s="61"/>
      <c r="C51" s="119"/>
      <c r="D51" s="57"/>
      <c r="E51" s="14"/>
      <c r="F51" s="157"/>
      <c r="G51" s="91"/>
      <c r="H51" s="83">
        <f t="shared" si="3"/>
        <v>0</v>
      </c>
      <c r="I51" s="63"/>
      <c r="J51" s="149"/>
    </row>
    <row r="52" spans="1:10" ht="16.5" customHeight="1">
      <c r="A52" s="1529"/>
      <c r="B52" s="13"/>
      <c r="C52" s="119"/>
      <c r="D52" s="57"/>
      <c r="E52" s="14"/>
      <c r="F52" s="157"/>
      <c r="G52" s="96"/>
      <c r="H52" s="83">
        <f t="shared" si="3"/>
        <v>0</v>
      </c>
      <c r="I52" s="74"/>
      <c r="J52" s="149"/>
    </row>
    <row r="53" spans="1:10" ht="16.5" customHeight="1">
      <c r="A53" s="1530"/>
      <c r="B53" s="17"/>
      <c r="C53" s="115"/>
      <c r="D53" s="118"/>
      <c r="E53" s="18"/>
      <c r="F53" s="156"/>
      <c r="G53" s="92"/>
      <c r="H53" s="84">
        <f t="shared" si="3"/>
        <v>0</v>
      </c>
      <c r="I53" s="64"/>
      <c r="J53" s="144"/>
    </row>
    <row r="54" spans="1:10" ht="24" customHeight="1">
      <c r="A54" s="1455" t="s">
        <v>11</v>
      </c>
      <c r="B54" s="1456"/>
      <c r="C54" s="1456"/>
      <c r="D54" s="1456"/>
      <c r="E54" s="1456"/>
      <c r="F54" s="1456"/>
      <c r="G54" s="1449"/>
      <c r="H54" s="68">
        <f>SUM(H42:H53)</f>
        <v>0</v>
      </c>
      <c r="I54" s="1450" t="s">
        <v>31</v>
      </c>
      <c r="J54" s="1457"/>
    </row>
    <row r="55" spans="1:10" ht="30" customHeight="1">
      <c r="A55" s="177" t="s">
        <v>2</v>
      </c>
      <c r="B55" s="1345" t="s">
        <v>12</v>
      </c>
      <c r="C55" s="1346"/>
      <c r="D55" s="1425"/>
      <c r="E55" s="186" t="s">
        <v>6</v>
      </c>
      <c r="F55" s="187" t="s">
        <v>7</v>
      </c>
      <c r="G55" s="188" t="s">
        <v>8</v>
      </c>
      <c r="H55" s="181" t="s">
        <v>25</v>
      </c>
      <c r="I55" s="1441" t="s">
        <v>10</v>
      </c>
      <c r="J55" s="1442"/>
    </row>
    <row r="56" spans="1:10" ht="16.5" customHeight="1">
      <c r="A56" s="1528" t="s">
        <v>138</v>
      </c>
      <c r="B56" s="1405"/>
      <c r="C56" s="1463"/>
      <c r="D56" s="1406"/>
      <c r="E56" s="55"/>
      <c r="F56" s="153"/>
      <c r="G56" s="87"/>
      <c r="H56" s="85">
        <f>ROUNDDOWN(E56*G56,0)</f>
        <v>0</v>
      </c>
      <c r="I56" s="1405"/>
      <c r="J56" s="1464"/>
    </row>
    <row r="57" spans="1:10" ht="16.5" customHeight="1">
      <c r="A57" s="1529"/>
      <c r="B57" s="1407"/>
      <c r="C57" s="1408"/>
      <c r="D57" s="1409"/>
      <c r="E57" s="56"/>
      <c r="F57" s="154"/>
      <c r="G57" s="88"/>
      <c r="H57" s="83">
        <f>ROUNDDOWN(E57*G57,0)</f>
        <v>0</v>
      </c>
      <c r="I57" s="1407"/>
      <c r="J57" s="1465"/>
    </row>
    <row r="58" spans="1:10" ht="16.5" customHeight="1">
      <c r="A58" s="1529"/>
      <c r="B58" s="1407"/>
      <c r="C58" s="1408"/>
      <c r="D58" s="1409"/>
      <c r="E58" s="56"/>
      <c r="F58" s="154"/>
      <c r="G58" s="88"/>
      <c r="H58" s="83">
        <f>ROUNDDOWN(E58*G58,0)</f>
        <v>0</v>
      </c>
      <c r="I58" s="1407"/>
      <c r="J58" s="1465"/>
    </row>
    <row r="59" spans="1:10" ht="16.5" customHeight="1">
      <c r="A59" s="1529"/>
      <c r="B59" s="1407"/>
      <c r="C59" s="1408"/>
      <c r="D59" s="1409"/>
      <c r="E59" s="56"/>
      <c r="F59" s="154"/>
      <c r="G59" s="88"/>
      <c r="H59" s="83">
        <f>ROUNDDOWN(E59*G59,0)</f>
        <v>0</v>
      </c>
      <c r="I59" s="1407"/>
      <c r="J59" s="1465"/>
    </row>
    <row r="60" spans="1:12" ht="16.5" customHeight="1">
      <c r="A60" s="1530"/>
      <c r="B60" s="1396"/>
      <c r="C60" s="1397"/>
      <c r="D60" s="1398"/>
      <c r="E60" s="18"/>
      <c r="F60" s="156"/>
      <c r="G60" s="89"/>
      <c r="H60" s="84">
        <f>ROUNDDOWN(E60*G60,0)</f>
        <v>0</v>
      </c>
      <c r="I60" s="1396"/>
      <c r="J60" s="1474"/>
      <c r="L60" s="37"/>
    </row>
    <row r="61" spans="1:10" ht="24" customHeight="1" thickBot="1">
      <c r="A61" s="1418" t="s">
        <v>16</v>
      </c>
      <c r="B61" s="1419"/>
      <c r="C61" s="1419"/>
      <c r="D61" s="1419"/>
      <c r="E61" s="1419"/>
      <c r="F61" s="1419"/>
      <c r="G61" s="1420"/>
      <c r="H61" s="67">
        <f>SUM(H56:H60)</f>
        <v>0</v>
      </c>
      <c r="I61" s="1421" t="s">
        <v>31</v>
      </c>
      <c r="J61" s="1475"/>
    </row>
    <row r="62" spans="1:10" ht="27" customHeight="1" thickBot="1">
      <c r="A62" s="1426" t="s">
        <v>151</v>
      </c>
      <c r="B62" s="1427"/>
      <c r="C62" s="1428"/>
      <c r="D62" s="1428"/>
      <c r="E62" s="1428"/>
      <c r="F62" s="1428"/>
      <c r="G62" s="1429"/>
      <c r="H62" s="209">
        <f>H54+H61</f>
        <v>0</v>
      </c>
      <c r="I62" s="1430" t="s">
        <v>17</v>
      </c>
      <c r="J62" s="1431"/>
    </row>
    <row r="63" spans="1:10" ht="13.5">
      <c r="A63" s="24" t="s">
        <v>22</v>
      </c>
      <c r="B63" s="21"/>
      <c r="C63" s="21"/>
      <c r="D63" s="21"/>
      <c r="E63" s="21"/>
      <c r="F63" s="21"/>
      <c r="G63" s="21"/>
      <c r="H63" s="22"/>
      <c r="I63" s="22"/>
      <c r="J63" s="22"/>
    </row>
  </sheetData>
  <sheetProtection/>
  <mergeCells count="57">
    <mergeCell ref="I60:J60"/>
    <mergeCell ref="I35:J35"/>
    <mergeCell ref="B57:D57"/>
    <mergeCell ref="I57:J57"/>
    <mergeCell ref="B58:D58"/>
    <mergeCell ref="I56:J56"/>
    <mergeCell ref="B59:D59"/>
    <mergeCell ref="I59:J59"/>
    <mergeCell ref="B60:D60"/>
    <mergeCell ref="B56:D56"/>
    <mergeCell ref="A56:A60"/>
    <mergeCell ref="B29:D29"/>
    <mergeCell ref="B26:D26"/>
    <mergeCell ref="I26:J26"/>
    <mergeCell ref="A34:A37"/>
    <mergeCell ref="B34:G34"/>
    <mergeCell ref="B36:G36"/>
    <mergeCell ref="I36:J36"/>
    <mergeCell ref="I31:J31"/>
    <mergeCell ref="I34:J34"/>
    <mergeCell ref="I29:J29"/>
    <mergeCell ref="I28:J28"/>
    <mergeCell ref="A62:G62"/>
    <mergeCell ref="I62:J62"/>
    <mergeCell ref="A38:G38"/>
    <mergeCell ref="I38:J38"/>
    <mergeCell ref="A61:G61"/>
    <mergeCell ref="I58:J58"/>
    <mergeCell ref="I55:J55"/>
    <mergeCell ref="I61:J61"/>
    <mergeCell ref="B28:D28"/>
    <mergeCell ref="B55:D55"/>
    <mergeCell ref="A31:G31"/>
    <mergeCell ref="A54:G54"/>
    <mergeCell ref="A24:A29"/>
    <mergeCell ref="B27:D27"/>
    <mergeCell ref="I27:J27"/>
    <mergeCell ref="I23:J23"/>
    <mergeCell ref="I24:J24"/>
    <mergeCell ref="B25:D25"/>
    <mergeCell ref="I25:J25"/>
    <mergeCell ref="B23:D23"/>
    <mergeCell ref="B24:D24"/>
    <mergeCell ref="I54:J54"/>
    <mergeCell ref="A42:A53"/>
    <mergeCell ref="B33:G33"/>
    <mergeCell ref="A30:G30"/>
    <mergeCell ref="I30:J30"/>
    <mergeCell ref="I33:J33"/>
    <mergeCell ref="I37:J37"/>
    <mergeCell ref="B35:G35"/>
    <mergeCell ref="B37:G37"/>
    <mergeCell ref="A2:J2"/>
    <mergeCell ref="A3:J3"/>
    <mergeCell ref="A10:A21"/>
    <mergeCell ref="A22:G22"/>
    <mergeCell ref="I22:J22"/>
  </mergeCells>
  <printOptions horizontalCentered="1"/>
  <pageMargins left="0.3937007874015748" right="0.35433070866141736" top="0.7480314960629921" bottom="0.3937007874015748" header="0.3937007874015748" footer="0.31496062992125984"/>
  <pageSetup horizontalDpi="600" verticalDpi="600" orientation="portrait" paperSize="9" scale="71" r:id="rId1"/>
  <headerFooter alignWithMargins="0">
    <oddHeader>&amp;R&amp;"ＭＳ 明朝,標準"&amp;14定型様式３　</oddHeader>
  </headerFooter>
</worksheet>
</file>

<file path=xl/worksheets/sheet13.xml><?xml version="1.0" encoding="utf-8"?>
<worksheet xmlns="http://schemas.openxmlformats.org/spreadsheetml/2006/main" xmlns:r="http://schemas.openxmlformats.org/officeDocument/2006/relationships">
  <dimension ref="A1:N59"/>
  <sheetViews>
    <sheetView view="pageBreakPreview" zoomScale="85" zoomScaleNormal="90" zoomScaleSheetLayoutView="85" zoomScalePageLayoutView="0" workbookViewId="0" topLeftCell="A1">
      <selection activeCell="A1" sqref="A1"/>
    </sheetView>
  </sheetViews>
  <sheetFormatPr defaultColWidth="9.00390625" defaultRowHeight="13.5"/>
  <cols>
    <col min="1" max="1" width="12.375" style="31" customWidth="1"/>
    <col min="2" max="2" width="7.625" style="31" customWidth="1"/>
    <col min="3" max="6" width="15.625" style="31" customWidth="1"/>
    <col min="7" max="7" width="7.375" style="31" customWidth="1"/>
    <col min="8" max="10" width="10.625" style="31" customWidth="1"/>
    <col min="11" max="11" width="13.375" style="31" customWidth="1"/>
    <col min="12" max="13" width="9.00390625" style="31" customWidth="1"/>
    <col min="14" max="14" width="47.75390625" style="31" customWidth="1"/>
    <col min="15" max="16384" width="9.00390625" style="31" customWidth="1"/>
  </cols>
  <sheetData>
    <row r="1" spans="1:11" ht="18" customHeight="1">
      <c r="A1" s="632"/>
      <c r="B1" s="633"/>
      <c r="C1" s="633"/>
      <c r="D1" s="633"/>
      <c r="E1" s="633"/>
      <c r="F1" s="633"/>
      <c r="G1" s="633"/>
      <c r="H1" s="633"/>
      <c r="I1" s="633"/>
      <c r="J1" s="633"/>
      <c r="K1" s="634">
        <f>'実施計画書'!AH1</f>
      </c>
    </row>
    <row r="2" spans="1:11" ht="21" customHeight="1">
      <c r="A2" s="1553" t="s">
        <v>78</v>
      </c>
      <c r="B2" s="1553"/>
      <c r="C2" s="1553"/>
      <c r="D2" s="1554"/>
      <c r="E2" s="1555"/>
      <c r="F2" s="1555"/>
      <c r="G2" s="1555"/>
      <c r="H2" s="1555"/>
      <c r="I2" s="1555"/>
      <c r="J2" s="1555"/>
      <c r="K2" s="1555"/>
    </row>
    <row r="3" spans="1:11" ht="15" customHeight="1">
      <c r="A3" s="635"/>
      <c r="B3" s="635"/>
      <c r="C3" s="635"/>
      <c r="D3" s="635"/>
      <c r="E3" s="636"/>
      <c r="F3" s="636"/>
      <c r="G3" s="636"/>
      <c r="H3" s="636"/>
      <c r="I3" s="636"/>
      <c r="J3" s="636"/>
      <c r="K3" s="636"/>
    </row>
    <row r="4" spans="1:11" ht="14.25">
      <c r="A4" s="637" t="s">
        <v>28</v>
      </c>
      <c r="B4" s="638"/>
      <c r="C4" s="638"/>
      <c r="D4" s="638"/>
      <c r="E4" s="633"/>
      <c r="F4" s="633"/>
      <c r="G4" s="633"/>
      <c r="H4" s="633"/>
      <c r="I4" s="633"/>
      <c r="J4" s="633"/>
      <c r="K4" s="639"/>
    </row>
    <row r="5" spans="1:11" ht="13.5">
      <c r="A5" s="640" t="s">
        <v>29</v>
      </c>
      <c r="B5" s="641"/>
      <c r="C5" s="641"/>
      <c r="D5" s="641"/>
      <c r="E5" s="633"/>
      <c r="F5" s="633"/>
      <c r="G5" s="633"/>
      <c r="H5" s="633"/>
      <c r="I5" s="633"/>
      <c r="J5" s="633"/>
      <c r="K5" s="633"/>
    </row>
    <row r="6" spans="1:11" ht="14.25">
      <c r="A6" s="642"/>
      <c r="B6" s="638"/>
      <c r="C6" s="638"/>
      <c r="D6" s="638"/>
      <c r="E6" s="633"/>
      <c r="F6" s="633"/>
      <c r="G6" s="633"/>
      <c r="H6" s="633"/>
      <c r="I6" s="633"/>
      <c r="J6" s="633"/>
      <c r="K6" s="639" t="s">
        <v>0</v>
      </c>
    </row>
    <row r="7" spans="1:11" ht="23.25" customHeight="1" thickBot="1">
      <c r="A7" s="643" t="s">
        <v>1</v>
      </c>
      <c r="B7" s="638"/>
      <c r="C7" s="638"/>
      <c r="D7" s="638"/>
      <c r="E7" s="633"/>
      <c r="F7" s="633"/>
      <c r="G7" s="633"/>
      <c r="H7" s="633"/>
      <c r="I7" s="633"/>
      <c r="J7" s="633"/>
      <c r="K7" s="639" t="s">
        <v>30</v>
      </c>
    </row>
    <row r="8" spans="1:11" ht="37.5" customHeight="1">
      <c r="A8" s="644" t="s">
        <v>2</v>
      </c>
      <c r="B8" s="645" t="s">
        <v>99</v>
      </c>
      <c r="C8" s="1563" t="s">
        <v>37</v>
      </c>
      <c r="D8" s="1564"/>
      <c r="E8" s="1565" t="s">
        <v>106</v>
      </c>
      <c r="F8" s="1566"/>
      <c r="G8" s="645" t="s">
        <v>6</v>
      </c>
      <c r="H8" s="646" t="s">
        <v>8</v>
      </c>
      <c r="I8" s="647" t="s">
        <v>25</v>
      </c>
      <c r="J8" s="1617" t="s">
        <v>10</v>
      </c>
      <c r="K8" s="1618"/>
    </row>
    <row r="9" spans="1:11" ht="16.5" customHeight="1">
      <c r="A9" s="1556" t="s">
        <v>77</v>
      </c>
      <c r="B9" s="165" t="s">
        <v>107</v>
      </c>
      <c r="C9" s="1550" t="s">
        <v>100</v>
      </c>
      <c r="D9" s="1551"/>
      <c r="E9" s="1550" t="s">
        <v>115</v>
      </c>
      <c r="F9" s="1552"/>
      <c r="G9" s="597"/>
      <c r="H9" s="592">
        <v>38000</v>
      </c>
      <c r="I9" s="82">
        <f aca="true" t="shared" si="0" ref="I9:I18">ROUNDDOWN(G9*H9,0)</f>
        <v>0</v>
      </c>
      <c r="J9" s="1619"/>
      <c r="K9" s="1620"/>
    </row>
    <row r="10" spans="1:11" ht="16.5" customHeight="1">
      <c r="A10" s="1557"/>
      <c r="B10" s="166" t="s">
        <v>108</v>
      </c>
      <c r="C10" s="1541" t="s">
        <v>100</v>
      </c>
      <c r="D10" s="1542"/>
      <c r="E10" s="1541" t="s">
        <v>116</v>
      </c>
      <c r="F10" s="1543" t="s">
        <v>96</v>
      </c>
      <c r="G10" s="598"/>
      <c r="H10" s="593">
        <v>43000</v>
      </c>
      <c r="I10" s="83">
        <f t="shared" si="0"/>
        <v>0</v>
      </c>
      <c r="J10" s="1621"/>
      <c r="K10" s="1622"/>
    </row>
    <row r="11" spans="1:11" ht="16.5" customHeight="1">
      <c r="A11" s="1557"/>
      <c r="B11" s="166" t="s">
        <v>109</v>
      </c>
      <c r="C11" s="1541" t="s">
        <v>101</v>
      </c>
      <c r="D11" s="1542"/>
      <c r="E11" s="1541" t="s">
        <v>117</v>
      </c>
      <c r="F11" s="1543" t="s">
        <v>96</v>
      </c>
      <c r="G11" s="598"/>
      <c r="H11" s="593">
        <v>6000</v>
      </c>
      <c r="I11" s="83">
        <f t="shared" si="0"/>
        <v>0</v>
      </c>
      <c r="J11" s="1621"/>
      <c r="K11" s="1622"/>
    </row>
    <row r="12" spans="1:11" ht="16.5" customHeight="1">
      <c r="A12" s="1557"/>
      <c r="B12" s="166" t="s">
        <v>110</v>
      </c>
      <c r="C12" s="1541" t="s">
        <v>101</v>
      </c>
      <c r="D12" s="1542"/>
      <c r="E12" s="1541" t="s">
        <v>118</v>
      </c>
      <c r="F12" s="1543" t="s">
        <v>96</v>
      </c>
      <c r="G12" s="598"/>
      <c r="H12" s="593">
        <v>8500</v>
      </c>
      <c r="I12" s="83">
        <f t="shared" si="0"/>
        <v>0</v>
      </c>
      <c r="J12" s="1621"/>
      <c r="K12" s="1622"/>
    </row>
    <row r="13" spans="1:11" ht="16.5" customHeight="1">
      <c r="A13" s="1557"/>
      <c r="B13" s="166" t="s">
        <v>140</v>
      </c>
      <c r="C13" s="1541" t="s">
        <v>113</v>
      </c>
      <c r="D13" s="1542"/>
      <c r="E13" s="1541" t="s">
        <v>119</v>
      </c>
      <c r="F13" s="1543" t="s">
        <v>96</v>
      </c>
      <c r="G13" s="599"/>
      <c r="H13" s="593">
        <v>13500</v>
      </c>
      <c r="I13" s="83">
        <f t="shared" si="0"/>
        <v>0</v>
      </c>
      <c r="J13" s="1621"/>
      <c r="K13" s="1622"/>
    </row>
    <row r="14" spans="1:11" ht="16.5" customHeight="1">
      <c r="A14" s="1557"/>
      <c r="B14" s="166" t="s">
        <v>111</v>
      </c>
      <c r="C14" s="1541" t="s">
        <v>102</v>
      </c>
      <c r="D14" s="1542"/>
      <c r="E14" s="1541" t="s">
        <v>119</v>
      </c>
      <c r="F14" s="1543" t="s">
        <v>96</v>
      </c>
      <c r="G14" s="599"/>
      <c r="H14" s="593">
        <v>17000</v>
      </c>
      <c r="I14" s="83">
        <f t="shared" si="0"/>
        <v>0</v>
      </c>
      <c r="J14" s="1621"/>
      <c r="K14" s="1622"/>
    </row>
    <row r="15" spans="1:11" ht="16.5" customHeight="1">
      <c r="A15" s="1557"/>
      <c r="B15" s="166" t="s">
        <v>112</v>
      </c>
      <c r="C15" s="1541" t="s">
        <v>102</v>
      </c>
      <c r="D15" s="1542"/>
      <c r="E15" s="1541" t="s">
        <v>120</v>
      </c>
      <c r="F15" s="1543" t="s">
        <v>96</v>
      </c>
      <c r="G15" s="599"/>
      <c r="H15" s="593">
        <v>26000</v>
      </c>
      <c r="I15" s="83">
        <f t="shared" si="0"/>
        <v>0</v>
      </c>
      <c r="J15" s="1621"/>
      <c r="K15" s="1622"/>
    </row>
    <row r="16" spans="1:11" ht="16.5" customHeight="1">
      <c r="A16" s="1557"/>
      <c r="B16" s="166" t="s">
        <v>141</v>
      </c>
      <c r="C16" s="1541" t="s">
        <v>103</v>
      </c>
      <c r="D16" s="1542"/>
      <c r="E16" s="1541" t="s">
        <v>119</v>
      </c>
      <c r="F16" s="1543" t="s">
        <v>96</v>
      </c>
      <c r="G16" s="599"/>
      <c r="H16" s="593">
        <v>12000</v>
      </c>
      <c r="I16" s="83">
        <f t="shared" si="0"/>
        <v>0</v>
      </c>
      <c r="J16" s="1621"/>
      <c r="K16" s="1622"/>
    </row>
    <row r="17" spans="1:11" ht="16.5" customHeight="1">
      <c r="A17" s="1557"/>
      <c r="B17" s="166" t="s">
        <v>142</v>
      </c>
      <c r="C17" s="1541" t="s">
        <v>104</v>
      </c>
      <c r="D17" s="1542"/>
      <c r="E17" s="1541" t="s">
        <v>114</v>
      </c>
      <c r="F17" s="1543"/>
      <c r="G17" s="598"/>
      <c r="H17" s="593">
        <v>10000</v>
      </c>
      <c r="I17" s="83">
        <f t="shared" si="0"/>
        <v>0</v>
      </c>
      <c r="J17" s="1621"/>
      <c r="K17" s="1622"/>
    </row>
    <row r="18" spans="1:11" ht="16.5" customHeight="1">
      <c r="A18" s="1557"/>
      <c r="B18" s="167" t="s">
        <v>143</v>
      </c>
      <c r="C18" s="1544" t="s">
        <v>105</v>
      </c>
      <c r="D18" s="1546"/>
      <c r="E18" s="1544" t="s">
        <v>114</v>
      </c>
      <c r="F18" s="1545"/>
      <c r="G18" s="598"/>
      <c r="H18" s="593">
        <v>4000</v>
      </c>
      <c r="I18" s="84">
        <f t="shared" si="0"/>
        <v>0</v>
      </c>
      <c r="J18" s="1629"/>
      <c r="K18" s="1630"/>
    </row>
    <row r="19" spans="1:11" ht="24.75" customHeight="1">
      <c r="A19" s="1558" t="s">
        <v>40</v>
      </c>
      <c r="B19" s="1559"/>
      <c r="C19" s="1559"/>
      <c r="D19" s="1559"/>
      <c r="E19" s="1559"/>
      <c r="F19" s="1559"/>
      <c r="G19" s="1559"/>
      <c r="H19" s="1560"/>
      <c r="I19" s="134">
        <f>SUM(I9:I18)</f>
        <v>0</v>
      </c>
      <c r="J19" s="1561" t="s">
        <v>31</v>
      </c>
      <c r="K19" s="1562"/>
    </row>
    <row r="20" spans="1:11" ht="37.5" customHeight="1">
      <c r="A20" s="648" t="s">
        <v>2</v>
      </c>
      <c r="B20" s="650" t="s">
        <v>83</v>
      </c>
      <c r="C20" s="1604" t="s">
        <v>84</v>
      </c>
      <c r="D20" s="1605"/>
      <c r="E20" s="1608" t="s">
        <v>23</v>
      </c>
      <c r="F20" s="1609"/>
      <c r="G20" s="652" t="s">
        <v>6</v>
      </c>
      <c r="H20" s="651" t="s">
        <v>8</v>
      </c>
      <c r="I20" s="653" t="s">
        <v>25</v>
      </c>
      <c r="J20" s="654" t="s">
        <v>9</v>
      </c>
      <c r="K20" s="655" t="s">
        <v>10</v>
      </c>
    </row>
    <row r="21" spans="1:11" ht="16.5" customHeight="1">
      <c r="A21" s="1556" t="s">
        <v>79</v>
      </c>
      <c r="B21" s="600"/>
      <c r="C21" s="1606"/>
      <c r="D21" s="1607"/>
      <c r="E21" s="1606"/>
      <c r="F21" s="1615"/>
      <c r="G21" s="601"/>
      <c r="H21" s="602"/>
      <c r="I21" s="603">
        <f aca="true" t="shared" si="1" ref="I21:I40">ROUNDDOWN(G21*H21,0)</f>
        <v>0</v>
      </c>
      <c r="J21" s="604"/>
      <c r="K21" s="605"/>
    </row>
    <row r="22" spans="1:11" ht="16.5" customHeight="1">
      <c r="A22" s="1557"/>
      <c r="B22" s="606"/>
      <c r="C22" s="1547"/>
      <c r="D22" s="1548"/>
      <c r="E22" s="1547"/>
      <c r="F22" s="1549"/>
      <c r="G22" s="607"/>
      <c r="H22" s="608"/>
      <c r="I22" s="609">
        <f>ROUNDDOWN(G22*H22,0)</f>
        <v>0</v>
      </c>
      <c r="J22" s="610"/>
      <c r="K22" s="611"/>
    </row>
    <row r="23" spans="1:11" ht="16.5" customHeight="1">
      <c r="A23" s="1557"/>
      <c r="B23" s="606"/>
      <c r="C23" s="1547"/>
      <c r="D23" s="1548"/>
      <c r="E23" s="1547"/>
      <c r="F23" s="1549"/>
      <c r="G23" s="607"/>
      <c r="H23" s="608"/>
      <c r="I23" s="609">
        <f>ROUNDDOWN(G23*H23,0)</f>
        <v>0</v>
      </c>
      <c r="J23" s="610"/>
      <c r="K23" s="611"/>
    </row>
    <row r="24" spans="1:11" ht="16.5" customHeight="1">
      <c r="A24" s="1557"/>
      <c r="B24" s="606"/>
      <c r="C24" s="1547"/>
      <c r="D24" s="1548"/>
      <c r="E24" s="1547"/>
      <c r="F24" s="1549"/>
      <c r="G24" s="607"/>
      <c r="H24" s="608"/>
      <c r="I24" s="609">
        <f>ROUNDDOWN(G24*H24,0)</f>
        <v>0</v>
      </c>
      <c r="J24" s="610"/>
      <c r="K24" s="611"/>
    </row>
    <row r="25" spans="1:11" ht="16.5" customHeight="1">
      <c r="A25" s="1557"/>
      <c r="B25" s="606"/>
      <c r="C25" s="1547"/>
      <c r="D25" s="1548"/>
      <c r="E25" s="1547"/>
      <c r="F25" s="1549"/>
      <c r="G25" s="607"/>
      <c r="H25" s="608"/>
      <c r="I25" s="609">
        <f>ROUNDDOWN(G25*H25,0)</f>
        <v>0</v>
      </c>
      <c r="J25" s="610"/>
      <c r="K25" s="611"/>
    </row>
    <row r="26" spans="1:11" ht="16.5" customHeight="1">
      <c r="A26" s="1557"/>
      <c r="B26" s="606"/>
      <c r="C26" s="1547"/>
      <c r="D26" s="1548"/>
      <c r="E26" s="1547"/>
      <c r="F26" s="1549"/>
      <c r="G26" s="607"/>
      <c r="H26" s="608"/>
      <c r="I26" s="609">
        <f>ROUNDDOWN(G26*H26,0)</f>
        <v>0</v>
      </c>
      <c r="J26" s="610"/>
      <c r="K26" s="611"/>
    </row>
    <row r="27" spans="1:11" ht="16.5" customHeight="1">
      <c r="A27" s="1557"/>
      <c r="B27" s="612"/>
      <c r="C27" s="1547"/>
      <c r="D27" s="1548"/>
      <c r="E27" s="1547"/>
      <c r="F27" s="1549"/>
      <c r="G27" s="607"/>
      <c r="H27" s="608"/>
      <c r="I27" s="609">
        <f t="shared" si="1"/>
        <v>0</v>
      </c>
      <c r="J27" s="613"/>
      <c r="K27" s="611"/>
    </row>
    <row r="28" spans="1:11" ht="16.5" customHeight="1">
      <c r="A28" s="1557"/>
      <c r="B28" s="612"/>
      <c r="C28" s="1547"/>
      <c r="D28" s="1548"/>
      <c r="E28" s="1547"/>
      <c r="F28" s="1549"/>
      <c r="G28" s="607"/>
      <c r="H28" s="608"/>
      <c r="I28" s="609">
        <f t="shared" si="1"/>
        <v>0</v>
      </c>
      <c r="J28" s="613"/>
      <c r="K28" s="611"/>
    </row>
    <row r="29" spans="1:11" ht="16.5" customHeight="1">
      <c r="A29" s="1557"/>
      <c r="B29" s="612"/>
      <c r="C29" s="1547"/>
      <c r="D29" s="1548"/>
      <c r="E29" s="1547"/>
      <c r="F29" s="1549"/>
      <c r="G29" s="607"/>
      <c r="H29" s="608"/>
      <c r="I29" s="609">
        <f t="shared" si="1"/>
        <v>0</v>
      </c>
      <c r="J29" s="613"/>
      <c r="K29" s="611"/>
    </row>
    <row r="30" spans="1:11" ht="16.5" customHeight="1">
      <c r="A30" s="1557"/>
      <c r="B30" s="612"/>
      <c r="C30" s="1547"/>
      <c r="D30" s="1548"/>
      <c r="E30" s="1547"/>
      <c r="F30" s="1549"/>
      <c r="G30" s="614"/>
      <c r="H30" s="608"/>
      <c r="I30" s="609">
        <f t="shared" si="1"/>
        <v>0</v>
      </c>
      <c r="J30" s="615"/>
      <c r="K30" s="616"/>
    </row>
    <row r="31" spans="1:11" ht="16.5" customHeight="1">
      <c r="A31" s="1557"/>
      <c r="B31" s="612"/>
      <c r="C31" s="1547"/>
      <c r="D31" s="1548"/>
      <c r="E31" s="1547"/>
      <c r="F31" s="1549"/>
      <c r="G31" s="614"/>
      <c r="H31" s="608"/>
      <c r="I31" s="609">
        <f t="shared" si="1"/>
        <v>0</v>
      </c>
      <c r="J31" s="613"/>
      <c r="K31" s="616"/>
    </row>
    <row r="32" spans="1:11" ht="16.5" customHeight="1">
      <c r="A32" s="1557"/>
      <c r="B32" s="612"/>
      <c r="C32" s="1547"/>
      <c r="D32" s="1548"/>
      <c r="E32" s="1547"/>
      <c r="F32" s="1549"/>
      <c r="G32" s="614"/>
      <c r="H32" s="608"/>
      <c r="I32" s="609">
        <f t="shared" si="1"/>
        <v>0</v>
      </c>
      <c r="J32" s="613"/>
      <c r="K32" s="616"/>
    </row>
    <row r="33" spans="1:11" ht="16.5" customHeight="1">
      <c r="A33" s="1557"/>
      <c r="B33" s="612"/>
      <c r="C33" s="1547"/>
      <c r="D33" s="1548"/>
      <c r="E33" s="1547"/>
      <c r="F33" s="1549"/>
      <c r="G33" s="614"/>
      <c r="H33" s="608"/>
      <c r="I33" s="609">
        <f t="shared" si="1"/>
        <v>0</v>
      </c>
      <c r="J33" s="613"/>
      <c r="K33" s="616"/>
    </row>
    <row r="34" spans="1:11" ht="16.5" customHeight="1">
      <c r="A34" s="1557"/>
      <c r="B34" s="612"/>
      <c r="C34" s="1547"/>
      <c r="D34" s="1548"/>
      <c r="E34" s="1547"/>
      <c r="F34" s="1549"/>
      <c r="G34" s="614"/>
      <c r="H34" s="608"/>
      <c r="I34" s="609">
        <f t="shared" si="1"/>
        <v>0</v>
      </c>
      <c r="J34" s="613"/>
      <c r="K34" s="616"/>
    </row>
    <row r="35" spans="1:11" ht="16.5" customHeight="1">
      <c r="A35" s="1557"/>
      <c r="B35" s="612"/>
      <c r="C35" s="1547"/>
      <c r="D35" s="1548"/>
      <c r="E35" s="1547"/>
      <c r="F35" s="1549"/>
      <c r="G35" s="614"/>
      <c r="H35" s="608"/>
      <c r="I35" s="609">
        <f t="shared" si="1"/>
        <v>0</v>
      </c>
      <c r="J35" s="613"/>
      <c r="K35" s="616"/>
    </row>
    <row r="36" spans="1:14" ht="16.5" customHeight="1">
      <c r="A36" s="1557"/>
      <c r="B36" s="612"/>
      <c r="C36" s="1547"/>
      <c r="D36" s="1548"/>
      <c r="E36" s="1547"/>
      <c r="F36" s="1549"/>
      <c r="G36" s="614"/>
      <c r="H36" s="608"/>
      <c r="I36" s="609">
        <f t="shared" si="1"/>
        <v>0</v>
      </c>
      <c r="J36" s="613"/>
      <c r="K36" s="616"/>
      <c r="N36" s="62"/>
    </row>
    <row r="37" spans="1:11" ht="16.5" customHeight="1">
      <c r="A37" s="1557"/>
      <c r="B37" s="612"/>
      <c r="C37" s="1547"/>
      <c r="D37" s="1548"/>
      <c r="E37" s="1547"/>
      <c r="F37" s="1549"/>
      <c r="G37" s="607"/>
      <c r="H37" s="608"/>
      <c r="I37" s="609">
        <f t="shared" si="1"/>
        <v>0</v>
      </c>
      <c r="J37" s="613"/>
      <c r="K37" s="616"/>
    </row>
    <row r="38" spans="1:11" ht="16.5" customHeight="1">
      <c r="A38" s="1557"/>
      <c r="B38" s="612"/>
      <c r="C38" s="1547"/>
      <c r="D38" s="1548"/>
      <c r="E38" s="1547"/>
      <c r="F38" s="1549"/>
      <c r="G38" s="614"/>
      <c r="H38" s="608"/>
      <c r="I38" s="609">
        <f t="shared" si="1"/>
        <v>0</v>
      </c>
      <c r="J38" s="617"/>
      <c r="K38" s="616"/>
    </row>
    <row r="39" spans="1:11" ht="16.5" customHeight="1">
      <c r="A39" s="1557"/>
      <c r="B39" s="612"/>
      <c r="C39" s="1547"/>
      <c r="D39" s="1548"/>
      <c r="E39" s="1547"/>
      <c r="F39" s="1549"/>
      <c r="G39" s="614"/>
      <c r="H39" s="608"/>
      <c r="I39" s="609">
        <f t="shared" si="1"/>
        <v>0</v>
      </c>
      <c r="J39" s="617"/>
      <c r="K39" s="616"/>
    </row>
    <row r="40" spans="1:11" ht="16.5" customHeight="1">
      <c r="A40" s="1616"/>
      <c r="B40" s="618"/>
      <c r="C40" s="1571"/>
      <c r="D40" s="1572"/>
      <c r="E40" s="1571"/>
      <c r="F40" s="1603"/>
      <c r="G40" s="619"/>
      <c r="H40" s="620"/>
      <c r="I40" s="621">
        <f t="shared" si="1"/>
        <v>0</v>
      </c>
      <c r="J40" s="622"/>
      <c r="K40" s="623"/>
    </row>
    <row r="41" spans="1:11" ht="24.75" customHeight="1">
      <c r="A41" s="1558" t="s">
        <v>80</v>
      </c>
      <c r="B41" s="1559"/>
      <c r="C41" s="1559"/>
      <c r="D41" s="1559"/>
      <c r="E41" s="1559"/>
      <c r="F41" s="1559"/>
      <c r="G41" s="1559"/>
      <c r="H41" s="1560"/>
      <c r="I41" s="624">
        <f>SUM(I21:I40)</f>
        <v>0</v>
      </c>
      <c r="J41" s="1561" t="s">
        <v>31</v>
      </c>
      <c r="K41" s="1562"/>
    </row>
    <row r="42" spans="1:11" ht="37.5" customHeight="1">
      <c r="A42" s="648" t="s">
        <v>2</v>
      </c>
      <c r="B42" s="1610" t="s">
        <v>12</v>
      </c>
      <c r="C42" s="1611"/>
      <c r="D42" s="1611"/>
      <c r="E42" s="1611"/>
      <c r="F42" s="1612"/>
      <c r="G42" s="652" t="s">
        <v>6</v>
      </c>
      <c r="H42" s="651" t="s">
        <v>8</v>
      </c>
      <c r="I42" s="653" t="s">
        <v>25</v>
      </c>
      <c r="J42" s="1631" t="s">
        <v>10</v>
      </c>
      <c r="K42" s="1632"/>
    </row>
    <row r="43" spans="1:11" ht="16.5" customHeight="1">
      <c r="A43" s="1556" t="s">
        <v>81</v>
      </c>
      <c r="B43" s="1613"/>
      <c r="C43" s="1614"/>
      <c r="D43" s="1614"/>
      <c r="E43" s="1614"/>
      <c r="F43" s="1615"/>
      <c r="G43" s="601"/>
      <c r="H43" s="602"/>
      <c r="I43" s="603">
        <f>ROUNDDOWN(G43*H43,0)</f>
        <v>0</v>
      </c>
      <c r="J43" s="1623"/>
      <c r="K43" s="1624"/>
    </row>
    <row r="44" spans="1:11" ht="16.5" customHeight="1">
      <c r="A44" s="1557"/>
      <c r="B44" s="1599"/>
      <c r="C44" s="1600"/>
      <c r="D44" s="1600"/>
      <c r="E44" s="1600"/>
      <c r="F44" s="1549"/>
      <c r="G44" s="607"/>
      <c r="H44" s="608"/>
      <c r="I44" s="609">
        <f>ROUNDDOWN(G44*H44,0)</f>
        <v>0</v>
      </c>
      <c r="J44" s="1625"/>
      <c r="K44" s="1626"/>
    </row>
    <row r="45" spans="1:11" ht="16.5" customHeight="1">
      <c r="A45" s="1557"/>
      <c r="B45" s="1599"/>
      <c r="C45" s="1600"/>
      <c r="D45" s="1600"/>
      <c r="E45" s="1600"/>
      <c r="F45" s="1549"/>
      <c r="G45" s="607"/>
      <c r="H45" s="608"/>
      <c r="I45" s="609">
        <f>ROUNDDOWN(G45*H45,0)</f>
        <v>0</v>
      </c>
      <c r="J45" s="1625"/>
      <c r="K45" s="1626"/>
    </row>
    <row r="46" spans="1:11" ht="16.5" customHeight="1">
      <c r="A46" s="1557"/>
      <c r="B46" s="1599"/>
      <c r="C46" s="1600"/>
      <c r="D46" s="1600"/>
      <c r="E46" s="1600"/>
      <c r="F46" s="1549"/>
      <c r="G46" s="607"/>
      <c r="H46" s="608"/>
      <c r="I46" s="609">
        <f>ROUNDDOWN(G46*H46,0)</f>
        <v>0</v>
      </c>
      <c r="J46" s="1625"/>
      <c r="K46" s="1626"/>
    </row>
    <row r="47" spans="1:11" ht="16.5" customHeight="1">
      <c r="A47" s="1557"/>
      <c r="B47" s="1601"/>
      <c r="C47" s="1602"/>
      <c r="D47" s="1602"/>
      <c r="E47" s="1602"/>
      <c r="F47" s="1603"/>
      <c r="G47" s="614"/>
      <c r="H47" s="608"/>
      <c r="I47" s="625">
        <f>ROUNDDOWN(G47*H47,0)</f>
        <v>0</v>
      </c>
      <c r="J47" s="1627"/>
      <c r="K47" s="1628"/>
    </row>
    <row r="48" spans="1:11" ht="24.75" customHeight="1">
      <c r="A48" s="1596" t="s">
        <v>82</v>
      </c>
      <c r="B48" s="1597"/>
      <c r="C48" s="1597"/>
      <c r="D48" s="1597"/>
      <c r="E48" s="1597"/>
      <c r="F48" s="1597"/>
      <c r="G48" s="1597"/>
      <c r="H48" s="1598"/>
      <c r="I48" s="626">
        <f>SUM(I43:I47)</f>
        <v>0</v>
      </c>
      <c r="J48" s="1567" t="s">
        <v>31</v>
      </c>
      <c r="K48" s="1568"/>
    </row>
    <row r="49" spans="1:11" ht="27" customHeight="1" thickBot="1">
      <c r="A49" s="1573" t="s">
        <v>26</v>
      </c>
      <c r="B49" s="1574"/>
      <c r="C49" s="1574"/>
      <c r="D49" s="1574"/>
      <c r="E49" s="1575"/>
      <c r="F49" s="1575"/>
      <c r="G49" s="1575"/>
      <c r="H49" s="1576"/>
      <c r="I49" s="627">
        <f>I19+I41+I48</f>
        <v>0</v>
      </c>
      <c r="J49" s="1577" t="s">
        <v>17</v>
      </c>
      <c r="K49" s="1578"/>
    </row>
    <row r="50" spans="1:13" ht="13.5">
      <c r="A50" s="656"/>
      <c r="B50" s="656"/>
      <c r="C50" s="656"/>
      <c r="D50" s="656"/>
      <c r="E50" s="656"/>
      <c r="F50" s="656"/>
      <c r="G50" s="656"/>
      <c r="H50" s="656"/>
      <c r="I50" s="649"/>
      <c r="J50" s="649"/>
      <c r="K50" s="649"/>
      <c r="L50" s="124"/>
      <c r="M50" s="123"/>
    </row>
    <row r="51" spans="1:13" ht="17.25">
      <c r="A51" s="657" t="s">
        <v>19</v>
      </c>
      <c r="B51" s="656"/>
      <c r="C51" s="656"/>
      <c r="D51" s="656"/>
      <c r="E51" s="656"/>
      <c r="F51" s="656"/>
      <c r="G51" s="656"/>
      <c r="H51" s="656"/>
      <c r="I51" s="649"/>
      <c r="J51" s="649"/>
      <c r="K51" s="649"/>
      <c r="L51" s="124"/>
      <c r="M51" s="123"/>
    </row>
    <row r="52" spans="1:13" ht="27">
      <c r="A52" s="658" t="s">
        <v>2</v>
      </c>
      <c r="B52" s="1580" t="s">
        <v>12</v>
      </c>
      <c r="C52" s="1581"/>
      <c r="D52" s="1581"/>
      <c r="E52" s="1581"/>
      <c r="F52" s="1581"/>
      <c r="G52" s="1581"/>
      <c r="H52" s="1582"/>
      <c r="I52" s="659" t="s">
        <v>25</v>
      </c>
      <c r="J52" s="1580" t="s">
        <v>10</v>
      </c>
      <c r="K52" s="1582"/>
      <c r="L52" s="124"/>
      <c r="M52" s="124"/>
    </row>
    <row r="53" spans="1:13" ht="16.5" customHeight="1">
      <c r="A53" s="1594" t="s">
        <v>76</v>
      </c>
      <c r="B53" s="1585"/>
      <c r="C53" s="1587"/>
      <c r="D53" s="1587"/>
      <c r="E53" s="1587"/>
      <c r="F53" s="1587"/>
      <c r="G53" s="1587"/>
      <c r="H53" s="1586"/>
      <c r="I53" s="628"/>
      <c r="J53" s="1585"/>
      <c r="K53" s="1586"/>
      <c r="L53" s="124"/>
      <c r="M53" s="124"/>
    </row>
    <row r="54" spans="1:13" ht="16.5" customHeight="1">
      <c r="A54" s="1594"/>
      <c r="B54" s="1569"/>
      <c r="C54" s="1579"/>
      <c r="D54" s="1579"/>
      <c r="E54" s="1579"/>
      <c r="F54" s="1579"/>
      <c r="G54" s="1579"/>
      <c r="H54" s="1570"/>
      <c r="I54" s="629"/>
      <c r="J54" s="1569"/>
      <c r="K54" s="1570"/>
      <c r="L54" s="124"/>
      <c r="M54" s="124"/>
    </row>
    <row r="55" spans="1:13" ht="16.5" customHeight="1">
      <c r="A55" s="1594"/>
      <c r="B55" s="1569"/>
      <c r="C55" s="1579"/>
      <c r="D55" s="1579"/>
      <c r="E55" s="1579"/>
      <c r="F55" s="1579"/>
      <c r="G55" s="1579"/>
      <c r="H55" s="1570"/>
      <c r="I55" s="629"/>
      <c r="J55" s="1569"/>
      <c r="K55" s="1570"/>
      <c r="L55" s="124"/>
      <c r="M55" s="124"/>
    </row>
    <row r="56" spans="1:13" ht="16.5" customHeight="1">
      <c r="A56" s="1594"/>
      <c r="B56" s="1569"/>
      <c r="C56" s="1579"/>
      <c r="D56" s="1579"/>
      <c r="E56" s="1579"/>
      <c r="F56" s="1579"/>
      <c r="G56" s="1579"/>
      <c r="H56" s="1570"/>
      <c r="I56" s="629"/>
      <c r="J56" s="1569"/>
      <c r="K56" s="1570"/>
      <c r="L56" s="124"/>
      <c r="M56" s="124"/>
    </row>
    <row r="57" spans="1:13" ht="16.5" customHeight="1">
      <c r="A57" s="1595"/>
      <c r="B57" s="1588"/>
      <c r="C57" s="1589"/>
      <c r="D57" s="1589"/>
      <c r="E57" s="1589"/>
      <c r="F57" s="1589"/>
      <c r="G57" s="1589"/>
      <c r="H57" s="1590"/>
      <c r="I57" s="630"/>
      <c r="J57" s="1588"/>
      <c r="K57" s="1590"/>
      <c r="L57" s="124"/>
      <c r="M57" s="125"/>
    </row>
    <row r="58" spans="1:13" ht="26.25" customHeight="1">
      <c r="A58" s="1591" t="s">
        <v>27</v>
      </c>
      <c r="B58" s="1592"/>
      <c r="C58" s="1592"/>
      <c r="D58" s="1591"/>
      <c r="E58" s="1591"/>
      <c r="F58" s="1591"/>
      <c r="G58" s="1591"/>
      <c r="H58" s="1593"/>
      <c r="I58" s="631">
        <f>SUM(I53:I57)</f>
        <v>0</v>
      </c>
      <c r="J58" s="1583" t="s">
        <v>21</v>
      </c>
      <c r="K58" s="1584"/>
      <c r="L58" s="124"/>
      <c r="M58" s="124"/>
    </row>
    <row r="59" spans="1:13" ht="13.5">
      <c r="A59" s="660" t="s">
        <v>22</v>
      </c>
      <c r="B59" s="656"/>
      <c r="C59" s="656"/>
      <c r="D59" s="656"/>
      <c r="E59" s="656"/>
      <c r="F59" s="656"/>
      <c r="G59" s="656"/>
      <c r="H59" s="656"/>
      <c r="I59" s="649"/>
      <c r="J59" s="649"/>
      <c r="K59" s="649"/>
      <c r="L59" s="124"/>
      <c r="M59" s="124"/>
    </row>
  </sheetData>
  <sheetProtection password="FE89" sheet="1"/>
  <mergeCells count="114">
    <mergeCell ref="J47:K47"/>
    <mergeCell ref="J14:K14"/>
    <mergeCell ref="J15:K15"/>
    <mergeCell ref="J16:K16"/>
    <mergeCell ref="J17:K17"/>
    <mergeCell ref="J18:K18"/>
    <mergeCell ref="J42:K42"/>
    <mergeCell ref="J41:K41"/>
    <mergeCell ref="J45:K45"/>
    <mergeCell ref="J46:K46"/>
    <mergeCell ref="J12:K12"/>
    <mergeCell ref="J13:K13"/>
    <mergeCell ref="J43:K43"/>
    <mergeCell ref="J44:K44"/>
    <mergeCell ref="J8:K8"/>
    <mergeCell ref="J9:K9"/>
    <mergeCell ref="J10:K10"/>
    <mergeCell ref="J11:K11"/>
    <mergeCell ref="C30:D30"/>
    <mergeCell ref="E21:F21"/>
    <mergeCell ref="E27:F27"/>
    <mergeCell ref="E28:F28"/>
    <mergeCell ref="E23:F23"/>
    <mergeCell ref="E29:F29"/>
    <mergeCell ref="E26:F26"/>
    <mergeCell ref="E25:F25"/>
    <mergeCell ref="E24:F24"/>
    <mergeCell ref="E30:F30"/>
    <mergeCell ref="E34:F34"/>
    <mergeCell ref="C34:D34"/>
    <mergeCell ref="C35:D35"/>
    <mergeCell ref="C31:D31"/>
    <mergeCell ref="C32:D32"/>
    <mergeCell ref="C33:D33"/>
    <mergeCell ref="E31:F31"/>
    <mergeCell ref="B42:F42"/>
    <mergeCell ref="B43:F43"/>
    <mergeCell ref="B44:F44"/>
    <mergeCell ref="E36:F36"/>
    <mergeCell ref="A41:H41"/>
    <mergeCell ref="C37:D37"/>
    <mergeCell ref="C38:D38"/>
    <mergeCell ref="E39:F39"/>
    <mergeCell ref="E40:F40"/>
    <mergeCell ref="A21:A40"/>
    <mergeCell ref="C20:D20"/>
    <mergeCell ref="C21:D21"/>
    <mergeCell ref="C22:D22"/>
    <mergeCell ref="E22:F22"/>
    <mergeCell ref="E20:F20"/>
    <mergeCell ref="A48:H48"/>
    <mergeCell ref="A43:A47"/>
    <mergeCell ref="B46:F46"/>
    <mergeCell ref="B47:F47"/>
    <mergeCell ref="B45:F45"/>
    <mergeCell ref="J58:K58"/>
    <mergeCell ref="B54:H54"/>
    <mergeCell ref="B56:H56"/>
    <mergeCell ref="J53:K53"/>
    <mergeCell ref="B53:H53"/>
    <mergeCell ref="J56:K56"/>
    <mergeCell ref="B57:H57"/>
    <mergeCell ref="J57:K57"/>
    <mergeCell ref="A58:H58"/>
    <mergeCell ref="A53:A57"/>
    <mergeCell ref="A49:H49"/>
    <mergeCell ref="J49:K49"/>
    <mergeCell ref="B55:H55"/>
    <mergeCell ref="J55:K55"/>
    <mergeCell ref="B52:H52"/>
    <mergeCell ref="J52:K52"/>
    <mergeCell ref="J48:K48"/>
    <mergeCell ref="J54:K54"/>
    <mergeCell ref="C23:D23"/>
    <mergeCell ref="C26:D26"/>
    <mergeCell ref="C25:D25"/>
    <mergeCell ref="C24:D24"/>
    <mergeCell ref="E37:F37"/>
    <mergeCell ref="E38:F38"/>
    <mergeCell ref="C39:D39"/>
    <mergeCell ref="C40:D40"/>
    <mergeCell ref="A2:K2"/>
    <mergeCell ref="A9:A18"/>
    <mergeCell ref="A19:H19"/>
    <mergeCell ref="J19:K19"/>
    <mergeCell ref="C8:D8"/>
    <mergeCell ref="E8:F8"/>
    <mergeCell ref="E10:F10"/>
    <mergeCell ref="E11:F11"/>
    <mergeCell ref="E12:F12"/>
    <mergeCell ref="E15:F15"/>
    <mergeCell ref="C9:D9"/>
    <mergeCell ref="C10:D10"/>
    <mergeCell ref="E13:F13"/>
    <mergeCell ref="E14:F14"/>
    <mergeCell ref="C11:D11"/>
    <mergeCell ref="C12:D12"/>
    <mergeCell ref="C13:D13"/>
    <mergeCell ref="C14:D14"/>
    <mergeCell ref="E9:F9"/>
    <mergeCell ref="E18:F18"/>
    <mergeCell ref="C17:D17"/>
    <mergeCell ref="C18:D18"/>
    <mergeCell ref="C36:D36"/>
    <mergeCell ref="C27:D27"/>
    <mergeCell ref="C28:D28"/>
    <mergeCell ref="C29:D29"/>
    <mergeCell ref="E32:F32"/>
    <mergeCell ref="E33:F33"/>
    <mergeCell ref="E35:F35"/>
    <mergeCell ref="C15:D15"/>
    <mergeCell ref="C16:D16"/>
    <mergeCell ref="E16:F16"/>
    <mergeCell ref="E17:F17"/>
  </mergeCells>
  <printOptions horizontalCentered="1"/>
  <pageMargins left="0.3937007874015748" right="0.35433070866141736" top="0.7480314960629921" bottom="0.3937007874015748" header="0.3937007874015748" footer="0.31496062992125984"/>
  <pageSetup horizontalDpi="600" verticalDpi="600" orientation="portrait" paperSize="9" scale="71" r:id="rId1"/>
  <headerFooter alignWithMargins="0">
    <oddHeader>&amp;R&amp;"ＭＳ 明朝,標準"&amp;14定型様式３　</oddHeader>
  </headerFooter>
  <ignoredErrors>
    <ignoredError sqref="I21:I41 I43:I47 I48:I49 I58 K1" unlockedFormula="1"/>
  </ignoredErrors>
</worksheet>
</file>

<file path=xl/worksheets/sheet14.xml><?xml version="1.0" encoding="utf-8"?>
<worksheet xmlns="http://schemas.openxmlformats.org/spreadsheetml/2006/main" xmlns:r="http://schemas.openxmlformats.org/officeDocument/2006/relationships">
  <dimension ref="A1:L62"/>
  <sheetViews>
    <sheetView view="pageBreakPreview" zoomScale="85" zoomScaleNormal="90" zoomScaleSheetLayoutView="85" zoomScalePageLayoutView="0" workbookViewId="0" topLeftCell="A1">
      <selection activeCell="A1" sqref="A1"/>
    </sheetView>
  </sheetViews>
  <sheetFormatPr defaultColWidth="9.00390625" defaultRowHeight="13.5"/>
  <cols>
    <col min="1" max="1" width="12.375" style="2" customWidth="1"/>
    <col min="2" max="2" width="8.125" style="2" bestFit="1" customWidth="1"/>
    <col min="3" max="4" width="20.50390625" style="2" customWidth="1"/>
    <col min="5" max="5" width="7.375" style="2" customWidth="1"/>
    <col min="6" max="6" width="6.875" style="2" customWidth="1"/>
    <col min="7" max="9" width="12.00390625" style="2" customWidth="1"/>
    <col min="10" max="10" width="13.375" style="2" customWidth="1"/>
    <col min="11" max="12" width="9.00390625" style="2" customWidth="1"/>
    <col min="13" max="13" width="47.75390625" style="2" customWidth="1"/>
    <col min="14" max="16384" width="9.00390625" style="2" customWidth="1"/>
  </cols>
  <sheetData>
    <row r="1" spans="1:10" ht="18" customHeight="1">
      <c r="A1" s="1"/>
      <c r="B1" s="1"/>
      <c r="C1" s="1"/>
      <c r="D1" s="1"/>
      <c r="E1" s="1"/>
      <c r="F1" s="1"/>
      <c r="G1" s="1"/>
      <c r="H1" s="1"/>
      <c r="I1" s="1"/>
      <c r="J1" s="595">
        <f>'実施計画書'!AH1</f>
      </c>
    </row>
    <row r="2" spans="1:10" ht="21" customHeight="1">
      <c r="A2" s="1432" t="s">
        <v>45</v>
      </c>
      <c r="B2" s="1433"/>
      <c r="C2" s="1434"/>
      <c r="D2" s="1434"/>
      <c r="E2" s="1434"/>
      <c r="F2" s="1434"/>
      <c r="G2" s="1434"/>
      <c r="H2" s="1434"/>
      <c r="I2" s="1434"/>
      <c r="J2" s="1434"/>
    </row>
    <row r="3" spans="1:10" ht="15" customHeight="1">
      <c r="A3" s="3"/>
      <c r="B3" s="3"/>
      <c r="C3" s="4"/>
      <c r="D3" s="4"/>
      <c r="E3" s="4"/>
      <c r="F3" s="4"/>
      <c r="G3" s="4"/>
      <c r="H3" s="4"/>
      <c r="I3" s="4"/>
      <c r="J3" s="4"/>
    </row>
    <row r="4" spans="1:10" ht="14.25">
      <c r="A4" s="5" t="s">
        <v>28</v>
      </c>
      <c r="B4" s="6"/>
      <c r="C4" s="1"/>
      <c r="D4" s="1"/>
      <c r="E4" s="1"/>
      <c r="F4" s="1"/>
      <c r="G4" s="1"/>
      <c r="H4" s="1"/>
      <c r="I4" s="1"/>
      <c r="J4" s="7"/>
    </row>
    <row r="5" spans="1:10" ht="13.5">
      <c r="A5" s="8" t="s">
        <v>29</v>
      </c>
      <c r="B5" s="9"/>
      <c r="C5" s="1"/>
      <c r="D5" s="1"/>
      <c r="E5" s="1"/>
      <c r="F5" s="1"/>
      <c r="G5" s="1"/>
      <c r="H5" s="1"/>
      <c r="I5" s="1"/>
      <c r="J5" s="1"/>
    </row>
    <row r="6" spans="1:10" ht="14.25">
      <c r="A6" s="1"/>
      <c r="B6" s="6"/>
      <c r="C6" s="1"/>
      <c r="D6" s="1"/>
      <c r="E6" s="1"/>
      <c r="F6" s="1"/>
      <c r="G6" s="1"/>
      <c r="H6" s="1"/>
      <c r="J6" s="7" t="s">
        <v>0</v>
      </c>
    </row>
    <row r="7" spans="1:10" ht="23.25" customHeight="1" thickBot="1">
      <c r="A7" s="10" t="s">
        <v>1</v>
      </c>
      <c r="B7" s="6"/>
      <c r="C7" s="1"/>
      <c r="D7" s="1"/>
      <c r="E7" s="1"/>
      <c r="F7" s="1"/>
      <c r="G7" s="1"/>
      <c r="H7" s="1"/>
      <c r="I7" s="1"/>
      <c r="J7" s="7" t="s">
        <v>30</v>
      </c>
    </row>
    <row r="8" spans="1:10" ht="37.5" customHeight="1">
      <c r="A8" s="168" t="s">
        <v>2</v>
      </c>
      <c r="B8" s="169" t="s">
        <v>3</v>
      </c>
      <c r="C8" s="170" t="s">
        <v>4</v>
      </c>
      <c r="D8" s="184" t="s">
        <v>23</v>
      </c>
      <c r="E8" s="172" t="s">
        <v>6</v>
      </c>
      <c r="F8" s="170" t="s">
        <v>7</v>
      </c>
      <c r="G8" s="185" t="s">
        <v>8</v>
      </c>
      <c r="H8" s="174" t="s">
        <v>25</v>
      </c>
      <c r="I8" s="175" t="s">
        <v>9</v>
      </c>
      <c r="J8" s="176" t="s">
        <v>10</v>
      </c>
    </row>
    <row r="9" spans="1:10" ht="16.5" customHeight="1">
      <c r="A9" s="1413" t="s">
        <v>18</v>
      </c>
      <c r="B9" s="11"/>
      <c r="C9" s="52"/>
      <c r="D9" s="116"/>
      <c r="E9" s="12"/>
      <c r="F9" s="153"/>
      <c r="G9" s="69"/>
      <c r="H9" s="65">
        <f>ROUNDDOWN(E9*G9,0)</f>
        <v>0</v>
      </c>
      <c r="I9" s="85"/>
      <c r="J9" s="142"/>
    </row>
    <row r="10" spans="1:10" ht="16.5" customHeight="1">
      <c r="A10" s="1460"/>
      <c r="B10" s="13"/>
      <c r="C10" s="119"/>
      <c r="D10" s="57"/>
      <c r="E10" s="14"/>
      <c r="F10" s="157"/>
      <c r="G10" s="71"/>
      <c r="H10" s="63">
        <f aca="true" t="shared" si="0" ref="H10:H38">ROUNDDOWN(E10*G10,0)</f>
        <v>0</v>
      </c>
      <c r="I10" s="94"/>
      <c r="J10" s="149"/>
    </row>
    <row r="11" spans="1:10" ht="16.5" customHeight="1">
      <c r="A11" s="1460"/>
      <c r="B11" s="13"/>
      <c r="C11" s="119"/>
      <c r="D11" s="57"/>
      <c r="E11" s="14"/>
      <c r="F11" s="157"/>
      <c r="G11" s="71"/>
      <c r="H11" s="63">
        <f t="shared" si="0"/>
        <v>0</v>
      </c>
      <c r="I11" s="94"/>
      <c r="J11" s="149"/>
    </row>
    <row r="12" spans="1:10" ht="16.5" customHeight="1">
      <c r="A12" s="1460"/>
      <c r="B12" s="13"/>
      <c r="C12" s="119"/>
      <c r="D12" s="57"/>
      <c r="E12" s="14"/>
      <c r="F12" s="157"/>
      <c r="G12" s="71"/>
      <c r="H12" s="63">
        <f t="shared" si="0"/>
        <v>0</v>
      </c>
      <c r="I12" s="94"/>
      <c r="J12" s="149"/>
    </row>
    <row r="13" spans="1:10" ht="16.5" customHeight="1">
      <c r="A13" s="1460"/>
      <c r="B13" s="13"/>
      <c r="C13" s="119"/>
      <c r="D13" s="57"/>
      <c r="E13" s="14"/>
      <c r="F13" s="157"/>
      <c r="G13" s="71"/>
      <c r="H13" s="63">
        <f t="shared" si="0"/>
        <v>0</v>
      </c>
      <c r="I13" s="94"/>
      <c r="J13" s="149"/>
    </row>
    <row r="14" spans="1:10" ht="16.5" customHeight="1">
      <c r="A14" s="1460"/>
      <c r="B14" s="13"/>
      <c r="C14" s="119"/>
      <c r="D14" s="57"/>
      <c r="E14" s="14"/>
      <c r="F14" s="157"/>
      <c r="G14" s="71"/>
      <c r="H14" s="63">
        <f t="shared" si="0"/>
        <v>0</v>
      </c>
      <c r="I14" s="94"/>
      <c r="J14" s="149"/>
    </row>
    <row r="15" spans="1:10" ht="16.5" customHeight="1">
      <c r="A15" s="1460"/>
      <c r="B15" s="13"/>
      <c r="C15" s="119"/>
      <c r="D15" s="57"/>
      <c r="E15" s="14"/>
      <c r="F15" s="157"/>
      <c r="G15" s="71"/>
      <c r="H15" s="63">
        <f aca="true" t="shared" si="1" ref="H15:H20">ROUNDDOWN(E15*G15,0)</f>
        <v>0</v>
      </c>
      <c r="I15" s="94"/>
      <c r="J15" s="149"/>
    </row>
    <row r="16" spans="1:10" ht="16.5" customHeight="1">
      <c r="A16" s="1460"/>
      <c r="B16" s="13"/>
      <c r="C16" s="119"/>
      <c r="D16" s="57"/>
      <c r="E16" s="14"/>
      <c r="F16" s="157"/>
      <c r="G16" s="71"/>
      <c r="H16" s="63">
        <f t="shared" si="1"/>
        <v>0</v>
      </c>
      <c r="I16" s="94"/>
      <c r="J16" s="149"/>
    </row>
    <row r="17" spans="1:10" ht="16.5" customHeight="1">
      <c r="A17" s="1460"/>
      <c r="B17" s="13"/>
      <c r="C17" s="119"/>
      <c r="D17" s="57"/>
      <c r="E17" s="14"/>
      <c r="F17" s="157"/>
      <c r="G17" s="71"/>
      <c r="H17" s="63">
        <f t="shared" si="1"/>
        <v>0</v>
      </c>
      <c r="I17" s="94"/>
      <c r="J17" s="149"/>
    </row>
    <row r="18" spans="1:10" ht="16.5" customHeight="1">
      <c r="A18" s="1460"/>
      <c r="B18" s="13"/>
      <c r="C18" s="119"/>
      <c r="D18" s="57"/>
      <c r="E18" s="14"/>
      <c r="F18" s="157"/>
      <c r="G18" s="71"/>
      <c r="H18" s="63">
        <f t="shared" si="1"/>
        <v>0</v>
      </c>
      <c r="I18" s="94"/>
      <c r="J18" s="149"/>
    </row>
    <row r="19" spans="1:10" ht="16.5" customHeight="1">
      <c r="A19" s="1460"/>
      <c r="B19" s="15"/>
      <c r="C19" s="53"/>
      <c r="D19" s="117"/>
      <c r="E19" s="16"/>
      <c r="F19" s="154"/>
      <c r="G19" s="71"/>
      <c r="H19" s="63">
        <f t="shared" si="1"/>
        <v>0</v>
      </c>
      <c r="I19" s="83"/>
      <c r="J19" s="143"/>
    </row>
    <row r="20" spans="1:10" ht="16.5" customHeight="1">
      <c r="A20" s="1460"/>
      <c r="B20" s="15"/>
      <c r="C20" s="53"/>
      <c r="D20" s="117"/>
      <c r="E20" s="16"/>
      <c r="F20" s="154"/>
      <c r="G20" s="71"/>
      <c r="H20" s="63">
        <f t="shared" si="1"/>
        <v>0</v>
      </c>
      <c r="I20" s="83"/>
      <c r="J20" s="143"/>
    </row>
    <row r="21" spans="1:10" ht="16.5" customHeight="1">
      <c r="A21" s="1460"/>
      <c r="B21" s="15"/>
      <c r="C21" s="53"/>
      <c r="D21" s="117"/>
      <c r="E21" s="16"/>
      <c r="F21" s="154"/>
      <c r="G21" s="71"/>
      <c r="H21" s="63">
        <f t="shared" si="0"/>
        <v>0</v>
      </c>
      <c r="I21" s="83"/>
      <c r="J21" s="143"/>
    </row>
    <row r="22" spans="1:10" ht="16.5" customHeight="1">
      <c r="A22" s="1460"/>
      <c r="B22" s="15"/>
      <c r="C22" s="53"/>
      <c r="D22" s="117"/>
      <c r="E22" s="16"/>
      <c r="F22" s="154"/>
      <c r="G22" s="71"/>
      <c r="H22" s="63">
        <f t="shared" si="0"/>
        <v>0</v>
      </c>
      <c r="I22" s="83"/>
      <c r="J22" s="143"/>
    </row>
    <row r="23" spans="1:10" ht="16.5" customHeight="1">
      <c r="A23" s="1460"/>
      <c r="B23" s="15"/>
      <c r="C23" s="53"/>
      <c r="D23" s="117"/>
      <c r="E23" s="16"/>
      <c r="F23" s="154"/>
      <c r="G23" s="71"/>
      <c r="H23" s="63">
        <f t="shared" si="0"/>
        <v>0</v>
      </c>
      <c r="I23" s="83"/>
      <c r="J23" s="143"/>
    </row>
    <row r="24" spans="1:10" ht="16.5" customHeight="1">
      <c r="A24" s="1460"/>
      <c r="B24" s="13"/>
      <c r="C24" s="119"/>
      <c r="D24" s="57"/>
      <c r="E24" s="14"/>
      <c r="F24" s="157"/>
      <c r="G24" s="71"/>
      <c r="H24" s="63">
        <f aca="true" t="shared" si="2" ref="H24:H30">ROUNDDOWN(E24*G24,0)</f>
        <v>0</v>
      </c>
      <c r="I24" s="94"/>
      <c r="J24" s="149"/>
    </row>
    <row r="25" spans="1:10" ht="16.5" customHeight="1">
      <c r="A25" s="1460"/>
      <c r="B25" s="13"/>
      <c r="C25" s="119"/>
      <c r="D25" s="57"/>
      <c r="E25" s="14"/>
      <c r="F25" s="157"/>
      <c r="G25" s="71"/>
      <c r="H25" s="63">
        <f t="shared" si="2"/>
        <v>0</v>
      </c>
      <c r="I25" s="94"/>
      <c r="J25" s="149"/>
    </row>
    <row r="26" spans="1:10" ht="16.5" customHeight="1">
      <c r="A26" s="1460"/>
      <c r="B26" s="13"/>
      <c r="C26" s="119"/>
      <c r="D26" s="57"/>
      <c r="E26" s="14"/>
      <c r="F26" s="157"/>
      <c r="G26" s="71"/>
      <c r="H26" s="63">
        <f t="shared" si="2"/>
        <v>0</v>
      </c>
      <c r="I26" s="94"/>
      <c r="J26" s="149"/>
    </row>
    <row r="27" spans="1:10" ht="16.5" customHeight="1">
      <c r="A27" s="1460"/>
      <c r="B27" s="13"/>
      <c r="C27" s="119"/>
      <c r="D27" s="57"/>
      <c r="E27" s="14"/>
      <c r="F27" s="157"/>
      <c r="G27" s="71"/>
      <c r="H27" s="63">
        <f t="shared" si="2"/>
        <v>0</v>
      </c>
      <c r="I27" s="94"/>
      <c r="J27" s="149"/>
    </row>
    <row r="28" spans="1:10" ht="16.5" customHeight="1">
      <c r="A28" s="1460"/>
      <c r="B28" s="15"/>
      <c r="C28" s="53"/>
      <c r="D28" s="117"/>
      <c r="E28" s="16"/>
      <c r="F28" s="154"/>
      <c r="G28" s="71"/>
      <c r="H28" s="63">
        <f t="shared" si="2"/>
        <v>0</v>
      </c>
      <c r="I28" s="83"/>
      <c r="J28" s="143"/>
    </row>
    <row r="29" spans="1:10" ht="16.5" customHeight="1">
      <c r="A29" s="1460"/>
      <c r="B29" s="15"/>
      <c r="C29" s="53"/>
      <c r="D29" s="117"/>
      <c r="E29" s="16"/>
      <c r="F29" s="154"/>
      <c r="G29" s="71"/>
      <c r="H29" s="63">
        <f t="shared" si="2"/>
        <v>0</v>
      </c>
      <c r="I29" s="83"/>
      <c r="J29" s="143"/>
    </row>
    <row r="30" spans="1:10" ht="16.5" customHeight="1">
      <c r="A30" s="1460"/>
      <c r="B30" s="15"/>
      <c r="C30" s="53"/>
      <c r="D30" s="117"/>
      <c r="E30" s="16"/>
      <c r="F30" s="154"/>
      <c r="G30" s="71"/>
      <c r="H30" s="63">
        <f t="shared" si="2"/>
        <v>0</v>
      </c>
      <c r="I30" s="83"/>
      <c r="J30" s="143"/>
    </row>
    <row r="31" spans="1:10" ht="16.5" customHeight="1">
      <c r="A31" s="1414"/>
      <c r="B31" s="13"/>
      <c r="C31" s="119"/>
      <c r="D31" s="57"/>
      <c r="E31" s="14"/>
      <c r="F31" s="157"/>
      <c r="G31" s="71"/>
      <c r="H31" s="63">
        <f t="shared" si="0"/>
        <v>0</v>
      </c>
      <c r="I31" s="94"/>
      <c r="J31" s="149"/>
    </row>
    <row r="32" spans="1:10" ht="16.5" customHeight="1">
      <c r="A32" s="1414"/>
      <c r="B32" s="13"/>
      <c r="C32" s="119"/>
      <c r="D32" s="57"/>
      <c r="E32" s="14"/>
      <c r="F32" s="157"/>
      <c r="G32" s="71"/>
      <c r="H32" s="63">
        <f t="shared" si="0"/>
        <v>0</v>
      </c>
      <c r="I32" s="94"/>
      <c r="J32" s="149"/>
    </row>
    <row r="33" spans="1:10" ht="16.5" customHeight="1">
      <c r="A33" s="1414"/>
      <c r="B33" s="13"/>
      <c r="C33" s="119"/>
      <c r="D33" s="57"/>
      <c r="E33" s="14"/>
      <c r="F33" s="157"/>
      <c r="G33" s="71"/>
      <c r="H33" s="63">
        <f t="shared" si="0"/>
        <v>0</v>
      </c>
      <c r="I33" s="94"/>
      <c r="J33" s="149"/>
    </row>
    <row r="34" spans="1:10" ht="16.5" customHeight="1">
      <c r="A34" s="1414"/>
      <c r="B34" s="13"/>
      <c r="C34" s="119"/>
      <c r="D34" s="57"/>
      <c r="E34" s="14"/>
      <c r="F34" s="157"/>
      <c r="G34" s="71"/>
      <c r="H34" s="63">
        <f t="shared" si="0"/>
        <v>0</v>
      </c>
      <c r="I34" s="94"/>
      <c r="J34" s="149"/>
    </row>
    <row r="35" spans="1:10" ht="16.5" customHeight="1">
      <c r="A35" s="1414"/>
      <c r="B35" s="15"/>
      <c r="C35" s="53"/>
      <c r="D35" s="117"/>
      <c r="E35" s="16"/>
      <c r="F35" s="154"/>
      <c r="G35" s="71"/>
      <c r="H35" s="63">
        <f t="shared" si="0"/>
        <v>0</v>
      </c>
      <c r="I35" s="83"/>
      <c r="J35" s="143"/>
    </row>
    <row r="36" spans="1:10" ht="16.5" customHeight="1">
      <c r="A36" s="1414"/>
      <c r="B36" s="15"/>
      <c r="C36" s="53"/>
      <c r="D36" s="117"/>
      <c r="E36" s="16"/>
      <c r="F36" s="154"/>
      <c r="G36" s="71"/>
      <c r="H36" s="63">
        <f t="shared" si="0"/>
        <v>0</v>
      </c>
      <c r="I36" s="83"/>
      <c r="J36" s="143"/>
    </row>
    <row r="37" spans="1:10" ht="16.5" customHeight="1">
      <c r="A37" s="1414"/>
      <c r="B37" s="15"/>
      <c r="C37" s="53"/>
      <c r="D37" s="117"/>
      <c r="E37" s="16"/>
      <c r="F37" s="154"/>
      <c r="G37" s="71"/>
      <c r="H37" s="63">
        <f t="shared" si="0"/>
        <v>0</v>
      </c>
      <c r="I37" s="83"/>
      <c r="J37" s="143"/>
    </row>
    <row r="38" spans="1:10" ht="16.5" customHeight="1">
      <c r="A38" s="1415"/>
      <c r="B38" s="17"/>
      <c r="C38" s="115"/>
      <c r="D38" s="118"/>
      <c r="E38" s="18"/>
      <c r="F38" s="156"/>
      <c r="G38" s="73"/>
      <c r="H38" s="79">
        <f t="shared" si="0"/>
        <v>0</v>
      </c>
      <c r="I38" s="84"/>
      <c r="J38" s="144"/>
    </row>
    <row r="39" spans="1:10" ht="24.75" customHeight="1">
      <c r="A39" s="1455" t="s">
        <v>11</v>
      </c>
      <c r="B39" s="1456"/>
      <c r="C39" s="1456"/>
      <c r="D39" s="1456"/>
      <c r="E39" s="1456"/>
      <c r="F39" s="1456"/>
      <c r="G39" s="1449"/>
      <c r="H39" s="68">
        <f>SUM(H9:H38)</f>
        <v>0</v>
      </c>
      <c r="I39" s="1450" t="s">
        <v>31</v>
      </c>
      <c r="J39" s="1457"/>
    </row>
    <row r="40" spans="1:10" ht="37.5" customHeight="1">
      <c r="A40" s="177" t="s">
        <v>2</v>
      </c>
      <c r="B40" s="1345" t="s">
        <v>12</v>
      </c>
      <c r="C40" s="1346"/>
      <c r="D40" s="1425"/>
      <c r="E40" s="186" t="s">
        <v>6</v>
      </c>
      <c r="F40" s="187" t="s">
        <v>7</v>
      </c>
      <c r="G40" s="188" t="s">
        <v>8</v>
      </c>
      <c r="H40" s="181" t="s">
        <v>25</v>
      </c>
      <c r="I40" s="1441" t="s">
        <v>10</v>
      </c>
      <c r="J40" s="1442"/>
    </row>
    <row r="41" spans="1:10" ht="16.5" customHeight="1">
      <c r="A41" s="1413" t="s">
        <v>13</v>
      </c>
      <c r="B41" s="1405"/>
      <c r="C41" s="1463"/>
      <c r="D41" s="1406"/>
      <c r="E41" s="14"/>
      <c r="F41" s="157"/>
      <c r="G41" s="81"/>
      <c r="H41" s="65">
        <f>ROUNDDOWN(E41*G41,0)</f>
        <v>0</v>
      </c>
      <c r="I41" s="1496"/>
      <c r="J41" s="1497"/>
    </row>
    <row r="42" spans="1:10" ht="16.5" customHeight="1">
      <c r="A42" s="1414"/>
      <c r="B42" s="1407"/>
      <c r="C42" s="1408"/>
      <c r="D42" s="1409"/>
      <c r="E42" s="19"/>
      <c r="F42" s="158"/>
      <c r="G42" s="78"/>
      <c r="H42" s="63">
        <f aca="true" t="shared" si="3" ref="H42:H50">ROUNDDOWN(E42*G42,0)</f>
        <v>0</v>
      </c>
      <c r="I42" s="1407"/>
      <c r="J42" s="1465"/>
    </row>
    <row r="43" spans="1:10" ht="16.5" customHeight="1">
      <c r="A43" s="1414"/>
      <c r="B43" s="1407"/>
      <c r="C43" s="1408"/>
      <c r="D43" s="1409"/>
      <c r="E43" s="16"/>
      <c r="F43" s="154"/>
      <c r="G43" s="77"/>
      <c r="H43" s="63">
        <f t="shared" si="3"/>
        <v>0</v>
      </c>
      <c r="I43" s="1407"/>
      <c r="J43" s="1465"/>
    </row>
    <row r="44" spans="1:12" ht="16.5" customHeight="1">
      <c r="A44" s="1414"/>
      <c r="B44" s="1407"/>
      <c r="C44" s="1408"/>
      <c r="D44" s="1409"/>
      <c r="E44" s="16"/>
      <c r="F44" s="154"/>
      <c r="G44" s="77"/>
      <c r="H44" s="63">
        <f t="shared" si="3"/>
        <v>0</v>
      </c>
      <c r="I44" s="1407"/>
      <c r="J44" s="1465"/>
      <c r="L44" s="20"/>
    </row>
    <row r="45" spans="1:12" ht="16.5" customHeight="1">
      <c r="A45" s="1414"/>
      <c r="B45" s="1407"/>
      <c r="C45" s="1408"/>
      <c r="D45" s="1409"/>
      <c r="E45" s="16"/>
      <c r="F45" s="154"/>
      <c r="G45" s="77"/>
      <c r="H45" s="63">
        <f t="shared" si="3"/>
        <v>0</v>
      </c>
      <c r="I45" s="1407"/>
      <c r="J45" s="1465"/>
      <c r="L45" s="20"/>
    </row>
    <row r="46" spans="1:12" ht="16.5" customHeight="1">
      <c r="A46" s="1414"/>
      <c r="B46" s="1407"/>
      <c r="C46" s="1408"/>
      <c r="D46" s="1409"/>
      <c r="E46" s="16"/>
      <c r="F46" s="154"/>
      <c r="G46" s="77"/>
      <c r="H46" s="63">
        <f t="shared" si="3"/>
        <v>0</v>
      </c>
      <c r="I46" s="1407"/>
      <c r="J46" s="1465"/>
      <c r="L46" s="20"/>
    </row>
    <row r="47" spans="1:12" ht="16.5" customHeight="1">
      <c r="A47" s="1414"/>
      <c r="B47" s="1407"/>
      <c r="C47" s="1408"/>
      <c r="D47" s="1409"/>
      <c r="E47" s="16"/>
      <c r="F47" s="154"/>
      <c r="G47" s="77"/>
      <c r="H47" s="63">
        <f t="shared" si="3"/>
        <v>0</v>
      </c>
      <c r="I47" s="1407"/>
      <c r="J47" s="1465"/>
      <c r="L47" s="20"/>
    </row>
    <row r="48" spans="1:12" ht="16.5" customHeight="1">
      <c r="A48" s="1414"/>
      <c r="B48" s="1407"/>
      <c r="C48" s="1408"/>
      <c r="D48" s="1409"/>
      <c r="E48" s="16"/>
      <c r="F48" s="154"/>
      <c r="G48" s="77"/>
      <c r="H48" s="63">
        <f t="shared" si="3"/>
        <v>0</v>
      </c>
      <c r="I48" s="1407"/>
      <c r="J48" s="1465"/>
      <c r="L48" s="20"/>
    </row>
    <row r="49" spans="1:12" ht="15" customHeight="1">
      <c r="A49" s="1414"/>
      <c r="B49" s="1407"/>
      <c r="C49" s="1408"/>
      <c r="D49" s="1409"/>
      <c r="E49" s="16"/>
      <c r="F49" s="154"/>
      <c r="G49" s="77"/>
      <c r="H49" s="63">
        <f t="shared" si="3"/>
        <v>0</v>
      </c>
      <c r="I49" s="1407"/>
      <c r="J49" s="1465"/>
      <c r="L49" s="20"/>
    </row>
    <row r="50" spans="1:10" ht="16.5" customHeight="1">
      <c r="A50" s="1415"/>
      <c r="B50" s="1396"/>
      <c r="C50" s="1397"/>
      <c r="D50" s="1398"/>
      <c r="E50" s="18"/>
      <c r="F50" s="156"/>
      <c r="G50" s="66"/>
      <c r="H50" s="79">
        <f t="shared" si="3"/>
        <v>0</v>
      </c>
      <c r="I50" s="1396"/>
      <c r="J50" s="1474"/>
    </row>
    <row r="51" spans="1:10" ht="24.75" customHeight="1" thickBot="1">
      <c r="A51" s="1418" t="s">
        <v>16</v>
      </c>
      <c r="B51" s="1419"/>
      <c r="C51" s="1419"/>
      <c r="D51" s="1419"/>
      <c r="E51" s="1419"/>
      <c r="F51" s="1419"/>
      <c r="G51" s="1420"/>
      <c r="H51" s="67">
        <f>SUM(H41:H50)</f>
        <v>0</v>
      </c>
      <c r="I51" s="1421" t="s">
        <v>32</v>
      </c>
      <c r="J51" s="1475"/>
    </row>
    <row r="52" spans="1:10" ht="27" customHeight="1" thickBot="1">
      <c r="A52" s="1426" t="s">
        <v>26</v>
      </c>
      <c r="B52" s="1427"/>
      <c r="C52" s="1428"/>
      <c r="D52" s="1428"/>
      <c r="E52" s="1428"/>
      <c r="F52" s="1428"/>
      <c r="G52" s="1429"/>
      <c r="H52" s="210">
        <f>H39+H51</f>
        <v>0</v>
      </c>
      <c r="I52" s="1430" t="s">
        <v>17</v>
      </c>
      <c r="J52" s="1431"/>
    </row>
    <row r="53" spans="1:10" ht="22.5" customHeight="1">
      <c r="A53" s="21"/>
      <c r="B53" s="21"/>
      <c r="C53" s="21"/>
      <c r="D53" s="21"/>
      <c r="E53" s="21"/>
      <c r="F53" s="21"/>
      <c r="G53" s="21"/>
      <c r="H53" s="22"/>
      <c r="I53" s="22"/>
      <c r="J53" s="22"/>
    </row>
    <row r="54" spans="1:10" ht="17.25">
      <c r="A54" s="23" t="s">
        <v>19</v>
      </c>
      <c r="B54" s="21"/>
      <c r="C54" s="21"/>
      <c r="D54" s="21"/>
      <c r="E54" s="21"/>
      <c r="F54" s="21"/>
      <c r="G54" s="21"/>
      <c r="H54" s="22"/>
      <c r="I54" s="22"/>
      <c r="J54" s="22"/>
    </row>
    <row r="55" spans="1:10" ht="37.5" customHeight="1">
      <c r="A55" s="183" t="s">
        <v>2</v>
      </c>
      <c r="B55" s="1345" t="s">
        <v>12</v>
      </c>
      <c r="C55" s="1346"/>
      <c r="D55" s="1346"/>
      <c r="E55" s="1346"/>
      <c r="F55" s="1346"/>
      <c r="G55" s="1425"/>
      <c r="H55" s="181" t="s">
        <v>25</v>
      </c>
      <c r="I55" s="1345" t="s">
        <v>10</v>
      </c>
      <c r="J55" s="1633"/>
    </row>
    <row r="56" spans="1:10" ht="16.5" customHeight="1">
      <c r="A56" s="1400" t="s">
        <v>51</v>
      </c>
      <c r="B56" s="1402"/>
      <c r="C56" s="1403"/>
      <c r="D56" s="1403"/>
      <c r="E56" s="1403"/>
      <c r="F56" s="1403"/>
      <c r="G56" s="1404"/>
      <c r="H56" s="74"/>
      <c r="I56" s="1405"/>
      <c r="J56" s="1406"/>
    </row>
    <row r="57" spans="1:10" ht="16.5" customHeight="1">
      <c r="A57" s="1400"/>
      <c r="B57" s="1407"/>
      <c r="C57" s="1408"/>
      <c r="D57" s="1408"/>
      <c r="E57" s="1408"/>
      <c r="F57" s="1408"/>
      <c r="G57" s="1409"/>
      <c r="H57" s="72"/>
      <c r="I57" s="1407"/>
      <c r="J57" s="1409"/>
    </row>
    <row r="58" spans="1:10" ht="16.5" customHeight="1">
      <c r="A58" s="1400"/>
      <c r="B58" s="1407"/>
      <c r="C58" s="1408"/>
      <c r="D58" s="1408"/>
      <c r="E58" s="1408"/>
      <c r="F58" s="1408"/>
      <c r="G58" s="1409"/>
      <c r="H58" s="74"/>
      <c r="I58" s="1407"/>
      <c r="J58" s="1409"/>
    </row>
    <row r="59" spans="1:10" ht="16.5" customHeight="1">
      <c r="A59" s="1400"/>
      <c r="B59" s="1407"/>
      <c r="C59" s="1408"/>
      <c r="D59" s="1408"/>
      <c r="E59" s="1408"/>
      <c r="F59" s="1408"/>
      <c r="G59" s="1409"/>
      <c r="H59" s="72"/>
      <c r="I59" s="1407"/>
      <c r="J59" s="1409"/>
    </row>
    <row r="60" spans="1:12" ht="16.5" customHeight="1">
      <c r="A60" s="1401"/>
      <c r="B60" s="1481"/>
      <c r="C60" s="1482"/>
      <c r="D60" s="1482"/>
      <c r="E60" s="1482"/>
      <c r="F60" s="1482"/>
      <c r="G60" s="1483"/>
      <c r="H60" s="64"/>
      <c r="I60" s="1396"/>
      <c r="J60" s="1398"/>
      <c r="L60" s="20"/>
    </row>
    <row r="61" spans="1:10" ht="27" customHeight="1">
      <c r="A61" s="1448" t="s">
        <v>27</v>
      </c>
      <c r="B61" s="1449"/>
      <c r="C61" s="1448"/>
      <c r="D61" s="1448"/>
      <c r="E61" s="1448"/>
      <c r="F61" s="1448"/>
      <c r="G61" s="1450"/>
      <c r="H61" s="68">
        <f>SUM(H56:H60)</f>
        <v>0</v>
      </c>
      <c r="I61" s="1394" t="s">
        <v>21</v>
      </c>
      <c r="J61" s="1395"/>
    </row>
    <row r="62" spans="1:10" ht="13.5">
      <c r="A62" s="24" t="s">
        <v>22</v>
      </c>
      <c r="B62" s="21"/>
      <c r="C62" s="21"/>
      <c r="D62" s="21"/>
      <c r="E62" s="21"/>
      <c r="F62" s="21"/>
      <c r="G62" s="21"/>
      <c r="H62" s="22"/>
      <c r="I62" s="22"/>
      <c r="J62" s="22"/>
    </row>
  </sheetData>
  <sheetProtection/>
  <mergeCells count="46">
    <mergeCell ref="A52:G52"/>
    <mergeCell ref="B48:D48"/>
    <mergeCell ref="B49:D49"/>
    <mergeCell ref="B45:D45"/>
    <mergeCell ref="A51:G51"/>
    <mergeCell ref="B46:D46"/>
    <mergeCell ref="B42:D42"/>
    <mergeCell ref="B43:D43"/>
    <mergeCell ref="B44:D44"/>
    <mergeCell ref="B50:D50"/>
    <mergeCell ref="B41:D41"/>
    <mergeCell ref="A2:J2"/>
    <mergeCell ref="A9:A38"/>
    <mergeCell ref="A39:G39"/>
    <mergeCell ref="I39:J39"/>
    <mergeCell ref="B40:D40"/>
    <mergeCell ref="A41:A50"/>
    <mergeCell ref="I49:J49"/>
    <mergeCell ref="I45:J45"/>
    <mergeCell ref="B47:D47"/>
    <mergeCell ref="I40:J40"/>
    <mergeCell ref="I55:J55"/>
    <mergeCell ref="I50:J50"/>
    <mergeCell ref="I56:J56"/>
    <mergeCell ref="I41:J41"/>
    <mergeCell ref="I47:J47"/>
    <mergeCell ref="I48:J48"/>
    <mergeCell ref="I42:J42"/>
    <mergeCell ref="I43:J43"/>
    <mergeCell ref="I44:J44"/>
    <mergeCell ref="I46:J46"/>
    <mergeCell ref="I59:J59"/>
    <mergeCell ref="I52:J52"/>
    <mergeCell ref="I51:J51"/>
    <mergeCell ref="I58:J58"/>
    <mergeCell ref="I57:J57"/>
    <mergeCell ref="I60:J60"/>
    <mergeCell ref="A61:G61"/>
    <mergeCell ref="I61:J61"/>
    <mergeCell ref="A56:A60"/>
    <mergeCell ref="B57:G57"/>
    <mergeCell ref="B55:G55"/>
    <mergeCell ref="B56:G56"/>
    <mergeCell ref="B60:G60"/>
    <mergeCell ref="B59:G59"/>
    <mergeCell ref="B58:G58"/>
  </mergeCells>
  <printOptions horizontalCentered="1"/>
  <pageMargins left="0.3937007874015748" right="0.35433070866141736" top="0.7480314960629921" bottom="0.3937007874015748" header="0.3937007874015748" footer="0.31496062992125984"/>
  <pageSetup horizontalDpi="600" verticalDpi="600" orientation="portrait" paperSize="9" scale="71" r:id="rId1"/>
  <headerFooter alignWithMargins="0">
    <oddHeader>&amp;R&amp;"ＭＳ 明朝,標準"&amp;14定型様式３　</oddHeader>
  </headerFooter>
</worksheet>
</file>

<file path=xl/worksheets/sheet15.xml><?xml version="1.0" encoding="utf-8"?>
<worksheet xmlns="http://schemas.openxmlformats.org/spreadsheetml/2006/main" xmlns:r="http://schemas.openxmlformats.org/officeDocument/2006/relationships">
  <dimension ref="A1:L68"/>
  <sheetViews>
    <sheetView view="pageBreakPreview" zoomScale="85" zoomScaleNormal="70" zoomScaleSheetLayoutView="85" zoomScalePageLayoutView="0" workbookViewId="0" topLeftCell="A1">
      <selection activeCell="A1" sqref="A1"/>
    </sheetView>
  </sheetViews>
  <sheetFormatPr defaultColWidth="9.00390625" defaultRowHeight="13.5"/>
  <cols>
    <col min="1" max="1" width="12.375" style="31" customWidth="1"/>
    <col min="2" max="2" width="8.125" style="31" bestFit="1" customWidth="1"/>
    <col min="3" max="4" width="20.50390625" style="31" customWidth="1"/>
    <col min="5" max="5" width="7.375" style="31" customWidth="1"/>
    <col min="6" max="6" width="6.875" style="31" customWidth="1"/>
    <col min="7" max="9" width="12.00390625" style="31" customWidth="1"/>
    <col min="10" max="10" width="13.375" style="31" customWidth="1"/>
    <col min="11" max="12" width="9.00390625" style="31" customWidth="1"/>
    <col min="13" max="13" width="47.75390625" style="31" customWidth="1"/>
    <col min="14" max="16384" width="9.00390625" style="31" customWidth="1"/>
  </cols>
  <sheetData>
    <row r="1" spans="1:10" ht="18" customHeight="1">
      <c r="A1" s="51"/>
      <c r="B1" s="32"/>
      <c r="C1" s="32"/>
      <c r="D1" s="32"/>
      <c r="E1" s="32"/>
      <c r="F1" s="32"/>
      <c r="G1" s="32"/>
      <c r="H1" s="32"/>
      <c r="I1" s="32"/>
      <c r="J1" s="596">
        <f>'実施計画書'!AH1</f>
      </c>
    </row>
    <row r="2" spans="1:10" ht="21" customHeight="1">
      <c r="A2" s="1634" t="s">
        <v>122</v>
      </c>
      <c r="B2" s="1634"/>
      <c r="C2" s="1634"/>
      <c r="D2" s="1634"/>
      <c r="E2" s="1634"/>
      <c r="F2" s="1636"/>
      <c r="G2" s="1637"/>
      <c r="H2" s="1635" t="s">
        <v>121</v>
      </c>
      <c r="I2" s="1635"/>
      <c r="J2" s="1635"/>
    </row>
    <row r="3" spans="1:10" ht="14.25" customHeight="1">
      <c r="A3" s="26"/>
      <c r="B3" s="27"/>
      <c r="C3" s="28"/>
      <c r="D3" s="28"/>
      <c r="E3" s="28"/>
      <c r="F3" s="28"/>
      <c r="G3" s="28"/>
      <c r="H3" s="28"/>
      <c r="I3" s="28"/>
      <c r="J3" s="28"/>
    </row>
    <row r="4" spans="1:10" ht="14.25">
      <c r="A4" s="5" t="s">
        <v>28</v>
      </c>
      <c r="B4" s="6"/>
      <c r="C4" s="1"/>
      <c r="D4" s="1"/>
      <c r="E4" s="1"/>
      <c r="F4" s="1"/>
      <c r="G4" s="1"/>
      <c r="H4" s="1"/>
      <c r="I4" s="1"/>
      <c r="J4" s="7"/>
    </row>
    <row r="5" spans="1:10" ht="13.5">
      <c r="A5" s="8" t="s">
        <v>29</v>
      </c>
      <c r="B5" s="9"/>
      <c r="C5" s="1"/>
      <c r="D5" s="1"/>
      <c r="E5" s="1"/>
      <c r="F5" s="1"/>
      <c r="G5" s="1"/>
      <c r="H5" s="1"/>
      <c r="I5" s="1"/>
      <c r="J5" s="1"/>
    </row>
    <row r="6" spans="1:10" ht="14.25" customHeight="1">
      <c r="A6" s="32"/>
      <c r="B6" s="40"/>
      <c r="C6" s="32"/>
      <c r="D6" s="32"/>
      <c r="E6" s="32"/>
      <c r="F6" s="32"/>
      <c r="G6" s="32"/>
      <c r="H6" s="32"/>
      <c r="I6" s="32"/>
      <c r="J6" s="41" t="s">
        <v>0</v>
      </c>
    </row>
    <row r="7" spans="1:10" ht="23.25" customHeight="1" thickBot="1">
      <c r="A7" s="42" t="s">
        <v>1</v>
      </c>
      <c r="B7" s="40"/>
      <c r="C7" s="32"/>
      <c r="D7" s="32"/>
      <c r="E7" s="32"/>
      <c r="F7" s="32"/>
      <c r="G7" s="32"/>
      <c r="H7" s="32"/>
      <c r="I7" s="32"/>
      <c r="J7" s="41" t="s">
        <v>30</v>
      </c>
    </row>
    <row r="8" spans="1:10" ht="37.5" customHeight="1">
      <c r="A8" s="168" t="s">
        <v>2</v>
      </c>
      <c r="B8" s="169" t="s">
        <v>3</v>
      </c>
      <c r="C8" s="170" t="s">
        <v>4</v>
      </c>
      <c r="D8" s="184" t="s">
        <v>23</v>
      </c>
      <c r="E8" s="172" t="s">
        <v>6</v>
      </c>
      <c r="F8" s="170" t="s">
        <v>7</v>
      </c>
      <c r="G8" s="185" t="s">
        <v>8</v>
      </c>
      <c r="H8" s="174" t="s">
        <v>25</v>
      </c>
      <c r="I8" s="175" t="s">
        <v>9</v>
      </c>
      <c r="J8" s="176" t="s">
        <v>10</v>
      </c>
    </row>
    <row r="9" spans="1:10" ht="15.75" customHeight="1">
      <c r="A9" s="1413" t="s">
        <v>18</v>
      </c>
      <c r="B9" s="11"/>
      <c r="C9" s="52"/>
      <c r="D9" s="116"/>
      <c r="E9" s="12"/>
      <c r="F9" s="153"/>
      <c r="G9" s="90"/>
      <c r="H9" s="85">
        <f>ROUNDDOWN(E9*G9,0)</f>
        <v>0</v>
      </c>
      <c r="I9" s="65"/>
      <c r="J9" s="142"/>
    </row>
    <row r="10" spans="1:10" ht="15.75" customHeight="1">
      <c r="A10" s="1414"/>
      <c r="B10" s="15"/>
      <c r="C10" s="53"/>
      <c r="D10" s="117"/>
      <c r="E10" s="16"/>
      <c r="F10" s="154"/>
      <c r="G10" s="91"/>
      <c r="H10" s="83">
        <f>ROUNDDOWN(E10*G10,0)</f>
        <v>0</v>
      </c>
      <c r="I10" s="72"/>
      <c r="J10" s="143"/>
    </row>
    <row r="11" spans="1:10" ht="15.75" customHeight="1">
      <c r="A11" s="1414"/>
      <c r="B11" s="13"/>
      <c r="C11" s="119"/>
      <c r="D11" s="57"/>
      <c r="E11" s="14"/>
      <c r="F11" s="157"/>
      <c r="G11" s="96"/>
      <c r="H11" s="83">
        <f aca="true" t="shared" si="0" ref="H11:H26">ROUNDDOWN(E11*G11,0)</f>
        <v>0</v>
      </c>
      <c r="I11" s="74"/>
      <c r="J11" s="149"/>
    </row>
    <row r="12" spans="1:10" ht="15.75" customHeight="1">
      <c r="A12" s="1414"/>
      <c r="B12" s="13"/>
      <c r="C12" s="119"/>
      <c r="D12" s="57"/>
      <c r="E12" s="14"/>
      <c r="F12" s="157"/>
      <c r="G12" s="96"/>
      <c r="H12" s="83">
        <f t="shared" si="0"/>
        <v>0</v>
      </c>
      <c r="I12" s="74"/>
      <c r="J12" s="149"/>
    </row>
    <row r="13" spans="1:10" ht="15.75" customHeight="1">
      <c r="A13" s="1414"/>
      <c r="B13" s="13"/>
      <c r="C13" s="119"/>
      <c r="D13" s="57"/>
      <c r="E13" s="14"/>
      <c r="F13" s="157"/>
      <c r="G13" s="96"/>
      <c r="H13" s="83">
        <f t="shared" si="0"/>
        <v>0</v>
      </c>
      <c r="I13" s="74"/>
      <c r="J13" s="149"/>
    </row>
    <row r="14" spans="1:10" ht="15.75" customHeight="1">
      <c r="A14" s="1414"/>
      <c r="B14" s="13"/>
      <c r="C14" s="119"/>
      <c r="D14" s="57"/>
      <c r="E14" s="14"/>
      <c r="F14" s="157"/>
      <c r="G14" s="96"/>
      <c r="H14" s="83">
        <f t="shared" si="0"/>
        <v>0</v>
      </c>
      <c r="I14" s="74"/>
      <c r="J14" s="149"/>
    </row>
    <row r="15" spans="1:10" ht="15.75" customHeight="1">
      <c r="A15" s="1414"/>
      <c r="B15" s="13"/>
      <c r="C15" s="119"/>
      <c r="D15" s="57"/>
      <c r="E15" s="14"/>
      <c r="F15" s="157"/>
      <c r="G15" s="96"/>
      <c r="H15" s="83">
        <f t="shared" si="0"/>
        <v>0</v>
      </c>
      <c r="I15" s="74"/>
      <c r="J15" s="149"/>
    </row>
    <row r="16" spans="1:10" ht="15.75" customHeight="1">
      <c r="A16" s="1414"/>
      <c r="B16" s="15"/>
      <c r="C16" s="53"/>
      <c r="D16" s="117"/>
      <c r="E16" s="16"/>
      <c r="F16" s="154"/>
      <c r="G16" s="91"/>
      <c r="H16" s="83">
        <f t="shared" si="0"/>
        <v>0</v>
      </c>
      <c r="I16" s="72"/>
      <c r="J16" s="143"/>
    </row>
    <row r="17" spans="1:10" ht="15.75" customHeight="1">
      <c r="A17" s="1414"/>
      <c r="B17" s="15"/>
      <c r="C17" s="53"/>
      <c r="D17" s="117"/>
      <c r="E17" s="16"/>
      <c r="F17" s="154"/>
      <c r="G17" s="91"/>
      <c r="H17" s="83">
        <f t="shared" si="0"/>
        <v>0</v>
      </c>
      <c r="I17" s="72"/>
      <c r="J17" s="143"/>
    </row>
    <row r="18" spans="1:10" ht="15.75" customHeight="1">
      <c r="A18" s="1414"/>
      <c r="B18" s="15"/>
      <c r="C18" s="53"/>
      <c r="D18" s="117"/>
      <c r="E18" s="16"/>
      <c r="F18" s="154"/>
      <c r="G18" s="91"/>
      <c r="H18" s="83">
        <f t="shared" si="0"/>
        <v>0</v>
      </c>
      <c r="I18" s="72"/>
      <c r="J18" s="143"/>
    </row>
    <row r="19" spans="1:10" ht="15.75" customHeight="1">
      <c r="A19" s="1414"/>
      <c r="B19" s="13"/>
      <c r="C19" s="119"/>
      <c r="D19" s="57"/>
      <c r="E19" s="14"/>
      <c r="F19" s="157"/>
      <c r="G19" s="96"/>
      <c r="H19" s="83">
        <f t="shared" si="0"/>
        <v>0</v>
      </c>
      <c r="I19" s="74"/>
      <c r="J19" s="149"/>
    </row>
    <row r="20" spans="1:10" ht="15.75" customHeight="1">
      <c r="A20" s="1414"/>
      <c r="B20" s="13"/>
      <c r="C20" s="119"/>
      <c r="D20" s="57"/>
      <c r="E20" s="14"/>
      <c r="F20" s="157"/>
      <c r="G20" s="96"/>
      <c r="H20" s="83">
        <f t="shared" si="0"/>
        <v>0</v>
      </c>
      <c r="I20" s="74"/>
      <c r="J20" s="149"/>
    </row>
    <row r="21" spans="1:10" ht="15.75" customHeight="1">
      <c r="A21" s="1414"/>
      <c r="B21" s="13"/>
      <c r="C21" s="119"/>
      <c r="D21" s="57"/>
      <c r="E21" s="14"/>
      <c r="F21" s="157"/>
      <c r="G21" s="96"/>
      <c r="H21" s="83">
        <f t="shared" si="0"/>
        <v>0</v>
      </c>
      <c r="I21" s="74"/>
      <c r="J21" s="149"/>
    </row>
    <row r="22" spans="1:10" ht="15.75" customHeight="1">
      <c r="A22" s="1414"/>
      <c r="B22" s="13"/>
      <c r="C22" s="119"/>
      <c r="D22" s="57"/>
      <c r="E22" s="14"/>
      <c r="F22" s="157"/>
      <c r="G22" s="96"/>
      <c r="H22" s="83">
        <f t="shared" si="0"/>
        <v>0</v>
      </c>
      <c r="I22" s="74"/>
      <c r="J22" s="149"/>
    </row>
    <row r="23" spans="1:10" ht="15.75" customHeight="1">
      <c r="A23" s="1414"/>
      <c r="B23" s="13"/>
      <c r="C23" s="119"/>
      <c r="D23" s="57"/>
      <c r="E23" s="14"/>
      <c r="F23" s="157"/>
      <c r="G23" s="96"/>
      <c r="H23" s="83">
        <f t="shared" si="0"/>
        <v>0</v>
      </c>
      <c r="I23" s="74"/>
      <c r="J23" s="149"/>
    </row>
    <row r="24" spans="1:10" ht="15.75" customHeight="1">
      <c r="A24" s="1414"/>
      <c r="B24" s="15"/>
      <c r="C24" s="53"/>
      <c r="D24" s="117"/>
      <c r="E24" s="16"/>
      <c r="F24" s="154"/>
      <c r="G24" s="91"/>
      <c r="H24" s="83">
        <f t="shared" si="0"/>
        <v>0</v>
      </c>
      <c r="I24" s="72"/>
      <c r="J24" s="143"/>
    </row>
    <row r="25" spans="1:10" ht="15.75" customHeight="1">
      <c r="A25" s="1414"/>
      <c r="B25" s="15"/>
      <c r="C25" s="53"/>
      <c r="D25" s="117"/>
      <c r="E25" s="16"/>
      <c r="F25" s="154"/>
      <c r="G25" s="91"/>
      <c r="H25" s="83">
        <f t="shared" si="0"/>
        <v>0</v>
      </c>
      <c r="I25" s="72"/>
      <c r="J25" s="143"/>
    </row>
    <row r="26" spans="1:10" ht="15.75" customHeight="1">
      <c r="A26" s="1414"/>
      <c r="B26" s="15"/>
      <c r="C26" s="53"/>
      <c r="D26" s="117"/>
      <c r="E26" s="16"/>
      <c r="F26" s="154"/>
      <c r="G26" s="91"/>
      <c r="H26" s="83">
        <f t="shared" si="0"/>
        <v>0</v>
      </c>
      <c r="I26" s="72"/>
      <c r="J26" s="143"/>
    </row>
    <row r="27" spans="1:10" ht="15.75" customHeight="1">
      <c r="A27" s="1414"/>
      <c r="B27" s="13"/>
      <c r="C27" s="119"/>
      <c r="D27" s="57"/>
      <c r="E27" s="14"/>
      <c r="F27" s="157"/>
      <c r="G27" s="96"/>
      <c r="H27" s="83">
        <f aca="true" t="shared" si="1" ref="H27:H34">ROUNDDOWN(E27*G27,0)</f>
        <v>0</v>
      </c>
      <c r="I27" s="74"/>
      <c r="J27" s="149"/>
    </row>
    <row r="28" spans="1:10" ht="15.75" customHeight="1">
      <c r="A28" s="1414"/>
      <c r="B28" s="13"/>
      <c r="C28" s="119"/>
      <c r="D28" s="57"/>
      <c r="E28" s="14"/>
      <c r="F28" s="157"/>
      <c r="G28" s="96"/>
      <c r="H28" s="83">
        <f t="shared" si="1"/>
        <v>0</v>
      </c>
      <c r="I28" s="74"/>
      <c r="J28" s="149"/>
    </row>
    <row r="29" spans="1:10" ht="15.75" customHeight="1">
      <c r="A29" s="1414"/>
      <c r="B29" s="13"/>
      <c r="C29" s="119"/>
      <c r="D29" s="57"/>
      <c r="E29" s="14"/>
      <c r="F29" s="157"/>
      <c r="G29" s="96"/>
      <c r="H29" s="83">
        <f t="shared" si="1"/>
        <v>0</v>
      </c>
      <c r="I29" s="74"/>
      <c r="J29" s="149"/>
    </row>
    <row r="30" spans="1:10" ht="15.75" customHeight="1">
      <c r="A30" s="1414"/>
      <c r="B30" s="13"/>
      <c r="C30" s="119"/>
      <c r="D30" s="57"/>
      <c r="E30" s="14"/>
      <c r="F30" s="157"/>
      <c r="G30" s="96"/>
      <c r="H30" s="83">
        <f t="shared" si="1"/>
        <v>0</v>
      </c>
      <c r="I30" s="74"/>
      <c r="J30" s="149"/>
    </row>
    <row r="31" spans="1:10" ht="15.75" customHeight="1">
      <c r="A31" s="1414"/>
      <c r="B31" s="13"/>
      <c r="C31" s="119"/>
      <c r="D31" s="57"/>
      <c r="E31" s="14"/>
      <c r="F31" s="157"/>
      <c r="G31" s="96"/>
      <c r="H31" s="83">
        <f t="shared" si="1"/>
        <v>0</v>
      </c>
      <c r="I31" s="74"/>
      <c r="J31" s="149"/>
    </row>
    <row r="32" spans="1:10" ht="15.75" customHeight="1">
      <c r="A32" s="1414"/>
      <c r="B32" s="15"/>
      <c r="C32" s="53"/>
      <c r="D32" s="117"/>
      <c r="E32" s="16"/>
      <c r="F32" s="154"/>
      <c r="G32" s="91"/>
      <c r="H32" s="83">
        <f t="shared" si="1"/>
        <v>0</v>
      </c>
      <c r="I32" s="72"/>
      <c r="J32" s="143"/>
    </row>
    <row r="33" spans="1:10" ht="15.75" customHeight="1">
      <c r="A33" s="1414"/>
      <c r="B33" s="15"/>
      <c r="C33" s="53"/>
      <c r="D33" s="117"/>
      <c r="E33" s="16"/>
      <c r="F33" s="154"/>
      <c r="G33" s="91"/>
      <c r="H33" s="83">
        <f t="shared" si="1"/>
        <v>0</v>
      </c>
      <c r="I33" s="72"/>
      <c r="J33" s="143"/>
    </row>
    <row r="34" spans="1:10" ht="15.75" customHeight="1">
      <c r="A34" s="1414"/>
      <c r="B34" s="15"/>
      <c r="C34" s="53"/>
      <c r="D34" s="117"/>
      <c r="E34" s="16"/>
      <c r="F34" s="154"/>
      <c r="G34" s="91"/>
      <c r="H34" s="83">
        <f t="shared" si="1"/>
        <v>0</v>
      </c>
      <c r="I34" s="72"/>
      <c r="J34" s="143"/>
    </row>
    <row r="35" spans="1:10" ht="15.75" customHeight="1">
      <c r="A35" s="1460"/>
      <c r="B35" s="13"/>
      <c r="C35" s="119"/>
      <c r="D35" s="57"/>
      <c r="E35" s="14"/>
      <c r="F35" s="157"/>
      <c r="G35" s="96"/>
      <c r="H35" s="83">
        <f aca="true" t="shared" si="2" ref="H35:H43">ROUNDDOWN(E35*G35,0)</f>
        <v>0</v>
      </c>
      <c r="I35" s="74"/>
      <c r="J35" s="149"/>
    </row>
    <row r="36" spans="1:10" ht="15.75" customHeight="1">
      <c r="A36" s="1414"/>
      <c r="B36" s="13"/>
      <c r="C36" s="119"/>
      <c r="D36" s="57"/>
      <c r="E36" s="14"/>
      <c r="F36" s="157"/>
      <c r="G36" s="96"/>
      <c r="H36" s="83">
        <f t="shared" si="2"/>
        <v>0</v>
      </c>
      <c r="I36" s="74"/>
      <c r="J36" s="149"/>
    </row>
    <row r="37" spans="1:10" ht="15.75" customHeight="1">
      <c r="A37" s="1414"/>
      <c r="B37" s="13"/>
      <c r="C37" s="119"/>
      <c r="D37" s="57"/>
      <c r="E37" s="14"/>
      <c r="F37" s="157"/>
      <c r="G37" s="96"/>
      <c r="H37" s="83">
        <f t="shared" si="2"/>
        <v>0</v>
      </c>
      <c r="I37" s="74"/>
      <c r="J37" s="149"/>
    </row>
    <row r="38" spans="1:10" ht="15.75" customHeight="1">
      <c r="A38" s="1414"/>
      <c r="B38" s="13"/>
      <c r="C38" s="119"/>
      <c r="D38" s="57"/>
      <c r="E38" s="14"/>
      <c r="F38" s="157"/>
      <c r="G38" s="96"/>
      <c r="H38" s="83">
        <f t="shared" si="2"/>
        <v>0</v>
      </c>
      <c r="I38" s="74"/>
      <c r="J38" s="149"/>
    </row>
    <row r="39" spans="1:10" ht="15.75" customHeight="1">
      <c r="A39" s="1414"/>
      <c r="B39" s="13"/>
      <c r="C39" s="119"/>
      <c r="D39" s="57"/>
      <c r="E39" s="14"/>
      <c r="F39" s="157"/>
      <c r="G39" s="96"/>
      <c r="H39" s="83">
        <f t="shared" si="2"/>
        <v>0</v>
      </c>
      <c r="I39" s="74"/>
      <c r="J39" s="149"/>
    </row>
    <row r="40" spans="1:10" ht="15.75" customHeight="1">
      <c r="A40" s="1414"/>
      <c r="B40" s="15"/>
      <c r="C40" s="53"/>
      <c r="D40" s="117"/>
      <c r="E40" s="16"/>
      <c r="F40" s="154"/>
      <c r="G40" s="91"/>
      <c r="H40" s="83">
        <f t="shared" si="2"/>
        <v>0</v>
      </c>
      <c r="I40" s="72"/>
      <c r="J40" s="143"/>
    </row>
    <row r="41" spans="1:10" ht="15.75" customHeight="1">
      <c r="A41" s="1414"/>
      <c r="B41" s="15"/>
      <c r="C41" s="53"/>
      <c r="D41" s="117"/>
      <c r="E41" s="16"/>
      <c r="F41" s="154"/>
      <c r="G41" s="91"/>
      <c r="H41" s="83">
        <f t="shared" si="2"/>
        <v>0</v>
      </c>
      <c r="I41" s="72"/>
      <c r="J41" s="143"/>
    </row>
    <row r="42" spans="1:10" ht="15.75" customHeight="1">
      <c r="A42" s="1414"/>
      <c r="B42" s="15"/>
      <c r="C42" s="53"/>
      <c r="D42" s="117"/>
      <c r="E42" s="16"/>
      <c r="F42" s="154"/>
      <c r="G42" s="91"/>
      <c r="H42" s="83">
        <f t="shared" si="2"/>
        <v>0</v>
      </c>
      <c r="I42" s="72"/>
      <c r="J42" s="143"/>
    </row>
    <row r="43" spans="1:10" ht="15.75" customHeight="1">
      <c r="A43" s="1415"/>
      <c r="B43" s="17"/>
      <c r="C43" s="115"/>
      <c r="D43" s="118"/>
      <c r="E43" s="18"/>
      <c r="F43" s="156"/>
      <c r="G43" s="92"/>
      <c r="H43" s="84">
        <f t="shared" si="2"/>
        <v>0</v>
      </c>
      <c r="I43" s="64"/>
      <c r="J43" s="144"/>
    </row>
    <row r="44" spans="1:10" ht="24.75" customHeight="1">
      <c r="A44" s="1455" t="s">
        <v>11</v>
      </c>
      <c r="B44" s="1456"/>
      <c r="C44" s="1456"/>
      <c r="D44" s="1456"/>
      <c r="E44" s="1456"/>
      <c r="F44" s="1456"/>
      <c r="G44" s="1449"/>
      <c r="H44" s="93">
        <f>SUM(H9:H43)</f>
        <v>0</v>
      </c>
      <c r="I44" s="1450" t="s">
        <v>31</v>
      </c>
      <c r="J44" s="1457"/>
    </row>
    <row r="45" spans="1:10" ht="37.5" customHeight="1">
      <c r="A45" s="177" t="s">
        <v>2</v>
      </c>
      <c r="B45" s="1345" t="s">
        <v>12</v>
      </c>
      <c r="C45" s="1346"/>
      <c r="D45" s="1425"/>
      <c r="E45" s="186" t="s">
        <v>6</v>
      </c>
      <c r="F45" s="187" t="s">
        <v>7</v>
      </c>
      <c r="G45" s="188" t="s">
        <v>8</v>
      </c>
      <c r="H45" s="181" t="s">
        <v>25</v>
      </c>
      <c r="I45" s="1441" t="s">
        <v>10</v>
      </c>
      <c r="J45" s="1442"/>
    </row>
    <row r="46" spans="1:10" ht="15.75" customHeight="1">
      <c r="A46" s="1413" t="s">
        <v>13</v>
      </c>
      <c r="B46" s="1405"/>
      <c r="C46" s="1463"/>
      <c r="D46" s="1406"/>
      <c r="E46" s="58"/>
      <c r="F46" s="157"/>
      <c r="G46" s="97"/>
      <c r="H46" s="85">
        <f>ROUNDDOWN(E46*G46,0)</f>
        <v>0</v>
      </c>
      <c r="I46" s="1496"/>
      <c r="J46" s="1497"/>
    </row>
    <row r="47" spans="1:10" ht="15.75" customHeight="1">
      <c r="A47" s="1414"/>
      <c r="B47" s="1407"/>
      <c r="C47" s="1408"/>
      <c r="D47" s="1409"/>
      <c r="E47" s="19"/>
      <c r="F47" s="158"/>
      <c r="G47" s="98"/>
      <c r="H47" s="83">
        <f aca="true" t="shared" si="3" ref="H47:H55">ROUNDDOWN(E47*G47,0)</f>
        <v>0</v>
      </c>
      <c r="I47" s="1407"/>
      <c r="J47" s="1465"/>
    </row>
    <row r="48" spans="1:10" ht="15.75" customHeight="1">
      <c r="A48" s="1414"/>
      <c r="B48" s="1407"/>
      <c r="C48" s="1408"/>
      <c r="D48" s="1409"/>
      <c r="E48" s="16"/>
      <c r="F48" s="154"/>
      <c r="G48" s="88"/>
      <c r="H48" s="83">
        <f t="shared" si="3"/>
        <v>0</v>
      </c>
      <c r="I48" s="1407"/>
      <c r="J48" s="1465"/>
    </row>
    <row r="49" spans="1:10" ht="15.75" customHeight="1">
      <c r="A49" s="1414"/>
      <c r="B49" s="1407"/>
      <c r="C49" s="1408"/>
      <c r="D49" s="1409"/>
      <c r="E49" s="16"/>
      <c r="F49" s="154"/>
      <c r="G49" s="88"/>
      <c r="H49" s="83">
        <f t="shared" si="3"/>
        <v>0</v>
      </c>
      <c r="I49" s="1407"/>
      <c r="J49" s="1465"/>
    </row>
    <row r="50" spans="1:11" ht="15.75" customHeight="1">
      <c r="A50" s="1414"/>
      <c r="B50" s="1407"/>
      <c r="C50" s="1408"/>
      <c r="D50" s="1409"/>
      <c r="E50" s="16"/>
      <c r="F50" s="154"/>
      <c r="G50" s="88"/>
      <c r="H50" s="83">
        <f t="shared" si="3"/>
        <v>0</v>
      </c>
      <c r="I50" s="1407"/>
      <c r="J50" s="1465"/>
      <c r="K50" s="43"/>
    </row>
    <row r="51" spans="1:11" ht="15.75" customHeight="1">
      <c r="A51" s="1414"/>
      <c r="B51" s="1407"/>
      <c r="C51" s="1408"/>
      <c r="D51" s="1409"/>
      <c r="E51" s="16"/>
      <c r="F51" s="154"/>
      <c r="G51" s="88"/>
      <c r="H51" s="83">
        <f t="shared" si="3"/>
        <v>0</v>
      </c>
      <c r="I51" s="1407"/>
      <c r="J51" s="1465"/>
      <c r="K51" s="43"/>
    </row>
    <row r="52" spans="1:11" ht="15.75" customHeight="1">
      <c r="A52" s="1414"/>
      <c r="B52" s="1407"/>
      <c r="C52" s="1408"/>
      <c r="D52" s="1409"/>
      <c r="E52" s="16"/>
      <c r="F52" s="154"/>
      <c r="G52" s="88"/>
      <c r="H52" s="83">
        <f t="shared" si="3"/>
        <v>0</v>
      </c>
      <c r="I52" s="1407"/>
      <c r="J52" s="1465"/>
      <c r="K52" s="43"/>
    </row>
    <row r="53" spans="1:12" ht="15.75" customHeight="1">
      <c r="A53" s="1414"/>
      <c r="B53" s="1407"/>
      <c r="C53" s="1408"/>
      <c r="D53" s="1409"/>
      <c r="E53" s="16"/>
      <c r="F53" s="154"/>
      <c r="G53" s="88"/>
      <c r="H53" s="83">
        <f t="shared" si="3"/>
        <v>0</v>
      </c>
      <c r="I53" s="1407"/>
      <c r="J53" s="1465"/>
      <c r="L53" s="37"/>
    </row>
    <row r="54" spans="1:12" ht="15.75" customHeight="1">
      <c r="A54" s="1414"/>
      <c r="B54" s="1407"/>
      <c r="C54" s="1408"/>
      <c r="D54" s="1409"/>
      <c r="E54" s="16"/>
      <c r="F54" s="154"/>
      <c r="G54" s="88"/>
      <c r="H54" s="83">
        <f t="shared" si="3"/>
        <v>0</v>
      </c>
      <c r="I54" s="1407"/>
      <c r="J54" s="1465"/>
      <c r="L54" s="37"/>
    </row>
    <row r="55" spans="1:12" ht="15.75" customHeight="1">
      <c r="A55" s="1415"/>
      <c r="B55" s="1396"/>
      <c r="C55" s="1397"/>
      <c r="D55" s="1398"/>
      <c r="E55" s="18"/>
      <c r="F55" s="156"/>
      <c r="G55" s="89"/>
      <c r="H55" s="84">
        <f t="shared" si="3"/>
        <v>0</v>
      </c>
      <c r="I55" s="1396"/>
      <c r="J55" s="1474"/>
      <c r="L55" s="37"/>
    </row>
    <row r="56" spans="1:12" ht="24.75" customHeight="1" thickBot="1">
      <c r="A56" s="1418" t="s">
        <v>16</v>
      </c>
      <c r="B56" s="1419"/>
      <c r="C56" s="1419"/>
      <c r="D56" s="1419"/>
      <c r="E56" s="1419"/>
      <c r="F56" s="1419"/>
      <c r="G56" s="1420"/>
      <c r="H56" s="86">
        <f>SUM(H46:H55)</f>
        <v>0</v>
      </c>
      <c r="I56" s="1421" t="s">
        <v>31</v>
      </c>
      <c r="J56" s="1475"/>
      <c r="L56" s="37"/>
    </row>
    <row r="57" spans="1:12" ht="27" customHeight="1" thickBot="1">
      <c r="A57" s="1426" t="s">
        <v>26</v>
      </c>
      <c r="B57" s="1427"/>
      <c r="C57" s="1428"/>
      <c r="D57" s="1428"/>
      <c r="E57" s="1428"/>
      <c r="F57" s="1428"/>
      <c r="G57" s="1429"/>
      <c r="H57" s="209">
        <f>H44+H56</f>
        <v>0</v>
      </c>
      <c r="I57" s="1430" t="s">
        <v>17</v>
      </c>
      <c r="J57" s="1431"/>
      <c r="L57" s="37"/>
    </row>
    <row r="58" spans="1:12" ht="16.5" customHeight="1">
      <c r="A58" s="21"/>
      <c r="B58" s="21"/>
      <c r="C58" s="21"/>
      <c r="D58" s="21"/>
      <c r="E58" s="21"/>
      <c r="F58" s="21"/>
      <c r="G58" s="21"/>
      <c r="H58" s="22"/>
      <c r="I58" s="22"/>
      <c r="J58" s="22"/>
      <c r="L58" s="37"/>
    </row>
    <row r="59" spans="1:10" ht="16.5" customHeight="1">
      <c r="A59" s="23" t="s">
        <v>19</v>
      </c>
      <c r="B59" s="21"/>
      <c r="C59" s="21"/>
      <c r="D59" s="21"/>
      <c r="E59" s="21"/>
      <c r="F59" s="21"/>
      <c r="G59" s="21"/>
      <c r="H59" s="22"/>
      <c r="I59" s="22"/>
      <c r="J59" s="22"/>
    </row>
    <row r="60" spans="1:10" ht="37.5" customHeight="1">
      <c r="A60" s="183" t="s">
        <v>2</v>
      </c>
      <c r="B60" s="1345" t="s">
        <v>12</v>
      </c>
      <c r="C60" s="1346"/>
      <c r="D60" s="1346"/>
      <c r="E60" s="1346"/>
      <c r="F60" s="1346"/>
      <c r="G60" s="1425"/>
      <c r="H60" s="181" t="s">
        <v>25</v>
      </c>
      <c r="I60" s="1346" t="s">
        <v>10</v>
      </c>
      <c r="J60" s="1633"/>
    </row>
    <row r="61" spans="1:10" ht="16.5" customHeight="1">
      <c r="A61" s="1400" t="s">
        <v>51</v>
      </c>
      <c r="B61" s="1402"/>
      <c r="C61" s="1403"/>
      <c r="D61" s="1403"/>
      <c r="E61" s="1403"/>
      <c r="F61" s="1403"/>
      <c r="G61" s="1404"/>
      <c r="H61" s="85"/>
      <c r="I61" s="1405"/>
      <c r="J61" s="1406"/>
    </row>
    <row r="62" spans="1:10" ht="16.5" customHeight="1">
      <c r="A62" s="1400"/>
      <c r="B62" s="1407"/>
      <c r="C62" s="1408"/>
      <c r="D62" s="1408"/>
      <c r="E62" s="1408"/>
      <c r="F62" s="1408"/>
      <c r="G62" s="1409"/>
      <c r="H62" s="83"/>
      <c r="I62" s="1407"/>
      <c r="J62" s="1409"/>
    </row>
    <row r="63" spans="1:10" ht="16.5" customHeight="1">
      <c r="A63" s="1400"/>
      <c r="B63" s="1407"/>
      <c r="C63" s="1408"/>
      <c r="D63" s="1408"/>
      <c r="E63" s="1408"/>
      <c r="F63" s="1408"/>
      <c r="G63" s="1409"/>
      <c r="H63" s="83"/>
      <c r="I63" s="1407"/>
      <c r="J63" s="1409"/>
    </row>
    <row r="64" spans="1:10" ht="15.75" customHeight="1">
      <c r="A64" s="1400"/>
      <c r="B64" s="1407"/>
      <c r="C64" s="1408"/>
      <c r="D64" s="1408"/>
      <c r="E64" s="1408"/>
      <c r="F64" s="1408"/>
      <c r="G64" s="1409"/>
      <c r="H64" s="83"/>
      <c r="I64" s="1407"/>
      <c r="J64" s="1409"/>
    </row>
    <row r="65" spans="1:10" ht="16.5" customHeight="1">
      <c r="A65" s="1401"/>
      <c r="B65" s="1481"/>
      <c r="C65" s="1482"/>
      <c r="D65" s="1482"/>
      <c r="E65" s="1482"/>
      <c r="F65" s="1482"/>
      <c r="G65" s="1483"/>
      <c r="H65" s="102"/>
      <c r="I65" s="1396"/>
      <c r="J65" s="1398"/>
    </row>
    <row r="66" spans="1:12" ht="27" customHeight="1">
      <c r="A66" s="1448" t="s">
        <v>27</v>
      </c>
      <c r="B66" s="1449"/>
      <c r="C66" s="1448"/>
      <c r="D66" s="1448"/>
      <c r="E66" s="1448"/>
      <c r="F66" s="1448"/>
      <c r="G66" s="1450"/>
      <c r="H66" s="95">
        <f>SUM(H61:H65)</f>
        <v>0</v>
      </c>
      <c r="I66" s="1394" t="s">
        <v>21</v>
      </c>
      <c r="J66" s="1395"/>
      <c r="L66" s="37"/>
    </row>
    <row r="67" spans="1:12" ht="16.5" customHeight="1">
      <c r="A67" s="24" t="s">
        <v>22</v>
      </c>
      <c r="B67" s="21"/>
      <c r="C67" s="21"/>
      <c r="D67" s="21"/>
      <c r="E67" s="21"/>
      <c r="F67" s="21"/>
      <c r="G67" s="21"/>
      <c r="H67" s="22"/>
      <c r="I67" s="22"/>
      <c r="J67" s="22"/>
      <c r="L67" s="37"/>
    </row>
    <row r="68" ht="16.5" customHeight="1">
      <c r="L68" s="37"/>
    </row>
    <row r="69" ht="24.75" customHeight="1"/>
    <row r="70" ht="27" customHeight="1"/>
  </sheetData>
  <sheetProtection/>
  <mergeCells count="48">
    <mergeCell ref="A66:G66"/>
    <mergeCell ref="I66:J66"/>
    <mergeCell ref="I62:J62"/>
    <mergeCell ref="B63:G63"/>
    <mergeCell ref="I63:J63"/>
    <mergeCell ref="B64:G64"/>
    <mergeCell ref="I64:J64"/>
    <mergeCell ref="I65:J65"/>
    <mergeCell ref="B52:D52"/>
    <mergeCell ref="I52:J52"/>
    <mergeCell ref="B49:D49"/>
    <mergeCell ref="A61:A65"/>
    <mergeCell ref="B61:G61"/>
    <mergeCell ref="B65:G65"/>
    <mergeCell ref="B60:G60"/>
    <mergeCell ref="I60:J60"/>
    <mergeCell ref="I61:J61"/>
    <mergeCell ref="B62:G62"/>
    <mergeCell ref="I50:J50"/>
    <mergeCell ref="A56:G56"/>
    <mergeCell ref="I56:J56"/>
    <mergeCell ref="A46:A55"/>
    <mergeCell ref="B46:D46"/>
    <mergeCell ref="B48:D48"/>
    <mergeCell ref="I46:J46"/>
    <mergeCell ref="I54:J54"/>
    <mergeCell ref="I47:J47"/>
    <mergeCell ref="I48:J48"/>
    <mergeCell ref="B53:D53"/>
    <mergeCell ref="I53:J53"/>
    <mergeCell ref="B47:D47"/>
    <mergeCell ref="A9:A43"/>
    <mergeCell ref="A44:G44"/>
    <mergeCell ref="I44:J44"/>
    <mergeCell ref="I45:J45"/>
    <mergeCell ref="B45:D45"/>
    <mergeCell ref="I49:J49"/>
    <mergeCell ref="B50:D50"/>
    <mergeCell ref="A2:E2"/>
    <mergeCell ref="H2:J2"/>
    <mergeCell ref="F2:G2"/>
    <mergeCell ref="A57:G57"/>
    <mergeCell ref="I57:J57"/>
    <mergeCell ref="B51:D51"/>
    <mergeCell ref="I51:J51"/>
    <mergeCell ref="B55:D55"/>
    <mergeCell ref="I55:J55"/>
    <mergeCell ref="B54:D54"/>
  </mergeCells>
  <printOptions horizontalCentered="1"/>
  <pageMargins left="0.3937007874015748" right="0.35433070866141736" top="0.7480314960629921" bottom="0.3937007874015748" header="0.3937007874015748" footer="0.31496062992125984"/>
  <pageSetup horizontalDpi="600" verticalDpi="600" orientation="portrait" paperSize="9" scale="71" r:id="rId1"/>
  <headerFooter alignWithMargins="0">
    <oddHeader>&amp;R&amp;"ＭＳ 明朝,標準"&amp;14定型様式３　</oddHeader>
  </headerFooter>
</worksheet>
</file>

<file path=xl/worksheets/sheet16.xml><?xml version="1.0" encoding="utf-8"?>
<worksheet xmlns="http://schemas.openxmlformats.org/spreadsheetml/2006/main" xmlns:r="http://schemas.openxmlformats.org/officeDocument/2006/relationships">
  <dimension ref="A1:L68"/>
  <sheetViews>
    <sheetView view="pageBreakPreview" zoomScale="85" zoomScaleNormal="70" zoomScaleSheetLayoutView="85" zoomScalePageLayoutView="0" workbookViewId="0" topLeftCell="A1">
      <selection activeCell="A1" sqref="A1"/>
    </sheetView>
  </sheetViews>
  <sheetFormatPr defaultColWidth="9.00390625" defaultRowHeight="13.5"/>
  <cols>
    <col min="1" max="1" width="12.375" style="31" customWidth="1"/>
    <col min="2" max="2" width="8.125" style="31" bestFit="1" customWidth="1"/>
    <col min="3" max="4" width="20.50390625" style="31" customWidth="1"/>
    <col min="5" max="5" width="7.375" style="31" customWidth="1"/>
    <col min="6" max="6" width="6.875" style="31" customWidth="1"/>
    <col min="7" max="9" width="12.00390625" style="31" customWidth="1"/>
    <col min="10" max="10" width="13.375" style="31" customWidth="1"/>
    <col min="11" max="12" width="9.00390625" style="31" customWidth="1"/>
    <col min="13" max="13" width="47.75390625" style="31" customWidth="1"/>
    <col min="14" max="16384" width="9.00390625" style="31" customWidth="1"/>
  </cols>
  <sheetData>
    <row r="1" spans="1:10" ht="18" customHeight="1">
      <c r="A1" s="51"/>
      <c r="B1" s="32"/>
      <c r="C1" s="32"/>
      <c r="D1" s="32"/>
      <c r="E1" s="32"/>
      <c r="F1" s="32"/>
      <c r="G1" s="32"/>
      <c r="H1" s="32"/>
      <c r="I1" s="32"/>
      <c r="J1" s="596">
        <f>'実施計画書'!AH1</f>
      </c>
    </row>
    <row r="2" spans="1:10" ht="21" customHeight="1">
      <c r="A2" s="1634" t="s">
        <v>124</v>
      </c>
      <c r="B2" s="1634"/>
      <c r="C2" s="1634"/>
      <c r="D2" s="1634"/>
      <c r="E2" s="1634"/>
      <c r="F2" s="1636"/>
      <c r="G2" s="1637"/>
      <c r="H2" s="1638" t="s">
        <v>123</v>
      </c>
      <c r="I2" s="1638"/>
      <c r="J2" s="1638"/>
    </row>
    <row r="3" spans="1:10" ht="14.25" customHeight="1">
      <c r="A3" s="26"/>
      <c r="B3" s="27"/>
      <c r="C3" s="28"/>
      <c r="D3" s="28"/>
      <c r="E3" s="28"/>
      <c r="F3" s="28"/>
      <c r="G3" s="28"/>
      <c r="H3" s="28"/>
      <c r="I3" s="28"/>
      <c r="J3" s="28"/>
    </row>
    <row r="4" spans="1:10" ht="14.25">
      <c r="A4" s="5" t="s">
        <v>28</v>
      </c>
      <c r="B4" s="6"/>
      <c r="C4" s="1"/>
      <c r="D4" s="1"/>
      <c r="E4" s="1"/>
      <c r="F4" s="1"/>
      <c r="G4" s="1"/>
      <c r="H4" s="1"/>
      <c r="I4" s="1"/>
      <c r="J4" s="7"/>
    </row>
    <row r="5" spans="1:10" ht="13.5">
      <c r="A5" s="8" t="s">
        <v>29</v>
      </c>
      <c r="B5" s="9"/>
      <c r="C5" s="1"/>
      <c r="D5" s="1"/>
      <c r="E5" s="1"/>
      <c r="F5" s="1"/>
      <c r="G5" s="1"/>
      <c r="H5" s="1"/>
      <c r="I5" s="1"/>
      <c r="J5" s="1"/>
    </row>
    <row r="6" spans="1:10" ht="14.25" customHeight="1">
      <c r="A6" s="32"/>
      <c r="B6" s="40"/>
      <c r="C6" s="32"/>
      <c r="D6" s="32"/>
      <c r="E6" s="32"/>
      <c r="F6" s="32"/>
      <c r="G6" s="32"/>
      <c r="H6" s="32"/>
      <c r="I6" s="32"/>
      <c r="J6" s="41" t="s">
        <v>0</v>
      </c>
    </row>
    <row r="7" spans="1:10" ht="23.25" customHeight="1" thickBot="1">
      <c r="A7" s="42" t="s">
        <v>1</v>
      </c>
      <c r="B7" s="40"/>
      <c r="C7" s="32"/>
      <c r="D7" s="32"/>
      <c r="E7" s="32"/>
      <c r="F7" s="32"/>
      <c r="G7" s="32"/>
      <c r="H7" s="32"/>
      <c r="I7" s="32"/>
      <c r="J7" s="41" t="s">
        <v>30</v>
      </c>
    </row>
    <row r="8" spans="1:10" ht="37.5" customHeight="1">
      <c r="A8" s="168" t="s">
        <v>2</v>
      </c>
      <c r="B8" s="169" t="s">
        <v>3</v>
      </c>
      <c r="C8" s="170" t="s">
        <v>4</v>
      </c>
      <c r="D8" s="184" t="s">
        <v>23</v>
      </c>
      <c r="E8" s="172" t="s">
        <v>6</v>
      </c>
      <c r="F8" s="170" t="s">
        <v>7</v>
      </c>
      <c r="G8" s="185" t="s">
        <v>8</v>
      </c>
      <c r="H8" s="174" t="s">
        <v>25</v>
      </c>
      <c r="I8" s="175" t="s">
        <v>9</v>
      </c>
      <c r="J8" s="176" t="s">
        <v>10</v>
      </c>
    </row>
    <row r="9" spans="1:10" ht="15.75" customHeight="1">
      <c r="A9" s="1413" t="s">
        <v>18</v>
      </c>
      <c r="B9" s="11"/>
      <c r="C9" s="52"/>
      <c r="D9" s="116"/>
      <c r="E9" s="12"/>
      <c r="F9" s="153"/>
      <c r="G9" s="90"/>
      <c r="H9" s="85">
        <f>ROUNDDOWN(E9*G9,0)</f>
        <v>0</v>
      </c>
      <c r="I9" s="65"/>
      <c r="J9" s="142"/>
    </row>
    <row r="10" spans="1:10" ht="15.75" customHeight="1">
      <c r="A10" s="1414"/>
      <c r="B10" s="15"/>
      <c r="C10" s="53"/>
      <c r="D10" s="117"/>
      <c r="E10" s="16"/>
      <c r="F10" s="154"/>
      <c r="G10" s="91"/>
      <c r="H10" s="83">
        <f>ROUNDDOWN(E10*G10,0)</f>
        <v>0</v>
      </c>
      <c r="I10" s="72"/>
      <c r="J10" s="143"/>
    </row>
    <row r="11" spans="1:10" ht="15.75" customHeight="1">
      <c r="A11" s="1414"/>
      <c r="B11" s="13"/>
      <c r="C11" s="119"/>
      <c r="D11" s="57"/>
      <c r="E11" s="14"/>
      <c r="F11" s="157"/>
      <c r="G11" s="96"/>
      <c r="H11" s="83">
        <f aca="true" t="shared" si="0" ref="H11:H43">ROUNDDOWN(E11*G11,0)</f>
        <v>0</v>
      </c>
      <c r="I11" s="74"/>
      <c r="J11" s="149"/>
    </row>
    <row r="12" spans="1:10" ht="15.75" customHeight="1">
      <c r="A12" s="1414"/>
      <c r="B12" s="13"/>
      <c r="C12" s="119"/>
      <c r="D12" s="57"/>
      <c r="E12" s="14"/>
      <c r="F12" s="157"/>
      <c r="G12" s="96"/>
      <c r="H12" s="83">
        <f t="shared" si="0"/>
        <v>0</v>
      </c>
      <c r="I12" s="74"/>
      <c r="J12" s="149"/>
    </row>
    <row r="13" spans="1:10" ht="15.75" customHeight="1">
      <c r="A13" s="1414"/>
      <c r="B13" s="13"/>
      <c r="C13" s="119"/>
      <c r="D13" s="57"/>
      <c r="E13" s="14"/>
      <c r="F13" s="157"/>
      <c r="G13" s="96"/>
      <c r="H13" s="83">
        <f t="shared" si="0"/>
        <v>0</v>
      </c>
      <c r="I13" s="74"/>
      <c r="J13" s="149"/>
    </row>
    <row r="14" spans="1:10" ht="15.75" customHeight="1">
      <c r="A14" s="1414"/>
      <c r="B14" s="13"/>
      <c r="C14" s="119"/>
      <c r="D14" s="57"/>
      <c r="E14" s="14"/>
      <c r="F14" s="157"/>
      <c r="G14" s="96"/>
      <c r="H14" s="83">
        <f t="shared" si="0"/>
        <v>0</v>
      </c>
      <c r="I14" s="74"/>
      <c r="J14" s="149"/>
    </row>
    <row r="15" spans="1:10" ht="15.75" customHeight="1">
      <c r="A15" s="1414"/>
      <c r="B15" s="13"/>
      <c r="C15" s="119"/>
      <c r="D15" s="57"/>
      <c r="E15" s="14"/>
      <c r="F15" s="157"/>
      <c r="G15" s="96"/>
      <c r="H15" s="83">
        <f t="shared" si="0"/>
        <v>0</v>
      </c>
      <c r="I15" s="74"/>
      <c r="J15" s="149"/>
    </row>
    <row r="16" spans="1:10" ht="15.75" customHeight="1">
      <c r="A16" s="1414"/>
      <c r="B16" s="15"/>
      <c r="C16" s="53"/>
      <c r="D16" s="117"/>
      <c r="E16" s="16"/>
      <c r="F16" s="154"/>
      <c r="G16" s="91"/>
      <c r="H16" s="83">
        <f t="shared" si="0"/>
        <v>0</v>
      </c>
      <c r="I16" s="72"/>
      <c r="J16" s="143"/>
    </row>
    <row r="17" spans="1:10" ht="15.75" customHeight="1">
      <c r="A17" s="1414"/>
      <c r="B17" s="15"/>
      <c r="C17" s="53"/>
      <c r="D17" s="117"/>
      <c r="E17" s="16"/>
      <c r="F17" s="154"/>
      <c r="G17" s="91"/>
      <c r="H17" s="83">
        <f t="shared" si="0"/>
        <v>0</v>
      </c>
      <c r="I17" s="72"/>
      <c r="J17" s="143"/>
    </row>
    <row r="18" spans="1:10" ht="15.75" customHeight="1">
      <c r="A18" s="1414"/>
      <c r="B18" s="15"/>
      <c r="C18" s="53"/>
      <c r="D18" s="117"/>
      <c r="E18" s="16"/>
      <c r="F18" s="154"/>
      <c r="G18" s="91"/>
      <c r="H18" s="83">
        <f t="shared" si="0"/>
        <v>0</v>
      </c>
      <c r="I18" s="72"/>
      <c r="J18" s="143"/>
    </row>
    <row r="19" spans="1:10" ht="15.75" customHeight="1">
      <c r="A19" s="1414"/>
      <c r="B19" s="13"/>
      <c r="C19" s="119"/>
      <c r="D19" s="57"/>
      <c r="E19" s="14"/>
      <c r="F19" s="157"/>
      <c r="G19" s="96"/>
      <c r="H19" s="83">
        <f t="shared" si="0"/>
        <v>0</v>
      </c>
      <c r="I19" s="74"/>
      <c r="J19" s="149"/>
    </row>
    <row r="20" spans="1:10" ht="15.75" customHeight="1">
      <c r="A20" s="1414"/>
      <c r="B20" s="13"/>
      <c r="C20" s="119"/>
      <c r="D20" s="57"/>
      <c r="E20" s="14"/>
      <c r="F20" s="157"/>
      <c r="G20" s="96"/>
      <c r="H20" s="83">
        <f t="shared" si="0"/>
        <v>0</v>
      </c>
      <c r="I20" s="74"/>
      <c r="J20" s="149"/>
    </row>
    <row r="21" spans="1:10" ht="15.75" customHeight="1">
      <c r="A21" s="1414"/>
      <c r="B21" s="13"/>
      <c r="C21" s="119"/>
      <c r="D21" s="57"/>
      <c r="E21" s="14"/>
      <c r="F21" s="157"/>
      <c r="G21" s="96"/>
      <c r="H21" s="83">
        <f t="shared" si="0"/>
        <v>0</v>
      </c>
      <c r="I21" s="74"/>
      <c r="J21" s="149"/>
    </row>
    <row r="22" spans="1:10" ht="15.75" customHeight="1">
      <c r="A22" s="1414"/>
      <c r="B22" s="13"/>
      <c r="C22" s="119"/>
      <c r="D22" s="57"/>
      <c r="E22" s="14"/>
      <c r="F22" s="157"/>
      <c r="G22" s="96"/>
      <c r="H22" s="83">
        <f t="shared" si="0"/>
        <v>0</v>
      </c>
      <c r="I22" s="74"/>
      <c r="J22" s="149"/>
    </row>
    <row r="23" spans="1:10" ht="15.75" customHeight="1">
      <c r="A23" s="1414"/>
      <c r="B23" s="13"/>
      <c r="C23" s="119"/>
      <c r="D23" s="57"/>
      <c r="E23" s="14"/>
      <c r="F23" s="157"/>
      <c r="G23" s="96"/>
      <c r="H23" s="83">
        <f t="shared" si="0"/>
        <v>0</v>
      </c>
      <c r="I23" s="74"/>
      <c r="J23" s="149"/>
    </row>
    <row r="24" spans="1:10" ht="15.75" customHeight="1">
      <c r="A24" s="1414"/>
      <c r="B24" s="15"/>
      <c r="C24" s="53"/>
      <c r="D24" s="117"/>
      <c r="E24" s="16"/>
      <c r="F24" s="154"/>
      <c r="G24" s="91"/>
      <c r="H24" s="83">
        <f t="shared" si="0"/>
        <v>0</v>
      </c>
      <c r="I24" s="72"/>
      <c r="J24" s="143"/>
    </row>
    <row r="25" spans="1:10" ht="15.75" customHeight="1">
      <c r="A25" s="1414"/>
      <c r="B25" s="15"/>
      <c r="C25" s="53"/>
      <c r="D25" s="117"/>
      <c r="E25" s="16"/>
      <c r="F25" s="154"/>
      <c r="G25" s="91"/>
      <c r="H25" s="83">
        <f t="shared" si="0"/>
        <v>0</v>
      </c>
      <c r="I25" s="72"/>
      <c r="J25" s="143"/>
    </row>
    <row r="26" spans="1:10" ht="15.75" customHeight="1">
      <c r="A26" s="1414"/>
      <c r="B26" s="15"/>
      <c r="C26" s="53"/>
      <c r="D26" s="117"/>
      <c r="E26" s="16"/>
      <c r="F26" s="154"/>
      <c r="G26" s="91"/>
      <c r="H26" s="83">
        <f t="shared" si="0"/>
        <v>0</v>
      </c>
      <c r="I26" s="72"/>
      <c r="J26" s="143"/>
    </row>
    <row r="27" spans="1:10" ht="15.75" customHeight="1">
      <c r="A27" s="1414"/>
      <c r="B27" s="13"/>
      <c r="C27" s="119"/>
      <c r="D27" s="57"/>
      <c r="E27" s="14"/>
      <c r="F27" s="157"/>
      <c r="G27" s="96"/>
      <c r="H27" s="83">
        <f t="shared" si="0"/>
        <v>0</v>
      </c>
      <c r="I27" s="74"/>
      <c r="J27" s="149"/>
    </row>
    <row r="28" spans="1:10" ht="15.75" customHeight="1">
      <c r="A28" s="1414"/>
      <c r="B28" s="13"/>
      <c r="C28" s="119"/>
      <c r="D28" s="57"/>
      <c r="E28" s="14"/>
      <c r="F28" s="157"/>
      <c r="G28" s="96"/>
      <c r="H28" s="83">
        <f t="shared" si="0"/>
        <v>0</v>
      </c>
      <c r="I28" s="74"/>
      <c r="J28" s="149"/>
    </row>
    <row r="29" spans="1:10" ht="15.75" customHeight="1">
      <c r="A29" s="1414"/>
      <c r="B29" s="13"/>
      <c r="C29" s="119"/>
      <c r="D29" s="57"/>
      <c r="E29" s="14"/>
      <c r="F29" s="157"/>
      <c r="G29" s="96"/>
      <c r="H29" s="83">
        <f t="shared" si="0"/>
        <v>0</v>
      </c>
      <c r="I29" s="74"/>
      <c r="J29" s="149"/>
    </row>
    <row r="30" spans="1:10" ht="15.75" customHeight="1">
      <c r="A30" s="1414"/>
      <c r="B30" s="13"/>
      <c r="C30" s="119"/>
      <c r="D30" s="57"/>
      <c r="E30" s="14"/>
      <c r="F30" s="157"/>
      <c r="G30" s="96"/>
      <c r="H30" s="83">
        <f t="shared" si="0"/>
        <v>0</v>
      </c>
      <c r="I30" s="74"/>
      <c r="J30" s="149"/>
    </row>
    <row r="31" spans="1:10" ht="15.75" customHeight="1">
      <c r="A31" s="1414"/>
      <c r="B31" s="13"/>
      <c r="C31" s="119"/>
      <c r="D31" s="57"/>
      <c r="E31" s="14"/>
      <c r="F31" s="157"/>
      <c r="G31" s="96"/>
      <c r="H31" s="83">
        <f t="shared" si="0"/>
        <v>0</v>
      </c>
      <c r="I31" s="74"/>
      <c r="J31" s="149"/>
    </row>
    <row r="32" spans="1:10" ht="15.75" customHeight="1">
      <c r="A32" s="1414"/>
      <c r="B32" s="15"/>
      <c r="C32" s="53"/>
      <c r="D32" s="117"/>
      <c r="E32" s="16"/>
      <c r="F32" s="154"/>
      <c r="G32" s="91"/>
      <c r="H32" s="83">
        <f t="shared" si="0"/>
        <v>0</v>
      </c>
      <c r="I32" s="72"/>
      <c r="J32" s="143"/>
    </row>
    <row r="33" spans="1:10" ht="15.75" customHeight="1">
      <c r="A33" s="1414"/>
      <c r="B33" s="15"/>
      <c r="C33" s="53"/>
      <c r="D33" s="117"/>
      <c r="E33" s="16"/>
      <c r="F33" s="154"/>
      <c r="G33" s="91"/>
      <c r="H33" s="83">
        <f t="shared" si="0"/>
        <v>0</v>
      </c>
      <c r="I33" s="72"/>
      <c r="J33" s="143"/>
    </row>
    <row r="34" spans="1:10" ht="15.75" customHeight="1">
      <c r="A34" s="1414"/>
      <c r="B34" s="15"/>
      <c r="C34" s="53"/>
      <c r="D34" s="117"/>
      <c r="E34" s="16"/>
      <c r="F34" s="154"/>
      <c r="G34" s="91"/>
      <c r="H34" s="83">
        <f t="shared" si="0"/>
        <v>0</v>
      </c>
      <c r="I34" s="72"/>
      <c r="J34" s="143"/>
    </row>
    <row r="35" spans="1:10" ht="15.75" customHeight="1">
      <c r="A35" s="1460"/>
      <c r="B35" s="13"/>
      <c r="C35" s="119"/>
      <c r="D35" s="57"/>
      <c r="E35" s="14"/>
      <c r="F35" s="157"/>
      <c r="G35" s="96"/>
      <c r="H35" s="83">
        <f t="shared" si="0"/>
        <v>0</v>
      </c>
      <c r="I35" s="74"/>
      <c r="J35" s="149"/>
    </row>
    <row r="36" spans="1:10" ht="15.75" customHeight="1">
      <c r="A36" s="1414"/>
      <c r="B36" s="13"/>
      <c r="C36" s="119"/>
      <c r="D36" s="57"/>
      <c r="E36" s="14"/>
      <c r="F36" s="157"/>
      <c r="G36" s="96"/>
      <c r="H36" s="83">
        <f t="shared" si="0"/>
        <v>0</v>
      </c>
      <c r="I36" s="74"/>
      <c r="J36" s="149"/>
    </row>
    <row r="37" spans="1:10" ht="15.75" customHeight="1">
      <c r="A37" s="1414"/>
      <c r="B37" s="13"/>
      <c r="C37" s="119"/>
      <c r="D37" s="57"/>
      <c r="E37" s="14"/>
      <c r="F37" s="157"/>
      <c r="G37" s="96"/>
      <c r="H37" s="83">
        <f t="shared" si="0"/>
        <v>0</v>
      </c>
      <c r="I37" s="74"/>
      <c r="J37" s="149"/>
    </row>
    <row r="38" spans="1:10" ht="15.75" customHeight="1">
      <c r="A38" s="1414"/>
      <c r="B38" s="13"/>
      <c r="C38" s="119"/>
      <c r="D38" s="57"/>
      <c r="E38" s="14"/>
      <c r="F38" s="157"/>
      <c r="G38" s="96"/>
      <c r="H38" s="83">
        <f t="shared" si="0"/>
        <v>0</v>
      </c>
      <c r="I38" s="74"/>
      <c r="J38" s="149"/>
    </row>
    <row r="39" spans="1:10" ht="15.75" customHeight="1">
      <c r="A39" s="1414"/>
      <c r="B39" s="13"/>
      <c r="C39" s="119"/>
      <c r="D39" s="57"/>
      <c r="E39" s="14"/>
      <c r="F39" s="157"/>
      <c r="G39" s="96"/>
      <c r="H39" s="83">
        <f t="shared" si="0"/>
        <v>0</v>
      </c>
      <c r="I39" s="74"/>
      <c r="J39" s="149"/>
    </row>
    <row r="40" spans="1:10" ht="15.75" customHeight="1">
      <c r="A40" s="1414"/>
      <c r="B40" s="15"/>
      <c r="C40" s="53"/>
      <c r="D40" s="117"/>
      <c r="E40" s="16"/>
      <c r="F40" s="154"/>
      <c r="G40" s="91"/>
      <c r="H40" s="83">
        <f t="shared" si="0"/>
        <v>0</v>
      </c>
      <c r="I40" s="72"/>
      <c r="J40" s="143"/>
    </row>
    <row r="41" spans="1:10" ht="15.75" customHeight="1">
      <c r="A41" s="1414"/>
      <c r="B41" s="15"/>
      <c r="C41" s="53"/>
      <c r="D41" s="117"/>
      <c r="E41" s="16"/>
      <c r="F41" s="154"/>
      <c r="G41" s="91"/>
      <c r="H41" s="83">
        <f t="shared" si="0"/>
        <v>0</v>
      </c>
      <c r="I41" s="72"/>
      <c r="J41" s="143"/>
    </row>
    <row r="42" spans="1:10" ht="15.75" customHeight="1">
      <c r="A42" s="1414"/>
      <c r="B42" s="15"/>
      <c r="C42" s="53"/>
      <c r="D42" s="117"/>
      <c r="E42" s="16"/>
      <c r="F42" s="154"/>
      <c r="G42" s="91"/>
      <c r="H42" s="83">
        <f t="shared" si="0"/>
        <v>0</v>
      </c>
      <c r="I42" s="72"/>
      <c r="J42" s="143"/>
    </row>
    <row r="43" spans="1:10" ht="15.75" customHeight="1">
      <c r="A43" s="1415"/>
      <c r="B43" s="17"/>
      <c r="C43" s="115"/>
      <c r="D43" s="118"/>
      <c r="E43" s="18"/>
      <c r="F43" s="156"/>
      <c r="G43" s="92"/>
      <c r="H43" s="84">
        <f t="shared" si="0"/>
        <v>0</v>
      </c>
      <c r="I43" s="64"/>
      <c r="J43" s="144"/>
    </row>
    <row r="44" spans="1:10" ht="24.75" customHeight="1">
      <c r="A44" s="1455" t="s">
        <v>11</v>
      </c>
      <c r="B44" s="1456"/>
      <c r="C44" s="1456"/>
      <c r="D44" s="1456"/>
      <c r="E44" s="1456"/>
      <c r="F44" s="1456"/>
      <c r="G44" s="1449"/>
      <c r="H44" s="93">
        <f>SUM(H9:H43)</f>
        <v>0</v>
      </c>
      <c r="I44" s="1450" t="s">
        <v>31</v>
      </c>
      <c r="J44" s="1457"/>
    </row>
    <row r="45" spans="1:10" ht="37.5" customHeight="1">
      <c r="A45" s="177" t="s">
        <v>2</v>
      </c>
      <c r="B45" s="1345" t="s">
        <v>12</v>
      </c>
      <c r="C45" s="1346"/>
      <c r="D45" s="1425"/>
      <c r="E45" s="186" t="s">
        <v>6</v>
      </c>
      <c r="F45" s="187" t="s">
        <v>7</v>
      </c>
      <c r="G45" s="188" t="s">
        <v>8</v>
      </c>
      <c r="H45" s="181" t="s">
        <v>25</v>
      </c>
      <c r="I45" s="1441" t="s">
        <v>10</v>
      </c>
      <c r="J45" s="1442"/>
    </row>
    <row r="46" spans="1:10" ht="15.75" customHeight="1">
      <c r="A46" s="1413" t="s">
        <v>13</v>
      </c>
      <c r="B46" s="1405"/>
      <c r="C46" s="1463"/>
      <c r="D46" s="1406"/>
      <c r="E46" s="58"/>
      <c r="F46" s="157"/>
      <c r="G46" s="97"/>
      <c r="H46" s="85">
        <f>ROUNDDOWN(E46*G46,0)</f>
        <v>0</v>
      </c>
      <c r="I46" s="1496"/>
      <c r="J46" s="1497"/>
    </row>
    <row r="47" spans="1:10" ht="15.75" customHeight="1">
      <c r="A47" s="1414"/>
      <c r="B47" s="1407"/>
      <c r="C47" s="1408"/>
      <c r="D47" s="1409"/>
      <c r="E47" s="19"/>
      <c r="F47" s="158"/>
      <c r="G47" s="98"/>
      <c r="H47" s="83">
        <f aca="true" t="shared" si="1" ref="H47:H55">ROUNDDOWN(E47*G47,0)</f>
        <v>0</v>
      </c>
      <c r="I47" s="1407"/>
      <c r="J47" s="1465"/>
    </row>
    <row r="48" spans="1:10" ht="15.75" customHeight="1">
      <c r="A48" s="1414"/>
      <c r="B48" s="1407"/>
      <c r="C48" s="1408"/>
      <c r="D48" s="1409"/>
      <c r="E48" s="16"/>
      <c r="F48" s="154"/>
      <c r="G48" s="88"/>
      <c r="H48" s="83">
        <f t="shared" si="1"/>
        <v>0</v>
      </c>
      <c r="I48" s="1407"/>
      <c r="J48" s="1465"/>
    </row>
    <row r="49" spans="1:10" ht="15.75" customHeight="1">
      <c r="A49" s="1414"/>
      <c r="B49" s="1407"/>
      <c r="C49" s="1408"/>
      <c r="D49" s="1409"/>
      <c r="E49" s="16"/>
      <c r="F49" s="154"/>
      <c r="G49" s="88"/>
      <c r="H49" s="83">
        <f t="shared" si="1"/>
        <v>0</v>
      </c>
      <c r="I49" s="1407"/>
      <c r="J49" s="1465"/>
    </row>
    <row r="50" spans="1:11" ht="15.75" customHeight="1">
      <c r="A50" s="1414"/>
      <c r="B50" s="1407"/>
      <c r="C50" s="1408"/>
      <c r="D50" s="1409"/>
      <c r="E50" s="16"/>
      <c r="F50" s="154"/>
      <c r="G50" s="88"/>
      <c r="H50" s="83">
        <f t="shared" si="1"/>
        <v>0</v>
      </c>
      <c r="I50" s="1407"/>
      <c r="J50" s="1465"/>
      <c r="K50" s="43"/>
    </row>
    <row r="51" spans="1:11" ht="15.75" customHeight="1">
      <c r="A51" s="1414"/>
      <c r="B51" s="1407"/>
      <c r="C51" s="1408"/>
      <c r="D51" s="1409"/>
      <c r="E51" s="16"/>
      <c r="F51" s="154"/>
      <c r="G51" s="88"/>
      <c r="H51" s="83">
        <f t="shared" si="1"/>
        <v>0</v>
      </c>
      <c r="I51" s="1407"/>
      <c r="J51" s="1465"/>
      <c r="K51" s="43"/>
    </row>
    <row r="52" spans="1:11" ht="15.75" customHeight="1">
      <c r="A52" s="1414"/>
      <c r="B52" s="1407"/>
      <c r="C52" s="1408"/>
      <c r="D52" s="1409"/>
      <c r="E52" s="16"/>
      <c r="F52" s="154"/>
      <c r="G52" s="88"/>
      <c r="H52" s="83">
        <f t="shared" si="1"/>
        <v>0</v>
      </c>
      <c r="I52" s="1407"/>
      <c r="J52" s="1465"/>
      <c r="K52" s="43"/>
    </row>
    <row r="53" spans="1:12" ht="15.75" customHeight="1">
      <c r="A53" s="1414"/>
      <c r="B53" s="1407"/>
      <c r="C53" s="1408"/>
      <c r="D53" s="1409"/>
      <c r="E53" s="16"/>
      <c r="F53" s="154"/>
      <c r="G53" s="88"/>
      <c r="H53" s="83">
        <f t="shared" si="1"/>
        <v>0</v>
      </c>
      <c r="I53" s="1407"/>
      <c r="J53" s="1465"/>
      <c r="L53" s="37"/>
    </row>
    <row r="54" spans="1:12" ht="15.75" customHeight="1">
      <c r="A54" s="1414"/>
      <c r="B54" s="1407"/>
      <c r="C54" s="1408"/>
      <c r="D54" s="1409"/>
      <c r="E54" s="16"/>
      <c r="F54" s="154"/>
      <c r="G54" s="88"/>
      <c r="H54" s="83">
        <f t="shared" si="1"/>
        <v>0</v>
      </c>
      <c r="I54" s="1407"/>
      <c r="J54" s="1465"/>
      <c r="L54" s="37"/>
    </row>
    <row r="55" spans="1:12" ht="15.75" customHeight="1">
      <c r="A55" s="1415"/>
      <c r="B55" s="1396"/>
      <c r="C55" s="1397"/>
      <c r="D55" s="1398"/>
      <c r="E55" s="18"/>
      <c r="F55" s="156"/>
      <c r="G55" s="89"/>
      <c r="H55" s="84">
        <f t="shared" si="1"/>
        <v>0</v>
      </c>
      <c r="I55" s="1396"/>
      <c r="J55" s="1474"/>
      <c r="L55" s="37"/>
    </row>
    <row r="56" spans="1:12" ht="24.75" customHeight="1" thickBot="1">
      <c r="A56" s="1418" t="s">
        <v>16</v>
      </c>
      <c r="B56" s="1419"/>
      <c r="C56" s="1419"/>
      <c r="D56" s="1419"/>
      <c r="E56" s="1419"/>
      <c r="F56" s="1419"/>
      <c r="G56" s="1420"/>
      <c r="H56" s="86">
        <f>SUM(H46:H55)</f>
        <v>0</v>
      </c>
      <c r="I56" s="1421" t="s">
        <v>31</v>
      </c>
      <c r="J56" s="1475"/>
      <c r="L56" s="37"/>
    </row>
    <row r="57" spans="1:12" ht="27" customHeight="1" thickBot="1">
      <c r="A57" s="1426" t="s">
        <v>26</v>
      </c>
      <c r="B57" s="1427"/>
      <c r="C57" s="1428"/>
      <c r="D57" s="1428"/>
      <c r="E57" s="1428"/>
      <c r="F57" s="1428"/>
      <c r="G57" s="1429"/>
      <c r="H57" s="209">
        <f>H44+H56</f>
        <v>0</v>
      </c>
      <c r="I57" s="1430" t="s">
        <v>17</v>
      </c>
      <c r="J57" s="1431"/>
      <c r="L57" s="37"/>
    </row>
    <row r="58" spans="1:12" ht="16.5" customHeight="1">
      <c r="A58" s="21"/>
      <c r="B58" s="21"/>
      <c r="C58" s="21"/>
      <c r="D58" s="21"/>
      <c r="E58" s="21"/>
      <c r="F58" s="21"/>
      <c r="G58" s="21"/>
      <c r="H58" s="22"/>
      <c r="I58" s="22"/>
      <c r="J58" s="22"/>
      <c r="L58" s="37"/>
    </row>
    <row r="59" spans="1:10" ht="16.5" customHeight="1">
      <c r="A59" s="23" t="s">
        <v>19</v>
      </c>
      <c r="B59" s="21"/>
      <c r="C59" s="21"/>
      <c r="D59" s="21"/>
      <c r="E59" s="21"/>
      <c r="F59" s="21"/>
      <c r="G59" s="21"/>
      <c r="H59" s="22"/>
      <c r="I59" s="22"/>
      <c r="J59" s="22"/>
    </row>
    <row r="60" spans="1:10" ht="37.5" customHeight="1">
      <c r="A60" s="183" t="s">
        <v>2</v>
      </c>
      <c r="B60" s="1345" t="s">
        <v>12</v>
      </c>
      <c r="C60" s="1346"/>
      <c r="D60" s="1346"/>
      <c r="E60" s="1346"/>
      <c r="F60" s="1346"/>
      <c r="G60" s="1425"/>
      <c r="H60" s="181" t="s">
        <v>25</v>
      </c>
      <c r="I60" s="1346" t="s">
        <v>10</v>
      </c>
      <c r="J60" s="1633"/>
    </row>
    <row r="61" spans="1:10" ht="16.5" customHeight="1">
      <c r="A61" s="1400" t="s">
        <v>51</v>
      </c>
      <c r="B61" s="1402"/>
      <c r="C61" s="1403"/>
      <c r="D61" s="1403"/>
      <c r="E61" s="1403"/>
      <c r="F61" s="1403"/>
      <c r="G61" s="1404"/>
      <c r="H61" s="85"/>
      <c r="I61" s="1405"/>
      <c r="J61" s="1406"/>
    </row>
    <row r="62" spans="1:10" ht="16.5" customHeight="1">
      <c r="A62" s="1400"/>
      <c r="B62" s="1407"/>
      <c r="C62" s="1408"/>
      <c r="D62" s="1408"/>
      <c r="E62" s="1408"/>
      <c r="F62" s="1408"/>
      <c r="G62" s="1409"/>
      <c r="H62" s="83"/>
      <c r="I62" s="1407"/>
      <c r="J62" s="1409"/>
    </row>
    <row r="63" spans="1:10" ht="16.5" customHeight="1">
      <c r="A63" s="1400"/>
      <c r="B63" s="1407"/>
      <c r="C63" s="1408"/>
      <c r="D63" s="1408"/>
      <c r="E63" s="1408"/>
      <c r="F63" s="1408"/>
      <c r="G63" s="1409"/>
      <c r="H63" s="83"/>
      <c r="I63" s="1407"/>
      <c r="J63" s="1409"/>
    </row>
    <row r="64" spans="1:10" ht="15.75" customHeight="1">
      <c r="A64" s="1400"/>
      <c r="B64" s="1407"/>
      <c r="C64" s="1408"/>
      <c r="D64" s="1408"/>
      <c r="E64" s="1408"/>
      <c r="F64" s="1408"/>
      <c r="G64" s="1409"/>
      <c r="H64" s="83"/>
      <c r="I64" s="1407"/>
      <c r="J64" s="1409"/>
    </row>
    <row r="65" spans="1:10" ht="16.5" customHeight="1">
      <c r="A65" s="1401"/>
      <c r="B65" s="1481"/>
      <c r="C65" s="1482"/>
      <c r="D65" s="1482"/>
      <c r="E65" s="1482"/>
      <c r="F65" s="1482"/>
      <c r="G65" s="1483"/>
      <c r="H65" s="102"/>
      <c r="I65" s="1396"/>
      <c r="J65" s="1398"/>
    </row>
    <row r="66" spans="1:12" ht="27" customHeight="1">
      <c r="A66" s="1448" t="s">
        <v>27</v>
      </c>
      <c r="B66" s="1449"/>
      <c r="C66" s="1448"/>
      <c r="D66" s="1448"/>
      <c r="E66" s="1448"/>
      <c r="F66" s="1448"/>
      <c r="G66" s="1450"/>
      <c r="H66" s="95">
        <f>SUM(H61:H65)</f>
        <v>0</v>
      </c>
      <c r="I66" s="1394" t="s">
        <v>21</v>
      </c>
      <c r="J66" s="1395"/>
      <c r="L66" s="37"/>
    </row>
    <row r="67" spans="1:12" ht="16.5" customHeight="1">
      <c r="A67" s="24" t="s">
        <v>22</v>
      </c>
      <c r="B67" s="21"/>
      <c r="C67" s="21"/>
      <c r="D67" s="21"/>
      <c r="E67" s="21"/>
      <c r="F67" s="21"/>
      <c r="G67" s="21"/>
      <c r="H67" s="22"/>
      <c r="I67" s="22"/>
      <c r="J67" s="22"/>
      <c r="L67" s="37"/>
    </row>
    <row r="68" ht="16.5" customHeight="1">
      <c r="L68" s="37"/>
    </row>
    <row r="69" ht="24.75" customHeight="1"/>
    <row r="70" ht="27" customHeight="1"/>
  </sheetData>
  <sheetProtection/>
  <mergeCells count="48">
    <mergeCell ref="I53:J53"/>
    <mergeCell ref="I61:J61"/>
    <mergeCell ref="B62:G62"/>
    <mergeCell ref="I63:J63"/>
    <mergeCell ref="B54:D54"/>
    <mergeCell ref="I54:J54"/>
    <mergeCell ref="A56:G56"/>
    <mergeCell ref="I56:J56"/>
    <mergeCell ref="A46:A55"/>
    <mergeCell ref="B46:D46"/>
    <mergeCell ref="B55:D55"/>
    <mergeCell ref="I55:J55"/>
    <mergeCell ref="A61:A65"/>
    <mergeCell ref="B61:G61"/>
    <mergeCell ref="I62:J62"/>
    <mergeCell ref="B63:G63"/>
    <mergeCell ref="B65:G65"/>
    <mergeCell ref="I65:J65"/>
    <mergeCell ref="B52:D52"/>
    <mergeCell ref="I52:J52"/>
    <mergeCell ref="A66:G66"/>
    <mergeCell ref="I66:J66"/>
    <mergeCell ref="A57:G57"/>
    <mergeCell ref="I57:J57"/>
    <mergeCell ref="B60:G60"/>
    <mergeCell ref="I60:J60"/>
    <mergeCell ref="B64:G64"/>
    <mergeCell ref="I64:J64"/>
    <mergeCell ref="A44:G44"/>
    <mergeCell ref="B49:D49"/>
    <mergeCell ref="I49:J49"/>
    <mergeCell ref="B51:D51"/>
    <mergeCell ref="I51:J51"/>
    <mergeCell ref="I46:J46"/>
    <mergeCell ref="B47:D47"/>
    <mergeCell ref="I47:J47"/>
    <mergeCell ref="B48:D48"/>
    <mergeCell ref="I48:J48"/>
    <mergeCell ref="B53:D53"/>
    <mergeCell ref="H2:J2"/>
    <mergeCell ref="F2:G2"/>
    <mergeCell ref="I44:J44"/>
    <mergeCell ref="B45:D45"/>
    <mergeCell ref="I45:J45"/>
    <mergeCell ref="I50:J50"/>
    <mergeCell ref="A2:E2"/>
    <mergeCell ref="B50:D50"/>
    <mergeCell ref="A9:A43"/>
  </mergeCells>
  <printOptions horizontalCentered="1"/>
  <pageMargins left="0.3937007874015748" right="0.35433070866141736" top="0.7480314960629921" bottom="0.3937007874015748" header="0.3937007874015748" footer="0.31496062992125984"/>
  <pageSetup horizontalDpi="600" verticalDpi="600" orientation="portrait" paperSize="9" scale="71" r:id="rId1"/>
  <headerFooter alignWithMargins="0">
    <oddHeader>&amp;R&amp;"ＭＳ 明朝,標準"&amp;14定型様式３　</oddHeader>
  </headerFooter>
</worksheet>
</file>

<file path=xl/worksheets/sheet17.xml><?xml version="1.0" encoding="utf-8"?>
<worksheet xmlns="http://schemas.openxmlformats.org/spreadsheetml/2006/main" xmlns:r="http://schemas.openxmlformats.org/officeDocument/2006/relationships">
  <dimension ref="A1:L68"/>
  <sheetViews>
    <sheetView view="pageBreakPreview" zoomScale="85" zoomScaleNormal="70" zoomScaleSheetLayoutView="85" zoomScalePageLayoutView="0" workbookViewId="0" topLeftCell="A1">
      <selection activeCell="A1" sqref="A1"/>
    </sheetView>
  </sheetViews>
  <sheetFormatPr defaultColWidth="9.00390625" defaultRowHeight="13.5"/>
  <cols>
    <col min="1" max="1" width="12.375" style="31" customWidth="1"/>
    <col min="2" max="2" width="8.125" style="31" bestFit="1" customWidth="1"/>
    <col min="3" max="4" width="20.50390625" style="31" customWidth="1"/>
    <col min="5" max="5" width="7.375" style="31" customWidth="1"/>
    <col min="6" max="6" width="6.875" style="31" customWidth="1"/>
    <col min="7" max="9" width="12.00390625" style="31" customWidth="1"/>
    <col min="10" max="10" width="13.375" style="31" customWidth="1"/>
    <col min="11" max="12" width="9.00390625" style="31" customWidth="1"/>
    <col min="13" max="13" width="47.75390625" style="31" customWidth="1"/>
    <col min="14" max="16384" width="9.00390625" style="31" customWidth="1"/>
  </cols>
  <sheetData>
    <row r="1" spans="1:10" ht="18" customHeight="1">
      <c r="A1" s="51"/>
      <c r="B1" s="32"/>
      <c r="C1" s="32"/>
      <c r="D1" s="32"/>
      <c r="E1" s="32"/>
      <c r="F1" s="32"/>
      <c r="G1" s="32"/>
      <c r="H1" s="32"/>
      <c r="I1" s="32"/>
      <c r="J1" s="596">
        <f>'実施計画書'!AH1</f>
      </c>
    </row>
    <row r="2" spans="1:10" ht="21" customHeight="1">
      <c r="A2" s="1634" t="s">
        <v>125</v>
      </c>
      <c r="B2" s="1634"/>
      <c r="C2" s="1634"/>
      <c r="D2" s="1634"/>
      <c r="E2" s="1634"/>
      <c r="F2" s="1636"/>
      <c r="G2" s="1637"/>
      <c r="H2" s="1638" t="s">
        <v>123</v>
      </c>
      <c r="I2" s="1638"/>
      <c r="J2" s="1638"/>
    </row>
    <row r="3" spans="1:10" ht="14.25" customHeight="1">
      <c r="A3" s="26"/>
      <c r="B3" s="27"/>
      <c r="C3" s="28"/>
      <c r="D3" s="28"/>
      <c r="E3" s="28"/>
      <c r="F3" s="28"/>
      <c r="G3" s="28"/>
      <c r="H3" s="28"/>
      <c r="I3" s="28"/>
      <c r="J3" s="28"/>
    </row>
    <row r="4" spans="1:10" ht="14.25">
      <c r="A4" s="5" t="s">
        <v>28</v>
      </c>
      <c r="B4" s="6"/>
      <c r="C4" s="1"/>
      <c r="D4" s="1"/>
      <c r="E4" s="1"/>
      <c r="F4" s="1"/>
      <c r="G4" s="1"/>
      <c r="H4" s="1"/>
      <c r="I4" s="1"/>
      <c r="J4" s="7"/>
    </row>
    <row r="5" spans="1:10" ht="13.5">
      <c r="A5" s="8" t="s">
        <v>29</v>
      </c>
      <c r="B5" s="9"/>
      <c r="C5" s="1"/>
      <c r="D5" s="1"/>
      <c r="E5" s="1"/>
      <c r="F5" s="1"/>
      <c r="G5" s="1"/>
      <c r="H5" s="1"/>
      <c r="I5" s="1"/>
      <c r="J5" s="1"/>
    </row>
    <row r="6" spans="1:10" ht="14.25" customHeight="1">
      <c r="A6" s="32"/>
      <c r="B6" s="40"/>
      <c r="C6" s="32"/>
      <c r="D6" s="32"/>
      <c r="E6" s="32"/>
      <c r="F6" s="32"/>
      <c r="G6" s="32"/>
      <c r="H6" s="32"/>
      <c r="I6" s="32"/>
      <c r="J6" s="41" t="s">
        <v>0</v>
      </c>
    </row>
    <row r="7" spans="1:10" ht="23.25" customHeight="1" thickBot="1">
      <c r="A7" s="42" t="s">
        <v>1</v>
      </c>
      <c r="B7" s="40"/>
      <c r="C7" s="32"/>
      <c r="D7" s="32"/>
      <c r="E7" s="32"/>
      <c r="F7" s="32"/>
      <c r="G7" s="32"/>
      <c r="H7" s="32"/>
      <c r="I7" s="32"/>
      <c r="J7" s="41" t="s">
        <v>30</v>
      </c>
    </row>
    <row r="8" spans="1:10" ht="37.5" customHeight="1">
      <c r="A8" s="168" t="s">
        <v>2</v>
      </c>
      <c r="B8" s="169" t="s">
        <v>3</v>
      </c>
      <c r="C8" s="170" t="s">
        <v>4</v>
      </c>
      <c r="D8" s="184" t="s">
        <v>23</v>
      </c>
      <c r="E8" s="172" t="s">
        <v>6</v>
      </c>
      <c r="F8" s="170" t="s">
        <v>7</v>
      </c>
      <c r="G8" s="185" t="s">
        <v>8</v>
      </c>
      <c r="H8" s="174" t="s">
        <v>25</v>
      </c>
      <c r="I8" s="175" t="s">
        <v>9</v>
      </c>
      <c r="J8" s="176" t="s">
        <v>10</v>
      </c>
    </row>
    <row r="9" spans="1:10" ht="15.75" customHeight="1">
      <c r="A9" s="1413" t="s">
        <v>18</v>
      </c>
      <c r="B9" s="11"/>
      <c r="C9" s="52"/>
      <c r="D9" s="116"/>
      <c r="E9" s="12"/>
      <c r="F9" s="153"/>
      <c r="G9" s="90"/>
      <c r="H9" s="85">
        <f>ROUNDDOWN(E9*G9,0)</f>
        <v>0</v>
      </c>
      <c r="I9" s="65"/>
      <c r="J9" s="142"/>
    </row>
    <row r="10" spans="1:10" ht="15.75" customHeight="1">
      <c r="A10" s="1414"/>
      <c r="B10" s="15"/>
      <c r="C10" s="53"/>
      <c r="D10" s="117"/>
      <c r="E10" s="16"/>
      <c r="F10" s="154"/>
      <c r="G10" s="91"/>
      <c r="H10" s="83">
        <f>ROUNDDOWN(E10*G10,0)</f>
        <v>0</v>
      </c>
      <c r="I10" s="72"/>
      <c r="J10" s="143"/>
    </row>
    <row r="11" spans="1:10" ht="15.75" customHeight="1">
      <c r="A11" s="1414"/>
      <c r="B11" s="13"/>
      <c r="C11" s="119"/>
      <c r="D11" s="57"/>
      <c r="E11" s="14"/>
      <c r="F11" s="157"/>
      <c r="G11" s="96"/>
      <c r="H11" s="83">
        <f aca="true" t="shared" si="0" ref="H11:H43">ROUNDDOWN(E11*G11,0)</f>
        <v>0</v>
      </c>
      <c r="I11" s="74"/>
      <c r="J11" s="149"/>
    </row>
    <row r="12" spans="1:10" ht="15.75" customHeight="1">
      <c r="A12" s="1414"/>
      <c r="B12" s="13"/>
      <c r="C12" s="119"/>
      <c r="D12" s="57"/>
      <c r="E12" s="14"/>
      <c r="F12" s="157"/>
      <c r="G12" s="96"/>
      <c r="H12" s="83">
        <f t="shared" si="0"/>
        <v>0</v>
      </c>
      <c r="I12" s="74"/>
      <c r="J12" s="149"/>
    </row>
    <row r="13" spans="1:10" ht="15.75" customHeight="1">
      <c r="A13" s="1414"/>
      <c r="B13" s="13"/>
      <c r="C13" s="119"/>
      <c r="D13" s="57"/>
      <c r="E13" s="14"/>
      <c r="F13" s="157"/>
      <c r="G13" s="96"/>
      <c r="H13" s="83">
        <f t="shared" si="0"/>
        <v>0</v>
      </c>
      <c r="I13" s="74"/>
      <c r="J13" s="149"/>
    </row>
    <row r="14" spans="1:10" ht="15.75" customHeight="1">
      <c r="A14" s="1414"/>
      <c r="B14" s="13"/>
      <c r="C14" s="119"/>
      <c r="D14" s="57"/>
      <c r="E14" s="14"/>
      <c r="F14" s="157"/>
      <c r="G14" s="96"/>
      <c r="H14" s="83">
        <f t="shared" si="0"/>
        <v>0</v>
      </c>
      <c r="I14" s="74"/>
      <c r="J14" s="149"/>
    </row>
    <row r="15" spans="1:10" ht="15.75" customHeight="1">
      <c r="A15" s="1414"/>
      <c r="B15" s="13"/>
      <c r="C15" s="119"/>
      <c r="D15" s="57"/>
      <c r="E15" s="14"/>
      <c r="F15" s="157"/>
      <c r="G15" s="96"/>
      <c r="H15" s="83">
        <f t="shared" si="0"/>
        <v>0</v>
      </c>
      <c r="I15" s="74"/>
      <c r="J15" s="149"/>
    </row>
    <row r="16" spans="1:10" ht="15.75" customHeight="1">
      <c r="A16" s="1414"/>
      <c r="B16" s="15"/>
      <c r="C16" s="53"/>
      <c r="D16" s="117"/>
      <c r="E16" s="16"/>
      <c r="F16" s="154"/>
      <c r="G16" s="91"/>
      <c r="H16" s="83">
        <f t="shared" si="0"/>
        <v>0</v>
      </c>
      <c r="I16" s="72"/>
      <c r="J16" s="143"/>
    </row>
    <row r="17" spans="1:10" ht="15.75" customHeight="1">
      <c r="A17" s="1414"/>
      <c r="B17" s="15"/>
      <c r="C17" s="53"/>
      <c r="D17" s="117"/>
      <c r="E17" s="16"/>
      <c r="F17" s="154"/>
      <c r="G17" s="91"/>
      <c r="H17" s="83">
        <f t="shared" si="0"/>
        <v>0</v>
      </c>
      <c r="I17" s="72"/>
      <c r="J17" s="143"/>
    </row>
    <row r="18" spans="1:10" ht="15.75" customHeight="1">
      <c r="A18" s="1414"/>
      <c r="B18" s="15"/>
      <c r="C18" s="53"/>
      <c r="D18" s="117"/>
      <c r="E18" s="16"/>
      <c r="F18" s="154"/>
      <c r="G18" s="91"/>
      <c r="H18" s="83">
        <f t="shared" si="0"/>
        <v>0</v>
      </c>
      <c r="I18" s="72"/>
      <c r="J18" s="143"/>
    </row>
    <row r="19" spans="1:10" ht="15.75" customHeight="1">
      <c r="A19" s="1414"/>
      <c r="B19" s="13"/>
      <c r="C19" s="119"/>
      <c r="D19" s="57"/>
      <c r="E19" s="14"/>
      <c r="F19" s="157"/>
      <c r="G19" s="96"/>
      <c r="H19" s="83">
        <f t="shared" si="0"/>
        <v>0</v>
      </c>
      <c r="I19" s="74"/>
      <c r="J19" s="149"/>
    </row>
    <row r="20" spans="1:10" ht="15.75" customHeight="1">
      <c r="A20" s="1414"/>
      <c r="B20" s="13"/>
      <c r="C20" s="119"/>
      <c r="D20" s="57"/>
      <c r="E20" s="14"/>
      <c r="F20" s="157"/>
      <c r="G20" s="96"/>
      <c r="H20" s="83">
        <f t="shared" si="0"/>
        <v>0</v>
      </c>
      <c r="I20" s="74"/>
      <c r="J20" s="149"/>
    </row>
    <row r="21" spans="1:10" ht="15.75" customHeight="1">
      <c r="A21" s="1414"/>
      <c r="B21" s="13"/>
      <c r="C21" s="119"/>
      <c r="D21" s="57"/>
      <c r="E21" s="14"/>
      <c r="F21" s="157"/>
      <c r="G21" s="96"/>
      <c r="H21" s="83">
        <f t="shared" si="0"/>
        <v>0</v>
      </c>
      <c r="I21" s="74"/>
      <c r="J21" s="149"/>
    </row>
    <row r="22" spans="1:10" ht="15.75" customHeight="1">
      <c r="A22" s="1414"/>
      <c r="B22" s="13"/>
      <c r="C22" s="119"/>
      <c r="D22" s="57"/>
      <c r="E22" s="14"/>
      <c r="F22" s="157"/>
      <c r="G22" s="96"/>
      <c r="H22" s="83">
        <f t="shared" si="0"/>
        <v>0</v>
      </c>
      <c r="I22" s="74"/>
      <c r="J22" s="149"/>
    </row>
    <row r="23" spans="1:10" ht="15.75" customHeight="1">
      <c r="A23" s="1414"/>
      <c r="B23" s="13"/>
      <c r="C23" s="119"/>
      <c r="D23" s="57"/>
      <c r="E23" s="14"/>
      <c r="F23" s="157"/>
      <c r="G23" s="96"/>
      <c r="H23" s="83">
        <f t="shared" si="0"/>
        <v>0</v>
      </c>
      <c r="I23" s="74"/>
      <c r="J23" s="149"/>
    </row>
    <row r="24" spans="1:10" ht="15.75" customHeight="1">
      <c r="A24" s="1414"/>
      <c r="B24" s="15"/>
      <c r="C24" s="53"/>
      <c r="D24" s="117"/>
      <c r="E24" s="16"/>
      <c r="F24" s="154"/>
      <c r="G24" s="91"/>
      <c r="H24" s="83">
        <f t="shared" si="0"/>
        <v>0</v>
      </c>
      <c r="I24" s="72"/>
      <c r="J24" s="143"/>
    </row>
    <row r="25" spans="1:10" ht="15.75" customHeight="1">
      <c r="A25" s="1414"/>
      <c r="B25" s="15"/>
      <c r="C25" s="53"/>
      <c r="D25" s="117"/>
      <c r="E25" s="16"/>
      <c r="F25" s="154"/>
      <c r="G25" s="91"/>
      <c r="H25" s="83">
        <f t="shared" si="0"/>
        <v>0</v>
      </c>
      <c r="I25" s="72"/>
      <c r="J25" s="143"/>
    </row>
    <row r="26" spans="1:10" ht="15.75" customHeight="1">
      <c r="A26" s="1414"/>
      <c r="B26" s="15"/>
      <c r="C26" s="53"/>
      <c r="D26" s="117"/>
      <c r="E26" s="16"/>
      <c r="F26" s="154"/>
      <c r="G26" s="91"/>
      <c r="H26" s="83">
        <f t="shared" si="0"/>
        <v>0</v>
      </c>
      <c r="I26" s="72"/>
      <c r="J26" s="143"/>
    </row>
    <row r="27" spans="1:10" ht="15.75" customHeight="1">
      <c r="A27" s="1414"/>
      <c r="B27" s="13"/>
      <c r="C27" s="119"/>
      <c r="D27" s="57"/>
      <c r="E27" s="14"/>
      <c r="F27" s="157"/>
      <c r="G27" s="96"/>
      <c r="H27" s="83">
        <f t="shared" si="0"/>
        <v>0</v>
      </c>
      <c r="I27" s="74"/>
      <c r="J27" s="149"/>
    </row>
    <row r="28" spans="1:10" ht="15.75" customHeight="1">
      <c r="A28" s="1414"/>
      <c r="B28" s="13"/>
      <c r="C28" s="119"/>
      <c r="D28" s="57"/>
      <c r="E28" s="14"/>
      <c r="F28" s="157"/>
      <c r="G28" s="96"/>
      <c r="H28" s="83">
        <f t="shared" si="0"/>
        <v>0</v>
      </c>
      <c r="I28" s="74"/>
      <c r="J28" s="149"/>
    </row>
    <row r="29" spans="1:10" ht="15.75" customHeight="1">
      <c r="A29" s="1414"/>
      <c r="B29" s="13"/>
      <c r="C29" s="119"/>
      <c r="D29" s="57"/>
      <c r="E29" s="14"/>
      <c r="F29" s="157"/>
      <c r="G29" s="96"/>
      <c r="H29" s="83">
        <f t="shared" si="0"/>
        <v>0</v>
      </c>
      <c r="I29" s="74"/>
      <c r="J29" s="149"/>
    </row>
    <row r="30" spans="1:10" ht="15.75" customHeight="1">
      <c r="A30" s="1414"/>
      <c r="B30" s="13"/>
      <c r="C30" s="119"/>
      <c r="D30" s="57"/>
      <c r="E30" s="14"/>
      <c r="F30" s="157"/>
      <c r="G30" s="96"/>
      <c r="H30" s="83">
        <f t="shared" si="0"/>
        <v>0</v>
      </c>
      <c r="I30" s="74"/>
      <c r="J30" s="149"/>
    </row>
    <row r="31" spans="1:10" ht="15.75" customHeight="1">
      <c r="A31" s="1414"/>
      <c r="B31" s="13"/>
      <c r="C31" s="119"/>
      <c r="D31" s="57"/>
      <c r="E31" s="14"/>
      <c r="F31" s="157"/>
      <c r="G31" s="96"/>
      <c r="H31" s="83">
        <f t="shared" si="0"/>
        <v>0</v>
      </c>
      <c r="I31" s="74"/>
      <c r="J31" s="149"/>
    </row>
    <row r="32" spans="1:10" ht="15.75" customHeight="1">
      <c r="A32" s="1414"/>
      <c r="B32" s="15"/>
      <c r="C32" s="53"/>
      <c r="D32" s="117"/>
      <c r="E32" s="16"/>
      <c r="F32" s="154"/>
      <c r="G32" s="91"/>
      <c r="H32" s="83">
        <f t="shared" si="0"/>
        <v>0</v>
      </c>
      <c r="I32" s="72"/>
      <c r="J32" s="143"/>
    </row>
    <row r="33" spans="1:10" ht="15.75" customHeight="1">
      <c r="A33" s="1414"/>
      <c r="B33" s="15"/>
      <c r="C33" s="53"/>
      <c r="D33" s="117"/>
      <c r="E33" s="16"/>
      <c r="F33" s="154"/>
      <c r="G33" s="91"/>
      <c r="H33" s="83">
        <f t="shared" si="0"/>
        <v>0</v>
      </c>
      <c r="I33" s="72"/>
      <c r="J33" s="143"/>
    </row>
    <row r="34" spans="1:10" ht="15.75" customHeight="1">
      <c r="A34" s="1414"/>
      <c r="B34" s="15"/>
      <c r="C34" s="53"/>
      <c r="D34" s="117"/>
      <c r="E34" s="16"/>
      <c r="F34" s="154"/>
      <c r="G34" s="91"/>
      <c r="H34" s="83">
        <f t="shared" si="0"/>
        <v>0</v>
      </c>
      <c r="I34" s="72"/>
      <c r="J34" s="143"/>
    </row>
    <row r="35" spans="1:10" ht="15.75" customHeight="1">
      <c r="A35" s="1460"/>
      <c r="B35" s="13"/>
      <c r="C35" s="119"/>
      <c r="D35" s="57"/>
      <c r="E35" s="14"/>
      <c r="F35" s="157"/>
      <c r="G35" s="96"/>
      <c r="H35" s="83">
        <f t="shared" si="0"/>
        <v>0</v>
      </c>
      <c r="I35" s="74"/>
      <c r="J35" s="149"/>
    </row>
    <row r="36" spans="1:10" ht="15.75" customHeight="1">
      <c r="A36" s="1414"/>
      <c r="B36" s="13"/>
      <c r="C36" s="119"/>
      <c r="D36" s="57"/>
      <c r="E36" s="14"/>
      <c r="F36" s="157"/>
      <c r="G36" s="96"/>
      <c r="H36" s="83">
        <f t="shared" si="0"/>
        <v>0</v>
      </c>
      <c r="I36" s="74"/>
      <c r="J36" s="149"/>
    </row>
    <row r="37" spans="1:10" ht="15.75" customHeight="1">
      <c r="A37" s="1414"/>
      <c r="B37" s="13"/>
      <c r="C37" s="119"/>
      <c r="D37" s="57"/>
      <c r="E37" s="14"/>
      <c r="F37" s="157"/>
      <c r="G37" s="96"/>
      <c r="H37" s="83">
        <f t="shared" si="0"/>
        <v>0</v>
      </c>
      <c r="I37" s="74"/>
      <c r="J37" s="149"/>
    </row>
    <row r="38" spans="1:10" ht="15.75" customHeight="1">
      <c r="A38" s="1414"/>
      <c r="B38" s="13"/>
      <c r="C38" s="119"/>
      <c r="D38" s="57"/>
      <c r="E38" s="14"/>
      <c r="F38" s="157"/>
      <c r="G38" s="96"/>
      <c r="H38" s="83">
        <f t="shared" si="0"/>
        <v>0</v>
      </c>
      <c r="I38" s="74"/>
      <c r="J38" s="149"/>
    </row>
    <row r="39" spans="1:10" ht="15.75" customHeight="1">
      <c r="A39" s="1414"/>
      <c r="B39" s="13"/>
      <c r="C39" s="119"/>
      <c r="D39" s="57"/>
      <c r="E39" s="14"/>
      <c r="F39" s="157"/>
      <c r="G39" s="96"/>
      <c r="H39" s="83">
        <f t="shared" si="0"/>
        <v>0</v>
      </c>
      <c r="I39" s="74"/>
      <c r="J39" s="149"/>
    </row>
    <row r="40" spans="1:10" ht="15.75" customHeight="1">
      <c r="A40" s="1414"/>
      <c r="B40" s="15"/>
      <c r="C40" s="53"/>
      <c r="D40" s="117"/>
      <c r="E40" s="16"/>
      <c r="F40" s="154"/>
      <c r="G40" s="91"/>
      <c r="H40" s="83">
        <f t="shared" si="0"/>
        <v>0</v>
      </c>
      <c r="I40" s="72"/>
      <c r="J40" s="143"/>
    </row>
    <row r="41" spans="1:10" ht="15.75" customHeight="1">
      <c r="A41" s="1414"/>
      <c r="B41" s="15"/>
      <c r="C41" s="53"/>
      <c r="D41" s="117"/>
      <c r="E41" s="16"/>
      <c r="F41" s="154"/>
      <c r="G41" s="91"/>
      <c r="H41" s="83">
        <f t="shared" si="0"/>
        <v>0</v>
      </c>
      <c r="I41" s="72"/>
      <c r="J41" s="143"/>
    </row>
    <row r="42" spans="1:10" ht="15.75" customHeight="1">
      <c r="A42" s="1414"/>
      <c r="B42" s="15"/>
      <c r="C42" s="53"/>
      <c r="D42" s="117"/>
      <c r="E42" s="16"/>
      <c r="F42" s="154"/>
      <c r="G42" s="91"/>
      <c r="H42" s="83">
        <f t="shared" si="0"/>
        <v>0</v>
      </c>
      <c r="I42" s="72"/>
      <c r="J42" s="143"/>
    </row>
    <row r="43" spans="1:10" ht="15.75" customHeight="1">
      <c r="A43" s="1415"/>
      <c r="B43" s="17"/>
      <c r="C43" s="115"/>
      <c r="D43" s="118"/>
      <c r="E43" s="18"/>
      <c r="F43" s="156"/>
      <c r="G43" s="92"/>
      <c r="H43" s="84">
        <f t="shared" si="0"/>
        <v>0</v>
      </c>
      <c r="I43" s="64"/>
      <c r="J43" s="144"/>
    </row>
    <row r="44" spans="1:10" ht="24.75" customHeight="1">
      <c r="A44" s="1455" t="s">
        <v>11</v>
      </c>
      <c r="B44" s="1456"/>
      <c r="C44" s="1456"/>
      <c r="D44" s="1456"/>
      <c r="E44" s="1456"/>
      <c r="F44" s="1456"/>
      <c r="G44" s="1449"/>
      <c r="H44" s="93">
        <f>SUM(H9:H43)</f>
        <v>0</v>
      </c>
      <c r="I44" s="1450" t="s">
        <v>31</v>
      </c>
      <c r="J44" s="1457"/>
    </row>
    <row r="45" spans="1:10" ht="37.5" customHeight="1">
      <c r="A45" s="177" t="s">
        <v>2</v>
      </c>
      <c r="B45" s="1345" t="s">
        <v>12</v>
      </c>
      <c r="C45" s="1346"/>
      <c r="D45" s="1425"/>
      <c r="E45" s="186" t="s">
        <v>6</v>
      </c>
      <c r="F45" s="187" t="s">
        <v>7</v>
      </c>
      <c r="G45" s="188" t="s">
        <v>8</v>
      </c>
      <c r="H45" s="181" t="s">
        <v>25</v>
      </c>
      <c r="I45" s="1441" t="s">
        <v>10</v>
      </c>
      <c r="J45" s="1442"/>
    </row>
    <row r="46" spans="1:10" ht="15.75" customHeight="1">
      <c r="A46" s="1413" t="s">
        <v>13</v>
      </c>
      <c r="B46" s="1405"/>
      <c r="C46" s="1463"/>
      <c r="D46" s="1406"/>
      <c r="E46" s="58"/>
      <c r="F46" s="157"/>
      <c r="G46" s="97"/>
      <c r="H46" s="85">
        <f>ROUNDDOWN(E46*G46,0)</f>
        <v>0</v>
      </c>
      <c r="I46" s="1496"/>
      <c r="J46" s="1497"/>
    </row>
    <row r="47" spans="1:10" ht="15.75" customHeight="1">
      <c r="A47" s="1414"/>
      <c r="B47" s="1407"/>
      <c r="C47" s="1408"/>
      <c r="D47" s="1409"/>
      <c r="E47" s="19"/>
      <c r="F47" s="158"/>
      <c r="G47" s="98"/>
      <c r="H47" s="83">
        <f aca="true" t="shared" si="1" ref="H47:H55">ROUNDDOWN(E47*G47,0)</f>
        <v>0</v>
      </c>
      <c r="I47" s="1407"/>
      <c r="J47" s="1465"/>
    </row>
    <row r="48" spans="1:10" ht="15.75" customHeight="1">
      <c r="A48" s="1414"/>
      <c r="B48" s="1407"/>
      <c r="C48" s="1408"/>
      <c r="D48" s="1409"/>
      <c r="E48" s="16"/>
      <c r="F48" s="154"/>
      <c r="G48" s="88"/>
      <c r="H48" s="83">
        <f t="shared" si="1"/>
        <v>0</v>
      </c>
      <c r="I48" s="1407"/>
      <c r="J48" s="1465"/>
    </row>
    <row r="49" spans="1:10" ht="15.75" customHeight="1">
      <c r="A49" s="1414"/>
      <c r="B49" s="1407"/>
      <c r="C49" s="1408"/>
      <c r="D49" s="1409"/>
      <c r="E49" s="16"/>
      <c r="F49" s="154"/>
      <c r="G49" s="88"/>
      <c r="H49" s="83">
        <f t="shared" si="1"/>
        <v>0</v>
      </c>
      <c r="I49" s="1407"/>
      <c r="J49" s="1465"/>
    </row>
    <row r="50" spans="1:11" ht="15.75" customHeight="1">
      <c r="A50" s="1414"/>
      <c r="B50" s="1407"/>
      <c r="C50" s="1408"/>
      <c r="D50" s="1409"/>
      <c r="E50" s="16"/>
      <c r="F50" s="154"/>
      <c r="G50" s="88"/>
      <c r="H50" s="83">
        <f t="shared" si="1"/>
        <v>0</v>
      </c>
      <c r="I50" s="1407"/>
      <c r="J50" s="1465"/>
      <c r="K50" s="43"/>
    </row>
    <row r="51" spans="1:11" ht="15.75" customHeight="1">
      <c r="A51" s="1414"/>
      <c r="B51" s="1407"/>
      <c r="C51" s="1408"/>
      <c r="D51" s="1409"/>
      <c r="E51" s="16"/>
      <c r="F51" s="154"/>
      <c r="G51" s="88"/>
      <c r="H51" s="83">
        <f t="shared" si="1"/>
        <v>0</v>
      </c>
      <c r="I51" s="1407"/>
      <c r="J51" s="1465"/>
      <c r="K51" s="43"/>
    </row>
    <row r="52" spans="1:11" ht="15.75" customHeight="1">
      <c r="A52" s="1414"/>
      <c r="B52" s="1407"/>
      <c r="C52" s="1408"/>
      <c r="D52" s="1409"/>
      <c r="E52" s="16"/>
      <c r="F52" s="154"/>
      <c r="G52" s="88"/>
      <c r="H52" s="83">
        <f t="shared" si="1"/>
        <v>0</v>
      </c>
      <c r="I52" s="1407"/>
      <c r="J52" s="1465"/>
      <c r="K52" s="43"/>
    </row>
    <row r="53" spans="1:12" ht="15.75" customHeight="1">
      <c r="A53" s="1414"/>
      <c r="B53" s="1407"/>
      <c r="C53" s="1408"/>
      <c r="D53" s="1409"/>
      <c r="E53" s="16"/>
      <c r="F53" s="154"/>
      <c r="G53" s="88"/>
      <c r="H53" s="83">
        <f t="shared" si="1"/>
        <v>0</v>
      </c>
      <c r="I53" s="1407"/>
      <c r="J53" s="1465"/>
      <c r="L53" s="37"/>
    </row>
    <row r="54" spans="1:12" ht="15.75" customHeight="1">
      <c r="A54" s="1414"/>
      <c r="B54" s="1407"/>
      <c r="C54" s="1408"/>
      <c r="D54" s="1409"/>
      <c r="E54" s="16"/>
      <c r="F54" s="154"/>
      <c r="G54" s="88"/>
      <c r="H54" s="83">
        <f t="shared" si="1"/>
        <v>0</v>
      </c>
      <c r="I54" s="1407"/>
      <c r="J54" s="1465"/>
      <c r="L54" s="37"/>
    </row>
    <row r="55" spans="1:12" ht="15.75" customHeight="1">
      <c r="A55" s="1415"/>
      <c r="B55" s="1396"/>
      <c r="C55" s="1397"/>
      <c r="D55" s="1398"/>
      <c r="E55" s="18"/>
      <c r="F55" s="156"/>
      <c r="G55" s="89"/>
      <c r="H55" s="84">
        <f t="shared" si="1"/>
        <v>0</v>
      </c>
      <c r="I55" s="1396"/>
      <c r="J55" s="1474"/>
      <c r="L55" s="37"/>
    </row>
    <row r="56" spans="1:12" ht="24.75" customHeight="1" thickBot="1">
      <c r="A56" s="1418" t="s">
        <v>16</v>
      </c>
      <c r="B56" s="1419"/>
      <c r="C56" s="1419"/>
      <c r="D56" s="1419"/>
      <c r="E56" s="1419"/>
      <c r="F56" s="1419"/>
      <c r="G56" s="1420"/>
      <c r="H56" s="86">
        <f>SUM(H46:H55)</f>
        <v>0</v>
      </c>
      <c r="I56" s="1421" t="s">
        <v>31</v>
      </c>
      <c r="J56" s="1475"/>
      <c r="L56" s="37"/>
    </row>
    <row r="57" spans="1:12" ht="27" customHeight="1" thickBot="1">
      <c r="A57" s="1426" t="s">
        <v>26</v>
      </c>
      <c r="B57" s="1427"/>
      <c r="C57" s="1428"/>
      <c r="D57" s="1428"/>
      <c r="E57" s="1428"/>
      <c r="F57" s="1428"/>
      <c r="G57" s="1429"/>
      <c r="H57" s="209">
        <f>H44+H56</f>
        <v>0</v>
      </c>
      <c r="I57" s="1430" t="s">
        <v>17</v>
      </c>
      <c r="J57" s="1431"/>
      <c r="L57" s="37"/>
    </row>
    <row r="58" spans="1:12" ht="16.5" customHeight="1">
      <c r="A58" s="21"/>
      <c r="B58" s="21"/>
      <c r="C58" s="21"/>
      <c r="D58" s="21"/>
      <c r="E58" s="21"/>
      <c r="F58" s="21"/>
      <c r="G58" s="21"/>
      <c r="H58" s="22"/>
      <c r="I58" s="22"/>
      <c r="J58" s="22"/>
      <c r="L58" s="37"/>
    </row>
    <row r="59" spans="1:10" ht="16.5" customHeight="1">
      <c r="A59" s="23" t="s">
        <v>19</v>
      </c>
      <c r="B59" s="21"/>
      <c r="C59" s="21"/>
      <c r="D59" s="21"/>
      <c r="E59" s="21"/>
      <c r="F59" s="21"/>
      <c r="G59" s="21"/>
      <c r="H59" s="22"/>
      <c r="I59" s="22"/>
      <c r="J59" s="22"/>
    </row>
    <row r="60" spans="1:10" ht="37.5" customHeight="1">
      <c r="A60" s="183" t="s">
        <v>2</v>
      </c>
      <c r="B60" s="1345" t="s">
        <v>12</v>
      </c>
      <c r="C60" s="1346"/>
      <c r="D60" s="1346"/>
      <c r="E60" s="1346"/>
      <c r="F60" s="1346"/>
      <c r="G60" s="1425"/>
      <c r="H60" s="181" t="s">
        <v>25</v>
      </c>
      <c r="I60" s="1346" t="s">
        <v>10</v>
      </c>
      <c r="J60" s="1633"/>
    </row>
    <row r="61" spans="1:10" ht="16.5" customHeight="1">
      <c r="A61" s="1400" t="s">
        <v>51</v>
      </c>
      <c r="B61" s="1402"/>
      <c r="C61" s="1403"/>
      <c r="D61" s="1403"/>
      <c r="E61" s="1403"/>
      <c r="F61" s="1403"/>
      <c r="G61" s="1404"/>
      <c r="H61" s="85"/>
      <c r="I61" s="1405"/>
      <c r="J61" s="1406"/>
    </row>
    <row r="62" spans="1:10" ht="16.5" customHeight="1">
      <c r="A62" s="1400"/>
      <c r="B62" s="1407"/>
      <c r="C62" s="1408"/>
      <c r="D62" s="1408"/>
      <c r="E62" s="1408"/>
      <c r="F62" s="1408"/>
      <c r="G62" s="1409"/>
      <c r="H62" s="83"/>
      <c r="I62" s="1407"/>
      <c r="J62" s="1409"/>
    </row>
    <row r="63" spans="1:10" ht="16.5" customHeight="1">
      <c r="A63" s="1400"/>
      <c r="B63" s="1407"/>
      <c r="C63" s="1408"/>
      <c r="D63" s="1408"/>
      <c r="E63" s="1408"/>
      <c r="F63" s="1408"/>
      <c r="G63" s="1409"/>
      <c r="H63" s="83"/>
      <c r="I63" s="1407"/>
      <c r="J63" s="1409"/>
    </row>
    <row r="64" spans="1:10" ht="15.75" customHeight="1">
      <c r="A64" s="1400"/>
      <c r="B64" s="1407"/>
      <c r="C64" s="1408"/>
      <c r="D64" s="1408"/>
      <c r="E64" s="1408"/>
      <c r="F64" s="1408"/>
      <c r="G64" s="1409"/>
      <c r="H64" s="83"/>
      <c r="I64" s="1407"/>
      <c r="J64" s="1409"/>
    </row>
    <row r="65" spans="1:10" ht="16.5" customHeight="1">
      <c r="A65" s="1401"/>
      <c r="B65" s="1481"/>
      <c r="C65" s="1482"/>
      <c r="D65" s="1482"/>
      <c r="E65" s="1482"/>
      <c r="F65" s="1482"/>
      <c r="G65" s="1483"/>
      <c r="H65" s="102"/>
      <c r="I65" s="1396"/>
      <c r="J65" s="1398"/>
    </row>
    <row r="66" spans="1:12" ht="27" customHeight="1">
      <c r="A66" s="1448" t="s">
        <v>27</v>
      </c>
      <c r="B66" s="1449"/>
      <c r="C66" s="1448"/>
      <c r="D66" s="1448"/>
      <c r="E66" s="1448"/>
      <c r="F66" s="1448"/>
      <c r="G66" s="1450"/>
      <c r="H66" s="95">
        <f>SUM(H61:H65)</f>
        <v>0</v>
      </c>
      <c r="I66" s="1394" t="s">
        <v>21</v>
      </c>
      <c r="J66" s="1395"/>
      <c r="L66" s="37"/>
    </row>
    <row r="67" spans="1:12" ht="16.5" customHeight="1">
      <c r="A67" s="24" t="s">
        <v>22</v>
      </c>
      <c r="B67" s="21"/>
      <c r="C67" s="21"/>
      <c r="D67" s="21"/>
      <c r="E67" s="21"/>
      <c r="F67" s="21"/>
      <c r="G67" s="21"/>
      <c r="H67" s="22"/>
      <c r="I67" s="22"/>
      <c r="J67" s="22"/>
      <c r="L67" s="37"/>
    </row>
    <row r="68" ht="16.5" customHeight="1">
      <c r="L68" s="37"/>
    </row>
    <row r="69" ht="24.75" customHeight="1"/>
    <row r="70" ht="27" customHeight="1"/>
  </sheetData>
  <sheetProtection/>
  <mergeCells count="48">
    <mergeCell ref="I53:J53"/>
    <mergeCell ref="I61:J61"/>
    <mergeCell ref="B62:G62"/>
    <mergeCell ref="I63:J63"/>
    <mergeCell ref="B54:D54"/>
    <mergeCell ref="I54:J54"/>
    <mergeCell ref="A56:G56"/>
    <mergeCell ref="I56:J56"/>
    <mergeCell ref="A46:A55"/>
    <mergeCell ref="B46:D46"/>
    <mergeCell ref="B55:D55"/>
    <mergeCell ref="I55:J55"/>
    <mergeCell ref="A61:A65"/>
    <mergeCell ref="B61:G61"/>
    <mergeCell ref="I62:J62"/>
    <mergeCell ref="B63:G63"/>
    <mergeCell ref="B65:G65"/>
    <mergeCell ref="I65:J65"/>
    <mergeCell ref="B52:D52"/>
    <mergeCell ref="I52:J52"/>
    <mergeCell ref="A66:G66"/>
    <mergeCell ref="I66:J66"/>
    <mergeCell ref="A57:G57"/>
    <mergeCell ref="I57:J57"/>
    <mergeCell ref="B60:G60"/>
    <mergeCell ref="I60:J60"/>
    <mergeCell ref="B64:G64"/>
    <mergeCell ref="I64:J64"/>
    <mergeCell ref="A44:G44"/>
    <mergeCell ref="B49:D49"/>
    <mergeCell ref="I49:J49"/>
    <mergeCell ref="B51:D51"/>
    <mergeCell ref="I51:J51"/>
    <mergeCell ref="I46:J46"/>
    <mergeCell ref="B47:D47"/>
    <mergeCell ref="I47:J47"/>
    <mergeCell ref="B48:D48"/>
    <mergeCell ref="I48:J48"/>
    <mergeCell ref="B53:D53"/>
    <mergeCell ref="H2:J2"/>
    <mergeCell ref="F2:G2"/>
    <mergeCell ref="I44:J44"/>
    <mergeCell ref="B45:D45"/>
    <mergeCell ref="I45:J45"/>
    <mergeCell ref="I50:J50"/>
    <mergeCell ref="A2:E2"/>
    <mergeCell ref="B50:D50"/>
    <mergeCell ref="A9:A43"/>
  </mergeCells>
  <printOptions horizontalCentered="1"/>
  <pageMargins left="0.3937007874015748" right="0.35433070866141736" top="0.7480314960629921" bottom="0.3937007874015748" header="0.3937007874015748" footer="0.31496062992125984"/>
  <pageSetup horizontalDpi="600" verticalDpi="600" orientation="portrait" paperSize="9" scale="71" r:id="rId1"/>
  <headerFooter alignWithMargins="0">
    <oddHeader>&amp;R&amp;"ＭＳ 明朝,標準"&amp;14定型様式３　</oddHeader>
  </headerFooter>
</worksheet>
</file>

<file path=xl/worksheets/sheet18.xml><?xml version="1.0" encoding="utf-8"?>
<worksheet xmlns="http://schemas.openxmlformats.org/spreadsheetml/2006/main" xmlns:r="http://schemas.openxmlformats.org/officeDocument/2006/relationships">
  <dimension ref="A1:L68"/>
  <sheetViews>
    <sheetView view="pageBreakPreview" zoomScale="85" zoomScaleNormal="70" zoomScaleSheetLayoutView="85" zoomScalePageLayoutView="0" workbookViewId="0" topLeftCell="A1">
      <selection activeCell="A1" sqref="A1"/>
    </sheetView>
  </sheetViews>
  <sheetFormatPr defaultColWidth="9.00390625" defaultRowHeight="13.5"/>
  <cols>
    <col min="1" max="1" width="12.375" style="31" customWidth="1"/>
    <col min="2" max="2" width="8.125" style="31" bestFit="1" customWidth="1"/>
    <col min="3" max="4" width="20.50390625" style="31" customWidth="1"/>
    <col min="5" max="5" width="7.375" style="31" customWidth="1"/>
    <col min="6" max="6" width="6.875" style="31" customWidth="1"/>
    <col min="7" max="9" width="12.00390625" style="31" customWidth="1"/>
    <col min="10" max="10" width="13.375" style="31" customWidth="1"/>
    <col min="11" max="12" width="9.00390625" style="31" customWidth="1"/>
    <col min="13" max="13" width="47.75390625" style="31" customWidth="1"/>
    <col min="14" max="16384" width="9.00390625" style="31" customWidth="1"/>
  </cols>
  <sheetData>
    <row r="1" spans="1:10" ht="18" customHeight="1">
      <c r="A1" s="51"/>
      <c r="B1" s="32"/>
      <c r="C1" s="32"/>
      <c r="D1" s="32"/>
      <c r="E1" s="32"/>
      <c r="F1" s="32"/>
      <c r="G1" s="32"/>
      <c r="H1" s="32"/>
      <c r="I1" s="32"/>
      <c r="J1" s="596">
        <f>'実施計画書'!AH1</f>
      </c>
    </row>
    <row r="2" spans="1:10" ht="21" customHeight="1">
      <c r="A2" s="1634" t="s">
        <v>126</v>
      </c>
      <c r="B2" s="1634"/>
      <c r="C2" s="1634"/>
      <c r="D2" s="1634"/>
      <c r="E2" s="1634"/>
      <c r="F2" s="1636"/>
      <c r="G2" s="1637"/>
      <c r="H2" s="1638" t="s">
        <v>123</v>
      </c>
      <c r="I2" s="1638"/>
      <c r="J2" s="1638"/>
    </row>
    <row r="3" spans="1:10" ht="14.25" customHeight="1">
      <c r="A3" s="26"/>
      <c r="B3" s="27"/>
      <c r="C3" s="28"/>
      <c r="D3" s="28"/>
      <c r="E3" s="28"/>
      <c r="F3" s="28"/>
      <c r="G3" s="28"/>
      <c r="H3" s="28"/>
      <c r="I3" s="28"/>
      <c r="J3" s="28"/>
    </row>
    <row r="4" spans="1:10" ht="14.25">
      <c r="A4" s="5" t="s">
        <v>28</v>
      </c>
      <c r="B4" s="6"/>
      <c r="C4" s="1"/>
      <c r="D4" s="1"/>
      <c r="E4" s="1"/>
      <c r="F4" s="1"/>
      <c r="G4" s="1"/>
      <c r="H4" s="1"/>
      <c r="I4" s="1"/>
      <c r="J4" s="7"/>
    </row>
    <row r="5" spans="1:10" ht="13.5">
      <c r="A5" s="8" t="s">
        <v>29</v>
      </c>
      <c r="B5" s="9"/>
      <c r="C5" s="1"/>
      <c r="D5" s="1"/>
      <c r="E5" s="1"/>
      <c r="F5" s="1"/>
      <c r="G5" s="1"/>
      <c r="H5" s="1"/>
      <c r="I5" s="1"/>
      <c r="J5" s="1"/>
    </row>
    <row r="6" spans="1:10" ht="14.25" customHeight="1">
      <c r="A6" s="32"/>
      <c r="B6" s="40"/>
      <c r="C6" s="32"/>
      <c r="D6" s="32"/>
      <c r="E6" s="32"/>
      <c r="F6" s="32"/>
      <c r="G6" s="32"/>
      <c r="H6" s="32"/>
      <c r="I6" s="32"/>
      <c r="J6" s="41" t="s">
        <v>0</v>
      </c>
    </row>
    <row r="7" spans="1:10" ht="23.25" customHeight="1" thickBot="1">
      <c r="A7" s="42" t="s">
        <v>1</v>
      </c>
      <c r="B7" s="40"/>
      <c r="C7" s="32"/>
      <c r="D7" s="32"/>
      <c r="E7" s="32"/>
      <c r="F7" s="32"/>
      <c r="G7" s="32"/>
      <c r="H7" s="32"/>
      <c r="I7" s="32"/>
      <c r="J7" s="41" t="s">
        <v>30</v>
      </c>
    </row>
    <row r="8" spans="1:10" ht="37.5" customHeight="1">
      <c r="A8" s="168" t="s">
        <v>2</v>
      </c>
      <c r="B8" s="169" t="s">
        <v>3</v>
      </c>
      <c r="C8" s="170" t="s">
        <v>4</v>
      </c>
      <c r="D8" s="184" t="s">
        <v>23</v>
      </c>
      <c r="E8" s="172" t="s">
        <v>6</v>
      </c>
      <c r="F8" s="170" t="s">
        <v>7</v>
      </c>
      <c r="G8" s="185" t="s">
        <v>8</v>
      </c>
      <c r="H8" s="174" t="s">
        <v>25</v>
      </c>
      <c r="I8" s="175" t="s">
        <v>9</v>
      </c>
      <c r="J8" s="176" t="s">
        <v>10</v>
      </c>
    </row>
    <row r="9" spans="1:10" ht="15.75" customHeight="1">
      <c r="A9" s="1413" t="s">
        <v>18</v>
      </c>
      <c r="B9" s="11"/>
      <c r="C9" s="52"/>
      <c r="D9" s="116"/>
      <c r="E9" s="12"/>
      <c r="F9" s="153"/>
      <c r="G9" s="90"/>
      <c r="H9" s="85">
        <f>ROUNDDOWN(E9*G9,0)</f>
        <v>0</v>
      </c>
      <c r="I9" s="65"/>
      <c r="J9" s="142"/>
    </row>
    <row r="10" spans="1:10" ht="15.75" customHeight="1">
      <c r="A10" s="1414"/>
      <c r="B10" s="15"/>
      <c r="C10" s="53"/>
      <c r="D10" s="117"/>
      <c r="E10" s="16"/>
      <c r="F10" s="154"/>
      <c r="G10" s="91"/>
      <c r="H10" s="83">
        <f>ROUNDDOWN(E10*G10,0)</f>
        <v>0</v>
      </c>
      <c r="I10" s="72"/>
      <c r="J10" s="143"/>
    </row>
    <row r="11" spans="1:10" ht="15.75" customHeight="1">
      <c r="A11" s="1414"/>
      <c r="B11" s="13"/>
      <c r="C11" s="119"/>
      <c r="D11" s="57"/>
      <c r="E11" s="14"/>
      <c r="F11" s="157"/>
      <c r="G11" s="96"/>
      <c r="H11" s="83">
        <f aca="true" t="shared" si="0" ref="H11:H43">ROUNDDOWN(E11*G11,0)</f>
        <v>0</v>
      </c>
      <c r="I11" s="74"/>
      <c r="J11" s="149"/>
    </row>
    <row r="12" spans="1:10" ht="15.75" customHeight="1">
      <c r="A12" s="1414"/>
      <c r="B12" s="13"/>
      <c r="C12" s="119"/>
      <c r="D12" s="57"/>
      <c r="E12" s="14"/>
      <c r="F12" s="157"/>
      <c r="G12" s="96"/>
      <c r="H12" s="83">
        <f t="shared" si="0"/>
        <v>0</v>
      </c>
      <c r="I12" s="74"/>
      <c r="J12" s="149"/>
    </row>
    <row r="13" spans="1:10" ht="15.75" customHeight="1">
      <c r="A13" s="1414"/>
      <c r="B13" s="13"/>
      <c r="C13" s="119"/>
      <c r="D13" s="57"/>
      <c r="E13" s="14"/>
      <c r="F13" s="157"/>
      <c r="G13" s="96"/>
      <c r="H13" s="83">
        <f t="shared" si="0"/>
        <v>0</v>
      </c>
      <c r="I13" s="74"/>
      <c r="J13" s="149"/>
    </row>
    <row r="14" spans="1:10" ht="15.75" customHeight="1">
      <c r="A14" s="1414"/>
      <c r="B14" s="13"/>
      <c r="C14" s="119"/>
      <c r="D14" s="57"/>
      <c r="E14" s="14"/>
      <c r="F14" s="157"/>
      <c r="G14" s="96"/>
      <c r="H14" s="83">
        <f t="shared" si="0"/>
        <v>0</v>
      </c>
      <c r="I14" s="74"/>
      <c r="J14" s="149"/>
    </row>
    <row r="15" spans="1:10" ht="15.75" customHeight="1">
      <c r="A15" s="1414"/>
      <c r="B15" s="13"/>
      <c r="C15" s="119"/>
      <c r="D15" s="57"/>
      <c r="E15" s="14"/>
      <c r="F15" s="157"/>
      <c r="G15" s="96"/>
      <c r="H15" s="83">
        <f t="shared" si="0"/>
        <v>0</v>
      </c>
      <c r="I15" s="74"/>
      <c r="J15" s="149"/>
    </row>
    <row r="16" spans="1:10" ht="15.75" customHeight="1">
      <c r="A16" s="1414"/>
      <c r="B16" s="15"/>
      <c r="C16" s="53"/>
      <c r="D16" s="117"/>
      <c r="E16" s="16"/>
      <c r="F16" s="154"/>
      <c r="G16" s="91"/>
      <c r="H16" s="83">
        <f t="shared" si="0"/>
        <v>0</v>
      </c>
      <c r="I16" s="72"/>
      <c r="J16" s="143"/>
    </row>
    <row r="17" spans="1:10" ht="15.75" customHeight="1">
      <c r="A17" s="1414"/>
      <c r="B17" s="15"/>
      <c r="C17" s="53"/>
      <c r="D17" s="117"/>
      <c r="E17" s="16"/>
      <c r="F17" s="154"/>
      <c r="G17" s="91"/>
      <c r="H17" s="83">
        <f t="shared" si="0"/>
        <v>0</v>
      </c>
      <c r="I17" s="72"/>
      <c r="J17" s="143"/>
    </row>
    <row r="18" spans="1:10" ht="15.75" customHeight="1">
      <c r="A18" s="1414"/>
      <c r="B18" s="15"/>
      <c r="C18" s="53"/>
      <c r="D18" s="117"/>
      <c r="E18" s="16"/>
      <c r="F18" s="154"/>
      <c r="G18" s="91"/>
      <c r="H18" s="83">
        <f t="shared" si="0"/>
        <v>0</v>
      </c>
      <c r="I18" s="72"/>
      <c r="J18" s="143"/>
    </row>
    <row r="19" spans="1:10" ht="15.75" customHeight="1">
      <c r="A19" s="1414"/>
      <c r="B19" s="13"/>
      <c r="C19" s="119"/>
      <c r="D19" s="57"/>
      <c r="E19" s="14"/>
      <c r="F19" s="157"/>
      <c r="G19" s="96"/>
      <c r="H19" s="83">
        <f t="shared" si="0"/>
        <v>0</v>
      </c>
      <c r="I19" s="74"/>
      <c r="J19" s="149"/>
    </row>
    <row r="20" spans="1:10" ht="15.75" customHeight="1">
      <c r="A20" s="1414"/>
      <c r="B20" s="13"/>
      <c r="C20" s="119"/>
      <c r="D20" s="57"/>
      <c r="E20" s="14"/>
      <c r="F20" s="157"/>
      <c r="G20" s="96"/>
      <c r="H20" s="83">
        <f t="shared" si="0"/>
        <v>0</v>
      </c>
      <c r="I20" s="74"/>
      <c r="J20" s="149"/>
    </row>
    <row r="21" spans="1:10" ht="15.75" customHeight="1">
      <c r="A21" s="1414"/>
      <c r="B21" s="13"/>
      <c r="C21" s="119"/>
      <c r="D21" s="57"/>
      <c r="E21" s="14"/>
      <c r="F21" s="157"/>
      <c r="G21" s="96"/>
      <c r="H21" s="83">
        <f t="shared" si="0"/>
        <v>0</v>
      </c>
      <c r="I21" s="74"/>
      <c r="J21" s="149"/>
    </row>
    <row r="22" spans="1:10" ht="15.75" customHeight="1">
      <c r="A22" s="1414"/>
      <c r="B22" s="13"/>
      <c r="C22" s="119"/>
      <c r="D22" s="57"/>
      <c r="E22" s="14"/>
      <c r="F22" s="157"/>
      <c r="G22" s="96"/>
      <c r="H22" s="83">
        <f t="shared" si="0"/>
        <v>0</v>
      </c>
      <c r="I22" s="74"/>
      <c r="J22" s="149"/>
    </row>
    <row r="23" spans="1:10" ht="15.75" customHeight="1">
      <c r="A23" s="1414"/>
      <c r="B23" s="13"/>
      <c r="C23" s="119"/>
      <c r="D23" s="57"/>
      <c r="E23" s="14"/>
      <c r="F23" s="157"/>
      <c r="G23" s="96"/>
      <c r="H23" s="83">
        <f t="shared" si="0"/>
        <v>0</v>
      </c>
      <c r="I23" s="74"/>
      <c r="J23" s="149"/>
    </row>
    <row r="24" spans="1:10" ht="15.75" customHeight="1">
      <c r="A24" s="1414"/>
      <c r="B24" s="15"/>
      <c r="C24" s="53"/>
      <c r="D24" s="117"/>
      <c r="E24" s="16"/>
      <c r="F24" s="154"/>
      <c r="G24" s="91"/>
      <c r="H24" s="83">
        <f t="shared" si="0"/>
        <v>0</v>
      </c>
      <c r="I24" s="72"/>
      <c r="J24" s="143"/>
    </row>
    <row r="25" spans="1:10" ht="15.75" customHeight="1">
      <c r="A25" s="1414"/>
      <c r="B25" s="15"/>
      <c r="C25" s="53"/>
      <c r="D25" s="117"/>
      <c r="E25" s="16"/>
      <c r="F25" s="154"/>
      <c r="G25" s="91"/>
      <c r="H25" s="83">
        <f t="shared" si="0"/>
        <v>0</v>
      </c>
      <c r="I25" s="72"/>
      <c r="J25" s="143"/>
    </row>
    <row r="26" spans="1:10" ht="15.75" customHeight="1">
      <c r="A26" s="1414"/>
      <c r="B26" s="15"/>
      <c r="C26" s="53"/>
      <c r="D26" s="117"/>
      <c r="E26" s="16"/>
      <c r="F26" s="154"/>
      <c r="G26" s="91"/>
      <c r="H26" s="83">
        <f t="shared" si="0"/>
        <v>0</v>
      </c>
      <c r="I26" s="72"/>
      <c r="J26" s="143"/>
    </row>
    <row r="27" spans="1:10" ht="15.75" customHeight="1">
      <c r="A27" s="1414"/>
      <c r="B27" s="13"/>
      <c r="C27" s="119"/>
      <c r="D27" s="57"/>
      <c r="E27" s="14"/>
      <c r="F27" s="157"/>
      <c r="G27" s="96"/>
      <c r="H27" s="83">
        <f t="shared" si="0"/>
        <v>0</v>
      </c>
      <c r="I27" s="74"/>
      <c r="J27" s="149"/>
    </row>
    <row r="28" spans="1:10" ht="15.75" customHeight="1">
      <c r="A28" s="1414"/>
      <c r="B28" s="13"/>
      <c r="C28" s="119"/>
      <c r="D28" s="57"/>
      <c r="E28" s="14"/>
      <c r="F28" s="157"/>
      <c r="G28" s="96"/>
      <c r="H28" s="83">
        <f t="shared" si="0"/>
        <v>0</v>
      </c>
      <c r="I28" s="74"/>
      <c r="J28" s="149"/>
    </row>
    <row r="29" spans="1:10" ht="15.75" customHeight="1">
      <c r="A29" s="1414"/>
      <c r="B29" s="13"/>
      <c r="C29" s="119"/>
      <c r="D29" s="57"/>
      <c r="E29" s="14"/>
      <c r="F29" s="157"/>
      <c r="G29" s="96"/>
      <c r="H29" s="83">
        <f t="shared" si="0"/>
        <v>0</v>
      </c>
      <c r="I29" s="74"/>
      <c r="J29" s="149"/>
    </row>
    <row r="30" spans="1:10" ht="15.75" customHeight="1">
      <c r="A30" s="1414"/>
      <c r="B30" s="13"/>
      <c r="C30" s="119"/>
      <c r="D30" s="57"/>
      <c r="E30" s="14"/>
      <c r="F30" s="157"/>
      <c r="G30" s="96"/>
      <c r="H30" s="83">
        <f t="shared" si="0"/>
        <v>0</v>
      </c>
      <c r="I30" s="74"/>
      <c r="J30" s="149"/>
    </row>
    <row r="31" spans="1:10" ht="15.75" customHeight="1">
      <c r="A31" s="1414"/>
      <c r="B31" s="13"/>
      <c r="C31" s="119"/>
      <c r="D31" s="57"/>
      <c r="E31" s="14"/>
      <c r="F31" s="157"/>
      <c r="G31" s="96"/>
      <c r="H31" s="83">
        <f t="shared" si="0"/>
        <v>0</v>
      </c>
      <c r="I31" s="74"/>
      <c r="J31" s="149"/>
    </row>
    <row r="32" spans="1:10" ht="15.75" customHeight="1">
      <c r="A32" s="1414"/>
      <c r="B32" s="15"/>
      <c r="C32" s="53"/>
      <c r="D32" s="117"/>
      <c r="E32" s="16"/>
      <c r="F32" s="154"/>
      <c r="G32" s="91"/>
      <c r="H32" s="83">
        <f t="shared" si="0"/>
        <v>0</v>
      </c>
      <c r="I32" s="72"/>
      <c r="J32" s="143"/>
    </row>
    <row r="33" spans="1:10" ht="15.75" customHeight="1">
      <c r="A33" s="1414"/>
      <c r="B33" s="15"/>
      <c r="C33" s="53"/>
      <c r="D33" s="117"/>
      <c r="E33" s="16"/>
      <c r="F33" s="154"/>
      <c r="G33" s="91"/>
      <c r="H33" s="83">
        <f t="shared" si="0"/>
        <v>0</v>
      </c>
      <c r="I33" s="72"/>
      <c r="J33" s="143"/>
    </row>
    <row r="34" spans="1:10" ht="15.75" customHeight="1">
      <c r="A34" s="1414"/>
      <c r="B34" s="15"/>
      <c r="C34" s="53"/>
      <c r="D34" s="117"/>
      <c r="E34" s="16"/>
      <c r="F34" s="154"/>
      <c r="G34" s="91"/>
      <c r="H34" s="83">
        <f t="shared" si="0"/>
        <v>0</v>
      </c>
      <c r="I34" s="72"/>
      <c r="J34" s="143"/>
    </row>
    <row r="35" spans="1:10" ht="15.75" customHeight="1">
      <c r="A35" s="1460"/>
      <c r="B35" s="13"/>
      <c r="C35" s="119"/>
      <c r="D35" s="57"/>
      <c r="E35" s="14"/>
      <c r="F35" s="157"/>
      <c r="G35" s="96"/>
      <c r="H35" s="83">
        <f t="shared" si="0"/>
        <v>0</v>
      </c>
      <c r="I35" s="74"/>
      <c r="J35" s="149"/>
    </row>
    <row r="36" spans="1:10" ht="15.75" customHeight="1">
      <c r="A36" s="1414"/>
      <c r="B36" s="13"/>
      <c r="C36" s="119"/>
      <c r="D36" s="57"/>
      <c r="E36" s="14"/>
      <c r="F36" s="157"/>
      <c r="G36" s="96"/>
      <c r="H36" s="83">
        <f t="shared" si="0"/>
        <v>0</v>
      </c>
      <c r="I36" s="74"/>
      <c r="J36" s="149"/>
    </row>
    <row r="37" spans="1:10" ht="15.75" customHeight="1">
      <c r="A37" s="1414"/>
      <c r="B37" s="13"/>
      <c r="C37" s="119"/>
      <c r="D37" s="57"/>
      <c r="E37" s="14"/>
      <c r="F37" s="157"/>
      <c r="G37" s="96"/>
      <c r="H37" s="83">
        <f t="shared" si="0"/>
        <v>0</v>
      </c>
      <c r="I37" s="74"/>
      <c r="J37" s="149"/>
    </row>
    <row r="38" spans="1:10" ht="15.75" customHeight="1">
      <c r="A38" s="1414"/>
      <c r="B38" s="13"/>
      <c r="C38" s="119"/>
      <c r="D38" s="57"/>
      <c r="E38" s="14"/>
      <c r="F38" s="157"/>
      <c r="G38" s="96"/>
      <c r="H38" s="83">
        <f t="shared" si="0"/>
        <v>0</v>
      </c>
      <c r="I38" s="74"/>
      <c r="J38" s="149"/>
    </row>
    <row r="39" spans="1:10" ht="15.75" customHeight="1">
      <c r="A39" s="1414"/>
      <c r="B39" s="13"/>
      <c r="C39" s="119"/>
      <c r="D39" s="57"/>
      <c r="E39" s="14"/>
      <c r="F39" s="157"/>
      <c r="G39" s="96"/>
      <c r="H39" s="83">
        <f t="shared" si="0"/>
        <v>0</v>
      </c>
      <c r="I39" s="74"/>
      <c r="J39" s="149"/>
    </row>
    <row r="40" spans="1:10" ht="15.75" customHeight="1">
      <c r="A40" s="1414"/>
      <c r="B40" s="15"/>
      <c r="C40" s="53"/>
      <c r="D40" s="117"/>
      <c r="E40" s="16"/>
      <c r="F40" s="154"/>
      <c r="G40" s="91"/>
      <c r="H40" s="83">
        <f t="shared" si="0"/>
        <v>0</v>
      </c>
      <c r="I40" s="72"/>
      <c r="J40" s="143"/>
    </row>
    <row r="41" spans="1:10" ht="15.75" customHeight="1">
      <c r="A41" s="1414"/>
      <c r="B41" s="15"/>
      <c r="C41" s="53"/>
      <c r="D41" s="117"/>
      <c r="E41" s="16"/>
      <c r="F41" s="154"/>
      <c r="G41" s="91"/>
      <c r="H41" s="83">
        <f t="shared" si="0"/>
        <v>0</v>
      </c>
      <c r="I41" s="72"/>
      <c r="J41" s="143"/>
    </row>
    <row r="42" spans="1:10" ht="15.75" customHeight="1">
      <c r="A42" s="1414"/>
      <c r="B42" s="15"/>
      <c r="C42" s="53"/>
      <c r="D42" s="117"/>
      <c r="E42" s="16"/>
      <c r="F42" s="154"/>
      <c r="G42" s="91"/>
      <c r="H42" s="83">
        <f t="shared" si="0"/>
        <v>0</v>
      </c>
      <c r="I42" s="72"/>
      <c r="J42" s="143"/>
    </row>
    <row r="43" spans="1:10" ht="15.75" customHeight="1">
      <c r="A43" s="1415"/>
      <c r="B43" s="17"/>
      <c r="C43" s="115"/>
      <c r="D43" s="118"/>
      <c r="E43" s="18"/>
      <c r="F43" s="156"/>
      <c r="G43" s="92"/>
      <c r="H43" s="84">
        <f t="shared" si="0"/>
        <v>0</v>
      </c>
      <c r="I43" s="64"/>
      <c r="J43" s="144"/>
    </row>
    <row r="44" spans="1:10" ht="24.75" customHeight="1">
      <c r="A44" s="1455" t="s">
        <v>11</v>
      </c>
      <c r="B44" s="1456"/>
      <c r="C44" s="1456"/>
      <c r="D44" s="1456"/>
      <c r="E44" s="1456"/>
      <c r="F44" s="1456"/>
      <c r="G44" s="1449"/>
      <c r="H44" s="93">
        <f>SUM(H9:H43)</f>
        <v>0</v>
      </c>
      <c r="I44" s="1450" t="s">
        <v>31</v>
      </c>
      <c r="J44" s="1457"/>
    </row>
    <row r="45" spans="1:10" ht="37.5" customHeight="1">
      <c r="A45" s="177" t="s">
        <v>2</v>
      </c>
      <c r="B45" s="1345" t="s">
        <v>12</v>
      </c>
      <c r="C45" s="1346"/>
      <c r="D45" s="1425"/>
      <c r="E45" s="186" t="s">
        <v>6</v>
      </c>
      <c r="F45" s="187" t="s">
        <v>7</v>
      </c>
      <c r="G45" s="188" t="s">
        <v>8</v>
      </c>
      <c r="H45" s="181" t="s">
        <v>25</v>
      </c>
      <c r="I45" s="1441" t="s">
        <v>10</v>
      </c>
      <c r="J45" s="1442"/>
    </row>
    <row r="46" spans="1:10" ht="15.75" customHeight="1">
      <c r="A46" s="1413" t="s">
        <v>13</v>
      </c>
      <c r="B46" s="1405"/>
      <c r="C46" s="1463"/>
      <c r="D46" s="1406"/>
      <c r="E46" s="58"/>
      <c r="F46" s="157"/>
      <c r="G46" s="97"/>
      <c r="H46" s="85">
        <f>ROUNDDOWN(E46*G46,0)</f>
        <v>0</v>
      </c>
      <c r="I46" s="1496"/>
      <c r="J46" s="1497"/>
    </row>
    <row r="47" spans="1:10" ht="15.75" customHeight="1">
      <c r="A47" s="1414"/>
      <c r="B47" s="1407"/>
      <c r="C47" s="1408"/>
      <c r="D47" s="1409"/>
      <c r="E47" s="19"/>
      <c r="F47" s="158"/>
      <c r="G47" s="98"/>
      <c r="H47" s="83">
        <f aca="true" t="shared" si="1" ref="H47:H55">ROUNDDOWN(E47*G47,0)</f>
        <v>0</v>
      </c>
      <c r="I47" s="1407"/>
      <c r="J47" s="1465"/>
    </row>
    <row r="48" spans="1:10" ht="15.75" customHeight="1">
      <c r="A48" s="1414"/>
      <c r="B48" s="1407"/>
      <c r="C48" s="1408"/>
      <c r="D48" s="1409"/>
      <c r="E48" s="16"/>
      <c r="F48" s="154"/>
      <c r="G48" s="88"/>
      <c r="H48" s="83">
        <f t="shared" si="1"/>
        <v>0</v>
      </c>
      <c r="I48" s="1407"/>
      <c r="J48" s="1465"/>
    </row>
    <row r="49" spans="1:10" ht="15.75" customHeight="1">
      <c r="A49" s="1414"/>
      <c r="B49" s="1407"/>
      <c r="C49" s="1408"/>
      <c r="D49" s="1409"/>
      <c r="E49" s="16"/>
      <c r="F49" s="154"/>
      <c r="G49" s="88"/>
      <c r="H49" s="83">
        <f t="shared" si="1"/>
        <v>0</v>
      </c>
      <c r="I49" s="1407"/>
      <c r="J49" s="1465"/>
    </row>
    <row r="50" spans="1:11" ht="15.75" customHeight="1">
      <c r="A50" s="1414"/>
      <c r="B50" s="1407"/>
      <c r="C50" s="1408"/>
      <c r="D50" s="1409"/>
      <c r="E50" s="16"/>
      <c r="F50" s="154"/>
      <c r="G50" s="88"/>
      <c r="H50" s="83">
        <f t="shared" si="1"/>
        <v>0</v>
      </c>
      <c r="I50" s="1407"/>
      <c r="J50" s="1465"/>
      <c r="K50" s="43"/>
    </row>
    <row r="51" spans="1:11" ht="15.75" customHeight="1">
      <c r="A51" s="1414"/>
      <c r="B51" s="1407"/>
      <c r="C51" s="1408"/>
      <c r="D51" s="1409"/>
      <c r="E51" s="16"/>
      <c r="F51" s="154"/>
      <c r="G51" s="88"/>
      <c r="H51" s="83">
        <f t="shared" si="1"/>
        <v>0</v>
      </c>
      <c r="I51" s="1407"/>
      <c r="J51" s="1465"/>
      <c r="K51" s="43"/>
    </row>
    <row r="52" spans="1:11" ht="15.75" customHeight="1">
      <c r="A52" s="1414"/>
      <c r="B52" s="1407"/>
      <c r="C52" s="1408"/>
      <c r="D52" s="1409"/>
      <c r="E52" s="16"/>
      <c r="F52" s="154"/>
      <c r="G52" s="88"/>
      <c r="H52" s="83">
        <f t="shared" si="1"/>
        <v>0</v>
      </c>
      <c r="I52" s="1407"/>
      <c r="J52" s="1465"/>
      <c r="K52" s="43"/>
    </row>
    <row r="53" spans="1:12" ht="15.75" customHeight="1">
      <c r="A53" s="1414"/>
      <c r="B53" s="1407"/>
      <c r="C53" s="1408"/>
      <c r="D53" s="1409"/>
      <c r="E53" s="16"/>
      <c r="F53" s="154"/>
      <c r="G53" s="88"/>
      <c r="H53" s="83">
        <f t="shared" si="1"/>
        <v>0</v>
      </c>
      <c r="I53" s="1407"/>
      <c r="J53" s="1465"/>
      <c r="L53" s="37"/>
    </row>
    <row r="54" spans="1:12" ht="15.75" customHeight="1">
      <c r="A54" s="1414"/>
      <c r="B54" s="1407"/>
      <c r="C54" s="1408"/>
      <c r="D54" s="1409"/>
      <c r="E54" s="16"/>
      <c r="F54" s="154"/>
      <c r="G54" s="88"/>
      <c r="H54" s="83">
        <f t="shared" si="1"/>
        <v>0</v>
      </c>
      <c r="I54" s="1407"/>
      <c r="J54" s="1465"/>
      <c r="L54" s="37"/>
    </row>
    <row r="55" spans="1:12" ht="15.75" customHeight="1">
      <c r="A55" s="1415"/>
      <c r="B55" s="1396"/>
      <c r="C55" s="1397"/>
      <c r="D55" s="1398"/>
      <c r="E55" s="18"/>
      <c r="F55" s="156"/>
      <c r="G55" s="89"/>
      <c r="H55" s="84">
        <f t="shared" si="1"/>
        <v>0</v>
      </c>
      <c r="I55" s="1396"/>
      <c r="J55" s="1474"/>
      <c r="L55" s="37"/>
    </row>
    <row r="56" spans="1:12" ht="24.75" customHeight="1" thickBot="1">
      <c r="A56" s="1418" t="s">
        <v>16</v>
      </c>
      <c r="B56" s="1419"/>
      <c r="C56" s="1419"/>
      <c r="D56" s="1419"/>
      <c r="E56" s="1419"/>
      <c r="F56" s="1419"/>
      <c r="G56" s="1420"/>
      <c r="H56" s="86">
        <f>SUM(H46:H55)</f>
        <v>0</v>
      </c>
      <c r="I56" s="1421" t="s">
        <v>31</v>
      </c>
      <c r="J56" s="1475"/>
      <c r="L56" s="37"/>
    </row>
    <row r="57" spans="1:12" ht="27" customHeight="1" thickBot="1">
      <c r="A57" s="1426" t="s">
        <v>26</v>
      </c>
      <c r="B57" s="1427"/>
      <c r="C57" s="1428"/>
      <c r="D57" s="1428"/>
      <c r="E57" s="1428"/>
      <c r="F57" s="1428"/>
      <c r="G57" s="1429"/>
      <c r="H57" s="209">
        <f>H44+H56</f>
        <v>0</v>
      </c>
      <c r="I57" s="1430" t="s">
        <v>17</v>
      </c>
      <c r="J57" s="1431"/>
      <c r="L57" s="37"/>
    </row>
    <row r="58" spans="1:12" ht="16.5" customHeight="1">
      <c r="A58" s="21"/>
      <c r="B58" s="21"/>
      <c r="C58" s="21"/>
      <c r="D58" s="21"/>
      <c r="E58" s="21"/>
      <c r="F58" s="21"/>
      <c r="G58" s="21"/>
      <c r="H58" s="22"/>
      <c r="I58" s="22"/>
      <c r="J58" s="22"/>
      <c r="L58" s="37"/>
    </row>
    <row r="59" spans="1:10" ht="16.5" customHeight="1">
      <c r="A59" s="23" t="s">
        <v>19</v>
      </c>
      <c r="B59" s="21"/>
      <c r="C59" s="21"/>
      <c r="D59" s="21"/>
      <c r="E59" s="21"/>
      <c r="F59" s="21"/>
      <c r="G59" s="21"/>
      <c r="H59" s="22"/>
      <c r="I59" s="22"/>
      <c r="J59" s="22"/>
    </row>
    <row r="60" spans="1:10" ht="37.5" customHeight="1">
      <c r="A60" s="183" t="s">
        <v>2</v>
      </c>
      <c r="B60" s="1345" t="s">
        <v>12</v>
      </c>
      <c r="C60" s="1346"/>
      <c r="D60" s="1346"/>
      <c r="E60" s="1346"/>
      <c r="F60" s="1346"/>
      <c r="G60" s="1425"/>
      <c r="H60" s="181" t="s">
        <v>25</v>
      </c>
      <c r="I60" s="1346" t="s">
        <v>10</v>
      </c>
      <c r="J60" s="1633"/>
    </row>
    <row r="61" spans="1:10" ht="16.5" customHeight="1">
      <c r="A61" s="1400" t="s">
        <v>51</v>
      </c>
      <c r="B61" s="1402"/>
      <c r="C61" s="1403"/>
      <c r="D61" s="1403"/>
      <c r="E61" s="1403"/>
      <c r="F61" s="1403"/>
      <c r="G61" s="1404"/>
      <c r="H61" s="85"/>
      <c r="I61" s="1405"/>
      <c r="J61" s="1406"/>
    </row>
    <row r="62" spans="1:10" ht="16.5" customHeight="1">
      <c r="A62" s="1400"/>
      <c r="B62" s="1407"/>
      <c r="C62" s="1408"/>
      <c r="D62" s="1408"/>
      <c r="E62" s="1408"/>
      <c r="F62" s="1408"/>
      <c r="G62" s="1409"/>
      <c r="H62" s="83"/>
      <c r="I62" s="1407"/>
      <c r="J62" s="1409"/>
    </row>
    <row r="63" spans="1:10" ht="16.5" customHeight="1">
      <c r="A63" s="1400"/>
      <c r="B63" s="1407"/>
      <c r="C63" s="1408"/>
      <c r="D63" s="1408"/>
      <c r="E63" s="1408"/>
      <c r="F63" s="1408"/>
      <c r="G63" s="1409"/>
      <c r="H63" s="83"/>
      <c r="I63" s="1407"/>
      <c r="J63" s="1409"/>
    </row>
    <row r="64" spans="1:10" ht="15.75" customHeight="1">
      <c r="A64" s="1400"/>
      <c r="B64" s="1407"/>
      <c r="C64" s="1408"/>
      <c r="D64" s="1408"/>
      <c r="E64" s="1408"/>
      <c r="F64" s="1408"/>
      <c r="G64" s="1409"/>
      <c r="H64" s="83"/>
      <c r="I64" s="1407"/>
      <c r="J64" s="1409"/>
    </row>
    <row r="65" spans="1:10" ht="16.5" customHeight="1">
      <c r="A65" s="1401"/>
      <c r="B65" s="1481"/>
      <c r="C65" s="1482"/>
      <c r="D65" s="1482"/>
      <c r="E65" s="1482"/>
      <c r="F65" s="1482"/>
      <c r="G65" s="1483"/>
      <c r="H65" s="102"/>
      <c r="I65" s="1396"/>
      <c r="J65" s="1398"/>
    </row>
    <row r="66" spans="1:12" ht="27" customHeight="1">
      <c r="A66" s="1448" t="s">
        <v>27</v>
      </c>
      <c r="B66" s="1449"/>
      <c r="C66" s="1448"/>
      <c r="D66" s="1448"/>
      <c r="E66" s="1448"/>
      <c r="F66" s="1448"/>
      <c r="G66" s="1450"/>
      <c r="H66" s="95">
        <f>SUM(H61:H65)</f>
        <v>0</v>
      </c>
      <c r="I66" s="1394" t="s">
        <v>21</v>
      </c>
      <c r="J66" s="1395"/>
      <c r="L66" s="37"/>
    </row>
    <row r="67" spans="1:12" ht="16.5" customHeight="1">
      <c r="A67" s="24" t="s">
        <v>22</v>
      </c>
      <c r="B67" s="21"/>
      <c r="C67" s="21"/>
      <c r="D67" s="21"/>
      <c r="E67" s="21"/>
      <c r="F67" s="21"/>
      <c r="G67" s="21"/>
      <c r="H67" s="22"/>
      <c r="I67" s="22"/>
      <c r="J67" s="22"/>
      <c r="L67" s="37"/>
    </row>
    <row r="68" ht="16.5" customHeight="1">
      <c r="L68" s="37"/>
    </row>
    <row r="69" ht="24.75" customHeight="1"/>
    <row r="70" ht="27" customHeight="1"/>
  </sheetData>
  <sheetProtection/>
  <mergeCells count="48">
    <mergeCell ref="I53:J53"/>
    <mergeCell ref="I61:J61"/>
    <mergeCell ref="B62:G62"/>
    <mergeCell ref="I63:J63"/>
    <mergeCell ref="B54:D54"/>
    <mergeCell ref="I54:J54"/>
    <mergeCell ref="A56:G56"/>
    <mergeCell ref="I56:J56"/>
    <mergeCell ref="A46:A55"/>
    <mergeCell ref="B46:D46"/>
    <mergeCell ref="B55:D55"/>
    <mergeCell ref="I55:J55"/>
    <mergeCell ref="A61:A65"/>
    <mergeCell ref="B61:G61"/>
    <mergeCell ref="I62:J62"/>
    <mergeCell ref="B63:G63"/>
    <mergeCell ref="B65:G65"/>
    <mergeCell ref="I65:J65"/>
    <mergeCell ref="B52:D52"/>
    <mergeCell ref="I52:J52"/>
    <mergeCell ref="A66:G66"/>
    <mergeCell ref="I66:J66"/>
    <mergeCell ref="A57:G57"/>
    <mergeCell ref="I57:J57"/>
    <mergeCell ref="B60:G60"/>
    <mergeCell ref="I60:J60"/>
    <mergeCell ref="B64:G64"/>
    <mergeCell ref="I64:J64"/>
    <mergeCell ref="A44:G44"/>
    <mergeCell ref="B49:D49"/>
    <mergeCell ref="I49:J49"/>
    <mergeCell ref="B51:D51"/>
    <mergeCell ref="I51:J51"/>
    <mergeCell ref="I46:J46"/>
    <mergeCell ref="B47:D47"/>
    <mergeCell ref="I47:J47"/>
    <mergeCell ref="B48:D48"/>
    <mergeCell ref="I48:J48"/>
    <mergeCell ref="B53:D53"/>
    <mergeCell ref="H2:J2"/>
    <mergeCell ref="F2:G2"/>
    <mergeCell ref="I44:J44"/>
    <mergeCell ref="B45:D45"/>
    <mergeCell ref="I45:J45"/>
    <mergeCell ref="I50:J50"/>
    <mergeCell ref="A2:E2"/>
    <mergeCell ref="B50:D50"/>
    <mergeCell ref="A9:A43"/>
  </mergeCells>
  <printOptions horizontalCentered="1"/>
  <pageMargins left="0.3937007874015748" right="0.35433070866141736" top="0.7480314960629921" bottom="0.3937007874015748" header="0.3937007874015748" footer="0.31496062992125984"/>
  <pageSetup horizontalDpi="600" verticalDpi="600" orientation="portrait" paperSize="9" scale="71" r:id="rId1"/>
  <headerFooter alignWithMargins="0">
    <oddHeader>&amp;R&amp;"ＭＳ 明朝,標準"&amp;14定型様式３　</oddHeader>
  </headerFooter>
</worksheet>
</file>

<file path=xl/worksheets/sheet19.xml><?xml version="1.0" encoding="utf-8"?>
<worksheet xmlns="http://schemas.openxmlformats.org/spreadsheetml/2006/main" xmlns:r="http://schemas.openxmlformats.org/officeDocument/2006/relationships">
  <dimension ref="A1:L68"/>
  <sheetViews>
    <sheetView view="pageBreakPreview" zoomScale="85" zoomScaleNormal="70" zoomScaleSheetLayoutView="85" zoomScalePageLayoutView="0" workbookViewId="0" topLeftCell="A1">
      <selection activeCell="A1" sqref="A1"/>
    </sheetView>
  </sheetViews>
  <sheetFormatPr defaultColWidth="9.00390625" defaultRowHeight="13.5"/>
  <cols>
    <col min="1" max="1" width="12.375" style="31" customWidth="1"/>
    <col min="2" max="2" width="8.125" style="31" bestFit="1" customWidth="1"/>
    <col min="3" max="4" width="20.50390625" style="31" customWidth="1"/>
    <col min="5" max="5" width="7.375" style="31" customWidth="1"/>
    <col min="6" max="6" width="6.875" style="31" customWidth="1"/>
    <col min="7" max="9" width="12.00390625" style="31" customWidth="1"/>
    <col min="10" max="10" width="13.375" style="31" customWidth="1"/>
    <col min="11" max="12" width="9.00390625" style="31" customWidth="1"/>
    <col min="13" max="13" width="47.75390625" style="31" customWidth="1"/>
    <col min="14" max="16384" width="9.00390625" style="31" customWidth="1"/>
  </cols>
  <sheetData>
    <row r="1" spans="1:10" ht="18" customHeight="1">
      <c r="A1" s="51"/>
      <c r="B1" s="32"/>
      <c r="C1" s="32"/>
      <c r="D1" s="32"/>
      <c r="E1" s="32"/>
      <c r="F1" s="32"/>
      <c r="G1" s="32"/>
      <c r="H1" s="32"/>
      <c r="I1" s="32"/>
      <c r="J1" s="596">
        <f>'実施計画書'!AH1</f>
      </c>
    </row>
    <row r="2" spans="1:10" ht="21" customHeight="1">
      <c r="A2" s="1634" t="s">
        <v>127</v>
      </c>
      <c r="B2" s="1634"/>
      <c r="C2" s="1634"/>
      <c r="D2" s="1634"/>
      <c r="E2" s="1634"/>
      <c r="F2" s="1636"/>
      <c r="G2" s="1637"/>
      <c r="H2" s="1638" t="s">
        <v>123</v>
      </c>
      <c r="I2" s="1638"/>
      <c r="J2" s="1638"/>
    </row>
    <row r="3" spans="1:10" ht="14.25" customHeight="1">
      <c r="A3" s="26"/>
      <c r="B3" s="27"/>
      <c r="C3" s="28"/>
      <c r="D3" s="28"/>
      <c r="E3" s="28"/>
      <c r="F3" s="28"/>
      <c r="G3" s="28"/>
      <c r="H3" s="28"/>
      <c r="I3" s="28"/>
      <c r="J3" s="28"/>
    </row>
    <row r="4" spans="1:10" ht="14.25">
      <c r="A4" s="5" t="s">
        <v>28</v>
      </c>
      <c r="B4" s="6"/>
      <c r="C4" s="1"/>
      <c r="D4" s="1"/>
      <c r="E4" s="1"/>
      <c r="F4" s="1"/>
      <c r="G4" s="1"/>
      <c r="H4" s="1"/>
      <c r="I4" s="1"/>
      <c r="J4" s="7"/>
    </row>
    <row r="5" spans="1:10" ht="13.5">
      <c r="A5" s="8" t="s">
        <v>29</v>
      </c>
      <c r="B5" s="9"/>
      <c r="C5" s="1"/>
      <c r="D5" s="1"/>
      <c r="E5" s="1"/>
      <c r="F5" s="1"/>
      <c r="G5" s="1"/>
      <c r="H5" s="1"/>
      <c r="I5" s="1"/>
      <c r="J5" s="1"/>
    </row>
    <row r="6" spans="1:10" ht="14.25" customHeight="1">
      <c r="A6" s="32"/>
      <c r="B6" s="40"/>
      <c r="C6" s="32"/>
      <c r="D6" s="32"/>
      <c r="E6" s="32"/>
      <c r="F6" s="32"/>
      <c r="G6" s="32"/>
      <c r="H6" s="32"/>
      <c r="I6" s="32"/>
      <c r="J6" s="41" t="s">
        <v>0</v>
      </c>
    </row>
    <row r="7" spans="1:10" ht="23.25" customHeight="1" thickBot="1">
      <c r="A7" s="42" t="s">
        <v>1</v>
      </c>
      <c r="B7" s="40"/>
      <c r="C7" s="32"/>
      <c r="D7" s="32"/>
      <c r="E7" s="32"/>
      <c r="F7" s="32"/>
      <c r="G7" s="32"/>
      <c r="H7" s="32"/>
      <c r="I7" s="32"/>
      <c r="J7" s="41" t="s">
        <v>30</v>
      </c>
    </row>
    <row r="8" spans="1:10" ht="37.5" customHeight="1">
      <c r="A8" s="168" t="s">
        <v>2</v>
      </c>
      <c r="B8" s="169" t="s">
        <v>3</v>
      </c>
      <c r="C8" s="170" t="s">
        <v>4</v>
      </c>
      <c r="D8" s="184" t="s">
        <v>23</v>
      </c>
      <c r="E8" s="172" t="s">
        <v>6</v>
      </c>
      <c r="F8" s="170" t="s">
        <v>7</v>
      </c>
      <c r="G8" s="185" t="s">
        <v>8</v>
      </c>
      <c r="H8" s="174" t="s">
        <v>25</v>
      </c>
      <c r="I8" s="175" t="s">
        <v>9</v>
      </c>
      <c r="J8" s="176" t="s">
        <v>10</v>
      </c>
    </row>
    <row r="9" spans="1:10" ht="15.75" customHeight="1">
      <c r="A9" s="1413" t="s">
        <v>18</v>
      </c>
      <c r="B9" s="11"/>
      <c r="C9" s="52"/>
      <c r="D9" s="116"/>
      <c r="E9" s="12"/>
      <c r="F9" s="153"/>
      <c r="G9" s="90"/>
      <c r="H9" s="85">
        <f>ROUNDDOWN(E9*G9,0)</f>
        <v>0</v>
      </c>
      <c r="I9" s="65"/>
      <c r="J9" s="142"/>
    </row>
    <row r="10" spans="1:10" ht="15.75" customHeight="1">
      <c r="A10" s="1414"/>
      <c r="B10" s="15"/>
      <c r="C10" s="53"/>
      <c r="D10" s="117"/>
      <c r="E10" s="16"/>
      <c r="F10" s="154"/>
      <c r="G10" s="91"/>
      <c r="H10" s="83">
        <f>ROUNDDOWN(E10*G10,0)</f>
        <v>0</v>
      </c>
      <c r="I10" s="72"/>
      <c r="J10" s="143"/>
    </row>
    <row r="11" spans="1:10" ht="15.75" customHeight="1">
      <c r="A11" s="1414"/>
      <c r="B11" s="13"/>
      <c r="C11" s="119"/>
      <c r="D11" s="57"/>
      <c r="E11" s="14"/>
      <c r="F11" s="157"/>
      <c r="G11" s="96"/>
      <c r="H11" s="83">
        <f aca="true" t="shared" si="0" ref="H11:H43">ROUNDDOWN(E11*G11,0)</f>
        <v>0</v>
      </c>
      <c r="I11" s="74"/>
      <c r="J11" s="149"/>
    </row>
    <row r="12" spans="1:10" ht="15.75" customHeight="1">
      <c r="A12" s="1414"/>
      <c r="B12" s="13"/>
      <c r="C12" s="119"/>
      <c r="D12" s="57"/>
      <c r="E12" s="14"/>
      <c r="F12" s="157"/>
      <c r="G12" s="96"/>
      <c r="H12" s="83">
        <f t="shared" si="0"/>
        <v>0</v>
      </c>
      <c r="I12" s="74"/>
      <c r="J12" s="149"/>
    </row>
    <row r="13" spans="1:10" ht="15.75" customHeight="1">
      <c r="A13" s="1414"/>
      <c r="B13" s="13"/>
      <c r="C13" s="119"/>
      <c r="D13" s="57"/>
      <c r="E13" s="14"/>
      <c r="F13" s="157"/>
      <c r="G13" s="96"/>
      <c r="H13" s="83">
        <f t="shared" si="0"/>
        <v>0</v>
      </c>
      <c r="I13" s="74"/>
      <c r="J13" s="149"/>
    </row>
    <row r="14" spans="1:10" ht="15.75" customHeight="1">
      <c r="A14" s="1414"/>
      <c r="B14" s="13"/>
      <c r="C14" s="119"/>
      <c r="D14" s="57"/>
      <c r="E14" s="14"/>
      <c r="F14" s="157"/>
      <c r="G14" s="96"/>
      <c r="H14" s="83">
        <f t="shared" si="0"/>
        <v>0</v>
      </c>
      <c r="I14" s="74"/>
      <c r="J14" s="149"/>
    </row>
    <row r="15" spans="1:10" ht="15.75" customHeight="1">
      <c r="A15" s="1414"/>
      <c r="B15" s="13"/>
      <c r="C15" s="119"/>
      <c r="D15" s="57"/>
      <c r="E15" s="14"/>
      <c r="F15" s="157"/>
      <c r="G15" s="96"/>
      <c r="H15" s="83">
        <f t="shared" si="0"/>
        <v>0</v>
      </c>
      <c r="I15" s="74"/>
      <c r="J15" s="149"/>
    </row>
    <row r="16" spans="1:10" ht="15.75" customHeight="1">
      <c r="A16" s="1414"/>
      <c r="B16" s="15"/>
      <c r="C16" s="53"/>
      <c r="D16" s="117"/>
      <c r="E16" s="16"/>
      <c r="F16" s="154"/>
      <c r="G16" s="91"/>
      <c r="H16" s="83">
        <f t="shared" si="0"/>
        <v>0</v>
      </c>
      <c r="I16" s="72"/>
      <c r="J16" s="143"/>
    </row>
    <row r="17" spans="1:10" ht="15.75" customHeight="1">
      <c r="A17" s="1414"/>
      <c r="B17" s="15"/>
      <c r="C17" s="53"/>
      <c r="D17" s="117"/>
      <c r="E17" s="16"/>
      <c r="F17" s="154"/>
      <c r="G17" s="91"/>
      <c r="H17" s="83">
        <f t="shared" si="0"/>
        <v>0</v>
      </c>
      <c r="I17" s="72"/>
      <c r="J17" s="143"/>
    </row>
    <row r="18" spans="1:10" ht="15.75" customHeight="1">
      <c r="A18" s="1414"/>
      <c r="B18" s="15"/>
      <c r="C18" s="53"/>
      <c r="D18" s="117"/>
      <c r="E18" s="16"/>
      <c r="F18" s="154"/>
      <c r="G18" s="91"/>
      <c r="H18" s="83">
        <f t="shared" si="0"/>
        <v>0</v>
      </c>
      <c r="I18" s="72"/>
      <c r="J18" s="143"/>
    </row>
    <row r="19" spans="1:10" ht="15.75" customHeight="1">
      <c r="A19" s="1414"/>
      <c r="B19" s="13"/>
      <c r="C19" s="119"/>
      <c r="D19" s="57"/>
      <c r="E19" s="14"/>
      <c r="F19" s="157"/>
      <c r="G19" s="96"/>
      <c r="H19" s="83">
        <f t="shared" si="0"/>
        <v>0</v>
      </c>
      <c r="I19" s="74"/>
      <c r="J19" s="149"/>
    </row>
    <row r="20" spans="1:10" ht="15.75" customHeight="1">
      <c r="A20" s="1414"/>
      <c r="B20" s="13"/>
      <c r="C20" s="119"/>
      <c r="D20" s="57"/>
      <c r="E20" s="14"/>
      <c r="F20" s="157"/>
      <c r="G20" s="96"/>
      <c r="H20" s="83">
        <f t="shared" si="0"/>
        <v>0</v>
      </c>
      <c r="I20" s="74"/>
      <c r="J20" s="149"/>
    </row>
    <row r="21" spans="1:10" ht="15.75" customHeight="1">
      <c r="A21" s="1414"/>
      <c r="B21" s="13"/>
      <c r="C21" s="119"/>
      <c r="D21" s="57"/>
      <c r="E21" s="14"/>
      <c r="F21" s="157"/>
      <c r="G21" s="96"/>
      <c r="H21" s="83">
        <f t="shared" si="0"/>
        <v>0</v>
      </c>
      <c r="I21" s="74"/>
      <c r="J21" s="149"/>
    </row>
    <row r="22" spans="1:10" ht="15.75" customHeight="1">
      <c r="A22" s="1414"/>
      <c r="B22" s="13"/>
      <c r="C22" s="119"/>
      <c r="D22" s="57"/>
      <c r="E22" s="14"/>
      <c r="F22" s="157"/>
      <c r="G22" s="96"/>
      <c r="H22" s="83">
        <f t="shared" si="0"/>
        <v>0</v>
      </c>
      <c r="I22" s="74"/>
      <c r="J22" s="149"/>
    </row>
    <row r="23" spans="1:10" ht="15.75" customHeight="1">
      <c r="A23" s="1414"/>
      <c r="B23" s="13"/>
      <c r="C23" s="119"/>
      <c r="D23" s="57"/>
      <c r="E23" s="14"/>
      <c r="F23" s="157"/>
      <c r="G23" s="96"/>
      <c r="H23" s="83">
        <f t="shared" si="0"/>
        <v>0</v>
      </c>
      <c r="I23" s="74"/>
      <c r="J23" s="149"/>
    </row>
    <row r="24" spans="1:10" ht="15.75" customHeight="1">
      <c r="A24" s="1414"/>
      <c r="B24" s="15"/>
      <c r="C24" s="53"/>
      <c r="D24" s="117"/>
      <c r="E24" s="16"/>
      <c r="F24" s="154"/>
      <c r="G24" s="91"/>
      <c r="H24" s="83">
        <f t="shared" si="0"/>
        <v>0</v>
      </c>
      <c r="I24" s="72"/>
      <c r="J24" s="143"/>
    </row>
    <row r="25" spans="1:10" ht="15.75" customHeight="1">
      <c r="A25" s="1414"/>
      <c r="B25" s="15"/>
      <c r="C25" s="53"/>
      <c r="D25" s="117"/>
      <c r="E25" s="16"/>
      <c r="F25" s="154"/>
      <c r="G25" s="91"/>
      <c r="H25" s="83">
        <f t="shared" si="0"/>
        <v>0</v>
      </c>
      <c r="I25" s="72"/>
      <c r="J25" s="143"/>
    </row>
    <row r="26" spans="1:10" ht="15.75" customHeight="1">
      <c r="A26" s="1414"/>
      <c r="B26" s="15"/>
      <c r="C26" s="53"/>
      <c r="D26" s="117"/>
      <c r="E26" s="16"/>
      <c r="F26" s="154"/>
      <c r="G26" s="91"/>
      <c r="H26" s="83">
        <f t="shared" si="0"/>
        <v>0</v>
      </c>
      <c r="I26" s="72"/>
      <c r="J26" s="143"/>
    </row>
    <row r="27" spans="1:10" ht="15.75" customHeight="1">
      <c r="A27" s="1414"/>
      <c r="B27" s="13"/>
      <c r="C27" s="119"/>
      <c r="D27" s="57"/>
      <c r="E27" s="14"/>
      <c r="F27" s="157"/>
      <c r="G27" s="96"/>
      <c r="H27" s="83">
        <f t="shared" si="0"/>
        <v>0</v>
      </c>
      <c r="I27" s="74"/>
      <c r="J27" s="149"/>
    </row>
    <row r="28" spans="1:10" ht="15.75" customHeight="1">
      <c r="A28" s="1414"/>
      <c r="B28" s="13"/>
      <c r="C28" s="119"/>
      <c r="D28" s="57"/>
      <c r="E28" s="14"/>
      <c r="F28" s="157"/>
      <c r="G28" s="96"/>
      <c r="H28" s="83">
        <f t="shared" si="0"/>
        <v>0</v>
      </c>
      <c r="I28" s="74"/>
      <c r="J28" s="149"/>
    </row>
    <row r="29" spans="1:10" ht="15.75" customHeight="1">
      <c r="A29" s="1414"/>
      <c r="B29" s="13"/>
      <c r="C29" s="119"/>
      <c r="D29" s="57"/>
      <c r="E29" s="14"/>
      <c r="F29" s="157"/>
      <c r="G29" s="96"/>
      <c r="H29" s="83">
        <f t="shared" si="0"/>
        <v>0</v>
      </c>
      <c r="I29" s="74"/>
      <c r="J29" s="149"/>
    </row>
    <row r="30" spans="1:10" ht="15.75" customHeight="1">
      <c r="A30" s="1414"/>
      <c r="B30" s="13"/>
      <c r="C30" s="119"/>
      <c r="D30" s="57"/>
      <c r="E30" s="14"/>
      <c r="F30" s="157"/>
      <c r="G30" s="96"/>
      <c r="H30" s="83">
        <f t="shared" si="0"/>
        <v>0</v>
      </c>
      <c r="I30" s="74"/>
      <c r="J30" s="149"/>
    </row>
    <row r="31" spans="1:10" ht="15.75" customHeight="1">
      <c r="A31" s="1414"/>
      <c r="B31" s="13"/>
      <c r="C31" s="119"/>
      <c r="D31" s="57"/>
      <c r="E31" s="14"/>
      <c r="F31" s="157"/>
      <c r="G31" s="96"/>
      <c r="H31" s="83">
        <f t="shared" si="0"/>
        <v>0</v>
      </c>
      <c r="I31" s="74"/>
      <c r="J31" s="149"/>
    </row>
    <row r="32" spans="1:10" ht="15.75" customHeight="1">
      <c r="A32" s="1414"/>
      <c r="B32" s="15"/>
      <c r="C32" s="53"/>
      <c r="D32" s="117"/>
      <c r="E32" s="16"/>
      <c r="F32" s="154"/>
      <c r="G32" s="91"/>
      <c r="H32" s="83">
        <f t="shared" si="0"/>
        <v>0</v>
      </c>
      <c r="I32" s="72"/>
      <c r="J32" s="143"/>
    </row>
    <row r="33" spans="1:10" ht="15.75" customHeight="1">
      <c r="A33" s="1414"/>
      <c r="B33" s="15"/>
      <c r="C33" s="53"/>
      <c r="D33" s="117"/>
      <c r="E33" s="16"/>
      <c r="F33" s="154"/>
      <c r="G33" s="91"/>
      <c r="H33" s="83">
        <f t="shared" si="0"/>
        <v>0</v>
      </c>
      <c r="I33" s="72"/>
      <c r="J33" s="143"/>
    </row>
    <row r="34" spans="1:10" ht="15.75" customHeight="1">
      <c r="A34" s="1414"/>
      <c r="B34" s="15"/>
      <c r="C34" s="53"/>
      <c r="D34" s="117"/>
      <c r="E34" s="16"/>
      <c r="F34" s="154"/>
      <c r="G34" s="91"/>
      <c r="H34" s="83">
        <f t="shared" si="0"/>
        <v>0</v>
      </c>
      <c r="I34" s="72"/>
      <c r="J34" s="143"/>
    </row>
    <row r="35" spans="1:10" ht="15.75" customHeight="1">
      <c r="A35" s="1460"/>
      <c r="B35" s="13"/>
      <c r="C35" s="119"/>
      <c r="D35" s="57"/>
      <c r="E35" s="14"/>
      <c r="F35" s="157"/>
      <c r="G35" s="96"/>
      <c r="H35" s="83">
        <f t="shared" si="0"/>
        <v>0</v>
      </c>
      <c r="I35" s="74"/>
      <c r="J35" s="149"/>
    </row>
    <row r="36" spans="1:10" ht="15.75" customHeight="1">
      <c r="A36" s="1414"/>
      <c r="B36" s="13"/>
      <c r="C36" s="119"/>
      <c r="D36" s="57"/>
      <c r="E36" s="14"/>
      <c r="F36" s="157"/>
      <c r="G36" s="96"/>
      <c r="H36" s="83">
        <f t="shared" si="0"/>
        <v>0</v>
      </c>
      <c r="I36" s="74"/>
      <c r="J36" s="149"/>
    </row>
    <row r="37" spans="1:10" ht="15.75" customHeight="1">
      <c r="A37" s="1414"/>
      <c r="B37" s="13"/>
      <c r="C37" s="119"/>
      <c r="D37" s="57"/>
      <c r="E37" s="14"/>
      <c r="F37" s="157"/>
      <c r="G37" s="96"/>
      <c r="H37" s="83">
        <f t="shared" si="0"/>
        <v>0</v>
      </c>
      <c r="I37" s="74"/>
      <c r="J37" s="149"/>
    </row>
    <row r="38" spans="1:10" ht="15.75" customHeight="1">
      <c r="A38" s="1414"/>
      <c r="B38" s="13"/>
      <c r="C38" s="119"/>
      <c r="D38" s="57"/>
      <c r="E38" s="14"/>
      <c r="F38" s="157"/>
      <c r="G38" s="96"/>
      <c r="H38" s="83">
        <f t="shared" si="0"/>
        <v>0</v>
      </c>
      <c r="I38" s="74"/>
      <c r="J38" s="149"/>
    </row>
    <row r="39" spans="1:10" ht="15.75" customHeight="1">
      <c r="A39" s="1414"/>
      <c r="B39" s="13"/>
      <c r="C39" s="119"/>
      <c r="D39" s="57"/>
      <c r="E39" s="14"/>
      <c r="F39" s="157"/>
      <c r="G39" s="96"/>
      <c r="H39" s="83">
        <f t="shared" si="0"/>
        <v>0</v>
      </c>
      <c r="I39" s="74"/>
      <c r="J39" s="149"/>
    </row>
    <row r="40" spans="1:10" ht="15.75" customHeight="1">
      <c r="A40" s="1414"/>
      <c r="B40" s="15"/>
      <c r="C40" s="53"/>
      <c r="D40" s="117"/>
      <c r="E40" s="16"/>
      <c r="F40" s="154"/>
      <c r="G40" s="91"/>
      <c r="H40" s="83">
        <f t="shared" si="0"/>
        <v>0</v>
      </c>
      <c r="I40" s="72"/>
      <c r="J40" s="143"/>
    </row>
    <row r="41" spans="1:10" ht="15.75" customHeight="1">
      <c r="A41" s="1414"/>
      <c r="B41" s="15"/>
      <c r="C41" s="53"/>
      <c r="D41" s="117"/>
      <c r="E41" s="16"/>
      <c r="F41" s="154"/>
      <c r="G41" s="91"/>
      <c r="H41" s="83">
        <f t="shared" si="0"/>
        <v>0</v>
      </c>
      <c r="I41" s="72"/>
      <c r="J41" s="143"/>
    </row>
    <row r="42" spans="1:10" ht="15.75" customHeight="1">
      <c r="A42" s="1414"/>
      <c r="B42" s="15"/>
      <c r="C42" s="53"/>
      <c r="D42" s="117"/>
      <c r="E42" s="16"/>
      <c r="F42" s="154"/>
      <c r="G42" s="91"/>
      <c r="H42" s="83">
        <f t="shared" si="0"/>
        <v>0</v>
      </c>
      <c r="I42" s="72"/>
      <c r="J42" s="143"/>
    </row>
    <row r="43" spans="1:10" ht="15.75" customHeight="1">
      <c r="A43" s="1415"/>
      <c r="B43" s="17"/>
      <c r="C43" s="115"/>
      <c r="D43" s="118"/>
      <c r="E43" s="18"/>
      <c r="F43" s="156"/>
      <c r="G43" s="92"/>
      <c r="H43" s="84">
        <f t="shared" si="0"/>
        <v>0</v>
      </c>
      <c r="I43" s="64"/>
      <c r="J43" s="144"/>
    </row>
    <row r="44" spans="1:10" ht="24.75" customHeight="1">
      <c r="A44" s="1455" t="s">
        <v>11</v>
      </c>
      <c r="B44" s="1456"/>
      <c r="C44" s="1456"/>
      <c r="D44" s="1456"/>
      <c r="E44" s="1456"/>
      <c r="F44" s="1456"/>
      <c r="G44" s="1449"/>
      <c r="H44" s="93">
        <f>SUM(H9:H43)</f>
        <v>0</v>
      </c>
      <c r="I44" s="1450" t="s">
        <v>31</v>
      </c>
      <c r="J44" s="1457"/>
    </row>
    <row r="45" spans="1:10" ht="37.5" customHeight="1">
      <c r="A45" s="177" t="s">
        <v>2</v>
      </c>
      <c r="B45" s="1345" t="s">
        <v>12</v>
      </c>
      <c r="C45" s="1346"/>
      <c r="D45" s="1425"/>
      <c r="E45" s="186" t="s">
        <v>6</v>
      </c>
      <c r="F45" s="187" t="s">
        <v>7</v>
      </c>
      <c r="G45" s="188" t="s">
        <v>8</v>
      </c>
      <c r="H45" s="181" t="s">
        <v>25</v>
      </c>
      <c r="I45" s="1441" t="s">
        <v>10</v>
      </c>
      <c r="J45" s="1442"/>
    </row>
    <row r="46" spans="1:10" ht="15.75" customHeight="1">
      <c r="A46" s="1413" t="s">
        <v>13</v>
      </c>
      <c r="B46" s="1405"/>
      <c r="C46" s="1463"/>
      <c r="D46" s="1406"/>
      <c r="E46" s="58"/>
      <c r="F46" s="157"/>
      <c r="G46" s="97"/>
      <c r="H46" s="85">
        <f>ROUNDDOWN(E46*G46,0)</f>
        <v>0</v>
      </c>
      <c r="I46" s="1496"/>
      <c r="J46" s="1497"/>
    </row>
    <row r="47" spans="1:10" ht="15.75" customHeight="1">
      <c r="A47" s="1414"/>
      <c r="B47" s="1407"/>
      <c r="C47" s="1408"/>
      <c r="D47" s="1409"/>
      <c r="E47" s="19"/>
      <c r="F47" s="158"/>
      <c r="G47" s="98"/>
      <c r="H47" s="83">
        <f aca="true" t="shared" si="1" ref="H47:H55">ROUNDDOWN(E47*G47,0)</f>
        <v>0</v>
      </c>
      <c r="I47" s="1407"/>
      <c r="J47" s="1465"/>
    </row>
    <row r="48" spans="1:10" ht="15.75" customHeight="1">
      <c r="A48" s="1414"/>
      <c r="B48" s="1407"/>
      <c r="C48" s="1408"/>
      <c r="D48" s="1409"/>
      <c r="E48" s="16"/>
      <c r="F48" s="154"/>
      <c r="G48" s="88"/>
      <c r="H48" s="83">
        <f t="shared" si="1"/>
        <v>0</v>
      </c>
      <c r="I48" s="1407"/>
      <c r="J48" s="1465"/>
    </row>
    <row r="49" spans="1:10" ht="15.75" customHeight="1">
      <c r="A49" s="1414"/>
      <c r="B49" s="1407"/>
      <c r="C49" s="1408"/>
      <c r="D49" s="1409"/>
      <c r="E49" s="16"/>
      <c r="F49" s="154"/>
      <c r="G49" s="88"/>
      <c r="H49" s="83">
        <f t="shared" si="1"/>
        <v>0</v>
      </c>
      <c r="I49" s="1407"/>
      <c r="J49" s="1465"/>
    </row>
    <row r="50" spans="1:11" ht="15.75" customHeight="1">
      <c r="A50" s="1414"/>
      <c r="B50" s="1407"/>
      <c r="C50" s="1408"/>
      <c r="D50" s="1409"/>
      <c r="E50" s="16"/>
      <c r="F50" s="154"/>
      <c r="G50" s="88"/>
      <c r="H50" s="83">
        <f t="shared" si="1"/>
        <v>0</v>
      </c>
      <c r="I50" s="1407"/>
      <c r="J50" s="1465"/>
      <c r="K50" s="43"/>
    </row>
    <row r="51" spans="1:11" ht="15.75" customHeight="1">
      <c r="A51" s="1414"/>
      <c r="B51" s="1407"/>
      <c r="C51" s="1408"/>
      <c r="D51" s="1409"/>
      <c r="E51" s="16"/>
      <c r="F51" s="154"/>
      <c r="G51" s="88"/>
      <c r="H51" s="83">
        <f t="shared" si="1"/>
        <v>0</v>
      </c>
      <c r="I51" s="1407"/>
      <c r="J51" s="1465"/>
      <c r="K51" s="43"/>
    </row>
    <row r="52" spans="1:11" ht="15.75" customHeight="1">
      <c r="A52" s="1414"/>
      <c r="B52" s="1407"/>
      <c r="C52" s="1408"/>
      <c r="D52" s="1409"/>
      <c r="E52" s="16"/>
      <c r="F52" s="154"/>
      <c r="G52" s="88"/>
      <c r="H52" s="83">
        <f t="shared" si="1"/>
        <v>0</v>
      </c>
      <c r="I52" s="1407"/>
      <c r="J52" s="1465"/>
      <c r="K52" s="43"/>
    </row>
    <row r="53" spans="1:12" ht="15.75" customHeight="1">
      <c r="A53" s="1414"/>
      <c r="B53" s="1407"/>
      <c r="C53" s="1408"/>
      <c r="D53" s="1409"/>
      <c r="E53" s="16"/>
      <c r="F53" s="154"/>
      <c r="G53" s="88"/>
      <c r="H53" s="83">
        <f t="shared" si="1"/>
        <v>0</v>
      </c>
      <c r="I53" s="1407"/>
      <c r="J53" s="1465"/>
      <c r="L53" s="37"/>
    </row>
    <row r="54" spans="1:12" ht="15.75" customHeight="1">
      <c r="A54" s="1414"/>
      <c r="B54" s="1407"/>
      <c r="C54" s="1408"/>
      <c r="D54" s="1409"/>
      <c r="E54" s="16"/>
      <c r="F54" s="154"/>
      <c r="G54" s="88"/>
      <c r="H54" s="83">
        <f t="shared" si="1"/>
        <v>0</v>
      </c>
      <c r="I54" s="1407"/>
      <c r="J54" s="1465"/>
      <c r="L54" s="37"/>
    </row>
    <row r="55" spans="1:12" ht="15.75" customHeight="1">
      <c r="A55" s="1415"/>
      <c r="B55" s="1396"/>
      <c r="C55" s="1397"/>
      <c r="D55" s="1398"/>
      <c r="E55" s="18"/>
      <c r="F55" s="156"/>
      <c r="G55" s="89"/>
      <c r="H55" s="84">
        <f t="shared" si="1"/>
        <v>0</v>
      </c>
      <c r="I55" s="1396"/>
      <c r="J55" s="1474"/>
      <c r="L55" s="37"/>
    </row>
    <row r="56" spans="1:12" ht="24.75" customHeight="1" thickBot="1">
      <c r="A56" s="1418" t="s">
        <v>16</v>
      </c>
      <c r="B56" s="1419"/>
      <c r="C56" s="1419"/>
      <c r="D56" s="1419"/>
      <c r="E56" s="1419"/>
      <c r="F56" s="1419"/>
      <c r="G56" s="1420"/>
      <c r="H56" s="86">
        <f>SUM(H46:H55)</f>
        <v>0</v>
      </c>
      <c r="I56" s="1421" t="s">
        <v>31</v>
      </c>
      <c r="J56" s="1475"/>
      <c r="L56" s="37"/>
    </row>
    <row r="57" spans="1:12" ht="27" customHeight="1" thickBot="1">
      <c r="A57" s="1426" t="s">
        <v>26</v>
      </c>
      <c r="B57" s="1427"/>
      <c r="C57" s="1428"/>
      <c r="D57" s="1428"/>
      <c r="E57" s="1428"/>
      <c r="F57" s="1428"/>
      <c r="G57" s="1429"/>
      <c r="H57" s="209">
        <f>H44+H56</f>
        <v>0</v>
      </c>
      <c r="I57" s="1430" t="s">
        <v>17</v>
      </c>
      <c r="J57" s="1431"/>
      <c r="L57" s="37"/>
    </row>
    <row r="58" spans="1:12" ht="16.5" customHeight="1">
      <c r="A58" s="21"/>
      <c r="B58" s="21"/>
      <c r="C58" s="21"/>
      <c r="D58" s="21"/>
      <c r="E58" s="21"/>
      <c r="F58" s="21"/>
      <c r="G58" s="21"/>
      <c r="H58" s="22"/>
      <c r="I58" s="22"/>
      <c r="J58" s="22"/>
      <c r="L58" s="37"/>
    </row>
    <row r="59" spans="1:10" ht="16.5" customHeight="1">
      <c r="A59" s="23" t="s">
        <v>19</v>
      </c>
      <c r="B59" s="21"/>
      <c r="C59" s="21"/>
      <c r="D59" s="21"/>
      <c r="E59" s="21"/>
      <c r="F59" s="21"/>
      <c r="G59" s="21"/>
      <c r="H59" s="22"/>
      <c r="I59" s="22"/>
      <c r="J59" s="22"/>
    </row>
    <row r="60" spans="1:10" ht="37.5" customHeight="1">
      <c r="A60" s="183" t="s">
        <v>2</v>
      </c>
      <c r="B60" s="1345" t="s">
        <v>12</v>
      </c>
      <c r="C60" s="1346"/>
      <c r="D60" s="1346"/>
      <c r="E60" s="1346"/>
      <c r="F60" s="1346"/>
      <c r="G60" s="1425"/>
      <c r="H60" s="181" t="s">
        <v>25</v>
      </c>
      <c r="I60" s="1346" t="s">
        <v>10</v>
      </c>
      <c r="J60" s="1633"/>
    </row>
    <row r="61" spans="1:10" ht="16.5" customHeight="1">
      <c r="A61" s="1400" t="s">
        <v>51</v>
      </c>
      <c r="B61" s="1402"/>
      <c r="C61" s="1403"/>
      <c r="D61" s="1403"/>
      <c r="E61" s="1403"/>
      <c r="F61" s="1403"/>
      <c r="G61" s="1404"/>
      <c r="H61" s="85"/>
      <c r="I61" s="1405"/>
      <c r="J61" s="1406"/>
    </row>
    <row r="62" spans="1:10" ht="16.5" customHeight="1">
      <c r="A62" s="1400"/>
      <c r="B62" s="1407"/>
      <c r="C62" s="1408"/>
      <c r="D62" s="1408"/>
      <c r="E62" s="1408"/>
      <c r="F62" s="1408"/>
      <c r="G62" s="1409"/>
      <c r="H62" s="83"/>
      <c r="I62" s="1407"/>
      <c r="J62" s="1409"/>
    </row>
    <row r="63" spans="1:10" ht="16.5" customHeight="1">
      <c r="A63" s="1400"/>
      <c r="B63" s="1407"/>
      <c r="C63" s="1408"/>
      <c r="D63" s="1408"/>
      <c r="E63" s="1408"/>
      <c r="F63" s="1408"/>
      <c r="G63" s="1409"/>
      <c r="H63" s="83"/>
      <c r="I63" s="1407"/>
      <c r="J63" s="1409"/>
    </row>
    <row r="64" spans="1:10" ht="15.75" customHeight="1">
      <c r="A64" s="1400"/>
      <c r="B64" s="1407"/>
      <c r="C64" s="1408"/>
      <c r="D64" s="1408"/>
      <c r="E64" s="1408"/>
      <c r="F64" s="1408"/>
      <c r="G64" s="1409"/>
      <c r="H64" s="83"/>
      <c r="I64" s="1407"/>
      <c r="J64" s="1409"/>
    </row>
    <row r="65" spans="1:10" ht="16.5" customHeight="1">
      <c r="A65" s="1401"/>
      <c r="B65" s="1481"/>
      <c r="C65" s="1482"/>
      <c r="D65" s="1482"/>
      <c r="E65" s="1482"/>
      <c r="F65" s="1482"/>
      <c r="G65" s="1483"/>
      <c r="H65" s="102"/>
      <c r="I65" s="1396"/>
      <c r="J65" s="1398"/>
    </row>
    <row r="66" spans="1:12" ht="27" customHeight="1">
      <c r="A66" s="1448" t="s">
        <v>27</v>
      </c>
      <c r="B66" s="1449"/>
      <c r="C66" s="1448"/>
      <c r="D66" s="1448"/>
      <c r="E66" s="1448"/>
      <c r="F66" s="1448"/>
      <c r="G66" s="1450"/>
      <c r="H66" s="95">
        <f>SUM(H61:H65)</f>
        <v>0</v>
      </c>
      <c r="I66" s="1394" t="s">
        <v>21</v>
      </c>
      <c r="J66" s="1395"/>
      <c r="L66" s="37"/>
    </row>
    <row r="67" spans="1:12" ht="16.5" customHeight="1">
      <c r="A67" s="24" t="s">
        <v>22</v>
      </c>
      <c r="B67" s="21"/>
      <c r="C67" s="21"/>
      <c r="D67" s="21"/>
      <c r="E67" s="21"/>
      <c r="F67" s="21"/>
      <c r="G67" s="21"/>
      <c r="H67" s="22"/>
      <c r="I67" s="22"/>
      <c r="J67" s="22"/>
      <c r="L67" s="37"/>
    </row>
    <row r="68" ht="16.5" customHeight="1">
      <c r="L68" s="37"/>
    </row>
    <row r="69" ht="24.75" customHeight="1"/>
    <row r="70" ht="27" customHeight="1"/>
  </sheetData>
  <sheetProtection/>
  <mergeCells count="48">
    <mergeCell ref="I53:J53"/>
    <mergeCell ref="I61:J61"/>
    <mergeCell ref="B62:G62"/>
    <mergeCell ref="I63:J63"/>
    <mergeCell ref="B54:D54"/>
    <mergeCell ref="I54:J54"/>
    <mergeCell ref="A56:G56"/>
    <mergeCell ref="I56:J56"/>
    <mergeCell ref="A46:A55"/>
    <mergeCell ref="B46:D46"/>
    <mergeCell ref="B55:D55"/>
    <mergeCell ref="I55:J55"/>
    <mergeCell ref="A61:A65"/>
    <mergeCell ref="B61:G61"/>
    <mergeCell ref="I62:J62"/>
    <mergeCell ref="B63:G63"/>
    <mergeCell ref="B65:G65"/>
    <mergeCell ref="I65:J65"/>
    <mergeCell ref="B52:D52"/>
    <mergeCell ref="I52:J52"/>
    <mergeCell ref="A66:G66"/>
    <mergeCell ref="I66:J66"/>
    <mergeCell ref="A57:G57"/>
    <mergeCell ref="I57:J57"/>
    <mergeCell ref="B60:G60"/>
    <mergeCell ref="I60:J60"/>
    <mergeCell ref="B64:G64"/>
    <mergeCell ref="I64:J64"/>
    <mergeCell ref="A44:G44"/>
    <mergeCell ref="B49:D49"/>
    <mergeCell ref="I49:J49"/>
    <mergeCell ref="B51:D51"/>
    <mergeCell ref="I51:J51"/>
    <mergeCell ref="I46:J46"/>
    <mergeCell ref="B47:D47"/>
    <mergeCell ref="I47:J47"/>
    <mergeCell ref="B48:D48"/>
    <mergeCell ref="I48:J48"/>
    <mergeCell ref="B53:D53"/>
    <mergeCell ref="H2:J2"/>
    <mergeCell ref="F2:G2"/>
    <mergeCell ref="I44:J44"/>
    <mergeCell ref="B45:D45"/>
    <mergeCell ref="I45:J45"/>
    <mergeCell ref="I50:J50"/>
    <mergeCell ref="A2:E2"/>
    <mergeCell ref="B50:D50"/>
    <mergeCell ref="A9:A43"/>
  </mergeCells>
  <printOptions horizontalCentered="1"/>
  <pageMargins left="0.3937007874015748" right="0.35433070866141736" top="0.7480314960629921" bottom="0.3937007874015748" header="0.3937007874015748" footer="0.31496062992125984"/>
  <pageSetup horizontalDpi="600" verticalDpi="600" orientation="portrait" paperSize="9" scale="71" r:id="rId1"/>
  <headerFooter alignWithMargins="0">
    <oddHeader>&amp;R&amp;"ＭＳ 明朝,標準"&amp;14定型様式３　</oddHeader>
  </headerFooter>
</worksheet>
</file>

<file path=xl/worksheets/sheet2.xml><?xml version="1.0" encoding="utf-8"?>
<worksheet xmlns="http://schemas.openxmlformats.org/spreadsheetml/2006/main" xmlns:r="http://schemas.openxmlformats.org/officeDocument/2006/relationships">
  <dimension ref="A1:BF462"/>
  <sheetViews>
    <sheetView showGridLines="0" view="pageBreakPreview" zoomScale="85" zoomScaleSheetLayoutView="85" workbookViewId="0" topLeftCell="A1">
      <selection activeCell="A1" sqref="A1"/>
    </sheetView>
  </sheetViews>
  <sheetFormatPr defaultColWidth="9.00390625" defaultRowHeight="13.5"/>
  <cols>
    <col min="1" max="1" width="3.125" style="256" customWidth="1"/>
    <col min="2" max="3" width="3.125" style="257" customWidth="1"/>
    <col min="4" max="4" width="3.25390625" style="257" customWidth="1"/>
    <col min="5" max="33" width="3.125" style="257" customWidth="1"/>
    <col min="34" max="34" width="4.00390625" style="257" customWidth="1"/>
    <col min="35" max="35" width="3.125" style="257" customWidth="1"/>
    <col min="36" max="36" width="4.75390625" style="257" bestFit="1" customWidth="1"/>
    <col min="37" max="39" width="3.125" style="257" customWidth="1"/>
    <col min="40" max="16384" width="9.00390625" style="257" customWidth="1"/>
  </cols>
  <sheetData>
    <row r="1" ht="13.5">
      <c r="AH1" s="258">
        <f>IF(OR($P$8&lt;&gt;"",$P$10&lt;&gt;""),$P$8&amp;"邸"&amp;RIGHT(TRIM($P$10),4),"")</f>
      </c>
    </row>
    <row r="2" spans="24:34" ht="15" customHeight="1">
      <c r="X2" s="259"/>
      <c r="Y2" s="259"/>
      <c r="Z2" s="259"/>
      <c r="AA2" s="259"/>
      <c r="AB2" s="259"/>
      <c r="AC2" s="259"/>
      <c r="AD2" s="259"/>
      <c r="AE2" s="259"/>
      <c r="AF2" s="259"/>
      <c r="AG2" s="259"/>
      <c r="AH2" s="260" t="s">
        <v>200</v>
      </c>
    </row>
    <row r="3" spans="1:36" ht="15" customHeight="1">
      <c r="A3" s="261"/>
      <c r="B3" s="262"/>
      <c r="C3" s="262"/>
      <c r="D3" s="262"/>
      <c r="E3" s="262"/>
      <c r="F3" s="262"/>
      <c r="G3" s="262"/>
      <c r="H3" s="262"/>
      <c r="I3" s="262"/>
      <c r="J3" s="262"/>
      <c r="K3" s="262"/>
      <c r="L3" s="262"/>
      <c r="M3" s="262"/>
      <c r="N3" s="262"/>
      <c r="O3" s="262"/>
      <c r="P3" s="262"/>
      <c r="Q3" s="262"/>
      <c r="R3" s="262"/>
      <c r="S3" s="262"/>
      <c r="T3" s="262"/>
      <c r="U3" s="262"/>
      <c r="V3" s="262"/>
      <c r="W3" s="262"/>
      <c r="Y3" s="263"/>
      <c r="Z3" s="263"/>
      <c r="AA3" s="263"/>
      <c r="AB3" s="263"/>
      <c r="AC3" s="263"/>
      <c r="AD3" s="263"/>
      <c r="AE3" s="263"/>
      <c r="AF3" s="263"/>
      <c r="AG3" s="263"/>
      <c r="AH3" s="264" t="s">
        <v>201</v>
      </c>
      <c r="AI3" s="262"/>
      <c r="AJ3" s="262"/>
    </row>
    <row r="4" spans="1:39" ht="21" customHeight="1">
      <c r="A4" s="694" t="s">
        <v>202</v>
      </c>
      <c r="B4" s="694"/>
      <c r="C4" s="694"/>
      <c r="D4" s="694"/>
      <c r="E4" s="694"/>
      <c r="F4" s="694"/>
      <c r="G4" s="694"/>
      <c r="H4" s="694"/>
      <c r="I4" s="694"/>
      <c r="J4" s="694"/>
      <c r="K4" s="694"/>
      <c r="L4" s="694"/>
      <c r="M4" s="694"/>
      <c r="N4" s="694"/>
      <c r="O4" s="694"/>
      <c r="P4" s="694"/>
      <c r="Q4" s="694"/>
      <c r="R4" s="694"/>
      <c r="S4" s="694"/>
      <c r="T4" s="694"/>
      <c r="U4" s="694"/>
      <c r="V4" s="694"/>
      <c r="W4" s="694"/>
      <c r="X4" s="694"/>
      <c r="Y4" s="694"/>
      <c r="Z4" s="694"/>
      <c r="AA4" s="694"/>
      <c r="AB4" s="694"/>
      <c r="AC4" s="694"/>
      <c r="AD4" s="694"/>
      <c r="AE4" s="694"/>
      <c r="AF4" s="694"/>
      <c r="AG4" s="694"/>
      <c r="AH4" s="694"/>
      <c r="AI4" s="265"/>
      <c r="AJ4" s="266"/>
      <c r="AK4" s="266"/>
      <c r="AL4" s="266"/>
      <c r="AM4" s="266"/>
    </row>
    <row r="5" spans="1:39" ht="18" customHeight="1">
      <c r="A5" s="265"/>
      <c r="B5" s="265"/>
      <c r="C5" s="265"/>
      <c r="D5" s="265"/>
      <c r="E5" s="265"/>
      <c r="F5" s="265"/>
      <c r="G5" s="265"/>
      <c r="H5" s="265"/>
      <c r="I5" s="265"/>
      <c r="J5" s="265"/>
      <c r="K5" s="265"/>
      <c r="L5" s="265"/>
      <c r="M5" s="265"/>
      <c r="N5" s="265"/>
      <c r="O5" s="265"/>
      <c r="P5" s="265"/>
      <c r="Q5" s="265"/>
      <c r="R5" s="265"/>
      <c r="S5" s="265"/>
      <c r="T5" s="265"/>
      <c r="U5" s="265"/>
      <c r="V5" s="265"/>
      <c r="W5" s="265"/>
      <c r="X5" s="265"/>
      <c r="Y5" s="265"/>
      <c r="Z5" s="265"/>
      <c r="AA5" s="265"/>
      <c r="AB5" s="265"/>
      <c r="AC5" s="265"/>
      <c r="AD5" s="265"/>
      <c r="AE5" s="265"/>
      <c r="AF5" s="265"/>
      <c r="AG5" s="265"/>
      <c r="AH5" s="265"/>
      <c r="AI5" s="265"/>
      <c r="AJ5" s="266"/>
      <c r="AK5" s="266"/>
      <c r="AL5" s="266"/>
      <c r="AM5" s="266"/>
    </row>
    <row r="6" spans="1:39" ht="18" customHeight="1">
      <c r="A6" s="265"/>
      <c r="B6" s="265"/>
      <c r="C6" s="265"/>
      <c r="D6" s="265"/>
      <c r="E6" s="265"/>
      <c r="F6" s="265"/>
      <c r="G6" s="265"/>
      <c r="H6" s="265"/>
      <c r="I6" s="695"/>
      <c r="J6" s="695"/>
      <c r="K6" s="695"/>
      <c r="L6" s="695"/>
      <c r="M6" s="265"/>
      <c r="N6" s="265"/>
      <c r="O6" s="265"/>
      <c r="P6" s="696"/>
      <c r="Q6" s="696"/>
      <c r="T6" s="265"/>
      <c r="U6" s="265"/>
      <c r="V6" s="265"/>
      <c r="W6" s="265"/>
      <c r="X6" s="265"/>
      <c r="Y6" s="265"/>
      <c r="Z6" s="265"/>
      <c r="AA6" s="265"/>
      <c r="AB6" s="265"/>
      <c r="AC6" s="265"/>
      <c r="AD6" s="265"/>
      <c r="AE6" s="265"/>
      <c r="AF6" s="265"/>
      <c r="AG6" s="265"/>
      <c r="AH6" s="265"/>
      <c r="AI6" s="265"/>
      <c r="AJ6" s="266"/>
      <c r="AK6" s="266"/>
      <c r="AL6" s="266"/>
      <c r="AM6" s="266"/>
    </row>
    <row r="7" spans="1:39" ht="15" customHeight="1">
      <c r="A7" s="268"/>
      <c r="B7" s="269"/>
      <c r="C7" s="269"/>
      <c r="D7" s="269"/>
      <c r="E7" s="269"/>
      <c r="F7" s="269"/>
      <c r="G7" s="269"/>
      <c r="H7" s="269"/>
      <c r="I7" s="269"/>
      <c r="J7" s="269"/>
      <c r="K7" s="269"/>
      <c r="L7" s="269"/>
      <c r="M7" s="269"/>
      <c r="N7" s="269"/>
      <c r="O7" s="269"/>
      <c r="P7" s="269"/>
      <c r="Q7" s="269"/>
      <c r="R7" s="269"/>
      <c r="S7" s="269"/>
      <c r="T7" s="269"/>
      <c r="U7" s="269"/>
      <c r="V7" s="269"/>
      <c r="W7" s="269"/>
      <c r="X7" s="269"/>
      <c r="Y7" s="269"/>
      <c r="Z7" s="269"/>
      <c r="AA7" s="269"/>
      <c r="AB7" s="269"/>
      <c r="AC7" s="269"/>
      <c r="AD7" s="269"/>
      <c r="AE7" s="269"/>
      <c r="AF7" s="269"/>
      <c r="AG7" s="269"/>
      <c r="AH7" s="269"/>
      <c r="AI7" s="269"/>
      <c r="AJ7" s="269"/>
      <c r="AK7" s="269"/>
      <c r="AL7" s="269"/>
      <c r="AM7" s="269"/>
    </row>
    <row r="8" spans="1:39" ht="18" customHeight="1">
      <c r="A8" s="270" t="s">
        <v>203</v>
      </c>
      <c r="B8" s="271" t="s">
        <v>204</v>
      </c>
      <c r="C8" s="269"/>
      <c r="D8" s="269"/>
      <c r="E8" s="269"/>
      <c r="F8" s="269"/>
      <c r="G8" s="269"/>
      <c r="H8" s="262"/>
      <c r="I8" s="272" t="s">
        <v>205</v>
      </c>
      <c r="J8" s="269"/>
      <c r="K8" s="269"/>
      <c r="L8" s="272" t="s">
        <v>206</v>
      </c>
      <c r="M8" s="269"/>
      <c r="N8" s="269"/>
      <c r="O8" s="269"/>
      <c r="P8" s="693">
        <f>IF('様式第1 補助事業申請書'!AB9&lt;&gt;"",'様式第1 補助事業申請書'!AB9,"")</f>
      </c>
      <c r="Q8" s="693"/>
      <c r="R8" s="693"/>
      <c r="S8" s="693"/>
      <c r="T8" s="693"/>
      <c r="U8" s="693"/>
      <c r="V8" s="693"/>
      <c r="W8" s="693"/>
      <c r="X8" s="693"/>
      <c r="Y8" s="269"/>
      <c r="Z8" s="269"/>
      <c r="AA8" s="269"/>
      <c r="AB8" s="269"/>
      <c r="AC8" s="269"/>
      <c r="AD8" s="269"/>
      <c r="AE8" s="269"/>
      <c r="AF8" s="269"/>
      <c r="AG8" s="269"/>
      <c r="AH8" s="269"/>
      <c r="AI8" s="269"/>
      <c r="AJ8" s="269"/>
      <c r="AK8" s="269"/>
      <c r="AL8" s="269"/>
      <c r="AM8" s="269"/>
    </row>
    <row r="9" spans="1:39" ht="15" customHeight="1">
      <c r="A9" s="273"/>
      <c r="B9" s="269"/>
      <c r="C9" s="269"/>
      <c r="D9" s="269"/>
      <c r="E9" s="269"/>
      <c r="F9" s="269"/>
      <c r="G9" s="269"/>
      <c r="H9" s="269"/>
      <c r="I9" s="269"/>
      <c r="J9" s="269"/>
      <c r="K9" s="269"/>
      <c r="L9" s="269"/>
      <c r="M9" s="269"/>
      <c r="N9" s="269"/>
      <c r="O9" s="269"/>
      <c r="P9" s="269"/>
      <c r="Q9" s="269"/>
      <c r="R9" s="269"/>
      <c r="S9" s="269"/>
      <c r="T9" s="269"/>
      <c r="U9" s="269"/>
      <c r="V9" s="269"/>
      <c r="W9" s="269"/>
      <c r="X9" s="269"/>
      <c r="Y9" s="269"/>
      <c r="Z9" s="269"/>
      <c r="AA9" s="269"/>
      <c r="AB9" s="269"/>
      <c r="AC9" s="269"/>
      <c r="AD9" s="269"/>
      <c r="AE9" s="269"/>
      <c r="AF9" s="269"/>
      <c r="AG9" s="269"/>
      <c r="AH9" s="269"/>
      <c r="AI9" s="269"/>
      <c r="AJ9" s="269"/>
      <c r="AK9" s="269"/>
      <c r="AL9" s="269"/>
      <c r="AM9" s="269"/>
    </row>
    <row r="10" spans="1:39" ht="18" customHeight="1">
      <c r="A10" s="273"/>
      <c r="B10" s="269"/>
      <c r="C10" s="273"/>
      <c r="D10" s="273"/>
      <c r="E10" s="273"/>
      <c r="F10" s="273"/>
      <c r="G10" s="273"/>
      <c r="H10" s="262"/>
      <c r="I10" s="692" t="s">
        <v>165</v>
      </c>
      <c r="J10" s="692"/>
      <c r="K10" s="692"/>
      <c r="L10" s="692"/>
      <c r="M10" s="273"/>
      <c r="N10" s="273"/>
      <c r="O10" s="273"/>
      <c r="P10" s="693">
        <f>IF('様式第1 補助事業申請書'!AB10&lt;&gt;"",'様式第1 補助事業申請書'!AB10,"")</f>
      </c>
      <c r="Q10" s="693"/>
      <c r="R10" s="693"/>
      <c r="S10" s="693"/>
      <c r="T10" s="693"/>
      <c r="U10" s="693"/>
      <c r="V10" s="693"/>
      <c r="W10" s="693"/>
      <c r="X10" s="693"/>
      <c r="Y10" s="273"/>
      <c r="Z10" s="273"/>
      <c r="AA10" s="273"/>
      <c r="AB10" s="273"/>
      <c r="AC10" s="273"/>
      <c r="AD10" s="273"/>
      <c r="AE10" s="273"/>
      <c r="AF10" s="273"/>
      <c r="AG10" s="273"/>
      <c r="AH10" s="273"/>
      <c r="AI10" s="273"/>
      <c r="AJ10" s="269"/>
      <c r="AK10" s="269"/>
      <c r="AL10" s="269"/>
      <c r="AM10" s="269"/>
    </row>
    <row r="11" spans="1:39" ht="16.5" customHeight="1">
      <c r="A11" s="268"/>
      <c r="B11" s="269"/>
      <c r="C11" s="269"/>
      <c r="D11" s="269"/>
      <c r="E11" s="269"/>
      <c r="F11" s="269"/>
      <c r="G11" s="269"/>
      <c r="H11" s="269"/>
      <c r="I11" s="269"/>
      <c r="J11" s="269"/>
      <c r="K11" s="269"/>
      <c r="L11" s="269"/>
      <c r="M11" s="269"/>
      <c r="N11" s="269"/>
      <c r="O11" s="269"/>
      <c r="P11" s="269"/>
      <c r="Q11" s="269"/>
      <c r="R11" s="269"/>
      <c r="S11" s="269"/>
      <c r="T11" s="269"/>
      <c r="U11" s="269"/>
      <c r="V11" s="269"/>
      <c r="W11" s="269"/>
      <c r="X11" s="269"/>
      <c r="Y11" s="269"/>
      <c r="Z11" s="269"/>
      <c r="AA11" s="269"/>
      <c r="AB11" s="269"/>
      <c r="AC11" s="269"/>
      <c r="AD11" s="269"/>
      <c r="AE11" s="269"/>
      <c r="AF11" s="269"/>
      <c r="AG11" s="269"/>
      <c r="AH11" s="269"/>
      <c r="AI11" s="269"/>
      <c r="AJ11" s="269"/>
      <c r="AK11" s="269"/>
      <c r="AL11" s="269"/>
      <c r="AM11" s="269"/>
    </row>
    <row r="12" spans="1:36" ht="18" customHeight="1">
      <c r="A12" s="270" t="s">
        <v>207</v>
      </c>
      <c r="B12" s="271" t="s">
        <v>208</v>
      </c>
      <c r="C12" s="269"/>
      <c r="D12" s="269"/>
      <c r="E12" s="269"/>
      <c r="F12" s="269"/>
      <c r="G12" s="269"/>
      <c r="H12" s="262"/>
      <c r="I12" s="698" t="s">
        <v>209</v>
      </c>
      <c r="J12" s="698"/>
      <c r="K12" s="698"/>
      <c r="L12" s="698"/>
      <c r="M12" s="269"/>
      <c r="N12" s="269"/>
      <c r="O12" s="269"/>
      <c r="P12" s="689">
        <f>IF('様式第1 補助事業申請書'!P24&lt;&gt;"",'様式第1 補助事業申請書'!P24,"")</f>
      </c>
      <c r="Q12" s="689"/>
      <c r="S12" s="690" t="s">
        <v>210</v>
      </c>
      <c r="T12" s="690"/>
      <c r="U12" s="690"/>
      <c r="V12" s="693"/>
      <c r="W12" s="693"/>
      <c r="X12" s="693"/>
      <c r="Y12" s="269" t="s">
        <v>211</v>
      </c>
      <c r="Z12" s="275"/>
      <c r="AA12" s="275"/>
      <c r="AB12" s="275"/>
      <c r="AD12" s="269"/>
      <c r="AE12" s="269"/>
      <c r="AF12" s="269"/>
      <c r="AG12" s="269"/>
      <c r="AH12" s="269"/>
      <c r="AI12" s="269"/>
      <c r="AJ12" s="272"/>
    </row>
    <row r="13" spans="1:39" ht="13.5" customHeight="1">
      <c r="A13" s="270"/>
      <c r="B13" s="271"/>
      <c r="C13" s="269"/>
      <c r="D13" s="269"/>
      <c r="E13" s="269"/>
      <c r="F13" s="269"/>
      <c r="G13" s="269"/>
      <c r="H13" s="262"/>
      <c r="I13" s="269"/>
      <c r="J13" s="269"/>
      <c r="K13" s="269"/>
      <c r="L13" s="269"/>
      <c r="M13" s="269"/>
      <c r="N13" s="269"/>
      <c r="O13" s="269"/>
      <c r="P13" s="267"/>
      <c r="Q13" s="267"/>
      <c r="R13" s="267"/>
      <c r="S13" s="267"/>
      <c r="T13" s="269"/>
      <c r="U13" s="269"/>
      <c r="V13" s="269"/>
      <c r="W13" s="269"/>
      <c r="X13" s="269"/>
      <c r="Y13" s="269"/>
      <c r="Z13" s="269"/>
      <c r="AA13" s="269"/>
      <c r="AB13" s="269"/>
      <c r="AC13" s="269"/>
      <c r="AD13" s="269"/>
      <c r="AE13" s="269"/>
      <c r="AF13" s="269"/>
      <c r="AG13" s="269"/>
      <c r="AH13" s="269"/>
      <c r="AI13" s="269"/>
      <c r="AJ13" s="272"/>
      <c r="AK13" s="272"/>
      <c r="AL13" s="269"/>
      <c r="AM13" s="269"/>
    </row>
    <row r="14" spans="1:39" ht="18" customHeight="1">
      <c r="A14" s="270"/>
      <c r="B14" s="271"/>
      <c r="C14" s="269"/>
      <c r="D14" s="269"/>
      <c r="E14" s="269"/>
      <c r="F14" s="269"/>
      <c r="G14" s="269"/>
      <c r="H14" s="262"/>
      <c r="I14" s="269" t="s">
        <v>212</v>
      </c>
      <c r="J14" s="269"/>
      <c r="K14" s="269"/>
      <c r="L14" s="269"/>
      <c r="M14" s="269"/>
      <c r="N14" s="269"/>
      <c r="O14" s="269"/>
      <c r="P14" s="693"/>
      <c r="Q14" s="693"/>
      <c r="R14" s="693"/>
      <c r="S14" s="693"/>
      <c r="T14" s="269" t="s">
        <v>213</v>
      </c>
      <c r="U14" s="269"/>
      <c r="V14" s="269"/>
      <c r="W14" s="269"/>
      <c r="X14" s="269"/>
      <c r="Y14" s="269"/>
      <c r="Z14" s="269"/>
      <c r="AA14" s="269"/>
      <c r="AB14" s="269"/>
      <c r="AC14" s="269"/>
      <c r="AD14" s="269"/>
      <c r="AE14" s="269"/>
      <c r="AF14" s="269"/>
      <c r="AG14" s="269"/>
      <c r="AH14" s="269"/>
      <c r="AI14" s="269"/>
      <c r="AJ14" s="272"/>
      <c r="AK14" s="272"/>
      <c r="AL14" s="269"/>
      <c r="AM14" s="269"/>
    </row>
    <row r="15" spans="1:39" ht="15.75" customHeight="1">
      <c r="A15" s="273"/>
      <c r="B15" s="269"/>
      <c r="C15" s="269"/>
      <c r="D15" s="269"/>
      <c r="E15" s="269"/>
      <c r="F15" s="269"/>
      <c r="G15" s="269"/>
      <c r="H15" s="269"/>
      <c r="I15" s="269"/>
      <c r="J15" s="269"/>
      <c r="K15" s="269"/>
      <c r="L15" s="269"/>
      <c r="M15" s="269"/>
      <c r="N15" s="269"/>
      <c r="O15" s="269"/>
      <c r="P15" s="269"/>
      <c r="Q15" s="269"/>
      <c r="R15" s="269"/>
      <c r="S15" s="269"/>
      <c r="T15" s="269"/>
      <c r="U15" s="269"/>
      <c r="V15" s="269"/>
      <c r="W15" s="269"/>
      <c r="X15" s="269"/>
      <c r="Y15" s="269"/>
      <c r="Z15" s="269"/>
      <c r="AA15" s="269"/>
      <c r="AB15" s="269"/>
      <c r="AC15" s="269"/>
      <c r="AD15" s="269"/>
      <c r="AE15" s="269"/>
      <c r="AF15" s="269"/>
      <c r="AG15" s="269"/>
      <c r="AH15" s="269"/>
      <c r="AI15" s="269"/>
      <c r="AJ15" s="276"/>
      <c r="AK15" s="276"/>
      <c r="AL15" s="269"/>
      <c r="AM15" s="269"/>
    </row>
    <row r="16" spans="1:39" ht="18" customHeight="1">
      <c r="A16" s="273"/>
      <c r="B16" s="269"/>
      <c r="C16" s="269"/>
      <c r="D16" s="269"/>
      <c r="E16" s="269"/>
      <c r="F16" s="269"/>
      <c r="G16" s="269"/>
      <c r="H16" s="269"/>
      <c r="I16" s="692" t="s">
        <v>214</v>
      </c>
      <c r="J16" s="692"/>
      <c r="K16" s="692"/>
      <c r="L16" s="692"/>
      <c r="M16" s="269"/>
      <c r="N16" s="269"/>
      <c r="O16" s="269"/>
      <c r="P16" s="691"/>
      <c r="Q16" s="691"/>
      <c r="R16" s="269"/>
      <c r="S16" s="269"/>
      <c r="T16" s="269"/>
      <c r="U16" s="269"/>
      <c r="V16" s="269"/>
      <c r="W16" s="269"/>
      <c r="X16" s="269"/>
      <c r="Y16" s="269"/>
      <c r="Z16" s="269"/>
      <c r="AA16" s="269"/>
      <c r="AB16" s="269"/>
      <c r="AC16" s="269"/>
      <c r="AD16" s="269"/>
      <c r="AE16" s="269"/>
      <c r="AF16" s="269"/>
      <c r="AG16" s="269"/>
      <c r="AH16" s="269"/>
      <c r="AI16" s="269"/>
      <c r="AJ16" s="277"/>
      <c r="AK16" s="277"/>
      <c r="AL16" s="269"/>
      <c r="AM16" s="269"/>
    </row>
    <row r="17" spans="1:39" ht="18" customHeight="1">
      <c r="A17" s="273"/>
      <c r="B17" s="269"/>
      <c r="C17" s="269"/>
      <c r="D17" s="269"/>
      <c r="E17" s="269"/>
      <c r="F17" s="269"/>
      <c r="G17" s="269"/>
      <c r="H17" s="269"/>
      <c r="I17" s="269"/>
      <c r="J17" s="269"/>
      <c r="K17" s="269"/>
      <c r="L17" s="269"/>
      <c r="M17" s="269"/>
      <c r="N17" s="269"/>
      <c r="O17" s="269"/>
      <c r="P17" s="278"/>
      <c r="Q17" s="269"/>
      <c r="R17" s="269"/>
      <c r="S17" s="269"/>
      <c r="T17" s="269"/>
      <c r="U17" s="269"/>
      <c r="V17" s="269"/>
      <c r="W17" s="269"/>
      <c r="X17" s="269"/>
      <c r="Y17" s="269"/>
      <c r="Z17" s="269"/>
      <c r="AA17" s="269"/>
      <c r="AB17" s="269"/>
      <c r="AC17" s="269"/>
      <c r="AD17" s="269"/>
      <c r="AE17" s="269"/>
      <c r="AF17" s="269"/>
      <c r="AG17" s="269"/>
      <c r="AH17" s="269"/>
      <c r="AI17" s="269"/>
      <c r="AJ17" s="269"/>
      <c r="AK17" s="269"/>
      <c r="AL17" s="269"/>
      <c r="AM17" s="269"/>
    </row>
    <row r="18" spans="1:39" ht="15" customHeight="1">
      <c r="A18" s="273"/>
      <c r="B18" s="269"/>
      <c r="C18" s="269"/>
      <c r="D18" s="269"/>
      <c r="E18" s="269"/>
      <c r="F18" s="269"/>
      <c r="G18" s="269"/>
      <c r="H18" s="269"/>
      <c r="I18" s="272" t="s">
        <v>215</v>
      </c>
      <c r="J18" s="269"/>
      <c r="K18" s="269"/>
      <c r="L18" s="272" t="s">
        <v>216</v>
      </c>
      <c r="M18" s="269"/>
      <c r="N18" s="269"/>
      <c r="O18" s="269"/>
      <c r="P18" s="279" t="s">
        <v>217</v>
      </c>
      <c r="Q18" s="681" t="s">
        <v>218</v>
      </c>
      <c r="R18" s="681"/>
      <c r="S18" s="681"/>
      <c r="T18" s="681"/>
      <c r="U18" s="681"/>
      <c r="AB18" s="269"/>
      <c r="AC18" s="269"/>
      <c r="AD18" s="269"/>
      <c r="AE18" s="269"/>
      <c r="AF18" s="269"/>
      <c r="AG18" s="269"/>
      <c r="AH18" s="269"/>
      <c r="AI18" s="269"/>
      <c r="AJ18" s="269"/>
      <c r="AK18" s="269"/>
      <c r="AL18" s="269"/>
      <c r="AM18" s="269"/>
    </row>
    <row r="19" spans="1:39" ht="15" customHeight="1">
      <c r="A19" s="273"/>
      <c r="B19" s="269"/>
      <c r="C19" s="269"/>
      <c r="D19" s="269"/>
      <c r="E19" s="269"/>
      <c r="F19" s="269"/>
      <c r="G19" s="269"/>
      <c r="H19" s="269"/>
      <c r="I19" s="272"/>
      <c r="J19" s="269"/>
      <c r="K19" s="269"/>
      <c r="L19" s="272"/>
      <c r="M19" s="269"/>
      <c r="N19" s="269"/>
      <c r="O19" s="269"/>
      <c r="P19" s="279" t="s">
        <v>217</v>
      </c>
      <c r="Q19" s="682" t="s">
        <v>219</v>
      </c>
      <c r="R19" s="682"/>
      <c r="S19" s="682"/>
      <c r="T19" s="682"/>
      <c r="U19" s="682"/>
      <c r="V19" s="272"/>
      <c r="W19" s="280"/>
      <c r="X19" s="280"/>
      <c r="Y19" s="280"/>
      <c r="Z19" s="280"/>
      <c r="AA19" s="280"/>
      <c r="AC19" s="269"/>
      <c r="AD19" s="269"/>
      <c r="AE19" s="269"/>
      <c r="AF19" s="269"/>
      <c r="AG19" s="269"/>
      <c r="AH19" s="269"/>
      <c r="AI19" s="269"/>
      <c r="AJ19" s="269"/>
      <c r="AK19" s="269"/>
      <c r="AL19" s="269"/>
      <c r="AM19" s="269"/>
    </row>
    <row r="20" spans="1:39" ht="15" customHeight="1">
      <c r="A20" s="273"/>
      <c r="B20" s="269"/>
      <c r="C20" s="269"/>
      <c r="D20" s="269"/>
      <c r="E20" s="269"/>
      <c r="O20" s="269"/>
      <c r="P20" s="279" t="s">
        <v>217</v>
      </c>
      <c r="Q20" s="273" t="s">
        <v>220</v>
      </c>
      <c r="R20" s="269"/>
      <c r="S20" s="269"/>
      <c r="T20" s="269"/>
      <c r="U20" s="269"/>
      <c r="V20" s="269"/>
      <c r="W20" s="269"/>
      <c r="X20" s="269"/>
      <c r="Y20" s="269"/>
      <c r="Z20" s="269"/>
      <c r="AB20" s="269"/>
      <c r="AC20" s="269"/>
      <c r="AD20" s="269"/>
      <c r="AE20" s="269"/>
      <c r="AF20" s="269"/>
      <c r="AG20" s="269"/>
      <c r="AH20" s="269"/>
      <c r="AI20" s="269"/>
      <c r="AJ20" s="277"/>
      <c r="AK20" s="277"/>
      <c r="AL20" s="269"/>
      <c r="AM20" s="269"/>
    </row>
    <row r="21" spans="1:39" ht="15" customHeight="1">
      <c r="A21" s="273"/>
      <c r="B21" s="269"/>
      <c r="C21" s="269"/>
      <c r="D21" s="269"/>
      <c r="E21" s="269"/>
      <c r="F21" s="269"/>
      <c r="G21" s="269"/>
      <c r="H21" s="269"/>
      <c r="I21" s="269"/>
      <c r="J21" s="269"/>
      <c r="K21" s="269"/>
      <c r="L21" s="269"/>
      <c r="M21" s="269"/>
      <c r="N21" s="269"/>
      <c r="O21" s="269"/>
      <c r="P21" s="279" t="s">
        <v>217</v>
      </c>
      <c r="Q21" s="273" t="s">
        <v>221</v>
      </c>
      <c r="AG21" s="269"/>
      <c r="AH21" s="269"/>
      <c r="AI21" s="269"/>
      <c r="AJ21" s="277"/>
      <c r="AK21" s="277"/>
      <c r="AL21" s="269"/>
      <c r="AM21" s="269"/>
    </row>
    <row r="22" spans="1:39" ht="15" customHeight="1">
      <c r="A22" s="273"/>
      <c r="B22" s="269"/>
      <c r="C22" s="269"/>
      <c r="D22" s="269"/>
      <c r="E22" s="269"/>
      <c r="F22" s="269"/>
      <c r="G22" s="269"/>
      <c r="H22" s="269"/>
      <c r="I22" s="269"/>
      <c r="J22" s="269"/>
      <c r="K22" s="269"/>
      <c r="L22" s="269"/>
      <c r="M22" s="269"/>
      <c r="N22" s="269"/>
      <c r="O22" s="269"/>
      <c r="P22" s="279" t="s">
        <v>217</v>
      </c>
      <c r="Q22" s="681" t="s">
        <v>222</v>
      </c>
      <c r="R22" s="681"/>
      <c r="U22" s="269"/>
      <c r="V22" s="269"/>
      <c r="W22" s="269"/>
      <c r="X22" s="269"/>
      <c r="Y22" s="269"/>
      <c r="Z22" s="269"/>
      <c r="AC22" s="269"/>
      <c r="AD22" s="269"/>
      <c r="AE22" s="269"/>
      <c r="AF22" s="269"/>
      <c r="AG22" s="269"/>
      <c r="AH22" s="269"/>
      <c r="AI22" s="269"/>
      <c r="AJ22" s="277"/>
      <c r="AK22" s="277"/>
      <c r="AL22" s="269"/>
      <c r="AM22" s="269"/>
    </row>
    <row r="23" spans="1:39" ht="12" customHeight="1">
      <c r="A23" s="281"/>
      <c r="B23" s="269"/>
      <c r="C23" s="269"/>
      <c r="D23" s="269"/>
      <c r="E23" s="269"/>
      <c r="F23" s="269"/>
      <c r="G23" s="269"/>
      <c r="H23" s="269"/>
      <c r="I23" s="269"/>
      <c r="J23" s="269"/>
      <c r="K23" s="269"/>
      <c r="L23" s="269"/>
      <c r="M23" s="269"/>
      <c r="N23" s="269"/>
      <c r="O23" s="269"/>
      <c r="P23" s="279" t="s">
        <v>217</v>
      </c>
      <c r="Q23" s="682" t="s">
        <v>223</v>
      </c>
      <c r="R23" s="682"/>
      <c r="S23" s="683"/>
      <c r="T23" s="683"/>
      <c r="U23" s="683"/>
      <c r="V23" s="683"/>
      <c r="W23" s="683"/>
      <c r="X23" s="683"/>
      <c r="Y23" s="683"/>
      <c r="Z23" s="683"/>
      <c r="AA23" s="683"/>
      <c r="AB23" s="683"/>
      <c r="AC23" s="683"/>
      <c r="AD23" s="683"/>
      <c r="AE23" s="683"/>
      <c r="AF23" s="269" t="s">
        <v>224</v>
      </c>
      <c r="AG23" s="269"/>
      <c r="AH23" s="269"/>
      <c r="AI23" s="269"/>
      <c r="AJ23" s="269"/>
      <c r="AK23" s="269"/>
      <c r="AL23" s="269"/>
      <c r="AM23" s="269"/>
    </row>
    <row r="24" spans="1:39" ht="15" customHeight="1">
      <c r="A24" s="281"/>
      <c r="B24" s="269"/>
      <c r="C24" s="269"/>
      <c r="D24" s="269"/>
      <c r="E24" s="269"/>
      <c r="F24" s="269"/>
      <c r="G24" s="269"/>
      <c r="H24" s="269"/>
      <c r="I24" s="269"/>
      <c r="J24" s="269"/>
      <c r="K24" s="269"/>
      <c r="L24" s="269"/>
      <c r="M24" s="269"/>
      <c r="N24" s="269"/>
      <c r="O24" s="269"/>
      <c r="P24" s="283" t="s">
        <v>225</v>
      </c>
      <c r="Q24" s="269"/>
      <c r="R24" s="269"/>
      <c r="S24" s="269"/>
      <c r="T24" s="269"/>
      <c r="U24" s="269"/>
      <c r="V24" s="269"/>
      <c r="W24" s="269"/>
      <c r="X24" s="269"/>
      <c r="Y24" s="269"/>
      <c r="Z24" s="269"/>
      <c r="AA24" s="269"/>
      <c r="AB24" s="269"/>
      <c r="AC24" s="269"/>
      <c r="AD24" s="269"/>
      <c r="AE24" s="269"/>
      <c r="AF24" s="269"/>
      <c r="AG24" s="269"/>
      <c r="AH24" s="269"/>
      <c r="AI24" s="269"/>
      <c r="AJ24" s="269"/>
      <c r="AK24" s="269"/>
      <c r="AL24" s="269"/>
      <c r="AM24" s="269"/>
    </row>
    <row r="25" spans="1:39" ht="9" customHeight="1">
      <c r="A25" s="281"/>
      <c r="B25" s="269"/>
      <c r="C25" s="269"/>
      <c r="D25" s="269"/>
      <c r="E25" s="269"/>
      <c r="F25" s="269"/>
      <c r="G25" s="269"/>
      <c r="H25" s="269"/>
      <c r="I25" s="269"/>
      <c r="J25" s="269"/>
      <c r="K25" s="269"/>
      <c r="L25" s="269"/>
      <c r="M25" s="269"/>
      <c r="N25" s="269"/>
      <c r="O25" s="269"/>
      <c r="P25" s="283"/>
      <c r="Q25" s="269"/>
      <c r="R25" s="269"/>
      <c r="S25" s="269"/>
      <c r="T25" s="269"/>
      <c r="U25" s="269"/>
      <c r="V25" s="269"/>
      <c r="W25" s="269"/>
      <c r="X25" s="269"/>
      <c r="Y25" s="269"/>
      <c r="Z25" s="269"/>
      <c r="AA25" s="269"/>
      <c r="AB25" s="269"/>
      <c r="AC25" s="269"/>
      <c r="AD25" s="269"/>
      <c r="AE25" s="269"/>
      <c r="AF25" s="269"/>
      <c r="AG25" s="269"/>
      <c r="AH25" s="269"/>
      <c r="AI25" s="269"/>
      <c r="AJ25" s="269"/>
      <c r="AK25" s="269"/>
      <c r="AL25" s="269"/>
      <c r="AM25" s="269"/>
    </row>
    <row r="26" spans="1:39" ht="18" customHeight="1">
      <c r="A26" s="273"/>
      <c r="B26" s="269"/>
      <c r="C26" s="269"/>
      <c r="D26" s="269"/>
      <c r="E26" s="269"/>
      <c r="F26" s="269"/>
      <c r="G26" s="269"/>
      <c r="H26" s="269"/>
      <c r="I26" s="692" t="s">
        <v>226</v>
      </c>
      <c r="J26" s="692"/>
      <c r="K26" s="692"/>
      <c r="L26" s="692"/>
      <c r="M26" s="269"/>
      <c r="N26" s="269"/>
      <c r="O26" s="269"/>
      <c r="P26" s="697"/>
      <c r="Q26" s="697"/>
      <c r="R26" s="697"/>
      <c r="S26" s="697"/>
      <c r="T26" s="697"/>
      <c r="U26" s="697"/>
      <c r="V26" s="697"/>
      <c r="W26" s="697"/>
      <c r="X26" s="697"/>
      <c r="Y26" s="273" t="s">
        <v>227</v>
      </c>
      <c r="Z26" s="284" t="s">
        <v>228</v>
      </c>
      <c r="AA26" s="273"/>
      <c r="AB26" s="273"/>
      <c r="AC26" s="284"/>
      <c r="AD26" s="269"/>
      <c r="AE26" s="269"/>
      <c r="AF26" s="269"/>
      <c r="AG26" s="269"/>
      <c r="AH26" s="269"/>
      <c r="AI26" s="269"/>
      <c r="AJ26" s="269"/>
      <c r="AK26" s="269"/>
      <c r="AL26" s="269"/>
      <c r="AM26" s="269"/>
    </row>
    <row r="27" spans="1:39" ht="15" customHeight="1">
      <c r="A27" s="281"/>
      <c r="B27" s="269"/>
      <c r="C27" s="269"/>
      <c r="D27" s="269"/>
      <c r="E27" s="269"/>
      <c r="F27" s="269"/>
      <c r="G27" s="269"/>
      <c r="H27" s="269"/>
      <c r="I27" s="269"/>
      <c r="J27" s="269"/>
      <c r="K27" s="269"/>
      <c r="L27" s="269"/>
      <c r="M27" s="269"/>
      <c r="N27" s="269"/>
      <c r="O27" s="269"/>
      <c r="P27" s="284"/>
      <c r="Q27" s="269"/>
      <c r="R27" s="269"/>
      <c r="S27" s="269"/>
      <c r="T27" s="269"/>
      <c r="U27" s="269"/>
      <c r="V27" s="269"/>
      <c r="W27" s="269"/>
      <c r="X27" s="269"/>
      <c r="Y27" s="269"/>
      <c r="Z27" s="269"/>
      <c r="AA27" s="269"/>
      <c r="AB27" s="269"/>
      <c r="AC27" s="269"/>
      <c r="AD27" s="269"/>
      <c r="AE27" s="269"/>
      <c r="AF27" s="269"/>
      <c r="AG27" s="269"/>
      <c r="AH27" s="269"/>
      <c r="AI27" s="269"/>
      <c r="AJ27" s="269"/>
      <c r="AK27" s="269"/>
      <c r="AL27" s="269"/>
      <c r="AM27" s="269"/>
    </row>
    <row r="28" spans="1:35" ht="18" customHeight="1">
      <c r="A28" s="273"/>
      <c r="B28" s="269"/>
      <c r="C28" s="269"/>
      <c r="D28" s="269"/>
      <c r="E28" s="269"/>
      <c r="F28" s="269"/>
      <c r="G28" s="269"/>
      <c r="H28" s="269"/>
      <c r="I28" s="692" t="s">
        <v>229</v>
      </c>
      <c r="J28" s="692"/>
      <c r="K28" s="692"/>
      <c r="L28" s="692"/>
      <c r="M28" s="269"/>
      <c r="N28" s="269"/>
      <c r="O28" s="269"/>
      <c r="P28" s="680" t="s">
        <v>230</v>
      </c>
      <c r="Q28" s="680"/>
      <c r="R28" s="679"/>
      <c r="S28" s="679"/>
      <c r="T28" s="680" t="s">
        <v>231</v>
      </c>
      <c r="U28" s="680"/>
      <c r="V28" s="679"/>
      <c r="W28" s="679"/>
      <c r="X28" s="680" t="s">
        <v>232</v>
      </c>
      <c r="Y28" s="680"/>
      <c r="Z28" s="679"/>
      <c r="AA28" s="679"/>
      <c r="AB28" s="680" t="s">
        <v>233</v>
      </c>
      <c r="AC28" s="680"/>
      <c r="AD28" s="679"/>
      <c r="AE28" s="679"/>
      <c r="AF28" s="285" t="s">
        <v>234</v>
      </c>
      <c r="AG28" s="286"/>
      <c r="AH28" s="286"/>
      <c r="AI28" s="269"/>
    </row>
    <row r="29" spans="1:39" ht="15" customHeight="1">
      <c r="A29" s="281"/>
      <c r="B29" s="269"/>
      <c r="C29" s="269"/>
      <c r="D29" s="269"/>
      <c r="E29" s="269"/>
      <c r="F29" s="269"/>
      <c r="G29" s="269"/>
      <c r="H29" s="269"/>
      <c r="I29" s="269"/>
      <c r="J29" s="269"/>
      <c r="K29" s="269"/>
      <c r="L29" s="269"/>
      <c r="M29" s="269"/>
      <c r="N29" s="269"/>
      <c r="O29" s="269"/>
      <c r="P29" s="283"/>
      <c r="Q29" s="269"/>
      <c r="R29" s="287"/>
      <c r="S29" s="269"/>
      <c r="T29" s="269"/>
      <c r="U29" s="287"/>
      <c r="V29" s="269"/>
      <c r="W29" s="269"/>
      <c r="X29" s="269"/>
      <c r="Y29" s="269"/>
      <c r="Z29" s="269"/>
      <c r="AA29" s="685" t="s">
        <v>235</v>
      </c>
      <c r="AB29" s="685"/>
      <c r="AC29" s="685"/>
      <c r="AD29" s="685"/>
      <c r="AE29" s="685"/>
      <c r="AF29" s="685"/>
      <c r="AG29" s="685"/>
      <c r="AH29" s="685"/>
      <c r="AI29" s="269"/>
      <c r="AJ29" s="269"/>
      <c r="AK29" s="269"/>
      <c r="AL29" s="269"/>
      <c r="AM29" s="269"/>
    </row>
    <row r="30" spans="1:39" ht="18" customHeight="1">
      <c r="A30" s="270" t="s">
        <v>236</v>
      </c>
      <c r="B30" s="271" t="s">
        <v>237</v>
      </c>
      <c r="C30" s="269"/>
      <c r="D30" s="269"/>
      <c r="E30" s="269"/>
      <c r="F30" s="269"/>
      <c r="G30" s="269"/>
      <c r="H30" s="269"/>
      <c r="I30" s="269" t="s">
        <v>238</v>
      </c>
      <c r="J30" s="288"/>
      <c r="K30" s="288"/>
      <c r="L30" s="288"/>
      <c r="M30" s="289"/>
      <c r="N30" s="290"/>
      <c r="O30" s="290"/>
      <c r="P30" s="674" t="s">
        <v>239</v>
      </c>
      <c r="Q30" s="675"/>
      <c r="R30" s="672"/>
      <c r="S30" s="665" t="s">
        <v>240</v>
      </c>
      <c r="T30" s="666"/>
      <c r="U30" s="666"/>
      <c r="V30" s="666"/>
      <c r="W30" s="666"/>
      <c r="X30" s="292" t="s">
        <v>241</v>
      </c>
      <c r="Y30" s="291" t="s">
        <v>173</v>
      </c>
      <c r="Z30" s="686"/>
      <c r="AA30" s="686"/>
      <c r="AB30" s="293" t="s">
        <v>224</v>
      </c>
      <c r="AC30" s="294" t="s">
        <v>242</v>
      </c>
      <c r="AD30" s="295"/>
      <c r="AE30" s="295"/>
      <c r="AF30" s="687"/>
      <c r="AG30" s="687"/>
      <c r="AH30" s="688"/>
      <c r="AI30" s="269"/>
      <c r="AJ30" s="269"/>
      <c r="AK30" s="269"/>
      <c r="AL30" s="269"/>
      <c r="AM30" s="269"/>
    </row>
    <row r="31" spans="1:39" ht="15" customHeight="1">
      <c r="A31" s="270"/>
      <c r="B31" s="271"/>
      <c r="C31" s="269"/>
      <c r="D31" s="269"/>
      <c r="E31" s="269"/>
      <c r="F31" s="269"/>
      <c r="G31" s="269"/>
      <c r="H31" s="269"/>
      <c r="I31" s="269"/>
      <c r="J31" s="288"/>
      <c r="K31" s="288"/>
      <c r="L31" s="288"/>
      <c r="M31" s="289"/>
      <c r="N31" s="290"/>
      <c r="O31" s="290"/>
      <c r="P31" s="671"/>
      <c r="Q31" s="670"/>
      <c r="R31" s="669"/>
      <c r="S31" s="296"/>
      <c r="T31" s="297"/>
      <c r="U31" s="297"/>
      <c r="V31" s="297"/>
      <c r="W31" s="297"/>
      <c r="X31" s="297"/>
      <c r="Y31" s="298"/>
      <c r="Z31" s="298"/>
      <c r="AA31" s="676" t="s">
        <v>243</v>
      </c>
      <c r="AB31" s="677"/>
      <c r="AC31" s="677"/>
      <c r="AD31" s="677"/>
      <c r="AE31" s="677"/>
      <c r="AF31" s="677"/>
      <c r="AG31" s="677"/>
      <c r="AH31" s="678"/>
      <c r="AI31" s="269"/>
      <c r="AJ31" s="269"/>
      <c r="AK31" s="269"/>
      <c r="AL31" s="269"/>
      <c r="AM31" s="269"/>
    </row>
    <row r="32" spans="1:39" ht="15" customHeight="1">
      <c r="A32" s="270"/>
      <c r="B32" s="271"/>
      <c r="C32" s="269"/>
      <c r="D32" s="269"/>
      <c r="E32" s="269"/>
      <c r="F32" s="269"/>
      <c r="G32" s="269"/>
      <c r="H32" s="269"/>
      <c r="I32" s="269"/>
      <c r="J32" s="288"/>
      <c r="K32" s="288"/>
      <c r="L32" s="288"/>
      <c r="M32" s="289"/>
      <c r="N32" s="290"/>
      <c r="O32" s="290"/>
      <c r="P32" s="668"/>
      <c r="Q32" s="663"/>
      <c r="R32" s="664"/>
      <c r="S32" s="667" t="s">
        <v>244</v>
      </c>
      <c r="T32" s="744"/>
      <c r="U32" s="744"/>
      <c r="V32" s="744"/>
      <c r="W32" s="744"/>
      <c r="X32" s="300" t="s">
        <v>241</v>
      </c>
      <c r="Y32" s="299" t="s">
        <v>245</v>
      </c>
      <c r="Z32" s="673"/>
      <c r="AA32" s="673"/>
      <c r="AB32" s="301" t="s">
        <v>224</v>
      </c>
      <c r="AC32" s="302"/>
      <c r="AD32" s="303" t="s">
        <v>246</v>
      </c>
      <c r="AE32" s="304"/>
      <c r="AF32" s="301"/>
      <c r="AG32" s="304"/>
      <c r="AH32" s="305"/>
      <c r="AI32" s="269"/>
      <c r="AJ32" s="269"/>
      <c r="AK32" s="269"/>
      <c r="AL32" s="269"/>
      <c r="AM32" s="269"/>
    </row>
    <row r="33" spans="1:39" ht="15" customHeight="1">
      <c r="A33" s="306"/>
      <c r="B33" s="307"/>
      <c r="C33" s="269"/>
      <c r="D33" s="269"/>
      <c r="E33" s="269"/>
      <c r="F33" s="269"/>
      <c r="G33" s="269"/>
      <c r="H33" s="269"/>
      <c r="I33" s="288"/>
      <c r="J33" s="288"/>
      <c r="K33" s="288"/>
      <c r="L33" s="288"/>
      <c r="M33" s="289"/>
      <c r="N33" s="290"/>
      <c r="O33" s="290"/>
      <c r="P33" s="747"/>
      <c r="Q33" s="747"/>
      <c r="R33" s="747"/>
      <c r="S33" s="747"/>
      <c r="T33" s="747"/>
      <c r="U33" s="747"/>
      <c r="V33" s="747"/>
      <c r="W33" s="747"/>
      <c r="X33" s="747"/>
      <c r="Y33" s="684" t="s">
        <v>247</v>
      </c>
      <c r="Z33" s="684"/>
      <c r="AA33" s="684" t="s">
        <v>248</v>
      </c>
      <c r="AB33" s="684"/>
      <c r="AC33" s="684" t="s">
        <v>249</v>
      </c>
      <c r="AD33" s="684"/>
      <c r="AE33" s="684" t="s">
        <v>250</v>
      </c>
      <c r="AF33" s="684"/>
      <c r="AG33" s="684" t="s">
        <v>251</v>
      </c>
      <c r="AH33" s="684"/>
      <c r="AI33" s="269"/>
      <c r="AJ33" s="269"/>
      <c r="AK33" s="269"/>
      <c r="AL33" s="269"/>
      <c r="AM33" s="269"/>
    </row>
    <row r="34" spans="1:39" ht="15" customHeight="1">
      <c r="A34" s="306"/>
      <c r="B34" s="307"/>
      <c r="C34" s="269"/>
      <c r="D34" s="269"/>
      <c r="E34" s="269"/>
      <c r="F34" s="269"/>
      <c r="G34" s="269"/>
      <c r="H34" s="269"/>
      <c r="I34" s="288"/>
      <c r="J34" s="288"/>
      <c r="K34" s="288"/>
      <c r="L34" s="288"/>
      <c r="M34" s="289"/>
      <c r="N34" s="290"/>
      <c r="O34" s="290"/>
      <c r="P34" s="745" t="s">
        <v>252</v>
      </c>
      <c r="Q34" s="745"/>
      <c r="R34" s="745"/>
      <c r="S34" s="745"/>
      <c r="T34" s="745"/>
      <c r="U34" s="745"/>
      <c r="V34" s="745"/>
      <c r="W34" s="745"/>
      <c r="X34" s="745"/>
      <c r="Y34" s="746" t="s">
        <v>253</v>
      </c>
      <c r="Z34" s="746"/>
      <c r="AA34" s="746" t="s">
        <v>253</v>
      </c>
      <c r="AB34" s="746"/>
      <c r="AC34" s="746" t="s">
        <v>253</v>
      </c>
      <c r="AD34" s="746"/>
      <c r="AE34" s="746" t="s">
        <v>253</v>
      </c>
      <c r="AF34" s="746"/>
      <c r="AG34" s="746" t="s">
        <v>253</v>
      </c>
      <c r="AH34" s="746"/>
      <c r="AI34" s="269"/>
      <c r="AJ34" s="269"/>
      <c r="AK34" s="269"/>
      <c r="AL34" s="269"/>
      <c r="AM34" s="269"/>
    </row>
    <row r="35" spans="1:39" ht="15" customHeight="1">
      <c r="A35" s="306"/>
      <c r="B35" s="307"/>
      <c r="C35" s="269"/>
      <c r="D35" s="269"/>
      <c r="E35" s="269"/>
      <c r="F35" s="269"/>
      <c r="G35" s="269"/>
      <c r="H35" s="269"/>
      <c r="I35" s="288"/>
      <c r="J35" s="288"/>
      <c r="K35" s="288"/>
      <c r="L35" s="288"/>
      <c r="M35" s="289"/>
      <c r="N35" s="290"/>
      <c r="O35" s="290"/>
      <c r="P35" s="745" t="s">
        <v>254</v>
      </c>
      <c r="Q35" s="745"/>
      <c r="R35" s="745"/>
      <c r="S35" s="745"/>
      <c r="T35" s="745"/>
      <c r="U35" s="745"/>
      <c r="V35" s="745"/>
      <c r="W35" s="745"/>
      <c r="X35" s="745"/>
      <c r="Y35" s="746" t="s">
        <v>253</v>
      </c>
      <c r="Z35" s="746"/>
      <c r="AA35" s="746" t="s">
        <v>253</v>
      </c>
      <c r="AB35" s="746"/>
      <c r="AC35" s="746" t="s">
        <v>253</v>
      </c>
      <c r="AD35" s="746"/>
      <c r="AE35" s="746" t="s">
        <v>253</v>
      </c>
      <c r="AF35" s="746"/>
      <c r="AG35" s="746" t="s">
        <v>253</v>
      </c>
      <c r="AH35" s="746"/>
      <c r="AI35" s="269"/>
      <c r="AJ35" s="269"/>
      <c r="AK35" s="269"/>
      <c r="AL35" s="269"/>
      <c r="AM35" s="269"/>
    </row>
    <row r="36" spans="1:39" ht="15" customHeight="1">
      <c r="A36" s="281"/>
      <c r="B36" s="269"/>
      <c r="C36" s="269"/>
      <c r="D36" s="269"/>
      <c r="E36" s="269"/>
      <c r="F36" s="269"/>
      <c r="G36" s="269"/>
      <c r="H36" s="269"/>
      <c r="I36" s="269"/>
      <c r="J36" s="269"/>
      <c r="K36" s="269"/>
      <c r="L36" s="269"/>
      <c r="M36" s="269"/>
      <c r="N36" s="269"/>
      <c r="O36" s="269"/>
      <c r="P36" s="745" t="s">
        <v>255</v>
      </c>
      <c r="Q36" s="745"/>
      <c r="R36" s="745"/>
      <c r="S36" s="745"/>
      <c r="T36" s="745"/>
      <c r="U36" s="745"/>
      <c r="V36" s="745"/>
      <c r="W36" s="745"/>
      <c r="X36" s="745"/>
      <c r="Y36" s="746" t="s">
        <v>253</v>
      </c>
      <c r="Z36" s="746"/>
      <c r="AA36" s="746" t="s">
        <v>253</v>
      </c>
      <c r="AB36" s="746"/>
      <c r="AC36" s="684" t="s">
        <v>256</v>
      </c>
      <c r="AD36" s="684"/>
      <c r="AE36" s="684" t="s">
        <v>256</v>
      </c>
      <c r="AF36" s="684"/>
      <c r="AG36" s="684" t="s">
        <v>256</v>
      </c>
      <c r="AH36" s="684"/>
      <c r="AI36" s="269"/>
      <c r="AJ36" s="269"/>
      <c r="AK36" s="269"/>
      <c r="AL36" s="269"/>
      <c r="AM36" s="269"/>
    </row>
    <row r="37" spans="1:39" ht="15" customHeight="1">
      <c r="A37" s="281"/>
      <c r="B37" s="269"/>
      <c r="C37" s="269"/>
      <c r="D37" s="269"/>
      <c r="E37" s="269"/>
      <c r="F37" s="269"/>
      <c r="G37" s="269"/>
      <c r="H37" s="269"/>
      <c r="I37" s="269"/>
      <c r="J37" s="269"/>
      <c r="K37" s="269"/>
      <c r="L37" s="269"/>
      <c r="M37" s="269"/>
      <c r="N37" s="269"/>
      <c r="O37" s="269"/>
      <c r="P37" s="745" t="s">
        <v>257</v>
      </c>
      <c r="Q37" s="745"/>
      <c r="R37" s="745"/>
      <c r="S37" s="745"/>
      <c r="T37" s="745"/>
      <c r="U37" s="745"/>
      <c r="V37" s="745"/>
      <c r="W37" s="745"/>
      <c r="X37" s="745"/>
      <c r="Y37" s="746" t="s">
        <v>253</v>
      </c>
      <c r="Z37" s="746"/>
      <c r="AA37" s="746"/>
      <c r="AB37" s="746"/>
      <c r="AC37" s="746"/>
      <c r="AD37" s="746"/>
      <c r="AE37" s="746"/>
      <c r="AF37" s="746"/>
      <c r="AG37" s="746"/>
      <c r="AH37" s="746"/>
      <c r="AI37" s="269"/>
      <c r="AJ37" s="269"/>
      <c r="AK37" s="269"/>
      <c r="AL37" s="269"/>
      <c r="AM37" s="269"/>
    </row>
    <row r="38" spans="1:39" ht="15" customHeight="1">
      <c r="A38" s="281"/>
      <c r="B38" s="269"/>
      <c r="C38" s="269"/>
      <c r="D38" s="269"/>
      <c r="E38" s="269"/>
      <c r="F38" s="269"/>
      <c r="G38" s="269"/>
      <c r="H38" s="269"/>
      <c r="I38" s="269"/>
      <c r="J38" s="269"/>
      <c r="K38" s="269"/>
      <c r="L38" s="269"/>
      <c r="M38" s="269"/>
      <c r="N38" s="269"/>
      <c r="O38" s="269"/>
      <c r="P38" s="284"/>
      <c r="Q38" s="269"/>
      <c r="R38" s="269"/>
      <c r="S38" s="269"/>
      <c r="T38" s="269"/>
      <c r="U38" s="269"/>
      <c r="V38" s="269"/>
      <c r="W38" s="269"/>
      <c r="X38" s="269"/>
      <c r="Y38" s="308" t="s">
        <v>258</v>
      </c>
      <c r="Z38" s="269"/>
      <c r="AA38" s="269"/>
      <c r="AB38" s="269"/>
      <c r="AC38" s="269"/>
      <c r="AD38" s="269"/>
      <c r="AE38" s="269"/>
      <c r="AF38" s="269"/>
      <c r="AG38" s="269"/>
      <c r="AH38" s="269"/>
      <c r="AI38" s="269"/>
      <c r="AJ38" s="269"/>
      <c r="AK38" s="269"/>
      <c r="AL38" s="269"/>
      <c r="AM38" s="269"/>
    </row>
    <row r="39" spans="1:39" ht="8.25" customHeight="1">
      <c r="A39" s="281"/>
      <c r="B39" s="269"/>
      <c r="C39" s="269"/>
      <c r="D39" s="269"/>
      <c r="E39" s="269"/>
      <c r="F39" s="269"/>
      <c r="G39" s="269"/>
      <c r="H39" s="269"/>
      <c r="P39" s="284"/>
      <c r="Q39" s="269"/>
      <c r="R39" s="269"/>
      <c r="S39" s="269"/>
      <c r="T39" s="269"/>
      <c r="U39" s="269"/>
      <c r="V39" s="269"/>
      <c r="W39" s="269"/>
      <c r="X39" s="269"/>
      <c r="Y39" s="309"/>
      <c r="Z39" s="269"/>
      <c r="AA39" s="269"/>
      <c r="AB39" s="269"/>
      <c r="AC39" s="269"/>
      <c r="AD39" s="269"/>
      <c r="AE39" s="269"/>
      <c r="AF39" s="269"/>
      <c r="AG39" s="269"/>
      <c r="AH39" s="269"/>
      <c r="AI39" s="269"/>
      <c r="AJ39" s="269"/>
      <c r="AK39" s="269"/>
      <c r="AL39" s="269"/>
      <c r="AM39" s="269"/>
    </row>
    <row r="40" spans="1:39" ht="18" customHeight="1">
      <c r="A40" s="273"/>
      <c r="B40" s="269"/>
      <c r="C40" s="269"/>
      <c r="D40" s="310" t="s">
        <v>259</v>
      </c>
      <c r="E40" s="310"/>
      <c r="F40" s="310"/>
      <c r="G40" s="310"/>
      <c r="H40" s="310"/>
      <c r="L40" s="748" t="s">
        <v>260</v>
      </c>
      <c r="M40" s="748"/>
      <c r="N40" s="748"/>
      <c r="O40" s="748"/>
      <c r="P40" s="749"/>
      <c r="Q40" s="749"/>
      <c r="R40" s="749"/>
      <c r="S40" s="749"/>
      <c r="T40" s="749"/>
      <c r="U40" s="749"/>
      <c r="V40" s="749"/>
      <c r="W40" s="749"/>
      <c r="X40" s="749"/>
      <c r="Y40" s="749"/>
      <c r="Z40" s="749"/>
      <c r="AA40" s="749"/>
      <c r="AB40" s="749"/>
      <c r="AC40" s="749"/>
      <c r="AD40" s="749"/>
      <c r="AE40" s="749"/>
      <c r="AF40" s="749"/>
      <c r="AG40" s="749"/>
      <c r="AH40" s="749"/>
      <c r="AI40" s="269"/>
      <c r="AJ40" s="269"/>
      <c r="AK40" s="269"/>
      <c r="AL40" s="269"/>
      <c r="AM40" s="269"/>
    </row>
    <row r="41" spans="1:39" ht="18" customHeight="1">
      <c r="A41" s="273"/>
      <c r="B41" s="269"/>
      <c r="C41" s="269"/>
      <c r="D41" s="269"/>
      <c r="E41" s="269"/>
      <c r="F41" s="312"/>
      <c r="G41" s="312"/>
      <c r="H41" s="312"/>
      <c r="I41" s="312"/>
      <c r="L41" s="312" t="s">
        <v>261</v>
      </c>
      <c r="M41" s="312"/>
      <c r="N41" s="312"/>
      <c r="O41" s="312"/>
      <c r="P41" s="750"/>
      <c r="Q41" s="750"/>
      <c r="R41" s="750"/>
      <c r="S41" s="750"/>
      <c r="T41" s="750"/>
      <c r="U41" s="750"/>
      <c r="V41" s="750"/>
      <c r="W41" s="750"/>
      <c r="X41" s="750"/>
      <c r="Y41" s="750"/>
      <c r="Z41" s="750"/>
      <c r="AA41" s="750"/>
      <c r="AB41" s="750"/>
      <c r="AC41" s="750"/>
      <c r="AD41" s="750"/>
      <c r="AE41" s="750"/>
      <c r="AF41" s="750"/>
      <c r="AG41" s="750"/>
      <c r="AH41" s="750"/>
      <c r="AI41" s="269"/>
      <c r="AJ41" s="269"/>
      <c r="AK41" s="269"/>
      <c r="AL41" s="269"/>
      <c r="AM41" s="269"/>
    </row>
    <row r="42" spans="1:39" ht="15" customHeight="1">
      <c r="A42" s="273"/>
      <c r="B42" s="269"/>
      <c r="C42" s="269"/>
      <c r="D42" s="269"/>
      <c r="E42" s="269"/>
      <c r="F42" s="269"/>
      <c r="G42" s="269"/>
      <c r="H42" s="312"/>
      <c r="I42" s="269"/>
      <c r="J42" s="269"/>
      <c r="L42" s="269"/>
      <c r="M42" s="269"/>
      <c r="N42" s="269"/>
      <c r="O42" s="269"/>
      <c r="P42" s="313"/>
      <c r="Q42" s="290"/>
      <c r="R42" s="290"/>
      <c r="S42" s="290"/>
      <c r="T42" s="290"/>
      <c r="U42" s="290"/>
      <c r="V42" s="290"/>
      <c r="W42" s="290"/>
      <c r="X42" s="290"/>
      <c r="Y42" s="314"/>
      <c r="Z42" s="262"/>
      <c r="AA42" s="273"/>
      <c r="AB42" s="273"/>
      <c r="AC42" s="284"/>
      <c r="AD42" s="269"/>
      <c r="AE42" s="269"/>
      <c r="AF42" s="269"/>
      <c r="AG42" s="269"/>
      <c r="AH42" s="269"/>
      <c r="AI42" s="269"/>
      <c r="AJ42" s="269"/>
      <c r="AK42" s="269"/>
      <c r="AL42" s="269"/>
      <c r="AM42" s="269"/>
    </row>
    <row r="43" spans="1:39" ht="18" customHeight="1">
      <c r="A43" s="273"/>
      <c r="B43" s="269"/>
      <c r="C43" s="269"/>
      <c r="D43" s="310" t="s">
        <v>262</v>
      </c>
      <c r="E43" s="311"/>
      <c r="F43" s="311"/>
      <c r="G43" s="311"/>
      <c r="H43" s="311"/>
      <c r="I43" s="311"/>
      <c r="J43" s="311"/>
      <c r="L43" s="748" t="s">
        <v>260</v>
      </c>
      <c r="M43" s="748"/>
      <c r="N43" s="748"/>
      <c r="O43" s="748"/>
      <c r="P43" s="749"/>
      <c r="Q43" s="749"/>
      <c r="R43" s="749"/>
      <c r="S43" s="749"/>
      <c r="T43" s="749"/>
      <c r="U43" s="749"/>
      <c r="V43" s="749"/>
      <c r="W43" s="749"/>
      <c r="X43" s="749"/>
      <c r="Y43" s="749"/>
      <c r="Z43" s="749"/>
      <c r="AA43" s="749"/>
      <c r="AB43" s="749"/>
      <c r="AC43" s="749"/>
      <c r="AD43" s="749"/>
      <c r="AE43" s="749"/>
      <c r="AF43" s="749"/>
      <c r="AG43" s="749"/>
      <c r="AH43" s="749"/>
      <c r="AI43" s="269"/>
      <c r="AJ43" s="269"/>
      <c r="AK43" s="269"/>
      <c r="AL43" s="269"/>
      <c r="AM43" s="269"/>
    </row>
    <row r="44" spans="1:39" ht="18" customHeight="1">
      <c r="A44" s="273"/>
      <c r="B44" s="269"/>
      <c r="C44" s="269"/>
      <c r="D44" s="269"/>
      <c r="E44" s="269"/>
      <c r="F44" s="269"/>
      <c r="G44" s="312"/>
      <c r="H44" s="312"/>
      <c r="I44" s="312"/>
      <c r="J44" s="312"/>
      <c r="K44" s="312"/>
      <c r="L44" s="312" t="s">
        <v>261</v>
      </c>
      <c r="M44" s="312"/>
      <c r="N44" s="312"/>
      <c r="O44" s="312"/>
      <c r="P44" s="750"/>
      <c r="Q44" s="750"/>
      <c r="R44" s="750"/>
      <c r="S44" s="750"/>
      <c r="T44" s="750"/>
      <c r="U44" s="750"/>
      <c r="V44" s="750"/>
      <c r="W44" s="750"/>
      <c r="X44" s="750"/>
      <c r="Y44" s="750"/>
      <c r="Z44" s="750"/>
      <c r="AA44" s="750"/>
      <c r="AB44" s="750"/>
      <c r="AC44" s="750"/>
      <c r="AD44" s="750"/>
      <c r="AE44" s="750"/>
      <c r="AF44" s="750"/>
      <c r="AG44" s="750"/>
      <c r="AH44" s="750"/>
      <c r="AI44" s="269"/>
      <c r="AJ44" s="269"/>
      <c r="AK44" s="269"/>
      <c r="AL44" s="269"/>
      <c r="AM44" s="269"/>
    </row>
    <row r="45" spans="1:39" ht="16.5" customHeight="1">
      <c r="A45" s="273"/>
      <c r="B45" s="269"/>
      <c r="C45" s="269"/>
      <c r="D45" s="269"/>
      <c r="E45" s="269"/>
      <c r="F45" s="269"/>
      <c r="G45" s="269"/>
      <c r="H45" s="269"/>
      <c r="I45" s="312"/>
      <c r="J45" s="269"/>
      <c r="K45" s="312"/>
      <c r="L45" s="269"/>
      <c r="M45" s="269"/>
      <c r="N45" s="269"/>
      <c r="O45" s="269"/>
      <c r="P45" s="315"/>
      <c r="Q45" s="315"/>
      <c r="R45" s="315"/>
      <c r="S45" s="315"/>
      <c r="T45" s="315"/>
      <c r="U45" s="315"/>
      <c r="V45" s="315"/>
      <c r="W45" s="315"/>
      <c r="X45" s="315"/>
      <c r="Y45" s="315"/>
      <c r="Z45" s="315"/>
      <c r="AA45" s="315"/>
      <c r="AB45" s="315"/>
      <c r="AC45" s="315"/>
      <c r="AD45" s="315"/>
      <c r="AE45" s="315"/>
      <c r="AF45" s="315"/>
      <c r="AG45" s="315"/>
      <c r="AH45" s="315"/>
      <c r="AI45" s="269"/>
      <c r="AJ45" s="269"/>
      <c r="AK45" s="269"/>
      <c r="AL45" s="269"/>
      <c r="AM45" s="269"/>
    </row>
    <row r="46" spans="1:39" ht="18" customHeight="1">
      <c r="A46" s="273"/>
      <c r="B46" s="269"/>
      <c r="C46" s="269"/>
      <c r="D46" s="269"/>
      <c r="E46" s="269"/>
      <c r="F46" s="269"/>
      <c r="G46" s="269"/>
      <c r="H46" s="269"/>
      <c r="I46" s="273" t="s">
        <v>263</v>
      </c>
      <c r="J46" s="269"/>
      <c r="K46" s="312"/>
      <c r="L46" s="269"/>
      <c r="M46" s="269"/>
      <c r="N46" s="269"/>
      <c r="O46" s="269"/>
      <c r="P46" s="751"/>
      <c r="Q46" s="751"/>
      <c r="R46" s="751"/>
      <c r="S46" s="751"/>
      <c r="T46" s="751"/>
      <c r="U46" s="751"/>
      <c r="V46" s="751"/>
      <c r="W46" s="751"/>
      <c r="X46" s="751"/>
      <c r="Y46" s="273" t="s">
        <v>264</v>
      </c>
      <c r="Z46" s="284" t="s">
        <v>265</v>
      </c>
      <c r="AA46" s="315"/>
      <c r="AB46" s="315"/>
      <c r="AC46" s="315"/>
      <c r="AD46" s="315"/>
      <c r="AE46" s="315"/>
      <c r="AF46" s="315"/>
      <c r="AG46" s="315"/>
      <c r="AH46" s="315"/>
      <c r="AI46" s="269"/>
      <c r="AJ46" s="269"/>
      <c r="AK46" s="269"/>
      <c r="AL46" s="269"/>
      <c r="AM46" s="269"/>
    </row>
    <row r="47" spans="1:39" ht="15" customHeight="1">
      <c r="A47" s="306"/>
      <c r="B47" s="307"/>
      <c r="C47" s="269"/>
      <c r="D47" s="269"/>
      <c r="E47" s="269"/>
      <c r="F47" s="269"/>
      <c r="G47" s="269"/>
      <c r="H47" s="269"/>
      <c r="I47" s="269"/>
      <c r="J47" s="269"/>
      <c r="K47" s="269"/>
      <c r="L47" s="269"/>
      <c r="N47" s="269"/>
      <c r="O47" s="269"/>
      <c r="P47" s="269"/>
      <c r="Q47" s="269"/>
      <c r="R47" s="269"/>
      <c r="V47" s="284"/>
      <c r="W47" s="269"/>
      <c r="X47" s="269"/>
      <c r="Y47" s="269"/>
      <c r="Z47" s="269"/>
      <c r="AA47" s="269"/>
      <c r="AB47" s="284"/>
      <c r="AC47" s="269"/>
      <c r="AD47" s="269"/>
      <c r="AE47" s="269"/>
      <c r="AF47" s="269"/>
      <c r="AG47" s="316"/>
      <c r="AH47" s="316"/>
      <c r="AI47" s="269"/>
      <c r="AJ47" s="269"/>
      <c r="AK47" s="269"/>
      <c r="AL47" s="269"/>
      <c r="AM47" s="269"/>
    </row>
    <row r="48" spans="1:39" ht="18" customHeight="1">
      <c r="A48" s="270" t="s">
        <v>266</v>
      </c>
      <c r="B48" s="317" t="s">
        <v>267</v>
      </c>
      <c r="C48" s="269"/>
      <c r="D48" s="269"/>
      <c r="E48" s="269"/>
      <c r="F48" s="269"/>
      <c r="G48" s="269"/>
      <c r="H48" s="269"/>
      <c r="I48" s="269"/>
      <c r="J48" s="269"/>
      <c r="K48" s="269"/>
      <c r="L48" s="269"/>
      <c r="M48" s="269"/>
      <c r="N48" s="269"/>
      <c r="O48" s="269"/>
      <c r="P48" s="269"/>
      <c r="Q48" s="269"/>
      <c r="R48" s="269"/>
      <c r="S48" s="269"/>
      <c r="T48" s="269"/>
      <c r="U48" s="269"/>
      <c r="V48" s="269"/>
      <c r="W48" s="269"/>
      <c r="X48" s="269"/>
      <c r="Y48" s="269"/>
      <c r="Z48" s="269"/>
      <c r="AA48" s="269"/>
      <c r="AB48" s="269"/>
      <c r="AC48" s="269"/>
      <c r="AD48" s="269"/>
      <c r="AE48" s="269"/>
      <c r="AF48" s="269"/>
      <c r="AG48" s="269"/>
      <c r="AH48" s="269"/>
      <c r="AI48" s="269"/>
      <c r="AJ48" s="269"/>
      <c r="AK48" s="269"/>
      <c r="AL48" s="269"/>
      <c r="AM48" s="269"/>
    </row>
    <row r="49" spans="1:39" ht="12" customHeight="1">
      <c r="A49" s="306"/>
      <c r="C49" s="307"/>
      <c r="D49" s="269"/>
      <c r="E49" s="269"/>
      <c r="F49" s="269"/>
      <c r="G49" s="269"/>
      <c r="H49" s="269"/>
      <c r="I49" s="269"/>
      <c r="J49" s="269"/>
      <c r="K49" s="269"/>
      <c r="L49" s="269"/>
      <c r="N49" s="269"/>
      <c r="O49" s="269"/>
      <c r="P49" s="269"/>
      <c r="Q49" s="269"/>
      <c r="R49" s="269"/>
      <c r="S49" s="273"/>
      <c r="T49" s="273"/>
      <c r="U49" s="273"/>
      <c r="V49" s="273"/>
      <c r="W49" s="273"/>
      <c r="X49" s="273"/>
      <c r="Y49" s="284"/>
      <c r="Z49" s="269"/>
      <c r="AA49" s="269"/>
      <c r="AB49" s="269"/>
      <c r="AC49" s="269"/>
      <c r="AD49" s="269"/>
      <c r="AE49" s="269"/>
      <c r="AF49" s="269"/>
      <c r="AG49" s="316"/>
      <c r="AH49" s="316"/>
      <c r="AI49" s="269"/>
      <c r="AJ49" s="269"/>
      <c r="AK49" s="269"/>
      <c r="AL49" s="269"/>
      <c r="AM49" s="269"/>
    </row>
    <row r="50" spans="1:39" ht="21" customHeight="1">
      <c r="A50" s="306"/>
      <c r="C50" s="307" t="s">
        <v>268</v>
      </c>
      <c r="D50" s="312"/>
      <c r="E50" s="269"/>
      <c r="F50" s="269"/>
      <c r="G50" s="269"/>
      <c r="H50" s="269"/>
      <c r="I50" s="269"/>
      <c r="J50" s="269"/>
      <c r="K50" s="269"/>
      <c r="L50" s="318"/>
      <c r="M50" s="262"/>
      <c r="N50" s="319"/>
      <c r="O50" s="319"/>
      <c r="P50" s="752">
        <f>IF(ISERROR(U373),"",IF(AI321=2,"",U373))</f>
      </c>
      <c r="Q50" s="753"/>
      <c r="R50" s="753"/>
      <c r="S50" s="753"/>
      <c r="T50" s="753"/>
      <c r="U50" s="754"/>
      <c r="W50" s="310" t="s">
        <v>269</v>
      </c>
      <c r="X50" s="273"/>
      <c r="Y50" s="273"/>
      <c r="Z50" s="755" t="s">
        <v>270</v>
      </c>
      <c r="AA50" s="756"/>
      <c r="AB50" s="756"/>
      <c r="AC50" s="756"/>
      <c r="AD50" s="756"/>
      <c r="AE50" s="756"/>
      <c r="AF50" s="756"/>
      <c r="AG50" s="756"/>
      <c r="AH50" s="756"/>
      <c r="AI50" s="756"/>
      <c r="AJ50" s="269"/>
      <c r="AK50" s="269"/>
      <c r="AL50" s="269"/>
      <c r="AM50" s="269"/>
    </row>
    <row r="51" spans="1:39" ht="10.5" customHeight="1">
      <c r="A51" s="306"/>
      <c r="B51" s="321"/>
      <c r="C51" s="322"/>
      <c r="D51" s="322"/>
      <c r="E51" s="316"/>
      <c r="F51" s="316"/>
      <c r="G51" s="316"/>
      <c r="H51" s="316"/>
      <c r="I51" s="316"/>
      <c r="J51" s="316"/>
      <c r="K51" s="316"/>
      <c r="L51" s="316"/>
      <c r="M51" s="316"/>
      <c r="N51" s="316"/>
      <c r="O51" s="316"/>
      <c r="P51" s="316"/>
      <c r="Q51" s="316"/>
      <c r="R51" s="316"/>
      <c r="S51" s="316"/>
      <c r="U51" s="316"/>
      <c r="W51" s="322"/>
      <c r="X51" s="316"/>
      <c r="Y51" s="316"/>
      <c r="Z51" s="316"/>
      <c r="AA51" s="316"/>
      <c r="AB51" s="316"/>
      <c r="AC51" s="316"/>
      <c r="AD51" s="316"/>
      <c r="AE51" s="316"/>
      <c r="AF51" s="316"/>
      <c r="AG51" s="316"/>
      <c r="AH51" s="316"/>
      <c r="AI51" s="269"/>
      <c r="AJ51" s="269"/>
      <c r="AK51" s="269"/>
      <c r="AL51" s="269"/>
      <c r="AM51" s="269"/>
    </row>
    <row r="52" spans="1:39" ht="21" customHeight="1">
      <c r="A52" s="306"/>
      <c r="C52" s="307" t="s">
        <v>271</v>
      </c>
      <c r="D52" s="312"/>
      <c r="E52" s="269"/>
      <c r="F52" s="269"/>
      <c r="G52" s="269"/>
      <c r="H52" s="269"/>
      <c r="I52" s="269"/>
      <c r="J52" s="269"/>
      <c r="K52" s="269"/>
      <c r="L52" s="323"/>
      <c r="M52" s="262"/>
      <c r="N52" s="319"/>
      <c r="O52" s="319"/>
      <c r="P52" s="752">
        <f>IF(ISERROR(U374),"",IF(AI321=2,"",U374))</f>
      </c>
      <c r="Q52" s="753"/>
      <c r="R52" s="753"/>
      <c r="S52" s="753"/>
      <c r="T52" s="753"/>
      <c r="U52" s="754"/>
      <c r="W52" s="324" t="s">
        <v>272</v>
      </c>
      <c r="Z52" s="755" t="s">
        <v>273</v>
      </c>
      <c r="AA52" s="757"/>
      <c r="AB52" s="757"/>
      <c r="AC52" s="757"/>
      <c r="AD52" s="757"/>
      <c r="AE52" s="757"/>
      <c r="AF52" s="757"/>
      <c r="AG52" s="757"/>
      <c r="AH52" s="757"/>
      <c r="AI52" s="757"/>
      <c r="AJ52" s="269"/>
      <c r="AK52" s="269"/>
      <c r="AL52" s="269"/>
      <c r="AM52" s="269"/>
    </row>
    <row r="53" spans="1:39" ht="13.5" customHeight="1">
      <c r="A53" s="306"/>
      <c r="C53" s="322"/>
      <c r="D53" s="322"/>
      <c r="E53" s="316"/>
      <c r="F53" s="316"/>
      <c r="G53" s="316"/>
      <c r="H53" s="316"/>
      <c r="I53" s="316"/>
      <c r="J53" s="316"/>
      <c r="K53" s="316"/>
      <c r="M53" s="316"/>
      <c r="N53" s="316"/>
      <c r="O53" s="316"/>
      <c r="P53" s="326">
        <f>IF(OR(P52="",P52&gt;=100),"","削減率が１００％以上でないと申請できません。")</f>
      </c>
      <c r="Q53" s="316"/>
      <c r="R53" s="316"/>
      <c r="S53" s="316"/>
      <c r="U53" s="316"/>
      <c r="W53" s="322"/>
      <c r="X53" s="316"/>
      <c r="Y53" s="316"/>
      <c r="Z53" s="327"/>
      <c r="AA53" s="327"/>
      <c r="AB53" s="327"/>
      <c r="AC53" s="327"/>
      <c r="AD53" s="327"/>
      <c r="AE53" s="327"/>
      <c r="AF53" s="327"/>
      <c r="AG53" s="327"/>
      <c r="AH53" s="327"/>
      <c r="AI53" s="278"/>
      <c r="AJ53" s="269"/>
      <c r="AK53" s="269"/>
      <c r="AL53" s="269"/>
      <c r="AM53" s="269"/>
    </row>
    <row r="54" spans="1:39" ht="21" customHeight="1">
      <c r="A54" s="306"/>
      <c r="C54" s="269" t="s">
        <v>274</v>
      </c>
      <c r="D54" s="328"/>
      <c r="E54" s="328"/>
      <c r="F54" s="328"/>
      <c r="G54" s="328"/>
      <c r="H54" s="328"/>
      <c r="I54" s="328"/>
      <c r="J54" s="328"/>
      <c r="K54" s="328"/>
      <c r="L54" s="328"/>
      <c r="M54" s="328"/>
      <c r="N54" s="328"/>
      <c r="O54" s="329"/>
      <c r="P54" s="752">
        <f>IF(ISERROR(U375),"",IF(AI321=2,"",U375))</f>
      </c>
      <c r="Q54" s="753"/>
      <c r="R54" s="753"/>
      <c r="S54" s="753"/>
      <c r="T54" s="753"/>
      <c r="U54" s="754"/>
      <c r="W54" s="324" t="s">
        <v>272</v>
      </c>
      <c r="X54" s="273"/>
      <c r="Y54" s="273"/>
      <c r="Z54" s="755" t="s">
        <v>275</v>
      </c>
      <c r="AA54" s="757"/>
      <c r="AB54" s="757"/>
      <c r="AC54" s="757"/>
      <c r="AD54" s="757"/>
      <c r="AE54" s="757"/>
      <c r="AF54" s="757"/>
      <c r="AG54" s="757"/>
      <c r="AH54" s="757"/>
      <c r="AI54" s="278"/>
      <c r="AJ54" s="269"/>
      <c r="AK54" s="269"/>
      <c r="AL54" s="269"/>
      <c r="AM54" s="269"/>
    </row>
    <row r="55" spans="1:39" ht="13.5" customHeight="1">
      <c r="A55" s="306"/>
      <c r="C55" s="330"/>
      <c r="D55" s="312"/>
      <c r="E55" s="269"/>
      <c r="F55" s="269"/>
      <c r="G55" s="269"/>
      <c r="H55" s="269"/>
      <c r="I55" s="269"/>
      <c r="J55" s="269"/>
      <c r="K55" s="269"/>
      <c r="L55" s="318"/>
      <c r="M55" s="331"/>
      <c r="N55" s="332"/>
      <c r="O55" s="332"/>
      <c r="P55" s="332"/>
      <c r="Q55" s="332"/>
      <c r="R55" s="332"/>
      <c r="S55" s="332"/>
      <c r="U55" s="273"/>
      <c r="W55" s="310"/>
      <c r="X55" s="273"/>
      <c r="Y55" s="273"/>
      <c r="Z55" s="309"/>
      <c r="AA55" s="278"/>
      <c r="AB55" s="278"/>
      <c r="AC55" s="278"/>
      <c r="AD55" s="278"/>
      <c r="AE55" s="278"/>
      <c r="AF55" s="278"/>
      <c r="AG55" s="327"/>
      <c r="AH55" s="327"/>
      <c r="AI55" s="278"/>
      <c r="AJ55" s="269"/>
      <c r="AK55" s="269"/>
      <c r="AL55" s="269"/>
      <c r="AM55" s="269"/>
    </row>
    <row r="56" spans="1:39" ht="21" customHeight="1">
      <c r="A56" s="306"/>
      <c r="C56" s="307" t="s">
        <v>276</v>
      </c>
      <c r="D56" s="312"/>
      <c r="E56" s="269"/>
      <c r="F56" s="269"/>
      <c r="G56" s="269"/>
      <c r="H56" s="269"/>
      <c r="I56" s="269"/>
      <c r="J56" s="269"/>
      <c r="K56" s="269"/>
      <c r="L56" s="323"/>
      <c r="M56" s="262"/>
      <c r="N56" s="319"/>
      <c r="O56" s="319"/>
      <c r="P56" s="752">
        <f>IF(ISERROR(U376),"",IF(AI321=2,"",U376))</f>
      </c>
      <c r="Q56" s="753"/>
      <c r="R56" s="753"/>
      <c r="S56" s="753"/>
      <c r="T56" s="753"/>
      <c r="U56" s="754"/>
      <c r="W56" s="310" t="s">
        <v>277</v>
      </c>
      <c r="X56" s="273"/>
      <c r="Y56" s="273"/>
      <c r="Z56" s="755" t="s">
        <v>278</v>
      </c>
      <c r="AA56" s="757"/>
      <c r="AB56" s="757"/>
      <c r="AC56" s="757"/>
      <c r="AD56" s="757"/>
      <c r="AE56" s="757"/>
      <c r="AF56" s="757"/>
      <c r="AG56" s="757"/>
      <c r="AH56" s="757"/>
      <c r="AI56" s="757"/>
      <c r="AJ56" s="269"/>
      <c r="AK56" s="269"/>
      <c r="AL56" s="269"/>
      <c r="AM56" s="269"/>
    </row>
    <row r="57" spans="1:39" ht="15" customHeight="1">
      <c r="A57" s="306"/>
      <c r="B57" s="307"/>
      <c r="C57" s="269"/>
      <c r="D57" s="269"/>
      <c r="E57" s="269"/>
      <c r="F57" s="269"/>
      <c r="G57" s="269"/>
      <c r="H57" s="269"/>
      <c r="I57" s="269"/>
      <c r="J57" s="269"/>
      <c r="K57" s="269"/>
      <c r="L57" s="269"/>
      <c r="N57" s="763"/>
      <c r="O57" s="763"/>
      <c r="P57" s="763"/>
      <c r="Q57" s="763"/>
      <c r="R57" s="763"/>
      <c r="V57" s="284"/>
      <c r="W57" s="269"/>
      <c r="X57" s="269"/>
      <c r="Y57" s="269"/>
      <c r="Z57" s="269"/>
      <c r="AA57" s="269"/>
      <c r="AB57" s="284"/>
      <c r="AC57" s="269"/>
      <c r="AD57" s="269"/>
      <c r="AE57" s="269"/>
      <c r="AF57" s="269"/>
      <c r="AG57" s="316"/>
      <c r="AH57" s="316"/>
      <c r="AI57" s="269"/>
      <c r="AJ57" s="269"/>
      <c r="AK57" s="269"/>
      <c r="AL57" s="269"/>
      <c r="AM57" s="269"/>
    </row>
    <row r="58" spans="1:39" ht="18" customHeight="1">
      <c r="A58" s="270" t="s">
        <v>279</v>
      </c>
      <c r="B58" s="271" t="s">
        <v>280</v>
      </c>
      <c r="C58" s="271"/>
      <c r="D58" s="271"/>
      <c r="E58" s="269"/>
      <c r="F58" s="269"/>
      <c r="G58" s="269"/>
      <c r="H58" s="269"/>
      <c r="I58" s="269"/>
      <c r="J58" s="269"/>
      <c r="K58" s="269"/>
      <c r="L58" s="269"/>
      <c r="M58" s="269"/>
      <c r="N58" s="269"/>
      <c r="O58" s="269"/>
      <c r="P58" s="269"/>
      <c r="Q58" s="269"/>
      <c r="R58" s="269"/>
      <c r="S58" s="269"/>
      <c r="T58" s="269"/>
      <c r="U58" s="269"/>
      <c r="V58" s="269"/>
      <c r="W58" s="269"/>
      <c r="X58" s="269"/>
      <c r="Y58" s="269"/>
      <c r="Z58" s="269"/>
      <c r="AA58" s="269"/>
      <c r="AB58" s="269"/>
      <c r="AC58" s="269"/>
      <c r="AD58" s="269"/>
      <c r="AE58" s="269"/>
      <c r="AF58" s="269"/>
      <c r="AG58" s="269"/>
      <c r="AH58" s="269"/>
      <c r="AI58" s="269"/>
      <c r="AJ58" s="269"/>
      <c r="AK58" s="269"/>
      <c r="AL58" s="269"/>
      <c r="AM58" s="269"/>
    </row>
    <row r="59" spans="1:39" ht="15" customHeight="1">
      <c r="A59" s="273"/>
      <c r="B59" s="307" t="s">
        <v>281</v>
      </c>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273"/>
      <c r="AL59" s="273"/>
      <c r="AM59" s="269"/>
    </row>
    <row r="60" spans="1:39" ht="9" customHeight="1">
      <c r="A60" s="273"/>
      <c r="B60" s="307"/>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273"/>
      <c r="AL60" s="273"/>
      <c r="AM60" s="269"/>
    </row>
    <row r="61" spans="1:39" ht="21" customHeight="1">
      <c r="A61" s="273"/>
      <c r="B61" s="333"/>
      <c r="C61" s="334" t="s">
        <v>253</v>
      </c>
      <c r="D61" s="335" t="s">
        <v>282</v>
      </c>
      <c r="E61" s="335"/>
      <c r="F61" s="335"/>
      <c r="G61" s="335"/>
      <c r="H61" s="335"/>
      <c r="I61" s="335"/>
      <c r="J61" s="335"/>
      <c r="K61" s="335"/>
      <c r="L61" s="335"/>
      <c r="M61" s="335"/>
      <c r="N61" s="335"/>
      <c r="O61" s="335"/>
      <c r="P61" s="335"/>
      <c r="Q61" s="335"/>
      <c r="R61" s="335"/>
      <c r="S61" s="334" t="s">
        <v>253</v>
      </c>
      <c r="T61" s="335" t="s">
        <v>283</v>
      </c>
      <c r="U61" s="335"/>
      <c r="V61" s="335"/>
      <c r="W61" s="335"/>
      <c r="X61" s="335"/>
      <c r="Y61" s="335"/>
      <c r="Z61" s="335"/>
      <c r="AA61" s="335"/>
      <c r="AB61" s="335"/>
      <c r="AC61" s="335"/>
      <c r="AD61" s="335"/>
      <c r="AE61" s="335"/>
      <c r="AF61" s="335"/>
      <c r="AG61" s="335"/>
      <c r="AH61" s="336"/>
      <c r="AI61" s="273"/>
      <c r="AJ61" s="273"/>
      <c r="AK61" s="273"/>
      <c r="AL61" s="269"/>
      <c r="AM61" s="269"/>
    </row>
    <row r="62" spans="1:39" ht="21" customHeight="1">
      <c r="A62" s="273"/>
      <c r="B62" s="337"/>
      <c r="C62" s="338" t="s">
        <v>253</v>
      </c>
      <c r="D62" s="269" t="s">
        <v>284</v>
      </c>
      <c r="E62" s="269"/>
      <c r="N62" s="269"/>
      <c r="O62" s="269"/>
      <c r="P62" s="269"/>
      <c r="Q62" s="269"/>
      <c r="R62" s="269"/>
      <c r="S62" s="338" t="s">
        <v>253</v>
      </c>
      <c r="T62" s="269" t="s">
        <v>285</v>
      </c>
      <c r="U62" s="269"/>
      <c r="V62" s="269"/>
      <c r="W62" s="269"/>
      <c r="X62" s="269"/>
      <c r="Y62" s="269"/>
      <c r="Z62" s="269"/>
      <c r="AA62" s="269"/>
      <c r="AB62" s="269"/>
      <c r="AC62" s="269"/>
      <c r="AD62" s="269"/>
      <c r="AE62" s="269"/>
      <c r="AF62" s="269"/>
      <c r="AG62" s="269"/>
      <c r="AH62" s="339"/>
      <c r="AI62" s="273"/>
      <c r="AJ62" s="273"/>
      <c r="AK62" s="273"/>
      <c r="AL62" s="269"/>
      <c r="AM62" s="269"/>
    </row>
    <row r="63" spans="1:39" ht="21" customHeight="1">
      <c r="A63" s="273"/>
      <c r="B63" s="337"/>
      <c r="C63" s="338" t="s">
        <v>253</v>
      </c>
      <c r="D63" s="269" t="s">
        <v>286</v>
      </c>
      <c r="E63" s="269"/>
      <c r="F63" s="269"/>
      <c r="G63" s="269"/>
      <c r="H63" s="269"/>
      <c r="I63" s="269"/>
      <c r="J63" s="269"/>
      <c r="K63" s="269"/>
      <c r="L63" s="269"/>
      <c r="M63" s="269"/>
      <c r="N63" s="269"/>
      <c r="O63" s="269"/>
      <c r="P63" s="269"/>
      <c r="Q63" s="269"/>
      <c r="R63" s="269"/>
      <c r="S63" s="269"/>
      <c r="T63" s="275"/>
      <c r="U63" s="269"/>
      <c r="V63" s="269"/>
      <c r="W63" s="269"/>
      <c r="X63" s="269"/>
      <c r="Y63" s="269"/>
      <c r="Z63" s="269"/>
      <c r="AA63" s="269"/>
      <c r="AB63" s="269"/>
      <c r="AC63" s="269"/>
      <c r="AD63" s="269"/>
      <c r="AE63" s="269"/>
      <c r="AF63" s="269"/>
      <c r="AG63" s="269"/>
      <c r="AH63" s="339"/>
      <c r="AI63" s="273"/>
      <c r="AJ63" s="273"/>
      <c r="AK63" s="273"/>
      <c r="AL63" s="269"/>
      <c r="AM63" s="269"/>
    </row>
    <row r="64" spans="1:39" ht="21" customHeight="1">
      <c r="A64" s="281"/>
      <c r="B64" s="340"/>
      <c r="C64" s="341" t="s">
        <v>253</v>
      </c>
      <c r="D64" s="764" t="s">
        <v>287</v>
      </c>
      <c r="E64" s="764"/>
      <c r="F64" s="693"/>
      <c r="G64" s="693"/>
      <c r="H64" s="693"/>
      <c r="I64" s="693"/>
      <c r="J64" s="693"/>
      <c r="K64" s="693"/>
      <c r="L64" s="693"/>
      <c r="M64" s="693"/>
      <c r="N64" s="693"/>
      <c r="O64" s="693"/>
      <c r="P64" s="693"/>
      <c r="Q64" s="693"/>
      <c r="R64" s="693"/>
      <c r="S64" s="693"/>
      <c r="T64" s="693"/>
      <c r="U64" s="693"/>
      <c r="V64" s="693"/>
      <c r="W64" s="693"/>
      <c r="X64" s="693"/>
      <c r="Y64" s="693"/>
      <c r="Z64" s="693"/>
      <c r="AA64" s="693"/>
      <c r="AB64" s="693"/>
      <c r="AC64" s="693"/>
      <c r="AD64" s="693"/>
      <c r="AE64" s="693"/>
      <c r="AF64" s="693"/>
      <c r="AG64" s="285" t="s">
        <v>224</v>
      </c>
      <c r="AH64" s="342"/>
      <c r="AI64" s="269"/>
      <c r="AJ64" s="269"/>
      <c r="AK64" s="269"/>
      <c r="AL64" s="269"/>
      <c r="AM64" s="269"/>
    </row>
    <row r="65" spans="1:39" ht="13.5" customHeight="1">
      <c r="A65" s="273"/>
      <c r="B65" s="269" t="s">
        <v>288</v>
      </c>
      <c r="C65" s="269"/>
      <c r="D65" s="269"/>
      <c r="E65" s="269"/>
      <c r="F65" s="269"/>
      <c r="G65" s="269"/>
      <c r="H65" s="269"/>
      <c r="I65" s="269"/>
      <c r="J65" s="269"/>
      <c r="K65" s="269"/>
      <c r="L65" s="269"/>
      <c r="M65" s="269"/>
      <c r="N65" s="269"/>
      <c r="O65" s="269"/>
      <c r="P65" s="269"/>
      <c r="Q65" s="269"/>
      <c r="R65" s="269"/>
      <c r="S65" s="269"/>
      <c r="T65" s="269"/>
      <c r="U65" s="269"/>
      <c r="V65" s="269"/>
      <c r="W65" s="269"/>
      <c r="X65" s="269"/>
      <c r="Y65" s="269"/>
      <c r="Z65" s="269"/>
      <c r="AA65" s="269"/>
      <c r="AB65" s="269"/>
      <c r="AC65" s="269"/>
      <c r="AD65" s="269"/>
      <c r="AE65" s="269"/>
      <c r="AF65" s="269"/>
      <c r="AG65" s="269"/>
      <c r="AH65" s="269"/>
      <c r="AI65" s="269"/>
      <c r="AJ65" s="269"/>
      <c r="AK65" s="269"/>
      <c r="AL65" s="269"/>
      <c r="AM65" s="269"/>
    </row>
    <row r="66" spans="1:39" ht="18" customHeight="1">
      <c r="A66" s="273"/>
      <c r="B66" s="269"/>
      <c r="C66" s="269"/>
      <c r="D66" s="269"/>
      <c r="E66" s="269"/>
      <c r="F66" s="269"/>
      <c r="G66" s="269"/>
      <c r="H66" s="269"/>
      <c r="I66" s="269"/>
      <c r="J66" s="269"/>
      <c r="K66" s="269"/>
      <c r="L66" s="269"/>
      <c r="M66" s="269"/>
      <c r="N66" s="269"/>
      <c r="O66" s="269"/>
      <c r="P66" s="269"/>
      <c r="Q66" s="269"/>
      <c r="R66" s="269"/>
      <c r="S66" s="269"/>
      <c r="T66" s="269"/>
      <c r="U66" s="269"/>
      <c r="V66" s="269"/>
      <c r="W66" s="269"/>
      <c r="X66" s="269"/>
      <c r="Y66" s="269"/>
      <c r="Z66" s="269"/>
      <c r="AA66" s="269"/>
      <c r="AB66" s="269"/>
      <c r="AC66" s="269"/>
      <c r="AD66" s="269"/>
      <c r="AE66" s="269"/>
      <c r="AF66" s="269"/>
      <c r="AG66" s="269"/>
      <c r="AH66" s="269"/>
      <c r="AI66" s="269"/>
      <c r="AJ66" s="269"/>
      <c r="AK66" s="269"/>
      <c r="AL66" s="269"/>
      <c r="AM66" s="269"/>
    </row>
    <row r="67" ht="13.5">
      <c r="AH67" s="258">
        <f>$AH$1</f>
      </c>
    </row>
    <row r="68" spans="1:34" ht="15" customHeight="1">
      <c r="A68" s="261"/>
      <c r="B68" s="262"/>
      <c r="C68" s="262"/>
      <c r="D68" s="262"/>
      <c r="E68" s="262"/>
      <c r="F68" s="262"/>
      <c r="G68" s="262"/>
      <c r="H68" s="262"/>
      <c r="I68" s="262"/>
      <c r="J68" s="262"/>
      <c r="K68" s="262"/>
      <c r="L68" s="262"/>
      <c r="M68" s="262"/>
      <c r="N68" s="262"/>
      <c r="O68" s="262"/>
      <c r="P68" s="262"/>
      <c r="Q68" s="262"/>
      <c r="R68" s="262"/>
      <c r="S68" s="262"/>
      <c r="T68" s="262"/>
      <c r="U68" s="262"/>
      <c r="V68" s="262"/>
      <c r="W68" s="262"/>
      <c r="X68" s="343"/>
      <c r="Y68" s="343"/>
      <c r="Z68" s="343"/>
      <c r="AA68" s="343"/>
      <c r="AB68" s="343"/>
      <c r="AC68" s="343"/>
      <c r="AD68" s="343"/>
      <c r="AE68" s="343"/>
      <c r="AF68" s="343"/>
      <c r="AG68" s="343"/>
      <c r="AH68" s="264" t="s">
        <v>289</v>
      </c>
    </row>
    <row r="69" spans="1:36" ht="15" customHeight="1">
      <c r="A69" s="261"/>
      <c r="B69" s="262"/>
      <c r="C69" s="262"/>
      <c r="D69" s="262"/>
      <c r="E69" s="262"/>
      <c r="F69" s="262"/>
      <c r="G69" s="262"/>
      <c r="H69" s="262"/>
      <c r="I69" s="262"/>
      <c r="J69" s="262"/>
      <c r="K69" s="262"/>
      <c r="L69" s="262"/>
      <c r="M69" s="262"/>
      <c r="N69" s="262"/>
      <c r="O69" s="262"/>
      <c r="P69" s="262"/>
      <c r="Q69" s="262"/>
      <c r="R69" s="262"/>
      <c r="S69" s="262"/>
      <c r="T69" s="262"/>
      <c r="U69" s="262"/>
      <c r="V69" s="262"/>
      <c r="W69" s="262"/>
      <c r="X69" s="262"/>
      <c r="Y69" s="263"/>
      <c r="Z69" s="263"/>
      <c r="AA69" s="263"/>
      <c r="AB69" s="263"/>
      <c r="AC69" s="263"/>
      <c r="AD69" s="263"/>
      <c r="AE69" s="263"/>
      <c r="AF69" s="263"/>
      <c r="AG69" s="263"/>
      <c r="AH69" s="264" t="s">
        <v>290</v>
      </c>
      <c r="AI69" s="262"/>
      <c r="AJ69" s="262"/>
    </row>
    <row r="70" spans="1:39" ht="18" customHeight="1">
      <c r="A70" s="270" t="s">
        <v>291</v>
      </c>
      <c r="B70" s="317" t="s">
        <v>292</v>
      </c>
      <c r="C70" s="271"/>
      <c r="D70" s="271"/>
      <c r="E70" s="271"/>
      <c r="F70" s="271"/>
      <c r="G70" s="271"/>
      <c r="H70" s="271"/>
      <c r="I70" s="271"/>
      <c r="J70" s="271"/>
      <c r="K70" s="271"/>
      <c r="L70" s="271"/>
      <c r="M70" s="271"/>
      <c r="N70" s="271"/>
      <c r="O70" s="271"/>
      <c r="P70" s="271"/>
      <c r="Q70" s="271"/>
      <c r="R70" s="271"/>
      <c r="S70" s="271"/>
      <c r="T70" s="271"/>
      <c r="U70" s="271"/>
      <c r="V70" s="271"/>
      <c r="W70" s="271"/>
      <c r="X70" s="271"/>
      <c r="Y70" s="271"/>
      <c r="Z70" s="271"/>
      <c r="AA70" s="271"/>
      <c r="AB70" s="271"/>
      <c r="AC70" s="271"/>
      <c r="AD70" s="271"/>
      <c r="AE70" s="271"/>
      <c r="AF70" s="271"/>
      <c r="AG70" s="271"/>
      <c r="AH70" s="271"/>
      <c r="AI70" s="265"/>
      <c r="AJ70" s="266"/>
      <c r="AK70" s="266"/>
      <c r="AL70" s="266"/>
      <c r="AM70" s="266"/>
    </row>
    <row r="71" spans="1:39" ht="12" customHeight="1">
      <c r="A71" s="344"/>
      <c r="B71" s="345"/>
      <c r="C71" s="334"/>
      <c r="D71" s="334"/>
      <c r="E71" s="334"/>
      <c r="F71" s="334"/>
      <c r="G71" s="334"/>
      <c r="H71" s="346"/>
      <c r="I71" s="334"/>
      <c r="J71" s="334"/>
      <c r="K71" s="334"/>
      <c r="L71" s="334"/>
      <c r="M71" s="334"/>
      <c r="N71" s="334"/>
      <c r="O71" s="334"/>
      <c r="P71" s="334"/>
      <c r="Q71" s="334"/>
      <c r="R71" s="334"/>
      <c r="S71" s="334"/>
      <c r="T71" s="334"/>
      <c r="U71" s="334"/>
      <c r="V71" s="334"/>
      <c r="W71" s="334"/>
      <c r="X71" s="334"/>
      <c r="Y71" s="334"/>
      <c r="Z71" s="334"/>
      <c r="AA71" s="334"/>
      <c r="AB71" s="334"/>
      <c r="AC71" s="334"/>
      <c r="AD71" s="334"/>
      <c r="AE71" s="334"/>
      <c r="AF71" s="334"/>
      <c r="AG71" s="334"/>
      <c r="AH71" s="347"/>
      <c r="AI71" s="269"/>
      <c r="AJ71" s="269"/>
      <c r="AK71" s="269"/>
      <c r="AL71" s="269"/>
      <c r="AM71" s="269"/>
    </row>
    <row r="72" spans="1:39" ht="12" customHeight="1">
      <c r="A72" s="273"/>
      <c r="B72" s="348"/>
      <c r="C72" s="338"/>
      <c r="D72" s="338"/>
      <c r="E72" s="338"/>
      <c r="F72" s="338"/>
      <c r="G72" s="338"/>
      <c r="H72" s="338"/>
      <c r="I72" s="338"/>
      <c r="J72" s="338"/>
      <c r="K72" s="338"/>
      <c r="L72" s="338"/>
      <c r="M72" s="338"/>
      <c r="N72" s="338"/>
      <c r="O72" s="338"/>
      <c r="P72" s="338"/>
      <c r="Q72" s="338"/>
      <c r="R72" s="338"/>
      <c r="S72" s="338"/>
      <c r="T72" s="338"/>
      <c r="U72" s="338"/>
      <c r="V72" s="338"/>
      <c r="W72" s="338"/>
      <c r="X72" s="338"/>
      <c r="Y72" s="338"/>
      <c r="Z72" s="338"/>
      <c r="AA72" s="338"/>
      <c r="AB72" s="338"/>
      <c r="AC72" s="338"/>
      <c r="AD72" s="338"/>
      <c r="AE72" s="338"/>
      <c r="AF72" s="338"/>
      <c r="AG72" s="338"/>
      <c r="AH72" s="349"/>
      <c r="AI72" s="269"/>
      <c r="AJ72" s="269"/>
      <c r="AK72" s="269"/>
      <c r="AL72" s="269"/>
      <c r="AM72" s="269"/>
    </row>
    <row r="73" spans="1:39" ht="12" customHeight="1">
      <c r="A73" s="273"/>
      <c r="B73" s="348"/>
      <c r="C73" s="282"/>
      <c r="D73" s="282"/>
      <c r="E73" s="282"/>
      <c r="F73" s="282"/>
      <c r="G73" s="282"/>
      <c r="H73" s="350"/>
      <c r="I73" s="279"/>
      <c r="J73" s="282"/>
      <c r="K73" s="282"/>
      <c r="L73" s="279"/>
      <c r="M73" s="282"/>
      <c r="N73" s="282"/>
      <c r="O73" s="282"/>
      <c r="P73" s="338"/>
      <c r="Q73" s="338"/>
      <c r="R73" s="338"/>
      <c r="S73" s="338"/>
      <c r="T73" s="338"/>
      <c r="U73" s="338"/>
      <c r="V73" s="338"/>
      <c r="W73" s="282"/>
      <c r="X73" s="282"/>
      <c r="Y73" s="282"/>
      <c r="Z73" s="282"/>
      <c r="AA73" s="282"/>
      <c r="AB73" s="282"/>
      <c r="AC73" s="282"/>
      <c r="AD73" s="282"/>
      <c r="AE73" s="282"/>
      <c r="AF73" s="282"/>
      <c r="AG73" s="282"/>
      <c r="AH73" s="351"/>
      <c r="AI73" s="273"/>
      <c r="AJ73" s="269"/>
      <c r="AK73" s="269"/>
      <c r="AL73" s="269"/>
      <c r="AM73" s="269"/>
    </row>
    <row r="74" spans="1:39" ht="12" customHeight="1">
      <c r="A74" s="268"/>
      <c r="B74" s="348"/>
      <c r="C74" s="338"/>
      <c r="D74" s="338"/>
      <c r="E74" s="338"/>
      <c r="F74" s="338"/>
      <c r="G74" s="338"/>
      <c r="H74" s="338"/>
      <c r="I74" s="338"/>
      <c r="J74" s="338"/>
      <c r="K74" s="338"/>
      <c r="L74" s="338"/>
      <c r="M74" s="338"/>
      <c r="N74" s="338"/>
      <c r="O74" s="338"/>
      <c r="P74" s="338"/>
      <c r="Q74" s="338"/>
      <c r="R74" s="338"/>
      <c r="S74" s="338"/>
      <c r="T74" s="338"/>
      <c r="U74" s="338"/>
      <c r="V74" s="338"/>
      <c r="W74" s="338"/>
      <c r="X74" s="338"/>
      <c r="Y74" s="338"/>
      <c r="Z74" s="338"/>
      <c r="AA74" s="338"/>
      <c r="AB74" s="338"/>
      <c r="AC74" s="338"/>
      <c r="AD74" s="338"/>
      <c r="AE74" s="338"/>
      <c r="AF74" s="338"/>
      <c r="AG74" s="338"/>
      <c r="AH74" s="349"/>
      <c r="AI74" s="269"/>
      <c r="AJ74" s="269"/>
      <c r="AK74" s="269"/>
      <c r="AL74" s="269"/>
      <c r="AM74" s="269"/>
    </row>
    <row r="75" spans="1:39" ht="12" customHeight="1">
      <c r="A75" s="344"/>
      <c r="B75" s="348"/>
      <c r="C75" s="338"/>
      <c r="D75" s="338"/>
      <c r="E75" s="338"/>
      <c r="F75" s="338"/>
      <c r="G75" s="338"/>
      <c r="H75" s="350"/>
      <c r="I75" s="338"/>
      <c r="J75" s="338"/>
      <c r="K75" s="338"/>
      <c r="L75" s="338"/>
      <c r="M75" s="338"/>
      <c r="N75" s="338"/>
      <c r="O75" s="338"/>
      <c r="P75" s="338"/>
      <c r="Q75" s="338"/>
      <c r="R75" s="338"/>
      <c r="S75" s="338"/>
      <c r="T75" s="338"/>
      <c r="U75" s="338"/>
      <c r="V75" s="338"/>
      <c r="W75" s="338"/>
      <c r="X75" s="338"/>
      <c r="Y75" s="338"/>
      <c r="Z75" s="338"/>
      <c r="AA75" s="338"/>
      <c r="AB75" s="338"/>
      <c r="AC75" s="338"/>
      <c r="AD75" s="338"/>
      <c r="AE75" s="338"/>
      <c r="AF75" s="338"/>
      <c r="AG75" s="338"/>
      <c r="AH75" s="349"/>
      <c r="AI75" s="269"/>
      <c r="AJ75" s="272"/>
      <c r="AK75" s="272"/>
      <c r="AL75" s="269"/>
      <c r="AM75" s="269"/>
    </row>
    <row r="76" spans="1:39" ht="12" customHeight="1">
      <c r="A76" s="273"/>
      <c r="B76" s="348"/>
      <c r="C76" s="338"/>
      <c r="D76" s="338"/>
      <c r="E76" s="338"/>
      <c r="F76" s="338"/>
      <c r="G76" s="338"/>
      <c r="H76" s="338"/>
      <c r="I76" s="338"/>
      <c r="J76" s="338"/>
      <c r="K76" s="338"/>
      <c r="L76" s="338"/>
      <c r="M76" s="338"/>
      <c r="N76" s="338"/>
      <c r="O76" s="338"/>
      <c r="P76" s="338"/>
      <c r="Q76" s="338"/>
      <c r="R76" s="338"/>
      <c r="S76" s="338"/>
      <c r="T76" s="338"/>
      <c r="U76" s="338"/>
      <c r="V76" s="338"/>
      <c r="W76" s="338"/>
      <c r="X76" s="338"/>
      <c r="Y76" s="338"/>
      <c r="Z76" s="338"/>
      <c r="AA76" s="338"/>
      <c r="AB76" s="338"/>
      <c r="AC76" s="338"/>
      <c r="AD76" s="338"/>
      <c r="AE76" s="338"/>
      <c r="AF76" s="338"/>
      <c r="AG76" s="338"/>
      <c r="AH76" s="349"/>
      <c r="AI76" s="269"/>
      <c r="AJ76" s="276"/>
      <c r="AK76" s="276"/>
      <c r="AL76" s="269"/>
      <c r="AM76" s="269"/>
    </row>
    <row r="77" spans="1:39" ht="12" customHeight="1">
      <c r="A77" s="273"/>
      <c r="B77" s="348"/>
      <c r="C77" s="338"/>
      <c r="D77" s="338"/>
      <c r="E77" s="338"/>
      <c r="F77" s="338"/>
      <c r="G77" s="338"/>
      <c r="H77" s="338"/>
      <c r="I77" s="279"/>
      <c r="J77" s="338"/>
      <c r="K77" s="338"/>
      <c r="L77" s="279"/>
      <c r="M77" s="338"/>
      <c r="N77" s="338"/>
      <c r="O77" s="338"/>
      <c r="P77" s="338"/>
      <c r="Q77" s="338"/>
      <c r="R77" s="338"/>
      <c r="S77" s="338"/>
      <c r="T77" s="338"/>
      <c r="U77" s="338"/>
      <c r="V77" s="338"/>
      <c r="W77" s="338"/>
      <c r="X77" s="338"/>
      <c r="Y77" s="338"/>
      <c r="Z77" s="338"/>
      <c r="AA77" s="338"/>
      <c r="AB77" s="338"/>
      <c r="AC77" s="338"/>
      <c r="AD77" s="338"/>
      <c r="AE77" s="338"/>
      <c r="AF77" s="338"/>
      <c r="AG77" s="338"/>
      <c r="AH77" s="349"/>
      <c r="AI77" s="269"/>
      <c r="AJ77" s="277"/>
      <c r="AK77" s="277"/>
      <c r="AL77" s="269"/>
      <c r="AM77" s="269"/>
    </row>
    <row r="78" spans="1:39" ht="12" customHeight="1">
      <c r="A78" s="273"/>
      <c r="B78" s="348"/>
      <c r="C78" s="338"/>
      <c r="D78" s="338"/>
      <c r="E78" s="338"/>
      <c r="F78" s="338"/>
      <c r="G78" s="338"/>
      <c r="H78" s="338"/>
      <c r="I78" s="338"/>
      <c r="J78" s="338"/>
      <c r="K78" s="338"/>
      <c r="L78" s="338"/>
      <c r="M78" s="338"/>
      <c r="N78" s="338"/>
      <c r="O78" s="338"/>
      <c r="P78" s="352"/>
      <c r="Q78" s="338"/>
      <c r="R78" s="338"/>
      <c r="S78" s="338"/>
      <c r="T78" s="338"/>
      <c r="U78" s="338"/>
      <c r="V78" s="338"/>
      <c r="W78" s="338"/>
      <c r="X78" s="338"/>
      <c r="Y78" s="338"/>
      <c r="Z78" s="338"/>
      <c r="AA78" s="338"/>
      <c r="AB78" s="338"/>
      <c r="AC78" s="338"/>
      <c r="AD78" s="338"/>
      <c r="AE78" s="338"/>
      <c r="AF78" s="338"/>
      <c r="AG78" s="338"/>
      <c r="AH78" s="349"/>
      <c r="AI78" s="269"/>
      <c r="AJ78" s="269"/>
      <c r="AK78" s="269"/>
      <c r="AL78" s="269"/>
      <c r="AM78" s="269"/>
    </row>
    <row r="79" spans="1:39" ht="12" customHeight="1">
      <c r="A79" s="273"/>
      <c r="B79" s="348"/>
      <c r="C79" s="338"/>
      <c r="D79" s="338"/>
      <c r="E79" s="338"/>
      <c r="F79" s="338"/>
      <c r="G79" s="338"/>
      <c r="H79" s="338"/>
      <c r="I79" s="338"/>
      <c r="J79" s="338"/>
      <c r="K79" s="338"/>
      <c r="L79" s="338"/>
      <c r="M79" s="338"/>
      <c r="N79" s="338"/>
      <c r="O79" s="338"/>
      <c r="P79" s="353"/>
      <c r="Q79" s="338"/>
      <c r="R79" s="338"/>
      <c r="S79" s="338"/>
      <c r="T79" s="338"/>
      <c r="U79" s="338"/>
      <c r="V79" s="338"/>
      <c r="W79" s="338"/>
      <c r="X79" s="338"/>
      <c r="Y79" s="338"/>
      <c r="Z79" s="338"/>
      <c r="AA79" s="338"/>
      <c r="AB79" s="338"/>
      <c r="AC79" s="338"/>
      <c r="AD79" s="338"/>
      <c r="AE79" s="338"/>
      <c r="AF79" s="338"/>
      <c r="AG79" s="338"/>
      <c r="AH79" s="349"/>
      <c r="AI79" s="269"/>
      <c r="AJ79" s="269"/>
      <c r="AK79" s="269"/>
      <c r="AL79" s="269"/>
      <c r="AM79" s="269"/>
    </row>
    <row r="80" spans="1:39" ht="12" customHeight="1">
      <c r="A80" s="273"/>
      <c r="B80" s="348"/>
      <c r="C80" s="338"/>
      <c r="D80" s="338"/>
      <c r="E80" s="338"/>
      <c r="F80" s="338"/>
      <c r="G80" s="338"/>
      <c r="H80" s="338"/>
      <c r="I80" s="279"/>
      <c r="J80" s="338"/>
      <c r="K80" s="338"/>
      <c r="L80" s="279"/>
      <c r="M80" s="338"/>
      <c r="N80" s="338"/>
      <c r="O80" s="338"/>
      <c r="P80" s="354"/>
      <c r="Q80" s="338"/>
      <c r="R80" s="338"/>
      <c r="S80" s="338"/>
      <c r="T80" s="338"/>
      <c r="U80" s="338"/>
      <c r="V80" s="338"/>
      <c r="W80" s="338"/>
      <c r="X80" s="338"/>
      <c r="Y80" s="338"/>
      <c r="Z80" s="338"/>
      <c r="AA80" s="338"/>
      <c r="AB80" s="338"/>
      <c r="AC80" s="338"/>
      <c r="AD80" s="338"/>
      <c r="AE80" s="338"/>
      <c r="AF80" s="338"/>
      <c r="AG80" s="338"/>
      <c r="AH80" s="349"/>
      <c r="AI80" s="269"/>
      <c r="AJ80" s="269"/>
      <c r="AK80" s="269"/>
      <c r="AL80" s="269"/>
      <c r="AM80" s="269"/>
    </row>
    <row r="81" spans="1:39" ht="12" customHeight="1">
      <c r="A81" s="273"/>
      <c r="B81" s="348"/>
      <c r="C81" s="338"/>
      <c r="D81" s="338"/>
      <c r="E81" s="338"/>
      <c r="F81" s="338"/>
      <c r="G81" s="338"/>
      <c r="H81" s="338"/>
      <c r="I81" s="338"/>
      <c r="J81" s="338"/>
      <c r="K81" s="338"/>
      <c r="L81" s="338"/>
      <c r="M81" s="338"/>
      <c r="N81" s="338"/>
      <c r="O81" s="338"/>
      <c r="P81" s="354"/>
      <c r="Q81" s="338"/>
      <c r="R81" s="338"/>
      <c r="S81" s="338"/>
      <c r="T81" s="338"/>
      <c r="U81" s="338"/>
      <c r="V81" s="338"/>
      <c r="W81" s="338"/>
      <c r="X81" s="338"/>
      <c r="Y81" s="338"/>
      <c r="Z81" s="338"/>
      <c r="AA81" s="338"/>
      <c r="AB81" s="338"/>
      <c r="AC81" s="338"/>
      <c r="AD81" s="338"/>
      <c r="AE81" s="338"/>
      <c r="AF81" s="338"/>
      <c r="AG81" s="338"/>
      <c r="AH81" s="349"/>
      <c r="AI81" s="269"/>
      <c r="AJ81" s="277"/>
      <c r="AK81" s="277"/>
      <c r="AL81" s="269"/>
      <c r="AM81" s="269"/>
    </row>
    <row r="82" spans="1:39" ht="12" customHeight="1">
      <c r="A82" s="281"/>
      <c r="B82" s="348"/>
      <c r="C82" s="338"/>
      <c r="D82" s="338"/>
      <c r="E82" s="338"/>
      <c r="F82" s="338"/>
      <c r="G82" s="338"/>
      <c r="H82" s="338"/>
      <c r="I82" s="338"/>
      <c r="J82" s="338"/>
      <c r="K82" s="338"/>
      <c r="L82" s="338"/>
      <c r="M82" s="338"/>
      <c r="N82" s="338"/>
      <c r="O82" s="338"/>
      <c r="P82" s="355"/>
      <c r="Q82" s="338"/>
      <c r="R82" s="338"/>
      <c r="S82" s="338"/>
      <c r="T82" s="338"/>
      <c r="U82" s="338"/>
      <c r="V82" s="338"/>
      <c r="W82" s="338"/>
      <c r="X82" s="338"/>
      <c r="Y82" s="338"/>
      <c r="Z82" s="338"/>
      <c r="AA82" s="338"/>
      <c r="AB82" s="338"/>
      <c r="AC82" s="338"/>
      <c r="AD82" s="338"/>
      <c r="AE82" s="338"/>
      <c r="AF82" s="338"/>
      <c r="AG82" s="338"/>
      <c r="AH82" s="349"/>
      <c r="AI82" s="269"/>
      <c r="AJ82" s="269"/>
      <c r="AK82" s="269"/>
      <c r="AL82" s="269"/>
      <c r="AM82" s="269"/>
    </row>
    <row r="83" spans="1:39" ht="12" customHeight="1">
      <c r="A83" s="273"/>
      <c r="B83" s="348"/>
      <c r="C83" s="338"/>
      <c r="D83" s="338"/>
      <c r="E83" s="338"/>
      <c r="F83" s="338"/>
      <c r="G83" s="338"/>
      <c r="H83" s="338"/>
      <c r="I83" s="338"/>
      <c r="J83" s="338"/>
      <c r="K83" s="338"/>
      <c r="L83" s="338"/>
      <c r="M83" s="338"/>
      <c r="N83" s="338"/>
      <c r="O83" s="338"/>
      <c r="P83" s="338"/>
      <c r="Q83" s="338"/>
      <c r="R83" s="338"/>
      <c r="S83" s="338"/>
      <c r="T83" s="338"/>
      <c r="U83" s="338"/>
      <c r="V83" s="338"/>
      <c r="W83" s="338"/>
      <c r="X83" s="338"/>
      <c r="Y83" s="338"/>
      <c r="Z83" s="338"/>
      <c r="AA83" s="338"/>
      <c r="AB83" s="338"/>
      <c r="AC83" s="338"/>
      <c r="AD83" s="338"/>
      <c r="AE83" s="338"/>
      <c r="AF83" s="338"/>
      <c r="AG83" s="338"/>
      <c r="AH83" s="349"/>
      <c r="AI83" s="269"/>
      <c r="AJ83" s="269"/>
      <c r="AK83" s="269"/>
      <c r="AL83" s="269"/>
      <c r="AM83" s="269"/>
    </row>
    <row r="84" spans="1:39" ht="12" customHeight="1">
      <c r="A84" s="344"/>
      <c r="B84" s="348"/>
      <c r="C84" s="338"/>
      <c r="D84" s="338"/>
      <c r="E84" s="338"/>
      <c r="F84" s="338"/>
      <c r="G84" s="338"/>
      <c r="H84" s="338"/>
      <c r="I84" s="338"/>
      <c r="J84" s="338"/>
      <c r="K84" s="338"/>
      <c r="L84" s="338"/>
      <c r="M84" s="338"/>
      <c r="N84" s="338"/>
      <c r="O84" s="338"/>
      <c r="P84" s="338"/>
      <c r="Q84" s="338"/>
      <c r="R84" s="338"/>
      <c r="S84" s="338"/>
      <c r="T84" s="338"/>
      <c r="U84" s="338"/>
      <c r="V84" s="338"/>
      <c r="W84" s="338"/>
      <c r="X84" s="338"/>
      <c r="Y84" s="338"/>
      <c r="Z84" s="338"/>
      <c r="AA84" s="338"/>
      <c r="AB84" s="338"/>
      <c r="AC84" s="338"/>
      <c r="AD84" s="338"/>
      <c r="AE84" s="338"/>
      <c r="AF84" s="338"/>
      <c r="AG84" s="338"/>
      <c r="AH84" s="349"/>
      <c r="AI84" s="269"/>
      <c r="AJ84" s="269"/>
      <c r="AK84" s="269"/>
      <c r="AL84" s="269"/>
      <c r="AM84" s="269"/>
    </row>
    <row r="85" spans="1:39" ht="12" customHeight="1">
      <c r="A85" s="273"/>
      <c r="B85" s="356"/>
      <c r="C85" s="282"/>
      <c r="D85" s="282"/>
      <c r="E85" s="282"/>
      <c r="F85" s="282"/>
      <c r="G85" s="282"/>
      <c r="H85" s="282"/>
      <c r="I85" s="282"/>
      <c r="J85" s="282"/>
      <c r="K85" s="282"/>
      <c r="L85" s="282"/>
      <c r="M85" s="282"/>
      <c r="N85" s="282"/>
      <c r="O85" s="282"/>
      <c r="P85" s="282"/>
      <c r="Q85" s="282"/>
      <c r="R85" s="282"/>
      <c r="S85" s="282"/>
      <c r="T85" s="282"/>
      <c r="U85" s="282"/>
      <c r="V85" s="282"/>
      <c r="W85" s="282"/>
      <c r="X85" s="282"/>
      <c r="Y85" s="282"/>
      <c r="Z85" s="282"/>
      <c r="AA85" s="282"/>
      <c r="AB85" s="282"/>
      <c r="AC85" s="282"/>
      <c r="AD85" s="282"/>
      <c r="AE85" s="282"/>
      <c r="AF85" s="282"/>
      <c r="AG85" s="282"/>
      <c r="AH85" s="351"/>
      <c r="AI85" s="273"/>
      <c r="AJ85" s="273"/>
      <c r="AK85" s="273"/>
      <c r="AL85" s="273"/>
      <c r="AM85" s="269"/>
    </row>
    <row r="86" spans="1:39" ht="12" customHeight="1">
      <c r="A86" s="273"/>
      <c r="B86" s="356"/>
      <c r="C86" s="282"/>
      <c r="D86" s="282"/>
      <c r="E86" s="282"/>
      <c r="F86" s="282"/>
      <c r="G86" s="282"/>
      <c r="H86" s="282"/>
      <c r="I86" s="282"/>
      <c r="J86" s="282"/>
      <c r="K86" s="282"/>
      <c r="L86" s="282"/>
      <c r="M86" s="282"/>
      <c r="N86" s="282"/>
      <c r="O86" s="282"/>
      <c r="P86" s="282"/>
      <c r="Q86" s="282"/>
      <c r="R86" s="282"/>
      <c r="S86" s="282"/>
      <c r="T86" s="282"/>
      <c r="U86" s="282"/>
      <c r="V86" s="282"/>
      <c r="W86" s="282"/>
      <c r="X86" s="282"/>
      <c r="Y86" s="282"/>
      <c r="Z86" s="282"/>
      <c r="AA86" s="282"/>
      <c r="AB86" s="282"/>
      <c r="AC86" s="282"/>
      <c r="AD86" s="282"/>
      <c r="AE86" s="282"/>
      <c r="AF86" s="282"/>
      <c r="AG86" s="282"/>
      <c r="AH86" s="351"/>
      <c r="AI86" s="273"/>
      <c r="AJ86" s="273"/>
      <c r="AK86" s="273"/>
      <c r="AL86" s="273"/>
      <c r="AM86" s="269"/>
    </row>
    <row r="87" spans="1:39" ht="12" customHeight="1">
      <c r="A87" s="273"/>
      <c r="B87" s="356"/>
      <c r="C87" s="282"/>
      <c r="D87" s="282"/>
      <c r="E87" s="282"/>
      <c r="F87" s="282"/>
      <c r="G87" s="282"/>
      <c r="H87" s="282"/>
      <c r="I87" s="282"/>
      <c r="J87" s="282"/>
      <c r="K87" s="282"/>
      <c r="L87" s="282"/>
      <c r="M87" s="282"/>
      <c r="N87" s="282"/>
      <c r="O87" s="282"/>
      <c r="P87" s="282"/>
      <c r="Q87" s="282"/>
      <c r="R87" s="282"/>
      <c r="S87" s="282"/>
      <c r="T87" s="282"/>
      <c r="U87" s="282"/>
      <c r="V87" s="282"/>
      <c r="W87" s="282"/>
      <c r="X87" s="282"/>
      <c r="Y87" s="282"/>
      <c r="Z87" s="282"/>
      <c r="AA87" s="282"/>
      <c r="AB87" s="282"/>
      <c r="AC87" s="282"/>
      <c r="AD87" s="282"/>
      <c r="AE87" s="282"/>
      <c r="AF87" s="282"/>
      <c r="AG87" s="282"/>
      <c r="AH87" s="351"/>
      <c r="AI87" s="273"/>
      <c r="AJ87" s="273"/>
      <c r="AK87" s="273"/>
      <c r="AL87" s="273"/>
      <c r="AM87" s="269"/>
    </row>
    <row r="88" spans="1:39" ht="12" customHeight="1">
      <c r="A88" s="273"/>
      <c r="B88" s="348"/>
      <c r="C88" s="338"/>
      <c r="D88" s="338"/>
      <c r="E88" s="338"/>
      <c r="F88" s="338"/>
      <c r="G88" s="338"/>
      <c r="H88" s="338"/>
      <c r="I88" s="338"/>
      <c r="J88" s="338"/>
      <c r="K88" s="338"/>
      <c r="L88" s="338"/>
      <c r="M88" s="338"/>
      <c r="N88" s="338"/>
      <c r="O88" s="338"/>
      <c r="P88" s="338"/>
      <c r="Q88" s="338"/>
      <c r="R88" s="338"/>
      <c r="S88" s="338"/>
      <c r="T88" s="338"/>
      <c r="U88" s="338"/>
      <c r="V88" s="338"/>
      <c r="W88" s="338"/>
      <c r="X88" s="338"/>
      <c r="Y88" s="338"/>
      <c r="Z88" s="338"/>
      <c r="AA88" s="338"/>
      <c r="AB88" s="338"/>
      <c r="AC88" s="338"/>
      <c r="AD88" s="338"/>
      <c r="AE88" s="338"/>
      <c r="AF88" s="338"/>
      <c r="AG88" s="338"/>
      <c r="AH88" s="349"/>
      <c r="AI88" s="273"/>
      <c r="AJ88" s="273"/>
      <c r="AK88" s="273"/>
      <c r="AL88" s="269"/>
      <c r="AM88" s="269"/>
    </row>
    <row r="89" spans="1:39" ht="12" customHeight="1">
      <c r="A89" s="281"/>
      <c r="B89" s="348"/>
      <c r="C89" s="338"/>
      <c r="D89" s="338"/>
      <c r="E89" s="338"/>
      <c r="F89" s="338"/>
      <c r="G89" s="338"/>
      <c r="H89" s="338"/>
      <c r="I89" s="338"/>
      <c r="J89" s="338"/>
      <c r="K89" s="338"/>
      <c r="L89" s="338"/>
      <c r="M89" s="338"/>
      <c r="N89" s="338"/>
      <c r="O89" s="338"/>
      <c r="P89" s="338"/>
      <c r="Q89" s="338"/>
      <c r="R89" s="338"/>
      <c r="S89" s="338"/>
      <c r="T89" s="338"/>
      <c r="U89" s="338"/>
      <c r="V89" s="338"/>
      <c r="W89" s="338"/>
      <c r="X89" s="338"/>
      <c r="Y89" s="338"/>
      <c r="Z89" s="338"/>
      <c r="AA89" s="338"/>
      <c r="AB89" s="338"/>
      <c r="AC89" s="338"/>
      <c r="AD89" s="338"/>
      <c r="AE89" s="338"/>
      <c r="AF89" s="338"/>
      <c r="AG89" s="338"/>
      <c r="AH89" s="349"/>
      <c r="AI89" s="269"/>
      <c r="AJ89" s="269"/>
      <c r="AK89" s="269"/>
      <c r="AL89" s="269"/>
      <c r="AM89" s="269"/>
    </row>
    <row r="90" spans="1:39" ht="12" customHeight="1">
      <c r="A90" s="273"/>
      <c r="B90" s="348"/>
      <c r="C90" s="338"/>
      <c r="D90" s="338"/>
      <c r="E90" s="338"/>
      <c r="F90" s="338"/>
      <c r="G90" s="338"/>
      <c r="H90" s="338"/>
      <c r="I90" s="338"/>
      <c r="J90" s="338"/>
      <c r="K90" s="338"/>
      <c r="L90" s="338"/>
      <c r="M90" s="338"/>
      <c r="N90" s="338"/>
      <c r="O90" s="338"/>
      <c r="P90" s="338"/>
      <c r="Q90" s="338"/>
      <c r="R90" s="338"/>
      <c r="S90" s="338"/>
      <c r="T90" s="338"/>
      <c r="U90" s="338"/>
      <c r="V90" s="338"/>
      <c r="W90" s="338"/>
      <c r="X90" s="338"/>
      <c r="Y90" s="338"/>
      <c r="Z90" s="338"/>
      <c r="AA90" s="338"/>
      <c r="AB90" s="338"/>
      <c r="AC90" s="338"/>
      <c r="AD90" s="338"/>
      <c r="AE90" s="338"/>
      <c r="AF90" s="338"/>
      <c r="AG90" s="338"/>
      <c r="AH90" s="349"/>
      <c r="AI90" s="269"/>
      <c r="AJ90" s="269"/>
      <c r="AK90" s="269"/>
      <c r="AL90" s="269"/>
      <c r="AM90" s="269"/>
    </row>
    <row r="91" spans="1:39" ht="12" customHeight="1">
      <c r="A91" s="273"/>
      <c r="B91" s="348"/>
      <c r="C91" s="338"/>
      <c r="D91" s="338"/>
      <c r="E91" s="338"/>
      <c r="F91" s="338"/>
      <c r="G91" s="338"/>
      <c r="H91" s="338"/>
      <c r="I91" s="338"/>
      <c r="J91" s="338"/>
      <c r="K91" s="338"/>
      <c r="L91" s="338"/>
      <c r="M91" s="338"/>
      <c r="N91" s="338"/>
      <c r="O91" s="338"/>
      <c r="P91" s="338"/>
      <c r="Q91" s="338"/>
      <c r="R91" s="338"/>
      <c r="S91" s="338"/>
      <c r="T91" s="338"/>
      <c r="U91" s="338"/>
      <c r="V91" s="338"/>
      <c r="W91" s="338"/>
      <c r="X91" s="338"/>
      <c r="Y91" s="338"/>
      <c r="Z91" s="338"/>
      <c r="AA91" s="338"/>
      <c r="AB91" s="338"/>
      <c r="AC91" s="338"/>
      <c r="AD91" s="338"/>
      <c r="AE91" s="338"/>
      <c r="AF91" s="338"/>
      <c r="AG91" s="338"/>
      <c r="AH91" s="349"/>
      <c r="AI91" s="269"/>
      <c r="AJ91" s="269"/>
      <c r="AK91" s="269"/>
      <c r="AL91" s="269"/>
      <c r="AM91" s="269"/>
    </row>
    <row r="92" spans="1:39" ht="12" customHeight="1">
      <c r="A92" s="344"/>
      <c r="B92" s="356"/>
      <c r="C92" s="338"/>
      <c r="D92" s="338"/>
      <c r="E92" s="338"/>
      <c r="F92" s="338"/>
      <c r="G92" s="338"/>
      <c r="H92" s="338"/>
      <c r="I92" s="338"/>
      <c r="J92" s="338"/>
      <c r="K92" s="338"/>
      <c r="L92" s="338"/>
      <c r="M92" s="338"/>
      <c r="N92" s="338"/>
      <c r="O92" s="338"/>
      <c r="P92" s="338"/>
      <c r="Q92" s="338"/>
      <c r="R92" s="338"/>
      <c r="S92" s="338"/>
      <c r="T92" s="338"/>
      <c r="U92" s="338"/>
      <c r="V92" s="338"/>
      <c r="W92" s="338"/>
      <c r="X92" s="338"/>
      <c r="Y92" s="338"/>
      <c r="Z92" s="338"/>
      <c r="AA92" s="338"/>
      <c r="AB92" s="338"/>
      <c r="AC92" s="338"/>
      <c r="AD92" s="338"/>
      <c r="AE92" s="338"/>
      <c r="AF92" s="338"/>
      <c r="AG92" s="338"/>
      <c r="AH92" s="349"/>
      <c r="AI92" s="269"/>
      <c r="AJ92" s="269"/>
      <c r="AK92" s="269"/>
      <c r="AL92" s="281"/>
      <c r="AM92" s="269"/>
    </row>
    <row r="93" spans="1:39" ht="12" customHeight="1">
      <c r="A93" s="344"/>
      <c r="B93" s="356"/>
      <c r="C93" s="338"/>
      <c r="D93" s="338"/>
      <c r="E93" s="338"/>
      <c r="F93" s="338"/>
      <c r="G93" s="338"/>
      <c r="H93" s="338"/>
      <c r="I93" s="338"/>
      <c r="J93" s="338"/>
      <c r="K93" s="338"/>
      <c r="L93" s="338"/>
      <c r="M93" s="338"/>
      <c r="N93" s="338"/>
      <c r="O93" s="338"/>
      <c r="P93" s="338"/>
      <c r="Q93" s="338"/>
      <c r="R93" s="338"/>
      <c r="S93" s="338"/>
      <c r="T93" s="338"/>
      <c r="U93" s="338"/>
      <c r="V93" s="338"/>
      <c r="W93" s="338"/>
      <c r="X93" s="338"/>
      <c r="Y93" s="338"/>
      <c r="Z93" s="338"/>
      <c r="AA93" s="338"/>
      <c r="AB93" s="338"/>
      <c r="AC93" s="338"/>
      <c r="AD93" s="338"/>
      <c r="AE93" s="338"/>
      <c r="AF93" s="338"/>
      <c r="AG93" s="338"/>
      <c r="AH93" s="349"/>
      <c r="AI93" s="269"/>
      <c r="AJ93" s="269"/>
      <c r="AK93" s="269"/>
      <c r="AL93" s="281"/>
      <c r="AM93" s="269"/>
    </row>
    <row r="94" spans="1:39" ht="12" customHeight="1">
      <c r="A94" s="273"/>
      <c r="B94" s="348"/>
      <c r="C94" s="279"/>
      <c r="D94" s="279"/>
      <c r="E94" s="357"/>
      <c r="F94" s="357"/>
      <c r="G94" s="357"/>
      <c r="H94" s="357"/>
      <c r="I94" s="357"/>
      <c r="J94" s="357"/>
      <c r="K94" s="357"/>
      <c r="L94" s="355"/>
      <c r="M94" s="350"/>
      <c r="N94" s="357"/>
      <c r="O94" s="357"/>
      <c r="P94" s="357"/>
      <c r="Q94" s="357"/>
      <c r="R94" s="357"/>
      <c r="S94" s="357"/>
      <c r="T94" s="357"/>
      <c r="U94" s="357"/>
      <c r="V94" s="357"/>
      <c r="W94" s="357"/>
      <c r="X94" s="357"/>
      <c r="Y94" s="357"/>
      <c r="Z94" s="357"/>
      <c r="AA94" s="357"/>
      <c r="AB94" s="357"/>
      <c r="AC94" s="357"/>
      <c r="AD94" s="357"/>
      <c r="AE94" s="357"/>
      <c r="AF94" s="357"/>
      <c r="AG94" s="357"/>
      <c r="AH94" s="358"/>
      <c r="AI94" s="320"/>
      <c r="AJ94" s="320"/>
      <c r="AK94" s="320"/>
      <c r="AL94" s="320"/>
      <c r="AM94" s="269"/>
    </row>
    <row r="95" spans="1:39" ht="12" customHeight="1">
      <c r="A95" s="273"/>
      <c r="B95" s="348"/>
      <c r="C95" s="279"/>
      <c r="D95" s="279"/>
      <c r="E95" s="357"/>
      <c r="F95" s="357"/>
      <c r="G95" s="357"/>
      <c r="H95" s="357"/>
      <c r="I95" s="357"/>
      <c r="J95" s="357"/>
      <c r="K95" s="357"/>
      <c r="L95" s="355"/>
      <c r="M95" s="350"/>
      <c r="N95" s="357"/>
      <c r="O95" s="357"/>
      <c r="P95" s="357"/>
      <c r="Q95" s="357"/>
      <c r="R95" s="357"/>
      <c r="S95" s="357"/>
      <c r="T95" s="357"/>
      <c r="U95" s="357"/>
      <c r="V95" s="357"/>
      <c r="W95" s="357"/>
      <c r="X95" s="357"/>
      <c r="Y95" s="357"/>
      <c r="Z95" s="357"/>
      <c r="AA95" s="357"/>
      <c r="AB95" s="357"/>
      <c r="AC95" s="357"/>
      <c r="AD95" s="357"/>
      <c r="AE95" s="357"/>
      <c r="AF95" s="357"/>
      <c r="AG95" s="357"/>
      <c r="AH95" s="358"/>
      <c r="AI95" s="320"/>
      <c r="AJ95" s="320"/>
      <c r="AK95" s="320"/>
      <c r="AL95" s="320"/>
      <c r="AM95" s="269"/>
    </row>
    <row r="96" spans="1:39" ht="12" customHeight="1">
      <c r="A96" s="273"/>
      <c r="B96" s="348"/>
      <c r="C96" s="279"/>
      <c r="D96" s="279"/>
      <c r="E96" s="357"/>
      <c r="F96" s="357"/>
      <c r="G96" s="357"/>
      <c r="H96" s="357"/>
      <c r="I96" s="357"/>
      <c r="J96" s="357"/>
      <c r="K96" s="357"/>
      <c r="L96" s="355"/>
      <c r="M96" s="350"/>
      <c r="N96" s="357"/>
      <c r="O96" s="357"/>
      <c r="P96" s="357"/>
      <c r="Q96" s="357"/>
      <c r="R96" s="357"/>
      <c r="S96" s="357"/>
      <c r="T96" s="357"/>
      <c r="U96" s="357"/>
      <c r="V96" s="357"/>
      <c r="W96" s="357"/>
      <c r="X96" s="357"/>
      <c r="Y96" s="357"/>
      <c r="Z96" s="357"/>
      <c r="AA96" s="357"/>
      <c r="AB96" s="357"/>
      <c r="AC96" s="357"/>
      <c r="AD96" s="357"/>
      <c r="AE96" s="357"/>
      <c r="AF96" s="357"/>
      <c r="AG96" s="357"/>
      <c r="AH96" s="358"/>
      <c r="AI96" s="320"/>
      <c r="AJ96" s="320"/>
      <c r="AK96" s="320"/>
      <c r="AL96" s="320"/>
      <c r="AM96" s="269"/>
    </row>
    <row r="97" spans="1:39" ht="12" customHeight="1">
      <c r="A97" s="273"/>
      <c r="B97" s="348"/>
      <c r="C97" s="279"/>
      <c r="D97" s="279"/>
      <c r="E97" s="357"/>
      <c r="F97" s="357"/>
      <c r="G97" s="357"/>
      <c r="H97" s="357"/>
      <c r="I97" s="357"/>
      <c r="J97" s="357"/>
      <c r="K97" s="357"/>
      <c r="L97" s="355"/>
      <c r="M97" s="350"/>
      <c r="N97" s="357"/>
      <c r="O97" s="357"/>
      <c r="P97" s="357"/>
      <c r="Q97" s="357"/>
      <c r="R97" s="357"/>
      <c r="S97" s="357"/>
      <c r="T97" s="357"/>
      <c r="U97" s="357"/>
      <c r="V97" s="357"/>
      <c r="W97" s="357"/>
      <c r="X97" s="357"/>
      <c r="Y97" s="357"/>
      <c r="Z97" s="357"/>
      <c r="AA97" s="357"/>
      <c r="AB97" s="357"/>
      <c r="AC97" s="357"/>
      <c r="AD97" s="357"/>
      <c r="AE97" s="357"/>
      <c r="AF97" s="357"/>
      <c r="AG97" s="357"/>
      <c r="AH97" s="358"/>
      <c r="AI97" s="320"/>
      <c r="AJ97" s="320"/>
      <c r="AK97" s="320"/>
      <c r="AL97" s="320"/>
      <c r="AM97" s="269"/>
    </row>
    <row r="98" spans="1:39" ht="12" customHeight="1">
      <c r="A98" s="273"/>
      <c r="B98" s="348"/>
      <c r="C98" s="279"/>
      <c r="D98" s="279"/>
      <c r="E98" s="357"/>
      <c r="F98" s="357"/>
      <c r="G98" s="357"/>
      <c r="H98" s="357"/>
      <c r="I98" s="357"/>
      <c r="J98" s="357"/>
      <c r="K98" s="357"/>
      <c r="L98" s="355"/>
      <c r="M98" s="350"/>
      <c r="N98" s="357"/>
      <c r="O98" s="357"/>
      <c r="P98" s="357"/>
      <c r="Q98" s="357"/>
      <c r="R98" s="357"/>
      <c r="S98" s="357"/>
      <c r="T98" s="357"/>
      <c r="U98" s="357"/>
      <c r="V98" s="357"/>
      <c r="W98" s="357"/>
      <c r="X98" s="357"/>
      <c r="Y98" s="357"/>
      <c r="Z98" s="357"/>
      <c r="AA98" s="357"/>
      <c r="AB98" s="357"/>
      <c r="AC98" s="357"/>
      <c r="AD98" s="357"/>
      <c r="AE98" s="357"/>
      <c r="AF98" s="357"/>
      <c r="AG98" s="357"/>
      <c r="AH98" s="358"/>
      <c r="AI98" s="320"/>
      <c r="AJ98" s="320"/>
      <c r="AK98" s="320"/>
      <c r="AL98" s="320"/>
      <c r="AM98" s="269"/>
    </row>
    <row r="99" spans="1:39" ht="12" customHeight="1">
      <c r="A99" s="273"/>
      <c r="B99" s="348"/>
      <c r="C99" s="279"/>
      <c r="D99" s="279"/>
      <c r="E99" s="357"/>
      <c r="F99" s="357"/>
      <c r="G99" s="357"/>
      <c r="H99" s="357"/>
      <c r="I99" s="357"/>
      <c r="J99" s="357"/>
      <c r="K99" s="357"/>
      <c r="L99" s="355"/>
      <c r="M99" s="350"/>
      <c r="N99" s="357"/>
      <c r="O99" s="357"/>
      <c r="P99" s="357"/>
      <c r="Q99" s="357"/>
      <c r="R99" s="357"/>
      <c r="S99" s="357"/>
      <c r="T99" s="357"/>
      <c r="U99" s="357"/>
      <c r="V99" s="357"/>
      <c r="W99" s="357"/>
      <c r="X99" s="357"/>
      <c r="Y99" s="357"/>
      <c r="Z99" s="357"/>
      <c r="AA99" s="357"/>
      <c r="AB99" s="357"/>
      <c r="AC99" s="357"/>
      <c r="AD99" s="357"/>
      <c r="AE99" s="357"/>
      <c r="AF99" s="357"/>
      <c r="AG99" s="357"/>
      <c r="AH99" s="358"/>
      <c r="AI99" s="320"/>
      <c r="AJ99" s="320"/>
      <c r="AK99" s="320"/>
      <c r="AL99" s="320"/>
      <c r="AM99" s="269"/>
    </row>
    <row r="100" spans="1:39" ht="12" customHeight="1">
      <c r="A100" s="273"/>
      <c r="B100" s="348"/>
      <c r="C100" s="279"/>
      <c r="D100" s="279"/>
      <c r="E100" s="357"/>
      <c r="F100" s="357"/>
      <c r="G100" s="357"/>
      <c r="H100" s="357"/>
      <c r="I100" s="357"/>
      <c r="J100" s="357"/>
      <c r="K100" s="357"/>
      <c r="L100" s="355"/>
      <c r="M100" s="350"/>
      <c r="N100" s="357"/>
      <c r="O100" s="357"/>
      <c r="P100" s="357"/>
      <c r="Q100" s="357"/>
      <c r="R100" s="357"/>
      <c r="S100" s="357"/>
      <c r="T100" s="357"/>
      <c r="U100" s="357"/>
      <c r="V100" s="357"/>
      <c r="W100" s="357"/>
      <c r="X100" s="357"/>
      <c r="Y100" s="357"/>
      <c r="Z100" s="357"/>
      <c r="AA100" s="357"/>
      <c r="AB100" s="357"/>
      <c r="AC100" s="357"/>
      <c r="AD100" s="357"/>
      <c r="AE100" s="357"/>
      <c r="AF100" s="357"/>
      <c r="AG100" s="357"/>
      <c r="AH100" s="358"/>
      <c r="AI100" s="320"/>
      <c r="AJ100" s="320"/>
      <c r="AK100" s="320"/>
      <c r="AL100" s="320"/>
      <c r="AM100" s="269"/>
    </row>
    <row r="101" spans="1:39" ht="12" customHeight="1">
      <c r="A101" s="273"/>
      <c r="B101" s="348"/>
      <c r="C101" s="279"/>
      <c r="D101" s="279"/>
      <c r="E101" s="357"/>
      <c r="F101" s="357"/>
      <c r="G101" s="357"/>
      <c r="H101" s="357"/>
      <c r="I101" s="357"/>
      <c r="J101" s="357"/>
      <c r="K101" s="357"/>
      <c r="L101" s="355"/>
      <c r="M101" s="350"/>
      <c r="N101" s="357"/>
      <c r="O101" s="357"/>
      <c r="P101" s="357"/>
      <c r="Q101" s="357"/>
      <c r="R101" s="357"/>
      <c r="S101" s="357"/>
      <c r="T101" s="357"/>
      <c r="U101" s="357"/>
      <c r="V101" s="357"/>
      <c r="W101" s="357"/>
      <c r="X101" s="357"/>
      <c r="Y101" s="357"/>
      <c r="Z101" s="357"/>
      <c r="AA101" s="357"/>
      <c r="AB101" s="357"/>
      <c r="AC101" s="357"/>
      <c r="AD101" s="357"/>
      <c r="AE101" s="357"/>
      <c r="AF101" s="357"/>
      <c r="AG101" s="357"/>
      <c r="AH101" s="358"/>
      <c r="AI101" s="320"/>
      <c r="AJ101" s="320"/>
      <c r="AK101" s="320"/>
      <c r="AL101" s="320"/>
      <c r="AM101" s="269"/>
    </row>
    <row r="102" spans="1:39" ht="12" customHeight="1">
      <c r="A102" s="273"/>
      <c r="B102" s="348"/>
      <c r="C102" s="279"/>
      <c r="D102" s="279"/>
      <c r="E102" s="357"/>
      <c r="F102" s="357"/>
      <c r="G102" s="357"/>
      <c r="H102" s="357"/>
      <c r="I102" s="357"/>
      <c r="J102" s="357"/>
      <c r="K102" s="357"/>
      <c r="L102" s="355"/>
      <c r="M102" s="350"/>
      <c r="N102" s="357"/>
      <c r="O102" s="357"/>
      <c r="P102" s="357"/>
      <c r="Q102" s="357"/>
      <c r="R102" s="357"/>
      <c r="S102" s="357"/>
      <c r="T102" s="357"/>
      <c r="U102" s="357"/>
      <c r="V102" s="357"/>
      <c r="W102" s="357"/>
      <c r="X102" s="357"/>
      <c r="Y102" s="357"/>
      <c r="Z102" s="357"/>
      <c r="AA102" s="357"/>
      <c r="AB102" s="357"/>
      <c r="AC102" s="357"/>
      <c r="AD102" s="357"/>
      <c r="AE102" s="357"/>
      <c r="AF102" s="357"/>
      <c r="AG102" s="357"/>
      <c r="AH102" s="358"/>
      <c r="AI102" s="320"/>
      <c r="AJ102" s="320"/>
      <c r="AK102" s="320"/>
      <c r="AL102" s="320"/>
      <c r="AM102" s="269"/>
    </row>
    <row r="103" spans="1:39" ht="12" customHeight="1">
      <c r="A103" s="273"/>
      <c r="B103" s="348"/>
      <c r="C103" s="279"/>
      <c r="D103" s="279"/>
      <c r="E103" s="357"/>
      <c r="F103" s="357"/>
      <c r="G103" s="357"/>
      <c r="H103" s="357"/>
      <c r="I103" s="357"/>
      <c r="J103" s="357"/>
      <c r="K103" s="357"/>
      <c r="L103" s="355"/>
      <c r="M103" s="350"/>
      <c r="N103" s="357"/>
      <c r="O103" s="357"/>
      <c r="P103" s="357"/>
      <c r="Q103" s="357"/>
      <c r="R103" s="357"/>
      <c r="S103" s="357"/>
      <c r="T103" s="357"/>
      <c r="U103" s="357"/>
      <c r="V103" s="357"/>
      <c r="W103" s="357"/>
      <c r="X103" s="357"/>
      <c r="Y103" s="357"/>
      <c r="Z103" s="357"/>
      <c r="AA103" s="357"/>
      <c r="AB103" s="357"/>
      <c r="AC103" s="357"/>
      <c r="AD103" s="357"/>
      <c r="AE103" s="357"/>
      <c r="AF103" s="357"/>
      <c r="AG103" s="357"/>
      <c r="AH103" s="358"/>
      <c r="AI103" s="320"/>
      <c r="AJ103" s="320"/>
      <c r="AK103" s="320"/>
      <c r="AL103" s="320"/>
      <c r="AM103" s="269"/>
    </row>
    <row r="104" spans="1:39" ht="12" customHeight="1">
      <c r="A104" s="273"/>
      <c r="B104" s="348"/>
      <c r="C104" s="279"/>
      <c r="D104" s="279"/>
      <c r="E104" s="357"/>
      <c r="F104" s="357"/>
      <c r="G104" s="357"/>
      <c r="H104" s="357"/>
      <c r="I104" s="357"/>
      <c r="J104" s="357"/>
      <c r="K104" s="357"/>
      <c r="L104" s="355"/>
      <c r="M104" s="350"/>
      <c r="N104" s="357"/>
      <c r="O104" s="357"/>
      <c r="P104" s="357"/>
      <c r="Q104" s="357"/>
      <c r="R104" s="357"/>
      <c r="S104" s="357"/>
      <c r="T104" s="357"/>
      <c r="U104" s="357"/>
      <c r="V104" s="357"/>
      <c r="W104" s="357"/>
      <c r="X104" s="357"/>
      <c r="Y104" s="357"/>
      <c r="Z104" s="357"/>
      <c r="AA104" s="357"/>
      <c r="AB104" s="357"/>
      <c r="AC104" s="357"/>
      <c r="AD104" s="357"/>
      <c r="AE104" s="357"/>
      <c r="AF104" s="357"/>
      <c r="AG104" s="357"/>
      <c r="AH104" s="358"/>
      <c r="AI104" s="320"/>
      <c r="AJ104" s="320"/>
      <c r="AK104" s="320"/>
      <c r="AL104" s="320"/>
      <c r="AM104" s="269"/>
    </row>
    <row r="105" spans="1:39" ht="12" customHeight="1">
      <c r="A105" s="273"/>
      <c r="B105" s="348"/>
      <c r="C105" s="279"/>
      <c r="D105" s="279"/>
      <c r="E105" s="357"/>
      <c r="F105" s="357"/>
      <c r="G105" s="357"/>
      <c r="H105" s="357"/>
      <c r="I105" s="357"/>
      <c r="J105" s="357"/>
      <c r="K105" s="357"/>
      <c r="L105" s="355"/>
      <c r="M105" s="350"/>
      <c r="N105" s="357"/>
      <c r="O105" s="357"/>
      <c r="P105" s="357"/>
      <c r="Q105" s="357"/>
      <c r="R105" s="357"/>
      <c r="S105" s="357"/>
      <c r="T105" s="357"/>
      <c r="U105" s="357"/>
      <c r="V105" s="357"/>
      <c r="W105" s="357"/>
      <c r="X105" s="357"/>
      <c r="Y105" s="357"/>
      <c r="Z105" s="357"/>
      <c r="AA105" s="357"/>
      <c r="AB105" s="357"/>
      <c r="AC105" s="357"/>
      <c r="AD105" s="357"/>
      <c r="AE105" s="357"/>
      <c r="AF105" s="357"/>
      <c r="AG105" s="357"/>
      <c r="AH105" s="358"/>
      <c r="AI105" s="320"/>
      <c r="AJ105" s="320"/>
      <c r="AK105" s="320"/>
      <c r="AL105" s="320"/>
      <c r="AM105" s="269"/>
    </row>
    <row r="106" spans="1:39" ht="12" customHeight="1">
      <c r="A106" s="273"/>
      <c r="B106" s="348"/>
      <c r="C106" s="279"/>
      <c r="D106" s="279"/>
      <c r="E106" s="357"/>
      <c r="F106" s="357"/>
      <c r="G106" s="357"/>
      <c r="H106" s="357"/>
      <c r="I106" s="357"/>
      <c r="J106" s="357"/>
      <c r="K106" s="357"/>
      <c r="L106" s="355"/>
      <c r="M106" s="350"/>
      <c r="N106" s="357"/>
      <c r="O106" s="357"/>
      <c r="P106" s="357"/>
      <c r="Q106" s="357"/>
      <c r="R106" s="357"/>
      <c r="S106" s="357"/>
      <c r="T106" s="357"/>
      <c r="U106" s="357"/>
      <c r="V106" s="357"/>
      <c r="W106" s="357"/>
      <c r="X106" s="357"/>
      <c r="Y106" s="357"/>
      <c r="Z106" s="357"/>
      <c r="AA106" s="357"/>
      <c r="AB106" s="357"/>
      <c r="AC106" s="357"/>
      <c r="AD106" s="357"/>
      <c r="AE106" s="357"/>
      <c r="AF106" s="357"/>
      <c r="AG106" s="357"/>
      <c r="AH106" s="358"/>
      <c r="AI106" s="320"/>
      <c r="AJ106" s="320"/>
      <c r="AK106" s="320"/>
      <c r="AL106" s="320"/>
      <c r="AM106" s="269"/>
    </row>
    <row r="107" spans="1:39" ht="12" customHeight="1">
      <c r="A107" s="273"/>
      <c r="B107" s="348"/>
      <c r="C107" s="279"/>
      <c r="D107" s="279"/>
      <c r="E107" s="357"/>
      <c r="F107" s="357"/>
      <c r="G107" s="357"/>
      <c r="H107" s="357"/>
      <c r="I107" s="357"/>
      <c r="J107" s="357"/>
      <c r="K107" s="357"/>
      <c r="L107" s="355"/>
      <c r="M107" s="350"/>
      <c r="N107" s="357"/>
      <c r="O107" s="357"/>
      <c r="P107" s="357"/>
      <c r="Q107" s="357"/>
      <c r="R107" s="357"/>
      <c r="S107" s="357"/>
      <c r="T107" s="357"/>
      <c r="U107" s="357"/>
      <c r="V107" s="357"/>
      <c r="W107" s="357"/>
      <c r="X107" s="357"/>
      <c r="Y107" s="357"/>
      <c r="Z107" s="357"/>
      <c r="AA107" s="357"/>
      <c r="AB107" s="357"/>
      <c r="AC107" s="357"/>
      <c r="AD107" s="357"/>
      <c r="AE107" s="357"/>
      <c r="AF107" s="357"/>
      <c r="AG107" s="357"/>
      <c r="AH107" s="358"/>
      <c r="AI107" s="320"/>
      <c r="AJ107" s="320"/>
      <c r="AK107" s="320"/>
      <c r="AL107" s="320"/>
      <c r="AM107" s="269"/>
    </row>
    <row r="108" spans="1:39" ht="12" customHeight="1">
      <c r="A108" s="273"/>
      <c r="B108" s="348"/>
      <c r="C108" s="279"/>
      <c r="D108" s="279"/>
      <c r="E108" s="357"/>
      <c r="F108" s="357"/>
      <c r="G108" s="357"/>
      <c r="H108" s="357"/>
      <c r="I108" s="357"/>
      <c r="J108" s="357"/>
      <c r="K108" s="357"/>
      <c r="L108" s="355"/>
      <c r="M108" s="350"/>
      <c r="N108" s="357"/>
      <c r="O108" s="357"/>
      <c r="P108" s="357"/>
      <c r="Q108" s="357"/>
      <c r="R108" s="357"/>
      <c r="S108" s="357"/>
      <c r="T108" s="357"/>
      <c r="U108" s="357"/>
      <c r="V108" s="357"/>
      <c r="W108" s="357"/>
      <c r="X108" s="357"/>
      <c r="Y108" s="357"/>
      <c r="Z108" s="357"/>
      <c r="AA108" s="357"/>
      <c r="AB108" s="357"/>
      <c r="AC108" s="357"/>
      <c r="AD108" s="357"/>
      <c r="AE108" s="357"/>
      <c r="AF108" s="357"/>
      <c r="AG108" s="357"/>
      <c r="AH108" s="358"/>
      <c r="AI108" s="320"/>
      <c r="AJ108" s="320"/>
      <c r="AK108" s="320"/>
      <c r="AL108" s="320"/>
      <c r="AM108" s="269"/>
    </row>
    <row r="109" spans="1:39" ht="12" customHeight="1">
      <c r="A109" s="306"/>
      <c r="B109" s="348"/>
      <c r="C109" s="338"/>
      <c r="D109" s="338"/>
      <c r="E109" s="338"/>
      <c r="F109" s="338"/>
      <c r="G109" s="338"/>
      <c r="H109" s="338"/>
      <c r="I109" s="338"/>
      <c r="J109" s="338"/>
      <c r="K109" s="338"/>
      <c r="L109" s="338"/>
      <c r="M109" s="338"/>
      <c r="N109" s="338"/>
      <c r="O109" s="338"/>
      <c r="P109" s="338"/>
      <c r="Q109" s="338"/>
      <c r="R109" s="338"/>
      <c r="S109" s="338"/>
      <c r="T109" s="338"/>
      <c r="U109" s="338"/>
      <c r="V109" s="338"/>
      <c r="W109" s="338"/>
      <c r="X109" s="338"/>
      <c r="Y109" s="338"/>
      <c r="Z109" s="338"/>
      <c r="AA109" s="338"/>
      <c r="AB109" s="338"/>
      <c r="AC109" s="338"/>
      <c r="AD109" s="338"/>
      <c r="AE109" s="338"/>
      <c r="AF109" s="338"/>
      <c r="AG109" s="338"/>
      <c r="AH109" s="349"/>
      <c r="AI109" s="269"/>
      <c r="AJ109" s="269"/>
      <c r="AK109" s="269"/>
      <c r="AL109" s="269"/>
      <c r="AM109" s="269"/>
    </row>
    <row r="110" spans="1:39" ht="12" customHeight="1">
      <c r="A110" s="306"/>
      <c r="B110" s="359"/>
      <c r="C110" s="360"/>
      <c r="D110" s="360"/>
      <c r="E110" s="360"/>
      <c r="F110" s="360"/>
      <c r="G110" s="360"/>
      <c r="H110" s="360"/>
      <c r="I110" s="360"/>
      <c r="J110" s="360"/>
      <c r="K110" s="360"/>
      <c r="L110" s="360"/>
      <c r="M110" s="360"/>
      <c r="N110" s="360"/>
      <c r="O110" s="360"/>
      <c r="P110" s="360"/>
      <c r="Q110" s="360"/>
      <c r="R110" s="360"/>
      <c r="S110" s="360"/>
      <c r="T110" s="360"/>
      <c r="U110" s="360"/>
      <c r="V110" s="360"/>
      <c r="W110" s="360"/>
      <c r="X110" s="360"/>
      <c r="Y110" s="360"/>
      <c r="Z110" s="360"/>
      <c r="AA110" s="360"/>
      <c r="AB110" s="360"/>
      <c r="AC110" s="360"/>
      <c r="AD110" s="360"/>
      <c r="AE110" s="360"/>
      <c r="AF110" s="360"/>
      <c r="AG110" s="360"/>
      <c r="AH110" s="361"/>
      <c r="AI110" s="269"/>
      <c r="AJ110" s="269"/>
      <c r="AK110" s="269"/>
      <c r="AL110" s="269"/>
      <c r="AM110" s="269"/>
    </row>
    <row r="111" spans="1:39" ht="12" customHeight="1">
      <c r="A111" s="306"/>
      <c r="B111" s="362"/>
      <c r="C111" s="360"/>
      <c r="D111" s="360"/>
      <c r="E111" s="360"/>
      <c r="F111" s="360"/>
      <c r="G111" s="360"/>
      <c r="H111" s="360"/>
      <c r="I111" s="360"/>
      <c r="J111" s="360"/>
      <c r="K111" s="360"/>
      <c r="L111" s="360"/>
      <c r="M111" s="360"/>
      <c r="N111" s="360"/>
      <c r="O111" s="360"/>
      <c r="P111" s="360"/>
      <c r="Q111" s="360"/>
      <c r="R111" s="360"/>
      <c r="S111" s="360"/>
      <c r="T111" s="360"/>
      <c r="U111" s="360"/>
      <c r="V111" s="360"/>
      <c r="W111" s="360"/>
      <c r="X111" s="360"/>
      <c r="Y111" s="360"/>
      <c r="Z111" s="360"/>
      <c r="AA111" s="360"/>
      <c r="AB111" s="360"/>
      <c r="AC111" s="360"/>
      <c r="AD111" s="360"/>
      <c r="AE111" s="360"/>
      <c r="AF111" s="360"/>
      <c r="AG111" s="360"/>
      <c r="AH111" s="361"/>
      <c r="AI111" s="269"/>
      <c r="AJ111" s="269"/>
      <c r="AK111" s="269"/>
      <c r="AL111" s="269"/>
      <c r="AM111" s="269"/>
    </row>
    <row r="112" spans="1:39" ht="12" customHeight="1">
      <c r="A112" s="306"/>
      <c r="B112" s="362"/>
      <c r="C112" s="360"/>
      <c r="D112" s="360"/>
      <c r="E112" s="360"/>
      <c r="F112" s="360"/>
      <c r="G112" s="360"/>
      <c r="H112" s="360"/>
      <c r="I112" s="360"/>
      <c r="J112" s="360"/>
      <c r="K112" s="360"/>
      <c r="L112" s="360"/>
      <c r="M112" s="360"/>
      <c r="N112" s="360"/>
      <c r="O112" s="360"/>
      <c r="P112" s="360"/>
      <c r="Q112" s="360"/>
      <c r="R112" s="360"/>
      <c r="S112" s="360"/>
      <c r="T112" s="360"/>
      <c r="U112" s="360"/>
      <c r="V112" s="360"/>
      <c r="W112" s="360"/>
      <c r="X112" s="360"/>
      <c r="Y112" s="360"/>
      <c r="Z112" s="360"/>
      <c r="AA112" s="360"/>
      <c r="AB112" s="360"/>
      <c r="AC112" s="360"/>
      <c r="AD112" s="360"/>
      <c r="AE112" s="360"/>
      <c r="AF112" s="360"/>
      <c r="AG112" s="360"/>
      <c r="AH112" s="361"/>
      <c r="AI112" s="269"/>
      <c r="AJ112" s="269"/>
      <c r="AK112" s="269"/>
      <c r="AL112" s="269"/>
      <c r="AM112" s="269"/>
    </row>
    <row r="113" spans="1:39" ht="12" customHeight="1">
      <c r="A113" s="306"/>
      <c r="B113" s="362"/>
      <c r="C113" s="360"/>
      <c r="D113" s="360"/>
      <c r="E113" s="360"/>
      <c r="F113" s="360"/>
      <c r="G113" s="360"/>
      <c r="H113" s="360"/>
      <c r="I113" s="360"/>
      <c r="J113" s="360"/>
      <c r="K113" s="360"/>
      <c r="L113" s="360"/>
      <c r="M113" s="360"/>
      <c r="N113" s="360"/>
      <c r="O113" s="360"/>
      <c r="P113" s="360"/>
      <c r="Q113" s="360"/>
      <c r="R113" s="360"/>
      <c r="S113" s="360"/>
      <c r="T113" s="360"/>
      <c r="U113" s="360"/>
      <c r="V113" s="360"/>
      <c r="W113" s="360"/>
      <c r="X113" s="360"/>
      <c r="Y113" s="360"/>
      <c r="Z113" s="360"/>
      <c r="AA113" s="360"/>
      <c r="AB113" s="360"/>
      <c r="AC113" s="360"/>
      <c r="AD113" s="360"/>
      <c r="AE113" s="360"/>
      <c r="AF113" s="360"/>
      <c r="AG113" s="360"/>
      <c r="AH113" s="361"/>
      <c r="AI113" s="269"/>
      <c r="AJ113" s="269"/>
      <c r="AK113" s="269"/>
      <c r="AL113" s="269"/>
      <c r="AM113" s="269"/>
    </row>
    <row r="114" spans="1:39" ht="12" customHeight="1">
      <c r="A114" s="306"/>
      <c r="B114" s="362"/>
      <c r="C114" s="360"/>
      <c r="D114" s="360"/>
      <c r="E114" s="360"/>
      <c r="F114" s="360"/>
      <c r="G114" s="360"/>
      <c r="H114" s="360"/>
      <c r="I114" s="360"/>
      <c r="J114" s="360"/>
      <c r="K114" s="360"/>
      <c r="L114" s="360"/>
      <c r="M114" s="360"/>
      <c r="N114" s="360"/>
      <c r="O114" s="360"/>
      <c r="P114" s="360"/>
      <c r="Q114" s="360"/>
      <c r="R114" s="360"/>
      <c r="S114" s="360"/>
      <c r="T114" s="360"/>
      <c r="U114" s="360"/>
      <c r="V114" s="360"/>
      <c r="W114" s="360"/>
      <c r="X114" s="360"/>
      <c r="Y114" s="360"/>
      <c r="Z114" s="360"/>
      <c r="AA114" s="360"/>
      <c r="AB114" s="360"/>
      <c r="AC114" s="360"/>
      <c r="AD114" s="360"/>
      <c r="AE114" s="360"/>
      <c r="AF114" s="360"/>
      <c r="AG114" s="360"/>
      <c r="AH114" s="361"/>
      <c r="AI114" s="269"/>
      <c r="AJ114" s="269"/>
      <c r="AK114" s="269"/>
      <c r="AL114" s="269"/>
      <c r="AM114" s="269"/>
    </row>
    <row r="115" spans="1:39" ht="12" customHeight="1">
      <c r="A115" s="306"/>
      <c r="B115" s="362"/>
      <c r="C115" s="360"/>
      <c r="D115" s="360"/>
      <c r="E115" s="360"/>
      <c r="F115" s="360"/>
      <c r="G115" s="360"/>
      <c r="H115" s="360"/>
      <c r="I115" s="360"/>
      <c r="J115" s="360"/>
      <c r="K115" s="360"/>
      <c r="L115" s="360"/>
      <c r="M115" s="360"/>
      <c r="N115" s="360"/>
      <c r="O115" s="360"/>
      <c r="P115" s="360"/>
      <c r="Q115" s="360"/>
      <c r="R115" s="360"/>
      <c r="S115" s="360"/>
      <c r="T115" s="360"/>
      <c r="U115" s="360"/>
      <c r="V115" s="360"/>
      <c r="W115" s="360"/>
      <c r="X115" s="360"/>
      <c r="Y115" s="360"/>
      <c r="Z115" s="360"/>
      <c r="AA115" s="360"/>
      <c r="AB115" s="360"/>
      <c r="AC115" s="360"/>
      <c r="AD115" s="360"/>
      <c r="AE115" s="360"/>
      <c r="AF115" s="360"/>
      <c r="AG115" s="360"/>
      <c r="AH115" s="361"/>
      <c r="AI115" s="269"/>
      <c r="AJ115" s="269"/>
      <c r="AK115" s="269"/>
      <c r="AL115" s="269"/>
      <c r="AM115" s="269"/>
    </row>
    <row r="116" spans="1:39" ht="12" customHeight="1">
      <c r="A116" s="306"/>
      <c r="B116" s="362"/>
      <c r="C116" s="360"/>
      <c r="D116" s="360"/>
      <c r="E116" s="360"/>
      <c r="F116" s="360"/>
      <c r="G116" s="360"/>
      <c r="H116" s="360"/>
      <c r="I116" s="360"/>
      <c r="J116" s="360"/>
      <c r="K116" s="360"/>
      <c r="L116" s="360"/>
      <c r="M116" s="360"/>
      <c r="N116" s="360"/>
      <c r="O116" s="360"/>
      <c r="P116" s="360"/>
      <c r="Q116" s="360"/>
      <c r="R116" s="360"/>
      <c r="S116" s="360"/>
      <c r="T116" s="360"/>
      <c r="U116" s="360"/>
      <c r="V116" s="360"/>
      <c r="W116" s="360"/>
      <c r="X116" s="360"/>
      <c r="Y116" s="360"/>
      <c r="Z116" s="360"/>
      <c r="AA116" s="360"/>
      <c r="AB116" s="360"/>
      <c r="AC116" s="360"/>
      <c r="AD116" s="360"/>
      <c r="AE116" s="360"/>
      <c r="AF116" s="360"/>
      <c r="AG116" s="360"/>
      <c r="AH116" s="361"/>
      <c r="AI116" s="269"/>
      <c r="AJ116" s="269"/>
      <c r="AK116" s="269"/>
      <c r="AL116" s="269"/>
      <c r="AM116" s="269"/>
    </row>
    <row r="117" spans="1:39" ht="12" customHeight="1">
      <c r="A117" s="306"/>
      <c r="B117" s="362"/>
      <c r="C117" s="360"/>
      <c r="D117" s="360"/>
      <c r="E117" s="360"/>
      <c r="F117" s="360"/>
      <c r="G117" s="360"/>
      <c r="H117" s="360"/>
      <c r="I117" s="360"/>
      <c r="J117" s="360"/>
      <c r="K117" s="360"/>
      <c r="L117" s="360"/>
      <c r="M117" s="360"/>
      <c r="N117" s="360"/>
      <c r="O117" s="360"/>
      <c r="P117" s="360"/>
      <c r="Q117" s="360"/>
      <c r="R117" s="360"/>
      <c r="S117" s="360"/>
      <c r="T117" s="360"/>
      <c r="U117" s="360"/>
      <c r="V117" s="360"/>
      <c r="W117" s="360"/>
      <c r="X117" s="360"/>
      <c r="Y117" s="360"/>
      <c r="Z117" s="360"/>
      <c r="AA117" s="360"/>
      <c r="AB117" s="360"/>
      <c r="AC117" s="360"/>
      <c r="AD117" s="360"/>
      <c r="AE117" s="360"/>
      <c r="AF117" s="360"/>
      <c r="AG117" s="360"/>
      <c r="AH117" s="361"/>
      <c r="AI117" s="269"/>
      <c r="AJ117" s="269"/>
      <c r="AK117" s="269"/>
      <c r="AL117" s="269"/>
      <c r="AM117" s="269"/>
    </row>
    <row r="118" spans="1:39" ht="12" customHeight="1">
      <c r="A118" s="306"/>
      <c r="B118" s="362"/>
      <c r="C118" s="360"/>
      <c r="D118" s="360"/>
      <c r="E118" s="360"/>
      <c r="F118" s="360"/>
      <c r="G118" s="360"/>
      <c r="H118" s="360"/>
      <c r="I118" s="360"/>
      <c r="J118" s="360"/>
      <c r="K118" s="360"/>
      <c r="L118" s="360"/>
      <c r="M118" s="360"/>
      <c r="N118" s="360"/>
      <c r="O118" s="360"/>
      <c r="P118" s="360"/>
      <c r="Q118" s="360"/>
      <c r="R118" s="360"/>
      <c r="S118" s="360"/>
      <c r="T118" s="360"/>
      <c r="U118" s="360"/>
      <c r="V118" s="360"/>
      <c r="W118" s="360"/>
      <c r="X118" s="360"/>
      <c r="Y118" s="360"/>
      <c r="Z118" s="360"/>
      <c r="AA118" s="360"/>
      <c r="AB118" s="360"/>
      <c r="AC118" s="360"/>
      <c r="AD118" s="360"/>
      <c r="AE118" s="360"/>
      <c r="AF118" s="360"/>
      <c r="AG118" s="360"/>
      <c r="AH118" s="361"/>
      <c r="AI118" s="269"/>
      <c r="AJ118" s="269"/>
      <c r="AK118" s="269"/>
      <c r="AL118" s="269"/>
      <c r="AM118" s="269"/>
    </row>
    <row r="119" spans="1:39" ht="12" customHeight="1">
      <c r="A119" s="306"/>
      <c r="B119" s="362"/>
      <c r="C119" s="360"/>
      <c r="D119" s="360"/>
      <c r="E119" s="360"/>
      <c r="F119" s="360"/>
      <c r="G119" s="360"/>
      <c r="H119" s="360"/>
      <c r="I119" s="360"/>
      <c r="J119" s="360"/>
      <c r="K119" s="360"/>
      <c r="L119" s="360"/>
      <c r="M119" s="360"/>
      <c r="N119" s="360"/>
      <c r="O119" s="360"/>
      <c r="P119" s="360"/>
      <c r="Q119" s="360"/>
      <c r="R119" s="360"/>
      <c r="S119" s="360"/>
      <c r="T119" s="360"/>
      <c r="U119" s="360"/>
      <c r="V119" s="360"/>
      <c r="W119" s="360"/>
      <c r="X119" s="360"/>
      <c r="Y119" s="360"/>
      <c r="Z119" s="360"/>
      <c r="AA119" s="360"/>
      <c r="AB119" s="360"/>
      <c r="AC119" s="360"/>
      <c r="AD119" s="360"/>
      <c r="AE119" s="360"/>
      <c r="AF119" s="360"/>
      <c r="AG119" s="360"/>
      <c r="AH119" s="361"/>
      <c r="AI119" s="269"/>
      <c r="AJ119" s="269"/>
      <c r="AK119" s="269"/>
      <c r="AL119" s="269"/>
      <c r="AM119" s="269"/>
    </row>
    <row r="120" spans="1:39" ht="12" customHeight="1">
      <c r="A120" s="306"/>
      <c r="B120" s="362"/>
      <c r="C120" s="360"/>
      <c r="D120" s="360"/>
      <c r="E120" s="360"/>
      <c r="F120" s="360"/>
      <c r="G120" s="360"/>
      <c r="H120" s="360"/>
      <c r="I120" s="360"/>
      <c r="J120" s="360"/>
      <c r="K120" s="360"/>
      <c r="L120" s="360"/>
      <c r="M120" s="360"/>
      <c r="N120" s="360"/>
      <c r="O120" s="360"/>
      <c r="P120" s="360"/>
      <c r="Q120" s="360"/>
      <c r="R120" s="360"/>
      <c r="S120" s="360"/>
      <c r="T120" s="360"/>
      <c r="U120" s="360"/>
      <c r="V120" s="360"/>
      <c r="W120" s="360"/>
      <c r="X120" s="360"/>
      <c r="Y120" s="360"/>
      <c r="Z120" s="360"/>
      <c r="AA120" s="360"/>
      <c r="AB120" s="360"/>
      <c r="AC120" s="360"/>
      <c r="AD120" s="360"/>
      <c r="AE120" s="360"/>
      <c r="AF120" s="360"/>
      <c r="AG120" s="360"/>
      <c r="AH120" s="361"/>
      <c r="AI120" s="269"/>
      <c r="AJ120" s="269"/>
      <c r="AK120" s="269"/>
      <c r="AL120" s="269"/>
      <c r="AM120" s="269"/>
    </row>
    <row r="121" spans="1:39" ht="12" customHeight="1">
      <c r="A121" s="306"/>
      <c r="B121" s="363"/>
      <c r="C121" s="364"/>
      <c r="D121" s="364"/>
      <c r="E121" s="364"/>
      <c r="F121" s="364"/>
      <c r="G121" s="364"/>
      <c r="H121" s="364"/>
      <c r="I121" s="364"/>
      <c r="J121" s="364"/>
      <c r="K121" s="364"/>
      <c r="L121" s="364"/>
      <c r="M121" s="364"/>
      <c r="N121" s="364"/>
      <c r="O121" s="364"/>
      <c r="P121" s="364"/>
      <c r="Q121" s="364"/>
      <c r="R121" s="364"/>
      <c r="S121" s="364"/>
      <c r="T121" s="364"/>
      <c r="U121" s="364"/>
      <c r="V121" s="364"/>
      <c r="W121" s="364"/>
      <c r="X121" s="364"/>
      <c r="Y121" s="364"/>
      <c r="Z121" s="364"/>
      <c r="AA121" s="364"/>
      <c r="AB121" s="364"/>
      <c r="AC121" s="364"/>
      <c r="AD121" s="364"/>
      <c r="AE121" s="364"/>
      <c r="AF121" s="364"/>
      <c r="AG121" s="364"/>
      <c r="AH121" s="365"/>
      <c r="AI121" s="269"/>
      <c r="AJ121" s="269"/>
      <c r="AK121" s="269"/>
      <c r="AL121" s="269"/>
      <c r="AM121" s="269"/>
    </row>
    <row r="122" spans="1:39" ht="12" customHeight="1">
      <c r="A122" s="306"/>
      <c r="B122" s="316"/>
      <c r="C122" s="316"/>
      <c r="D122" s="316"/>
      <c r="E122" s="316"/>
      <c r="F122" s="316"/>
      <c r="G122" s="316"/>
      <c r="H122" s="316"/>
      <c r="I122" s="316"/>
      <c r="J122" s="316"/>
      <c r="K122" s="316"/>
      <c r="L122" s="316"/>
      <c r="M122" s="316"/>
      <c r="N122" s="316"/>
      <c r="O122" s="316"/>
      <c r="P122" s="316"/>
      <c r="Q122" s="316"/>
      <c r="R122" s="316"/>
      <c r="S122" s="316"/>
      <c r="T122" s="316"/>
      <c r="U122" s="316"/>
      <c r="V122" s="316"/>
      <c r="W122" s="316"/>
      <c r="X122" s="316"/>
      <c r="Y122" s="316"/>
      <c r="Z122" s="316"/>
      <c r="AA122" s="316"/>
      <c r="AB122" s="316"/>
      <c r="AC122" s="316"/>
      <c r="AD122" s="316"/>
      <c r="AE122" s="316"/>
      <c r="AF122" s="316"/>
      <c r="AG122" s="316"/>
      <c r="AH122" s="316"/>
      <c r="AI122" s="269"/>
      <c r="AJ122" s="269"/>
      <c r="AK122" s="269"/>
      <c r="AL122" s="269"/>
      <c r="AM122" s="269"/>
    </row>
    <row r="123" spans="1:39" ht="18" customHeight="1">
      <c r="A123" s="270" t="s">
        <v>293</v>
      </c>
      <c r="B123" s="271" t="s">
        <v>294</v>
      </c>
      <c r="C123" s="269"/>
      <c r="D123" s="269"/>
      <c r="E123" s="269"/>
      <c r="F123" s="269"/>
      <c r="G123" s="269"/>
      <c r="H123" s="269"/>
      <c r="I123" s="269"/>
      <c r="J123" s="269"/>
      <c r="K123" s="269"/>
      <c r="L123" s="269"/>
      <c r="M123" s="269"/>
      <c r="N123" s="269"/>
      <c r="O123" s="269"/>
      <c r="P123" s="269"/>
      <c r="Q123" s="269"/>
      <c r="R123" s="269"/>
      <c r="S123" s="269"/>
      <c r="T123" s="269"/>
      <c r="U123" s="269"/>
      <c r="V123" s="269"/>
      <c r="W123" s="269"/>
      <c r="X123" s="269"/>
      <c r="Y123" s="269"/>
      <c r="Z123" s="269"/>
      <c r="AA123" s="269"/>
      <c r="AB123" s="269"/>
      <c r="AC123" s="269"/>
      <c r="AD123" s="269"/>
      <c r="AE123" s="269"/>
      <c r="AF123" s="269"/>
      <c r="AG123" s="269"/>
      <c r="AH123" s="269"/>
      <c r="AI123" s="269"/>
      <c r="AJ123" s="269"/>
      <c r="AK123" s="269"/>
      <c r="AL123" s="281"/>
      <c r="AM123" s="269"/>
    </row>
    <row r="124" spans="1:39" ht="30" customHeight="1">
      <c r="A124" s="273"/>
      <c r="B124" s="758" t="s">
        <v>295</v>
      </c>
      <c r="C124" s="759"/>
      <c r="D124" s="760" t="s">
        <v>296</v>
      </c>
      <c r="E124" s="760"/>
      <c r="F124" s="760"/>
      <c r="G124" s="760"/>
      <c r="H124" s="760"/>
      <c r="I124" s="761"/>
      <c r="J124" s="762" t="s">
        <v>297</v>
      </c>
      <c r="K124" s="760"/>
      <c r="L124" s="760"/>
      <c r="M124" s="760"/>
      <c r="N124" s="760"/>
      <c r="O124" s="760"/>
      <c r="P124" s="760"/>
      <c r="Q124" s="760"/>
      <c r="R124" s="760"/>
      <c r="S124" s="760"/>
      <c r="T124" s="760"/>
      <c r="U124" s="760"/>
      <c r="V124" s="760"/>
      <c r="W124" s="760"/>
      <c r="X124" s="760"/>
      <c r="Y124" s="760"/>
      <c r="Z124" s="760"/>
      <c r="AA124" s="760"/>
      <c r="AB124" s="760"/>
      <c r="AC124" s="760"/>
      <c r="AD124" s="760"/>
      <c r="AE124" s="760"/>
      <c r="AF124" s="760"/>
      <c r="AG124" s="760"/>
      <c r="AH124" s="761"/>
      <c r="AI124" s="320"/>
      <c r="AJ124" s="320"/>
      <c r="AK124" s="320"/>
      <c r="AL124" s="320"/>
      <c r="AM124" s="269"/>
    </row>
    <row r="125" spans="1:39" ht="15" customHeight="1">
      <c r="A125" s="344"/>
      <c r="B125" s="762" t="s">
        <v>298</v>
      </c>
      <c r="C125" s="761"/>
      <c r="D125" s="762" t="s">
        <v>299</v>
      </c>
      <c r="E125" s="760"/>
      <c r="F125" s="760"/>
      <c r="G125" s="760"/>
      <c r="H125" s="760"/>
      <c r="I125" s="761"/>
      <c r="J125" s="765" t="s">
        <v>300</v>
      </c>
      <c r="K125" s="766"/>
      <c r="L125" s="766"/>
      <c r="M125" s="766"/>
      <c r="N125" s="766"/>
      <c r="O125" s="766"/>
      <c r="P125" s="766"/>
      <c r="Q125" s="766"/>
      <c r="R125" s="766"/>
      <c r="S125" s="766"/>
      <c r="T125" s="766"/>
      <c r="U125" s="766"/>
      <c r="V125" s="766"/>
      <c r="W125" s="766"/>
      <c r="X125" s="766"/>
      <c r="Y125" s="766"/>
      <c r="Z125" s="766"/>
      <c r="AA125" s="766"/>
      <c r="AB125" s="766"/>
      <c r="AC125" s="766"/>
      <c r="AD125" s="766"/>
      <c r="AE125" s="766"/>
      <c r="AF125" s="766"/>
      <c r="AG125" s="766"/>
      <c r="AH125" s="767"/>
      <c r="AI125" s="269"/>
      <c r="AJ125" s="269"/>
      <c r="AK125" s="269"/>
      <c r="AL125" s="269"/>
      <c r="AM125" s="269"/>
    </row>
    <row r="126" spans="1:39" ht="13.5" customHeight="1">
      <c r="A126" s="344"/>
      <c r="B126" s="768" t="s">
        <v>301</v>
      </c>
      <c r="C126" s="769"/>
      <c r="D126" s="774" t="s">
        <v>302</v>
      </c>
      <c r="E126" s="775"/>
      <c r="F126" s="775"/>
      <c r="G126" s="775"/>
      <c r="H126" s="775"/>
      <c r="I126" s="776"/>
      <c r="J126" s="366" t="s">
        <v>217</v>
      </c>
      <c r="K126" s="781" t="s">
        <v>303</v>
      </c>
      <c r="L126" s="781"/>
      <c r="M126" s="781"/>
      <c r="N126" s="781"/>
      <c r="O126" s="781"/>
      <c r="P126" s="367" t="s">
        <v>217</v>
      </c>
      <c r="Q126" s="368" t="s">
        <v>304</v>
      </c>
      <c r="R126" s="368"/>
      <c r="S126" s="368"/>
      <c r="T126" s="368"/>
      <c r="U126" s="368"/>
      <c r="V126" s="368"/>
      <c r="W126" s="368"/>
      <c r="X126" s="368"/>
      <c r="Y126" s="368"/>
      <c r="Z126" s="368"/>
      <c r="AA126" s="368"/>
      <c r="AB126" s="368"/>
      <c r="AC126" s="368"/>
      <c r="AD126" s="368"/>
      <c r="AE126" s="368"/>
      <c r="AF126" s="368"/>
      <c r="AG126" s="368"/>
      <c r="AH126" s="369"/>
      <c r="AI126" s="269"/>
      <c r="AJ126" s="269"/>
      <c r="AK126" s="269"/>
      <c r="AL126" s="269"/>
      <c r="AM126" s="269"/>
    </row>
    <row r="127" spans="1:39" ht="13.5" customHeight="1">
      <c r="A127" s="344"/>
      <c r="B127" s="770"/>
      <c r="C127" s="771"/>
      <c r="D127" s="777"/>
      <c r="E127" s="763"/>
      <c r="F127" s="763"/>
      <c r="G127" s="763"/>
      <c r="H127" s="763"/>
      <c r="I127" s="778"/>
      <c r="J127" s="370" t="s">
        <v>217</v>
      </c>
      <c r="K127" s="756" t="s">
        <v>305</v>
      </c>
      <c r="L127" s="756"/>
      <c r="M127" s="756"/>
      <c r="N127" s="756"/>
      <c r="O127" s="371"/>
      <c r="P127" s="372" t="s">
        <v>217</v>
      </c>
      <c r="Q127" s="277" t="s">
        <v>306</v>
      </c>
      <c r="R127" s="277"/>
      <c r="S127" s="277"/>
      <c r="T127" s="277"/>
      <c r="U127" s="277"/>
      <c r="V127" s="277"/>
      <c r="W127" s="277"/>
      <c r="X127" s="277"/>
      <c r="Y127" s="277"/>
      <c r="Z127" s="277"/>
      <c r="AA127" s="277"/>
      <c r="AB127" s="277"/>
      <c r="AC127" s="277"/>
      <c r="AD127" s="277"/>
      <c r="AE127" s="277"/>
      <c r="AF127" s="277"/>
      <c r="AG127" s="277"/>
      <c r="AH127" s="373"/>
      <c r="AI127" s="269"/>
      <c r="AJ127" s="269"/>
      <c r="AK127" s="269"/>
      <c r="AL127" s="269"/>
      <c r="AM127" s="269"/>
    </row>
    <row r="128" spans="1:39" ht="13.5" customHeight="1">
      <c r="A128" s="344"/>
      <c r="B128" s="772"/>
      <c r="C128" s="773"/>
      <c r="D128" s="779"/>
      <c r="E128" s="680"/>
      <c r="F128" s="680"/>
      <c r="G128" s="680"/>
      <c r="H128" s="680"/>
      <c r="I128" s="780"/>
      <c r="J128" s="374" t="s">
        <v>217</v>
      </c>
      <c r="K128" s="782" t="s">
        <v>223</v>
      </c>
      <c r="L128" s="782"/>
      <c r="M128" s="783"/>
      <c r="N128" s="783"/>
      <c r="O128" s="783"/>
      <c r="P128" s="783"/>
      <c r="Q128" s="783"/>
      <c r="R128" s="783"/>
      <c r="S128" s="783"/>
      <c r="T128" s="783"/>
      <c r="U128" s="783"/>
      <c r="V128" s="783"/>
      <c r="W128" s="783"/>
      <c r="X128" s="783"/>
      <c r="Y128" s="783"/>
      <c r="Z128" s="783"/>
      <c r="AA128" s="783"/>
      <c r="AB128" s="783"/>
      <c r="AC128" s="783"/>
      <c r="AD128" s="783"/>
      <c r="AE128" s="783"/>
      <c r="AF128" s="783"/>
      <c r="AG128" s="783"/>
      <c r="AH128" s="375" t="s">
        <v>307</v>
      </c>
      <c r="AI128" s="269"/>
      <c r="AJ128" s="269"/>
      <c r="AK128" s="269"/>
      <c r="AL128" s="269"/>
      <c r="AM128" s="269"/>
    </row>
    <row r="129" spans="1:39" ht="13.5" customHeight="1">
      <c r="A129" s="306"/>
      <c r="B129" s="768" t="s">
        <v>301</v>
      </c>
      <c r="C129" s="769"/>
      <c r="D129" s="774" t="s">
        <v>308</v>
      </c>
      <c r="E129" s="775"/>
      <c r="F129" s="775"/>
      <c r="G129" s="775"/>
      <c r="H129" s="775"/>
      <c r="I129" s="776"/>
      <c r="J129" s="366" t="s">
        <v>217</v>
      </c>
      <c r="K129" s="781" t="s">
        <v>309</v>
      </c>
      <c r="L129" s="781"/>
      <c r="M129" s="781"/>
      <c r="N129" s="781"/>
      <c r="O129" s="781"/>
      <c r="P129" s="367" t="s">
        <v>217</v>
      </c>
      <c r="Q129" s="781" t="s">
        <v>310</v>
      </c>
      <c r="R129" s="781"/>
      <c r="S129" s="781"/>
      <c r="T129" s="781"/>
      <c r="U129" s="781"/>
      <c r="V129" s="781"/>
      <c r="W129" s="781"/>
      <c r="X129" s="781"/>
      <c r="Y129" s="367" t="s">
        <v>217</v>
      </c>
      <c r="Z129" s="368" t="s">
        <v>311</v>
      </c>
      <c r="AA129" s="368"/>
      <c r="AB129" s="368"/>
      <c r="AC129" s="368"/>
      <c r="AD129" s="368"/>
      <c r="AE129" s="368"/>
      <c r="AF129" s="368"/>
      <c r="AG129" s="368"/>
      <c r="AH129" s="369"/>
      <c r="AI129" s="269"/>
      <c r="AJ129" s="269"/>
      <c r="AK129" s="269"/>
      <c r="AL129" s="269"/>
      <c r="AM129" s="269"/>
    </row>
    <row r="130" spans="1:39" ht="13.5" customHeight="1">
      <c r="A130" s="306"/>
      <c r="B130" s="770"/>
      <c r="C130" s="771"/>
      <c r="D130" s="777"/>
      <c r="E130" s="763"/>
      <c r="F130" s="763"/>
      <c r="G130" s="763"/>
      <c r="H130" s="763"/>
      <c r="I130" s="778"/>
      <c r="J130" s="370" t="s">
        <v>217</v>
      </c>
      <c r="K130" s="786" t="s">
        <v>312</v>
      </c>
      <c r="L130" s="786"/>
      <c r="M130" s="786"/>
      <c r="N130" s="786"/>
      <c r="O130" s="786"/>
      <c r="P130" s="372" t="s">
        <v>217</v>
      </c>
      <c r="Q130" s="756" t="s">
        <v>313</v>
      </c>
      <c r="R130" s="756"/>
      <c r="S130" s="756"/>
      <c r="T130" s="756"/>
      <c r="U130" s="756"/>
      <c r="V130" s="372" t="s">
        <v>217</v>
      </c>
      <c r="W130" s="786" t="s">
        <v>314</v>
      </c>
      <c r="X130" s="786"/>
      <c r="Y130" s="786"/>
      <c r="Z130" s="786"/>
      <c r="AA130" s="786"/>
      <c r="AB130" s="786"/>
      <c r="AC130" s="786"/>
      <c r="AD130" s="786"/>
      <c r="AE130" s="786"/>
      <c r="AF130" s="786"/>
      <c r="AG130" s="786"/>
      <c r="AH130" s="787"/>
      <c r="AI130" s="269"/>
      <c r="AJ130" s="269"/>
      <c r="AK130" s="269"/>
      <c r="AL130" s="269"/>
      <c r="AM130" s="269"/>
    </row>
    <row r="131" spans="1:39" ht="13.5" customHeight="1">
      <c r="A131" s="306"/>
      <c r="B131" s="772"/>
      <c r="C131" s="773"/>
      <c r="D131" s="779"/>
      <c r="E131" s="680"/>
      <c r="F131" s="680"/>
      <c r="G131" s="680"/>
      <c r="H131" s="680"/>
      <c r="I131" s="780"/>
      <c r="J131" s="374" t="s">
        <v>217</v>
      </c>
      <c r="K131" s="782" t="s">
        <v>223</v>
      </c>
      <c r="L131" s="782"/>
      <c r="M131" s="783"/>
      <c r="N131" s="783"/>
      <c r="O131" s="783"/>
      <c r="P131" s="783"/>
      <c r="Q131" s="783"/>
      <c r="R131" s="783"/>
      <c r="S131" s="783"/>
      <c r="T131" s="783"/>
      <c r="U131" s="783"/>
      <c r="V131" s="783"/>
      <c r="W131" s="783"/>
      <c r="X131" s="783"/>
      <c r="Y131" s="783"/>
      <c r="Z131" s="783"/>
      <c r="AA131" s="783"/>
      <c r="AB131" s="783"/>
      <c r="AC131" s="783"/>
      <c r="AD131" s="783"/>
      <c r="AE131" s="783"/>
      <c r="AF131" s="783"/>
      <c r="AG131" s="783"/>
      <c r="AH131" s="376" t="s">
        <v>307</v>
      </c>
      <c r="AI131" s="269"/>
      <c r="AJ131" s="269"/>
      <c r="AK131" s="269"/>
      <c r="AL131" s="269"/>
      <c r="AM131" s="269"/>
    </row>
    <row r="132" spans="1:39" ht="13.5" customHeight="1">
      <c r="A132" s="306"/>
      <c r="B132" s="768" t="s">
        <v>301</v>
      </c>
      <c r="C132" s="769"/>
      <c r="D132" s="774" t="s">
        <v>315</v>
      </c>
      <c r="E132" s="775"/>
      <c r="F132" s="775"/>
      <c r="G132" s="775"/>
      <c r="H132" s="775"/>
      <c r="I132" s="776"/>
      <c r="J132" s="366" t="s">
        <v>217</v>
      </c>
      <c r="K132" s="784" t="s">
        <v>316</v>
      </c>
      <c r="L132" s="784"/>
      <c r="M132" s="784"/>
      <c r="N132" s="784"/>
      <c r="O132" s="784"/>
      <c r="P132" s="784"/>
      <c r="Q132" s="371"/>
      <c r="R132" s="371"/>
      <c r="S132" s="371"/>
      <c r="T132" s="367" t="s">
        <v>217</v>
      </c>
      <c r="U132" s="377" t="s">
        <v>317</v>
      </c>
      <c r="V132" s="377"/>
      <c r="W132" s="377"/>
      <c r="X132" s="377"/>
      <c r="Y132" s="377"/>
      <c r="Z132" s="377"/>
      <c r="AA132" s="377"/>
      <c r="AB132" s="377"/>
      <c r="AC132" s="377"/>
      <c r="AD132" s="377"/>
      <c r="AE132" s="377"/>
      <c r="AF132" s="377"/>
      <c r="AG132" s="377"/>
      <c r="AH132" s="378"/>
      <c r="AI132" s="269"/>
      <c r="AJ132" s="269"/>
      <c r="AK132" s="269"/>
      <c r="AL132" s="269"/>
      <c r="AM132" s="269"/>
    </row>
    <row r="133" spans="1:39" ht="13.5" customHeight="1">
      <c r="A133" s="306"/>
      <c r="B133" s="770"/>
      <c r="C133" s="771"/>
      <c r="D133" s="777"/>
      <c r="E133" s="763"/>
      <c r="F133" s="763"/>
      <c r="G133" s="763"/>
      <c r="H133" s="763"/>
      <c r="I133" s="778"/>
      <c r="J133" s="370" t="s">
        <v>217</v>
      </c>
      <c r="K133" s="785" t="s">
        <v>318</v>
      </c>
      <c r="L133" s="785"/>
      <c r="M133" s="785"/>
      <c r="N133" s="785"/>
      <c r="O133" s="785"/>
      <c r="P133" s="785"/>
      <c r="Q133" s="785"/>
      <c r="R133" s="785"/>
      <c r="S133" s="785"/>
      <c r="T133" s="372" t="s">
        <v>217</v>
      </c>
      <c r="U133" s="379" t="s">
        <v>319</v>
      </c>
      <c r="V133" s="379"/>
      <c r="W133" s="379"/>
      <c r="X133" s="379"/>
      <c r="Y133" s="379"/>
      <c r="Z133" s="379"/>
      <c r="AA133" s="379"/>
      <c r="AB133" s="379"/>
      <c r="AC133" s="379"/>
      <c r="AD133" s="379"/>
      <c r="AE133" s="379"/>
      <c r="AF133" s="379"/>
      <c r="AG133" s="379"/>
      <c r="AH133" s="380"/>
      <c r="AI133" s="269"/>
      <c r="AJ133" s="269"/>
      <c r="AK133" s="269"/>
      <c r="AL133" s="269"/>
      <c r="AM133" s="269"/>
    </row>
    <row r="134" spans="1:39" ht="13.5" customHeight="1">
      <c r="A134" s="306"/>
      <c r="B134" s="770"/>
      <c r="C134" s="771"/>
      <c r="D134" s="777"/>
      <c r="E134" s="763"/>
      <c r="F134" s="763"/>
      <c r="G134" s="763"/>
      <c r="H134" s="763"/>
      <c r="I134" s="778"/>
      <c r="J134" s="370" t="s">
        <v>217</v>
      </c>
      <c r="K134" s="788" t="s">
        <v>320</v>
      </c>
      <c r="L134" s="788"/>
      <c r="M134" s="788"/>
      <c r="N134" s="788"/>
      <c r="O134" s="788"/>
      <c r="P134" s="788"/>
      <c r="Q134" s="788"/>
      <c r="R134" s="788"/>
      <c r="S134" s="788"/>
      <c r="T134" s="372" t="s">
        <v>217</v>
      </c>
      <c r="U134" s="379" t="s">
        <v>321</v>
      </c>
      <c r="V134" s="379"/>
      <c r="W134" s="379"/>
      <c r="X134" s="379"/>
      <c r="Y134" s="379"/>
      <c r="Z134" s="379"/>
      <c r="AA134" s="379"/>
      <c r="AB134" s="379"/>
      <c r="AC134" s="379"/>
      <c r="AD134" s="379"/>
      <c r="AE134" s="379"/>
      <c r="AF134" s="379"/>
      <c r="AG134" s="379"/>
      <c r="AH134" s="380"/>
      <c r="AI134" s="269"/>
      <c r="AJ134" s="269"/>
      <c r="AK134" s="269"/>
      <c r="AL134" s="269"/>
      <c r="AM134" s="269"/>
    </row>
    <row r="135" spans="1:39" ht="13.5" customHeight="1">
      <c r="A135" s="306"/>
      <c r="B135" s="772"/>
      <c r="C135" s="773"/>
      <c r="D135" s="779"/>
      <c r="E135" s="680"/>
      <c r="F135" s="680"/>
      <c r="G135" s="680"/>
      <c r="H135" s="680"/>
      <c r="I135" s="780"/>
      <c r="J135" s="374" t="s">
        <v>217</v>
      </c>
      <c r="K135" s="782" t="s">
        <v>223</v>
      </c>
      <c r="L135" s="782"/>
      <c r="M135" s="783"/>
      <c r="N135" s="783"/>
      <c r="O135" s="783"/>
      <c r="P135" s="783"/>
      <c r="Q135" s="783"/>
      <c r="R135" s="783"/>
      <c r="S135" s="783"/>
      <c r="T135" s="783"/>
      <c r="U135" s="783"/>
      <c r="V135" s="783"/>
      <c r="W135" s="783"/>
      <c r="X135" s="783"/>
      <c r="Y135" s="783"/>
      <c r="Z135" s="783"/>
      <c r="AA135" s="783"/>
      <c r="AB135" s="783"/>
      <c r="AC135" s="783"/>
      <c r="AD135" s="783"/>
      <c r="AE135" s="783"/>
      <c r="AF135" s="783"/>
      <c r="AG135" s="783"/>
      <c r="AH135" s="376" t="s">
        <v>307</v>
      </c>
      <c r="AI135" s="269"/>
      <c r="AJ135" s="269"/>
      <c r="AK135" s="269"/>
      <c r="AL135" s="269"/>
      <c r="AM135" s="269"/>
    </row>
    <row r="136" spans="1:39" ht="13.5" customHeight="1">
      <c r="A136" s="306"/>
      <c r="B136" s="768" t="s">
        <v>301</v>
      </c>
      <c r="C136" s="769"/>
      <c r="D136" s="774" t="s">
        <v>322</v>
      </c>
      <c r="E136" s="775"/>
      <c r="F136" s="775"/>
      <c r="G136" s="775"/>
      <c r="H136" s="775"/>
      <c r="I136" s="776"/>
      <c r="J136" s="366" t="s">
        <v>217</v>
      </c>
      <c r="K136" s="381" t="s">
        <v>323</v>
      </c>
      <c r="L136" s="381"/>
      <c r="M136" s="381"/>
      <c r="N136" s="381"/>
      <c r="O136" s="381"/>
      <c r="P136" s="381"/>
      <c r="Q136" s="381"/>
      <c r="R136" s="381"/>
      <c r="S136" s="381"/>
      <c r="T136" s="381"/>
      <c r="U136" s="381"/>
      <c r="V136" s="381"/>
      <c r="W136" s="381"/>
      <c r="X136" s="381"/>
      <c r="Y136" s="381"/>
      <c r="Z136" s="381"/>
      <c r="AA136" s="381"/>
      <c r="AB136" s="381"/>
      <c r="AC136" s="381"/>
      <c r="AD136" s="381"/>
      <c r="AE136" s="381"/>
      <c r="AF136" s="381"/>
      <c r="AG136" s="381"/>
      <c r="AH136" s="382"/>
      <c r="AI136" s="269"/>
      <c r="AJ136" s="269"/>
      <c r="AK136" s="269"/>
      <c r="AL136" s="269"/>
      <c r="AM136" s="269"/>
    </row>
    <row r="137" spans="1:39" ht="13.5" customHeight="1">
      <c r="A137" s="306"/>
      <c r="B137" s="770"/>
      <c r="C137" s="771"/>
      <c r="D137" s="777"/>
      <c r="E137" s="763"/>
      <c r="F137" s="763"/>
      <c r="G137" s="763"/>
      <c r="H137" s="763"/>
      <c r="I137" s="778"/>
      <c r="J137" s="370" t="s">
        <v>217</v>
      </c>
      <c r="K137" s="287" t="s">
        <v>324</v>
      </c>
      <c r="L137" s="287"/>
      <c r="M137" s="287"/>
      <c r="N137" s="287"/>
      <c r="O137" s="287"/>
      <c r="P137" s="287"/>
      <c r="Q137" s="287"/>
      <c r="R137" s="287"/>
      <c r="S137" s="287"/>
      <c r="T137" s="287"/>
      <c r="U137" s="287"/>
      <c r="V137" s="383"/>
      <c r="W137" s="287" t="s">
        <v>325</v>
      </c>
      <c r="X137" s="287"/>
      <c r="Y137" s="287"/>
      <c r="Z137" s="287"/>
      <c r="AA137" s="287"/>
      <c r="AB137" s="287"/>
      <c r="AC137" s="287"/>
      <c r="AD137" s="287"/>
      <c r="AE137" s="287"/>
      <c r="AF137" s="287"/>
      <c r="AG137" s="287"/>
      <c r="AH137" s="384"/>
      <c r="AI137" s="269"/>
      <c r="AJ137" s="269"/>
      <c r="AK137" s="269"/>
      <c r="AL137" s="269"/>
      <c r="AM137" s="269"/>
    </row>
    <row r="138" spans="1:39" ht="15" customHeight="1">
      <c r="A138" s="306"/>
      <c r="B138" s="774" t="s">
        <v>298</v>
      </c>
      <c r="C138" s="776"/>
      <c r="D138" s="774" t="s">
        <v>326</v>
      </c>
      <c r="E138" s="775"/>
      <c r="F138" s="775"/>
      <c r="G138" s="775"/>
      <c r="H138" s="775"/>
      <c r="I138" s="776"/>
      <c r="J138" s="800" t="s">
        <v>327</v>
      </c>
      <c r="K138" s="801"/>
      <c r="L138" s="801"/>
      <c r="M138" s="801"/>
      <c r="N138" s="801"/>
      <c r="O138" s="802"/>
      <c r="P138" s="803" t="s">
        <v>328</v>
      </c>
      <c r="Q138" s="803"/>
      <c r="R138" s="803"/>
      <c r="S138" s="803"/>
      <c r="T138" s="803"/>
      <c r="U138" s="803"/>
      <c r="V138" s="789" t="s">
        <v>329</v>
      </c>
      <c r="W138" s="789"/>
      <c r="X138" s="789"/>
      <c r="Y138" s="789"/>
      <c r="Z138" s="789"/>
      <c r="AA138" s="789" t="s">
        <v>330</v>
      </c>
      <c r="AB138" s="789"/>
      <c r="AC138" s="789"/>
      <c r="AD138" s="789"/>
      <c r="AE138" s="789" t="s">
        <v>331</v>
      </c>
      <c r="AF138" s="789"/>
      <c r="AG138" s="789"/>
      <c r="AH138" s="798"/>
      <c r="AI138" s="269"/>
      <c r="AJ138" s="269"/>
      <c r="AK138" s="269"/>
      <c r="AL138" s="269"/>
      <c r="AM138" s="269"/>
    </row>
    <row r="139" spans="1:39" ht="13.5" customHeight="1">
      <c r="A139" s="306"/>
      <c r="B139" s="777"/>
      <c r="C139" s="778"/>
      <c r="D139" s="777"/>
      <c r="E139" s="763"/>
      <c r="F139" s="763"/>
      <c r="G139" s="763"/>
      <c r="H139" s="763"/>
      <c r="I139" s="778"/>
      <c r="J139" s="794"/>
      <c r="K139" s="795"/>
      <c r="L139" s="795"/>
      <c r="M139" s="795"/>
      <c r="N139" s="795"/>
      <c r="O139" s="796"/>
      <c r="P139" s="797"/>
      <c r="Q139" s="795"/>
      <c r="R139" s="795"/>
      <c r="S139" s="795"/>
      <c r="T139" s="795"/>
      <c r="U139" s="796"/>
      <c r="V139" s="797"/>
      <c r="W139" s="795"/>
      <c r="X139" s="795"/>
      <c r="Y139" s="795"/>
      <c r="Z139" s="796"/>
      <c r="AA139" s="797"/>
      <c r="AB139" s="795"/>
      <c r="AC139" s="795"/>
      <c r="AD139" s="796"/>
      <c r="AE139" s="797"/>
      <c r="AF139" s="795"/>
      <c r="AG139" s="795"/>
      <c r="AH139" s="799"/>
      <c r="AI139" s="269"/>
      <c r="AJ139" s="269"/>
      <c r="AK139" s="269"/>
      <c r="AL139" s="269"/>
      <c r="AM139" s="269"/>
    </row>
    <row r="140" spans="1:39" ht="13.5" customHeight="1">
      <c r="A140" s="306"/>
      <c r="B140" s="777"/>
      <c r="C140" s="778"/>
      <c r="D140" s="777"/>
      <c r="E140" s="763"/>
      <c r="F140" s="763"/>
      <c r="G140" s="763"/>
      <c r="H140" s="763"/>
      <c r="I140" s="778"/>
      <c r="J140" s="794"/>
      <c r="K140" s="795"/>
      <c r="L140" s="795"/>
      <c r="M140" s="795"/>
      <c r="N140" s="795"/>
      <c r="O140" s="796"/>
      <c r="P140" s="797"/>
      <c r="Q140" s="795"/>
      <c r="R140" s="795"/>
      <c r="S140" s="795"/>
      <c r="T140" s="795"/>
      <c r="U140" s="796"/>
      <c r="V140" s="797"/>
      <c r="W140" s="795"/>
      <c r="X140" s="795"/>
      <c r="Y140" s="795"/>
      <c r="Z140" s="796"/>
      <c r="AA140" s="797"/>
      <c r="AB140" s="795"/>
      <c r="AC140" s="795"/>
      <c r="AD140" s="796"/>
      <c r="AE140" s="797"/>
      <c r="AF140" s="795"/>
      <c r="AG140" s="795"/>
      <c r="AH140" s="799"/>
      <c r="AI140" s="269"/>
      <c r="AJ140" s="269"/>
      <c r="AK140" s="269"/>
      <c r="AL140" s="269"/>
      <c r="AM140" s="269"/>
    </row>
    <row r="141" spans="1:39" ht="13.5" customHeight="1">
      <c r="A141" s="306"/>
      <c r="B141" s="779"/>
      <c r="C141" s="780"/>
      <c r="D141" s="779"/>
      <c r="E141" s="680"/>
      <c r="F141" s="680"/>
      <c r="G141" s="680"/>
      <c r="H141" s="680"/>
      <c r="I141" s="780"/>
      <c r="J141" s="790"/>
      <c r="K141" s="791"/>
      <c r="L141" s="791"/>
      <c r="M141" s="791"/>
      <c r="N141" s="791"/>
      <c r="O141" s="792"/>
      <c r="P141" s="793"/>
      <c r="Q141" s="791"/>
      <c r="R141" s="791"/>
      <c r="S141" s="791"/>
      <c r="T141" s="791"/>
      <c r="U141" s="792"/>
      <c r="V141" s="793"/>
      <c r="W141" s="791"/>
      <c r="X141" s="791"/>
      <c r="Y141" s="791"/>
      <c r="Z141" s="792"/>
      <c r="AA141" s="793"/>
      <c r="AB141" s="791"/>
      <c r="AC141" s="791"/>
      <c r="AD141" s="792"/>
      <c r="AE141" s="793"/>
      <c r="AF141" s="791"/>
      <c r="AG141" s="791"/>
      <c r="AH141" s="808"/>
      <c r="AI141" s="269"/>
      <c r="AJ141" s="269"/>
      <c r="AK141" s="269"/>
      <c r="AL141" s="269"/>
      <c r="AM141" s="269"/>
    </row>
    <row r="142" spans="1:39" ht="15" customHeight="1">
      <c r="A142" s="306"/>
      <c r="B142" s="774" t="s">
        <v>298</v>
      </c>
      <c r="C142" s="776"/>
      <c r="D142" s="809" t="s">
        <v>332</v>
      </c>
      <c r="E142" s="810"/>
      <c r="F142" s="810"/>
      <c r="G142" s="810"/>
      <c r="H142" s="810"/>
      <c r="I142" s="811"/>
      <c r="J142" s="815" t="s">
        <v>333</v>
      </c>
      <c r="K142" s="816"/>
      <c r="L142" s="816"/>
      <c r="M142" s="816"/>
      <c r="N142" s="816"/>
      <c r="O142" s="816"/>
      <c r="P142" s="816"/>
      <c r="Q142" s="816"/>
      <c r="R142" s="816"/>
      <c r="S142" s="816"/>
      <c r="T142" s="816"/>
      <c r="U142" s="816"/>
      <c r="V142" s="816"/>
      <c r="W142" s="816"/>
      <c r="X142" s="816"/>
      <c r="Y142" s="816"/>
      <c r="Z142" s="816"/>
      <c r="AA142" s="816"/>
      <c r="AB142" s="816"/>
      <c r="AC142" s="816"/>
      <c r="AD142" s="816"/>
      <c r="AE142" s="816"/>
      <c r="AF142" s="816"/>
      <c r="AG142" s="816"/>
      <c r="AH142" s="817"/>
      <c r="AI142" s="269"/>
      <c r="AJ142" s="269"/>
      <c r="AK142" s="269"/>
      <c r="AL142" s="269"/>
      <c r="AM142" s="269"/>
    </row>
    <row r="143" spans="1:39" ht="15" customHeight="1">
      <c r="A143" s="306"/>
      <c r="B143" s="779"/>
      <c r="C143" s="780"/>
      <c r="D143" s="812"/>
      <c r="E143" s="813"/>
      <c r="F143" s="813"/>
      <c r="G143" s="813"/>
      <c r="H143" s="813"/>
      <c r="I143" s="814"/>
      <c r="J143" s="818"/>
      <c r="K143" s="819"/>
      <c r="L143" s="819"/>
      <c r="M143" s="819"/>
      <c r="N143" s="819"/>
      <c r="O143" s="819"/>
      <c r="P143" s="819"/>
      <c r="Q143" s="819"/>
      <c r="R143" s="819"/>
      <c r="S143" s="819"/>
      <c r="T143" s="819"/>
      <c r="U143" s="819"/>
      <c r="V143" s="819"/>
      <c r="W143" s="819"/>
      <c r="X143" s="819"/>
      <c r="Y143" s="819"/>
      <c r="Z143" s="819"/>
      <c r="AA143" s="819"/>
      <c r="AB143" s="819"/>
      <c r="AC143" s="819"/>
      <c r="AD143" s="819"/>
      <c r="AE143" s="819"/>
      <c r="AF143" s="819"/>
      <c r="AG143" s="819"/>
      <c r="AH143" s="820"/>
      <c r="AI143" s="269"/>
      <c r="AJ143" s="269"/>
      <c r="AK143" s="269"/>
      <c r="AL143" s="269"/>
      <c r="AM143" s="269"/>
    </row>
    <row r="144" spans="1:37" ht="15" customHeight="1">
      <c r="A144" s="306"/>
      <c r="B144" s="774" t="s">
        <v>298</v>
      </c>
      <c r="C144" s="776"/>
      <c r="D144" s="809" t="s">
        <v>259</v>
      </c>
      <c r="E144" s="810"/>
      <c r="F144" s="810"/>
      <c r="G144" s="810"/>
      <c r="H144" s="810"/>
      <c r="I144" s="811"/>
      <c r="J144" s="805" t="s">
        <v>334</v>
      </c>
      <c r="K144" s="805"/>
      <c r="L144" s="805"/>
      <c r="M144" s="805"/>
      <c r="N144" s="766">
        <f>IF(P40="","",P40)</f>
      </c>
      <c r="O144" s="766"/>
      <c r="P144" s="766"/>
      <c r="Q144" s="766"/>
      <c r="R144" s="766"/>
      <c r="S144" s="766"/>
      <c r="T144" s="767"/>
      <c r="U144" s="804" t="s">
        <v>335</v>
      </c>
      <c r="V144" s="805"/>
      <c r="W144" s="805"/>
      <c r="X144" s="806">
        <f>IF(P41="","",P41)</f>
      </c>
      <c r="Y144" s="806"/>
      <c r="Z144" s="806"/>
      <c r="AA144" s="806"/>
      <c r="AB144" s="806"/>
      <c r="AC144" s="806"/>
      <c r="AD144" s="806"/>
      <c r="AE144" s="806"/>
      <c r="AF144" s="806"/>
      <c r="AG144" s="806"/>
      <c r="AH144" s="807"/>
      <c r="AI144" s="269"/>
      <c r="AJ144" s="269"/>
      <c r="AK144" s="269"/>
    </row>
    <row r="145" spans="1:37" ht="15" customHeight="1">
      <c r="A145" s="306"/>
      <c r="B145" s="768"/>
      <c r="C145" s="769"/>
      <c r="D145" s="821" t="s">
        <v>336</v>
      </c>
      <c r="E145" s="822"/>
      <c r="F145" s="822"/>
      <c r="G145" s="822"/>
      <c r="H145" s="822"/>
      <c r="I145" s="823"/>
      <c r="J145" s="805" t="s">
        <v>334</v>
      </c>
      <c r="K145" s="805"/>
      <c r="L145" s="805"/>
      <c r="M145" s="805"/>
      <c r="N145" s="766">
        <f>IF(P43="","",P43)</f>
      </c>
      <c r="O145" s="766"/>
      <c r="P145" s="766"/>
      <c r="Q145" s="766"/>
      <c r="R145" s="766"/>
      <c r="S145" s="766"/>
      <c r="T145" s="767"/>
      <c r="U145" s="804" t="s">
        <v>335</v>
      </c>
      <c r="V145" s="805"/>
      <c r="W145" s="805"/>
      <c r="X145" s="806">
        <f>IF(P44="","",P44)</f>
      </c>
      <c r="Y145" s="806"/>
      <c r="Z145" s="806"/>
      <c r="AA145" s="806"/>
      <c r="AB145" s="806"/>
      <c r="AC145" s="806"/>
      <c r="AD145" s="806"/>
      <c r="AE145" s="806"/>
      <c r="AF145" s="806"/>
      <c r="AG145" s="806"/>
      <c r="AH145" s="807"/>
      <c r="AI145" s="269"/>
      <c r="AJ145" s="269"/>
      <c r="AK145" s="269"/>
    </row>
    <row r="146" spans="1:39" ht="15" customHeight="1">
      <c r="A146" s="306"/>
      <c r="B146" s="826"/>
      <c r="C146" s="827"/>
      <c r="D146" s="828" t="s">
        <v>337</v>
      </c>
      <c r="E146" s="829"/>
      <c r="F146" s="829"/>
      <c r="G146" s="829"/>
      <c r="H146" s="829"/>
      <c r="I146" s="830"/>
      <c r="J146" s="385" t="s">
        <v>217</v>
      </c>
      <c r="K146" s="386" t="s">
        <v>338</v>
      </c>
      <c r="L146" s="386"/>
      <c r="M146" s="386"/>
      <c r="N146" s="386"/>
      <c r="O146" s="387" t="s">
        <v>217</v>
      </c>
      <c r="P146" s="386" t="s">
        <v>339</v>
      </c>
      <c r="Q146" s="388"/>
      <c r="R146" s="386"/>
      <c r="S146" s="386"/>
      <c r="T146" s="386"/>
      <c r="U146" s="386"/>
      <c r="V146" s="386"/>
      <c r="W146" s="387" t="s">
        <v>217</v>
      </c>
      <c r="X146" s="831" t="s">
        <v>223</v>
      </c>
      <c r="Y146" s="831"/>
      <c r="Z146" s="832"/>
      <c r="AA146" s="832"/>
      <c r="AB146" s="832"/>
      <c r="AC146" s="832"/>
      <c r="AD146" s="832"/>
      <c r="AE146" s="832"/>
      <c r="AF146" s="832"/>
      <c r="AG146" s="832"/>
      <c r="AH146" s="389" t="s">
        <v>224</v>
      </c>
      <c r="AI146" s="269"/>
      <c r="AJ146" s="269"/>
      <c r="AK146" s="269"/>
      <c r="AL146" s="269"/>
      <c r="AM146" s="269"/>
    </row>
    <row r="147" spans="1:39" ht="13.5" customHeight="1">
      <c r="A147" s="306"/>
      <c r="B147" s="335"/>
      <c r="C147" s="335"/>
      <c r="D147" s="390"/>
      <c r="E147" s="390"/>
      <c r="F147" s="390"/>
      <c r="G147" s="390"/>
      <c r="H147" s="390"/>
      <c r="I147" s="390"/>
      <c r="J147" s="391"/>
      <c r="K147" s="391"/>
      <c r="L147" s="391"/>
      <c r="M147" s="392"/>
      <c r="N147" s="392"/>
      <c r="O147" s="392"/>
      <c r="P147" s="392"/>
      <c r="Q147" s="392"/>
      <c r="R147" s="392"/>
      <c r="S147" s="392"/>
      <c r="T147" s="392"/>
      <c r="U147" s="392"/>
      <c r="V147" s="392"/>
      <c r="W147" s="392"/>
      <c r="X147" s="392"/>
      <c r="Y147" s="392"/>
      <c r="Z147" s="392"/>
      <c r="AA147" s="392"/>
      <c r="AB147" s="392"/>
      <c r="AC147" s="392"/>
      <c r="AD147" s="392"/>
      <c r="AE147" s="392"/>
      <c r="AF147" s="392"/>
      <c r="AG147" s="392"/>
      <c r="AH147" s="392"/>
      <c r="AI147" s="269"/>
      <c r="AJ147" s="269"/>
      <c r="AK147" s="269"/>
      <c r="AL147" s="269"/>
      <c r="AM147" s="269"/>
    </row>
    <row r="148" ht="13.5">
      <c r="AH148" s="258">
        <f>$AH$1</f>
      </c>
    </row>
    <row r="149" spans="1:39" ht="15" customHeight="1">
      <c r="A149" s="306"/>
      <c r="B149" s="307"/>
      <c r="C149" s="269"/>
      <c r="D149" s="269"/>
      <c r="E149" s="269"/>
      <c r="F149" s="269"/>
      <c r="G149" s="269"/>
      <c r="H149" s="269"/>
      <c r="I149" s="269"/>
      <c r="J149" s="269"/>
      <c r="K149" s="269"/>
      <c r="L149" s="269"/>
      <c r="M149" s="272"/>
      <c r="N149" s="272"/>
      <c r="O149" s="272"/>
      <c r="P149" s="272"/>
      <c r="Q149" s="272"/>
      <c r="R149" s="273"/>
      <c r="S149" s="273"/>
      <c r="T149" s="273"/>
      <c r="U149" s="284"/>
      <c r="V149" s="269"/>
      <c r="W149" s="269"/>
      <c r="X149" s="269"/>
      <c r="Y149" s="269"/>
      <c r="Z149" s="269"/>
      <c r="AA149" s="284"/>
      <c r="AB149" s="269"/>
      <c r="AC149" s="269"/>
      <c r="AD149" s="269"/>
      <c r="AE149" s="269"/>
      <c r="AF149" s="269"/>
      <c r="AG149" s="269"/>
      <c r="AH149" s="264" t="s">
        <v>289</v>
      </c>
      <c r="AI149" s="269"/>
      <c r="AJ149" s="269"/>
      <c r="AK149" s="269"/>
      <c r="AL149" s="269"/>
      <c r="AM149" s="269"/>
    </row>
    <row r="150" spans="1:39" ht="15" customHeight="1">
      <c r="A150" s="306"/>
      <c r="B150" s="269"/>
      <c r="C150" s="269"/>
      <c r="D150" s="269"/>
      <c r="E150" s="269"/>
      <c r="F150" s="269"/>
      <c r="G150" s="269"/>
      <c r="H150" s="269"/>
      <c r="I150" s="269"/>
      <c r="J150" s="269"/>
      <c r="K150" s="269"/>
      <c r="L150" s="269"/>
      <c r="M150" s="269"/>
      <c r="N150" s="269"/>
      <c r="O150" s="269"/>
      <c r="P150" s="269"/>
      <c r="Q150" s="269"/>
      <c r="R150" s="269"/>
      <c r="S150" s="269"/>
      <c r="T150" s="269"/>
      <c r="U150" s="269"/>
      <c r="V150" s="269"/>
      <c r="W150" s="269"/>
      <c r="X150" s="393"/>
      <c r="Y150" s="393"/>
      <c r="Z150" s="393"/>
      <c r="AA150" s="393"/>
      <c r="AB150" s="393"/>
      <c r="AC150" s="393"/>
      <c r="AD150" s="393"/>
      <c r="AE150" s="393"/>
      <c r="AF150" s="393"/>
      <c r="AG150" s="393"/>
      <c r="AH150" s="264" t="s">
        <v>340</v>
      </c>
      <c r="AI150" s="269"/>
      <c r="AJ150" s="269"/>
      <c r="AK150" s="269"/>
      <c r="AL150" s="269"/>
      <c r="AM150" s="269"/>
    </row>
    <row r="151" spans="1:39" ht="21.75" customHeight="1">
      <c r="A151" s="270" t="s">
        <v>341</v>
      </c>
      <c r="B151" s="317" t="s">
        <v>342</v>
      </c>
      <c r="C151" s="269"/>
      <c r="D151" s="269"/>
      <c r="E151" s="269"/>
      <c r="F151" s="269"/>
      <c r="G151" s="269"/>
      <c r="H151" s="269"/>
      <c r="I151" s="330"/>
      <c r="J151" s="269"/>
      <c r="K151" s="269"/>
      <c r="L151" s="269"/>
      <c r="M151" s="269"/>
      <c r="N151" s="269"/>
      <c r="O151" s="269"/>
      <c r="P151" s="269"/>
      <c r="Q151" s="269"/>
      <c r="R151" s="269"/>
      <c r="S151" s="269"/>
      <c r="T151" s="269"/>
      <c r="U151" s="269"/>
      <c r="V151" s="269"/>
      <c r="W151" s="269"/>
      <c r="X151" s="269"/>
      <c r="Y151" s="269"/>
      <c r="Z151" s="269"/>
      <c r="AA151" s="269"/>
      <c r="AB151" s="269"/>
      <c r="AC151" s="269"/>
      <c r="AD151" s="269"/>
      <c r="AE151" s="269"/>
      <c r="AF151" s="269"/>
      <c r="AG151" s="269"/>
      <c r="AH151" s="269"/>
      <c r="AI151" s="269"/>
      <c r="AJ151" s="269"/>
      <c r="AK151" s="269"/>
      <c r="AL151" s="269"/>
      <c r="AM151" s="269"/>
    </row>
    <row r="152" spans="1:36" ht="8.25" customHeight="1">
      <c r="A152" s="262"/>
      <c r="B152" s="261"/>
      <c r="C152" s="269"/>
      <c r="D152" s="269"/>
      <c r="E152" s="393"/>
      <c r="F152" s="393"/>
      <c r="G152" s="393"/>
      <c r="H152" s="393"/>
      <c r="I152" s="393"/>
      <c r="J152" s="393"/>
      <c r="K152" s="393"/>
      <c r="L152" s="393"/>
      <c r="M152" s="393"/>
      <c r="N152" s="393"/>
      <c r="O152" s="393"/>
      <c r="P152" s="393"/>
      <c r="Q152" s="393"/>
      <c r="R152" s="393"/>
      <c r="S152" s="393"/>
      <c r="T152" s="393"/>
      <c r="U152" s="393"/>
      <c r="V152" s="393"/>
      <c r="W152" s="393"/>
      <c r="X152" s="393"/>
      <c r="Y152" s="393"/>
      <c r="Z152" s="393"/>
      <c r="AA152" s="393"/>
      <c r="AB152" s="393"/>
      <c r="AC152" s="393"/>
      <c r="AD152" s="393"/>
      <c r="AE152" s="393"/>
      <c r="AF152" s="393"/>
      <c r="AG152" s="393"/>
      <c r="AH152" s="262"/>
      <c r="AI152" s="262"/>
      <c r="AJ152" s="262"/>
    </row>
    <row r="153" spans="1:36" ht="18" customHeight="1">
      <c r="A153" s="394" t="s">
        <v>343</v>
      </c>
      <c r="B153" s="262"/>
      <c r="C153" s="262"/>
      <c r="D153" s="262"/>
      <c r="E153" s="262"/>
      <c r="F153" s="262"/>
      <c r="G153" s="262"/>
      <c r="H153" s="262"/>
      <c r="I153" s="262"/>
      <c r="J153" s="262"/>
      <c r="K153" s="262"/>
      <c r="L153" s="262"/>
      <c r="M153" s="262"/>
      <c r="N153" s="262"/>
      <c r="O153" s="262"/>
      <c r="P153" s="262"/>
      <c r="Q153" s="262"/>
      <c r="R153" s="262"/>
      <c r="S153" s="262"/>
      <c r="T153" s="262"/>
      <c r="U153" s="262"/>
      <c r="V153" s="262"/>
      <c r="W153" s="262"/>
      <c r="X153" s="262"/>
      <c r="Y153" s="262"/>
      <c r="Z153" s="262"/>
      <c r="AA153" s="262"/>
      <c r="AB153" s="262"/>
      <c r="AC153" s="262"/>
      <c r="AD153" s="262"/>
      <c r="AE153" s="262"/>
      <c r="AF153" s="262"/>
      <c r="AG153" s="262"/>
      <c r="AH153" s="262"/>
      <c r="AI153" s="262"/>
      <c r="AJ153" s="262"/>
    </row>
    <row r="154" spans="1:36" ht="3" customHeight="1">
      <c r="A154" s="394"/>
      <c r="B154" s="395"/>
      <c r="C154" s="391"/>
      <c r="D154" s="391"/>
      <c r="E154" s="391"/>
      <c r="F154" s="391"/>
      <c r="G154" s="391"/>
      <c r="H154" s="391"/>
      <c r="I154" s="391"/>
      <c r="J154" s="391"/>
      <c r="K154" s="391"/>
      <c r="L154" s="391"/>
      <c r="M154" s="391"/>
      <c r="N154" s="391"/>
      <c r="O154" s="391"/>
      <c r="P154" s="391"/>
      <c r="Q154" s="391"/>
      <c r="R154" s="391"/>
      <c r="S154" s="391"/>
      <c r="T154" s="391"/>
      <c r="U154" s="391"/>
      <c r="V154" s="391"/>
      <c r="W154" s="391"/>
      <c r="X154" s="391"/>
      <c r="Y154" s="391"/>
      <c r="Z154" s="391"/>
      <c r="AA154" s="391"/>
      <c r="AB154" s="391"/>
      <c r="AC154" s="391"/>
      <c r="AD154" s="391"/>
      <c r="AE154" s="391"/>
      <c r="AF154" s="391"/>
      <c r="AG154" s="391"/>
      <c r="AH154" s="396"/>
      <c r="AI154" s="262"/>
      <c r="AJ154" s="262"/>
    </row>
    <row r="155" spans="1:36" ht="2.25" customHeight="1">
      <c r="A155" s="394"/>
      <c r="B155" s="397"/>
      <c r="C155" s="262"/>
      <c r="D155" s="262"/>
      <c r="E155" s="262"/>
      <c r="F155" s="262"/>
      <c r="G155" s="262"/>
      <c r="H155" s="262"/>
      <c r="I155" s="262"/>
      <c r="J155" s="262"/>
      <c r="K155" s="262"/>
      <c r="L155" s="262"/>
      <c r="M155" s="262"/>
      <c r="N155" s="262"/>
      <c r="O155" s="262"/>
      <c r="P155" s="262"/>
      <c r="Q155" s="262"/>
      <c r="R155" s="262"/>
      <c r="S155" s="262"/>
      <c r="T155" s="262"/>
      <c r="U155" s="262"/>
      <c r="V155" s="262"/>
      <c r="W155" s="262"/>
      <c r="X155" s="262"/>
      <c r="Y155" s="262"/>
      <c r="Z155" s="262"/>
      <c r="AA155" s="262"/>
      <c r="AB155" s="262"/>
      <c r="AC155" s="262"/>
      <c r="AD155" s="262"/>
      <c r="AE155" s="262"/>
      <c r="AF155" s="262"/>
      <c r="AG155" s="262"/>
      <c r="AH155" s="398"/>
      <c r="AI155" s="262"/>
      <c r="AJ155" s="262"/>
    </row>
    <row r="156" spans="1:36" ht="17.25" customHeight="1">
      <c r="A156" s="394"/>
      <c r="B156" s="397"/>
      <c r="C156" s="833" t="s">
        <v>344</v>
      </c>
      <c r="D156" s="833"/>
      <c r="E156" s="833"/>
      <c r="F156" s="833"/>
      <c r="G156" s="833"/>
      <c r="H156" s="833"/>
      <c r="I156" s="833"/>
      <c r="J156" s="834"/>
      <c r="K156" s="835">
        <f>IF(Z30=0,"",Z30)</f>
      </c>
      <c r="L156" s="836"/>
      <c r="M156" s="837"/>
      <c r="N156" s="262" t="s">
        <v>242</v>
      </c>
      <c r="O156" s="262"/>
      <c r="Q156" s="262"/>
      <c r="R156" s="833" t="s">
        <v>345</v>
      </c>
      <c r="S156" s="833"/>
      <c r="T156" s="833"/>
      <c r="U156" s="833"/>
      <c r="V156" s="833"/>
      <c r="W156" s="834"/>
      <c r="X156" s="838">
        <f>IF(Z32=0,"",Z32)</f>
      </c>
      <c r="Y156" s="839"/>
      <c r="Z156" s="840"/>
      <c r="AA156" s="262" t="s">
        <v>246</v>
      </c>
      <c r="AD156" s="262"/>
      <c r="AE156" s="262"/>
      <c r="AF156" s="262"/>
      <c r="AG156" s="399"/>
      <c r="AH156" s="400"/>
      <c r="AI156" s="262"/>
      <c r="AJ156" s="262"/>
    </row>
    <row r="157" spans="1:36" ht="2.25" customHeight="1">
      <c r="A157" s="394"/>
      <c r="B157" s="401"/>
      <c r="C157" s="262"/>
      <c r="D157" s="262"/>
      <c r="E157" s="262"/>
      <c r="F157" s="262"/>
      <c r="G157" s="262"/>
      <c r="H157" s="262"/>
      <c r="I157" s="262"/>
      <c r="J157" s="262"/>
      <c r="K157" s="262"/>
      <c r="L157" s="262"/>
      <c r="M157" s="262"/>
      <c r="N157" s="262"/>
      <c r="O157" s="262"/>
      <c r="P157" s="262"/>
      <c r="Q157" s="262"/>
      <c r="R157" s="262"/>
      <c r="S157" s="262"/>
      <c r="T157" s="262"/>
      <c r="U157" s="262"/>
      <c r="V157" s="262"/>
      <c r="W157" s="262"/>
      <c r="X157" s="262"/>
      <c r="Y157" s="262"/>
      <c r="Z157" s="262"/>
      <c r="AA157" s="262"/>
      <c r="AB157" s="262"/>
      <c r="AC157" s="262"/>
      <c r="AD157" s="262"/>
      <c r="AE157" s="262"/>
      <c r="AF157" s="262"/>
      <c r="AG157" s="262"/>
      <c r="AH157" s="398"/>
      <c r="AI157" s="262"/>
      <c r="AJ157" s="262"/>
    </row>
    <row r="158" spans="1:36" ht="2.25" customHeight="1">
      <c r="A158" s="261"/>
      <c r="B158" s="402"/>
      <c r="C158" s="286"/>
      <c r="D158" s="286"/>
      <c r="E158" s="286"/>
      <c r="F158" s="286"/>
      <c r="G158" s="286"/>
      <c r="H158" s="286"/>
      <c r="I158" s="286"/>
      <c r="J158" s="286"/>
      <c r="K158" s="286"/>
      <c r="L158" s="286"/>
      <c r="M158" s="286"/>
      <c r="N158" s="286"/>
      <c r="O158" s="286"/>
      <c r="P158" s="286"/>
      <c r="Q158" s="286"/>
      <c r="R158" s="286"/>
      <c r="S158" s="286"/>
      <c r="T158" s="286"/>
      <c r="U158" s="286"/>
      <c r="V158" s="286"/>
      <c r="W158" s="286"/>
      <c r="X158" s="286"/>
      <c r="Y158" s="286"/>
      <c r="Z158" s="286"/>
      <c r="AA158" s="286"/>
      <c r="AB158" s="286"/>
      <c r="AC158" s="286"/>
      <c r="AD158" s="286"/>
      <c r="AE158" s="286"/>
      <c r="AF158" s="286"/>
      <c r="AG158" s="286"/>
      <c r="AH158" s="403"/>
      <c r="AI158" s="262"/>
      <c r="AJ158" s="262"/>
    </row>
    <row r="159" spans="1:36" ht="18" customHeight="1">
      <c r="A159" s="394" t="s">
        <v>346</v>
      </c>
      <c r="B159" s="262"/>
      <c r="C159" s="262"/>
      <c r="D159" s="262"/>
      <c r="E159" s="262"/>
      <c r="F159" s="262"/>
      <c r="G159" s="262"/>
      <c r="H159" s="262"/>
      <c r="I159" s="262"/>
      <c r="J159" s="262"/>
      <c r="K159" s="262"/>
      <c r="L159" s="262"/>
      <c r="M159" s="262"/>
      <c r="N159" s="262"/>
      <c r="O159" s="262"/>
      <c r="P159" s="262"/>
      <c r="Q159" s="262"/>
      <c r="R159" s="262"/>
      <c r="S159" s="262"/>
      <c r="T159" s="262"/>
      <c r="U159" s="262"/>
      <c r="V159" s="262"/>
      <c r="W159" s="262"/>
      <c r="X159" s="262"/>
      <c r="Y159" s="262"/>
      <c r="Z159" s="262"/>
      <c r="AA159" s="262"/>
      <c r="AB159" s="262"/>
      <c r="AC159" s="262"/>
      <c r="AD159" s="262"/>
      <c r="AE159" s="262"/>
      <c r="AF159" s="262"/>
      <c r="AG159" s="262"/>
      <c r="AH159" s="262"/>
      <c r="AI159" s="262"/>
      <c r="AJ159" s="262"/>
    </row>
    <row r="160" spans="1:36" ht="3.75" customHeight="1">
      <c r="A160" s="394"/>
      <c r="B160" s="262"/>
      <c r="C160" s="262"/>
      <c r="D160" s="262"/>
      <c r="E160" s="262"/>
      <c r="F160" s="262"/>
      <c r="G160" s="262"/>
      <c r="H160" s="262"/>
      <c r="I160" s="262"/>
      <c r="J160" s="262"/>
      <c r="K160" s="262"/>
      <c r="L160" s="262"/>
      <c r="M160" s="262"/>
      <c r="N160" s="262"/>
      <c r="O160" s="262"/>
      <c r="P160" s="262"/>
      <c r="Q160" s="262"/>
      <c r="R160" s="262"/>
      <c r="S160" s="262"/>
      <c r="T160" s="262"/>
      <c r="U160" s="262"/>
      <c r="V160" s="262"/>
      <c r="W160" s="262"/>
      <c r="X160" s="262"/>
      <c r="Y160" s="262"/>
      <c r="Z160" s="262"/>
      <c r="AA160" s="262"/>
      <c r="AB160" s="262"/>
      <c r="AC160" s="262"/>
      <c r="AD160" s="262"/>
      <c r="AE160" s="262"/>
      <c r="AF160" s="262"/>
      <c r="AG160" s="262"/>
      <c r="AH160" s="262"/>
      <c r="AI160" s="262"/>
      <c r="AJ160" s="262"/>
    </row>
    <row r="161" spans="1:36" ht="15" customHeight="1">
      <c r="A161" s="394"/>
      <c r="B161" s="404" t="s">
        <v>347</v>
      </c>
      <c r="C161" s="262"/>
      <c r="D161" s="262"/>
      <c r="E161" s="262"/>
      <c r="F161" s="262"/>
      <c r="G161" s="262"/>
      <c r="H161" s="262"/>
      <c r="I161" s="262"/>
      <c r="J161" s="262"/>
      <c r="K161" s="262"/>
      <c r="L161" s="262"/>
      <c r="M161" s="262"/>
      <c r="N161" s="262"/>
      <c r="O161" s="262"/>
      <c r="P161" s="262"/>
      <c r="Q161" s="262"/>
      <c r="R161" s="262"/>
      <c r="S161" s="262"/>
      <c r="T161" s="262"/>
      <c r="U161" s="262"/>
      <c r="V161" s="262"/>
      <c r="W161" s="262"/>
      <c r="X161" s="262"/>
      <c r="Y161" s="262"/>
      <c r="Z161" s="262"/>
      <c r="AA161" s="262"/>
      <c r="AB161" s="262"/>
      <c r="AC161" s="262"/>
      <c r="AD161" s="262"/>
      <c r="AE161" s="262"/>
      <c r="AF161" s="262"/>
      <c r="AH161" s="262"/>
      <c r="AI161" s="262"/>
      <c r="AJ161" s="262"/>
    </row>
    <row r="162" spans="1:36" ht="15" customHeight="1">
      <c r="A162" s="261"/>
      <c r="B162" s="262" t="s">
        <v>348</v>
      </c>
      <c r="C162" s="262"/>
      <c r="D162" s="262"/>
      <c r="E162" s="262"/>
      <c r="F162" s="262"/>
      <c r="G162" s="262"/>
      <c r="H162" s="262"/>
      <c r="I162" s="262"/>
      <c r="J162" s="262"/>
      <c r="K162" s="262"/>
      <c r="L162" s="262"/>
      <c r="M162" s="262"/>
      <c r="N162" s="262"/>
      <c r="O162" s="262"/>
      <c r="P162" s="262"/>
      <c r="Q162" s="262"/>
      <c r="R162" s="262"/>
      <c r="S162" s="262"/>
      <c r="T162" s="262"/>
      <c r="U162" s="262"/>
      <c r="V162" s="262"/>
      <c r="W162" s="262"/>
      <c r="X162" s="262"/>
      <c r="Y162" s="262"/>
      <c r="Z162" s="262"/>
      <c r="AA162" s="262"/>
      <c r="AB162" s="262"/>
      <c r="AC162" s="262"/>
      <c r="AD162" s="262"/>
      <c r="AE162" s="262"/>
      <c r="AF162" s="262"/>
      <c r="AH162" s="262"/>
      <c r="AI162" s="262"/>
      <c r="AJ162" s="262"/>
    </row>
    <row r="163" spans="1:36" s="324" customFormat="1" ht="31.5" customHeight="1">
      <c r="A163" s="405"/>
      <c r="B163" s="841" t="s">
        <v>349</v>
      </c>
      <c r="C163" s="842"/>
      <c r="D163" s="842"/>
      <c r="E163" s="842"/>
      <c r="F163" s="842"/>
      <c r="G163" s="842"/>
      <c r="H163" s="842"/>
      <c r="I163" s="843"/>
      <c r="J163" s="841" t="s">
        <v>350</v>
      </c>
      <c r="K163" s="842"/>
      <c r="L163" s="842"/>
      <c r="M163" s="842"/>
      <c r="N163" s="842"/>
      <c r="O163" s="842"/>
      <c r="P163" s="842"/>
      <c r="Q163" s="842"/>
      <c r="R163" s="842"/>
      <c r="S163" s="842"/>
      <c r="T163" s="842"/>
      <c r="U163" s="842"/>
      <c r="V163" s="842"/>
      <c r="W163" s="843"/>
      <c r="X163" s="844" t="s">
        <v>351</v>
      </c>
      <c r="Y163" s="844"/>
      <c r="Z163" s="845"/>
      <c r="AA163" s="824" t="s">
        <v>352</v>
      </c>
      <c r="AB163" s="824"/>
      <c r="AC163" s="824"/>
      <c r="AD163" s="824" t="s">
        <v>353</v>
      </c>
      <c r="AE163" s="824"/>
      <c r="AF163" s="824"/>
      <c r="AG163" s="825" t="s">
        <v>354</v>
      </c>
      <c r="AH163" s="825"/>
      <c r="AI163" s="407"/>
      <c r="AJ163" s="407"/>
    </row>
    <row r="164" spans="1:36" s="324" customFormat="1" ht="27" customHeight="1">
      <c r="A164" s="405"/>
      <c r="B164" s="850" t="s">
        <v>355</v>
      </c>
      <c r="C164" s="851"/>
      <c r="D164" s="851"/>
      <c r="E164" s="851"/>
      <c r="F164" s="851"/>
      <c r="G164" s="851"/>
      <c r="H164" s="851"/>
      <c r="I164" s="852"/>
      <c r="J164" s="846"/>
      <c r="K164" s="847"/>
      <c r="L164" s="847"/>
      <c r="M164" s="847"/>
      <c r="N164" s="847"/>
      <c r="O164" s="847"/>
      <c r="P164" s="847"/>
      <c r="Q164" s="847"/>
      <c r="R164" s="847"/>
      <c r="S164" s="847"/>
      <c r="T164" s="847"/>
      <c r="U164" s="847"/>
      <c r="V164" s="847"/>
      <c r="W164" s="848"/>
      <c r="X164" s="846"/>
      <c r="Y164" s="847"/>
      <c r="Z164" s="848"/>
      <c r="AA164" s="846"/>
      <c r="AB164" s="847"/>
      <c r="AC164" s="848"/>
      <c r="AD164" s="846"/>
      <c r="AE164" s="847"/>
      <c r="AF164" s="848"/>
      <c r="AG164" s="849"/>
      <c r="AH164" s="849"/>
      <c r="AI164" s="407"/>
      <c r="AJ164" s="407"/>
    </row>
    <row r="165" spans="1:36" s="324" customFormat="1" ht="27" customHeight="1">
      <c r="A165" s="405"/>
      <c r="B165" s="841" t="s">
        <v>356</v>
      </c>
      <c r="C165" s="842"/>
      <c r="D165" s="842"/>
      <c r="E165" s="842"/>
      <c r="F165" s="842"/>
      <c r="G165" s="842"/>
      <c r="H165" s="842"/>
      <c r="I165" s="843"/>
      <c r="J165" s="846"/>
      <c r="K165" s="847"/>
      <c r="L165" s="847"/>
      <c r="M165" s="847"/>
      <c r="N165" s="847"/>
      <c r="O165" s="847"/>
      <c r="P165" s="847"/>
      <c r="Q165" s="847"/>
      <c r="R165" s="847"/>
      <c r="S165" s="847"/>
      <c r="T165" s="847"/>
      <c r="U165" s="847"/>
      <c r="V165" s="847"/>
      <c r="W165" s="848"/>
      <c r="X165" s="846"/>
      <c r="Y165" s="847"/>
      <c r="Z165" s="848"/>
      <c r="AA165" s="846"/>
      <c r="AB165" s="847"/>
      <c r="AC165" s="848"/>
      <c r="AD165" s="846"/>
      <c r="AE165" s="847"/>
      <c r="AF165" s="848"/>
      <c r="AG165" s="849"/>
      <c r="AH165" s="849"/>
      <c r="AI165" s="407"/>
      <c r="AJ165" s="407"/>
    </row>
    <row r="166" spans="1:36" s="324" customFormat="1" ht="27" customHeight="1">
      <c r="A166" s="405"/>
      <c r="B166" s="853" t="s">
        <v>357</v>
      </c>
      <c r="C166" s="854"/>
      <c r="D166" s="854"/>
      <c r="E166" s="850" t="s">
        <v>358</v>
      </c>
      <c r="F166" s="851"/>
      <c r="G166" s="851"/>
      <c r="H166" s="851"/>
      <c r="I166" s="852"/>
      <c r="J166" s="846"/>
      <c r="K166" s="847"/>
      <c r="L166" s="847"/>
      <c r="M166" s="847"/>
      <c r="N166" s="847"/>
      <c r="O166" s="847"/>
      <c r="P166" s="847"/>
      <c r="Q166" s="847"/>
      <c r="R166" s="847"/>
      <c r="S166" s="847"/>
      <c r="T166" s="847"/>
      <c r="U166" s="847"/>
      <c r="V166" s="847"/>
      <c r="W166" s="848"/>
      <c r="X166" s="846"/>
      <c r="Y166" s="847"/>
      <c r="Z166" s="848"/>
      <c r="AA166" s="846"/>
      <c r="AB166" s="847"/>
      <c r="AC166" s="848"/>
      <c r="AD166" s="846"/>
      <c r="AE166" s="847"/>
      <c r="AF166" s="848"/>
      <c r="AG166" s="849"/>
      <c r="AH166" s="849"/>
      <c r="AI166" s="407"/>
      <c r="AJ166" s="407"/>
    </row>
    <row r="167" spans="1:36" s="324" customFormat="1" ht="27" customHeight="1">
      <c r="A167" s="405"/>
      <c r="B167" s="855"/>
      <c r="C167" s="856"/>
      <c r="D167" s="856"/>
      <c r="E167" s="850" t="s">
        <v>359</v>
      </c>
      <c r="F167" s="851"/>
      <c r="G167" s="851"/>
      <c r="H167" s="851"/>
      <c r="I167" s="852"/>
      <c r="J167" s="846"/>
      <c r="K167" s="847"/>
      <c r="L167" s="847"/>
      <c r="M167" s="847"/>
      <c r="N167" s="847"/>
      <c r="O167" s="847"/>
      <c r="P167" s="847"/>
      <c r="Q167" s="847"/>
      <c r="R167" s="847"/>
      <c r="S167" s="847"/>
      <c r="T167" s="847"/>
      <c r="U167" s="847"/>
      <c r="V167" s="847"/>
      <c r="W167" s="848"/>
      <c r="X167" s="846"/>
      <c r="Y167" s="847"/>
      <c r="Z167" s="848"/>
      <c r="AA167" s="846"/>
      <c r="AB167" s="847"/>
      <c r="AC167" s="848"/>
      <c r="AD167" s="846"/>
      <c r="AE167" s="847"/>
      <c r="AF167" s="848"/>
      <c r="AG167" s="849"/>
      <c r="AH167" s="849"/>
      <c r="AI167" s="407"/>
      <c r="AJ167" s="407"/>
    </row>
    <row r="168" spans="1:36" s="324" customFormat="1" ht="27" customHeight="1">
      <c r="A168" s="405"/>
      <c r="B168" s="857" t="s">
        <v>360</v>
      </c>
      <c r="C168" s="858"/>
      <c r="D168" s="858"/>
      <c r="E168" s="861" t="s">
        <v>361</v>
      </c>
      <c r="F168" s="862"/>
      <c r="G168" s="862"/>
      <c r="H168" s="862"/>
      <c r="I168" s="863"/>
      <c r="J168" s="846"/>
      <c r="K168" s="847"/>
      <c r="L168" s="847"/>
      <c r="M168" s="847"/>
      <c r="N168" s="847"/>
      <c r="O168" s="847"/>
      <c r="P168" s="847"/>
      <c r="Q168" s="847"/>
      <c r="R168" s="847"/>
      <c r="S168" s="847"/>
      <c r="T168" s="847"/>
      <c r="U168" s="847"/>
      <c r="V168" s="847"/>
      <c r="W168" s="848"/>
      <c r="X168" s="846"/>
      <c r="Y168" s="847"/>
      <c r="Z168" s="848"/>
      <c r="AA168" s="846"/>
      <c r="AB168" s="847"/>
      <c r="AC168" s="848"/>
      <c r="AD168" s="846"/>
      <c r="AE168" s="847"/>
      <c r="AF168" s="848"/>
      <c r="AG168" s="849"/>
      <c r="AH168" s="849"/>
      <c r="AI168" s="407"/>
      <c r="AJ168" s="407"/>
    </row>
    <row r="169" spans="1:36" s="324" customFormat="1" ht="27" customHeight="1">
      <c r="A169" s="405"/>
      <c r="B169" s="859"/>
      <c r="C169" s="860"/>
      <c r="D169" s="860"/>
      <c r="E169" s="841" t="s">
        <v>362</v>
      </c>
      <c r="F169" s="842"/>
      <c r="G169" s="842"/>
      <c r="H169" s="842"/>
      <c r="I169" s="843"/>
      <c r="J169" s="846"/>
      <c r="K169" s="847"/>
      <c r="L169" s="847"/>
      <c r="M169" s="847"/>
      <c r="N169" s="847"/>
      <c r="O169" s="847"/>
      <c r="P169" s="847"/>
      <c r="Q169" s="847"/>
      <c r="R169" s="847"/>
      <c r="S169" s="847"/>
      <c r="T169" s="847"/>
      <c r="U169" s="847"/>
      <c r="V169" s="847"/>
      <c r="W169" s="848"/>
      <c r="X169" s="846"/>
      <c r="Y169" s="847"/>
      <c r="Z169" s="848"/>
      <c r="AA169" s="846"/>
      <c r="AB169" s="847"/>
      <c r="AC169" s="848"/>
      <c r="AD169" s="846"/>
      <c r="AE169" s="847"/>
      <c r="AF169" s="848"/>
      <c r="AG169" s="849"/>
      <c r="AH169" s="849"/>
      <c r="AI169" s="407"/>
      <c r="AJ169" s="407"/>
    </row>
    <row r="170" spans="1:36" s="324" customFormat="1" ht="12.75" customHeight="1">
      <c r="A170" s="405"/>
      <c r="B170" s="857" t="s">
        <v>363</v>
      </c>
      <c r="C170" s="858"/>
      <c r="D170" s="858"/>
      <c r="E170" s="875" t="s">
        <v>364</v>
      </c>
      <c r="F170" s="876"/>
      <c r="G170" s="876"/>
      <c r="H170" s="876"/>
      <c r="I170" s="877"/>
      <c r="J170" s="864"/>
      <c r="K170" s="865"/>
      <c r="L170" s="865"/>
      <c r="M170" s="865"/>
      <c r="N170" s="865"/>
      <c r="O170" s="865"/>
      <c r="P170" s="865"/>
      <c r="Q170" s="865"/>
      <c r="R170" s="865"/>
      <c r="S170" s="865"/>
      <c r="T170" s="865"/>
      <c r="U170" s="865"/>
      <c r="V170" s="865"/>
      <c r="W170" s="866"/>
      <c r="X170" s="864"/>
      <c r="Y170" s="865"/>
      <c r="Z170" s="866"/>
      <c r="AA170" s="864"/>
      <c r="AB170" s="865"/>
      <c r="AC170" s="866"/>
      <c r="AD170" s="870" t="s">
        <v>804</v>
      </c>
      <c r="AE170" s="871"/>
      <c r="AF170" s="872"/>
      <c r="AG170" s="882"/>
      <c r="AH170" s="883"/>
      <c r="AI170" s="407"/>
      <c r="AJ170" s="407"/>
    </row>
    <row r="171" spans="1:36" s="324" customFormat="1" ht="12.75" customHeight="1">
      <c r="A171" s="405"/>
      <c r="B171" s="873"/>
      <c r="C171" s="874"/>
      <c r="D171" s="874"/>
      <c r="E171" s="878"/>
      <c r="F171" s="879"/>
      <c r="G171" s="879"/>
      <c r="H171" s="879"/>
      <c r="I171" s="880"/>
      <c r="J171" s="867"/>
      <c r="K171" s="868"/>
      <c r="L171" s="868"/>
      <c r="M171" s="868"/>
      <c r="N171" s="868"/>
      <c r="O171" s="868"/>
      <c r="P171" s="868"/>
      <c r="Q171" s="868"/>
      <c r="R171" s="868"/>
      <c r="S171" s="868"/>
      <c r="T171" s="868"/>
      <c r="U171" s="868"/>
      <c r="V171" s="868"/>
      <c r="W171" s="869"/>
      <c r="X171" s="867"/>
      <c r="Y171" s="868"/>
      <c r="Z171" s="869"/>
      <c r="AA171" s="867"/>
      <c r="AB171" s="868"/>
      <c r="AC171" s="869"/>
      <c r="AD171" s="886"/>
      <c r="AE171" s="887"/>
      <c r="AF171" s="888"/>
      <c r="AG171" s="884"/>
      <c r="AH171" s="885"/>
      <c r="AI171" s="407"/>
      <c r="AJ171" s="407"/>
    </row>
    <row r="172" spans="1:36" s="324" customFormat="1" ht="27" customHeight="1">
      <c r="A172" s="405"/>
      <c r="B172" s="859"/>
      <c r="C172" s="860"/>
      <c r="D172" s="860"/>
      <c r="E172" s="850" t="s">
        <v>365</v>
      </c>
      <c r="F172" s="851"/>
      <c r="G172" s="851"/>
      <c r="H172" s="851"/>
      <c r="I172" s="852"/>
      <c r="J172" s="846"/>
      <c r="K172" s="847"/>
      <c r="L172" s="847"/>
      <c r="M172" s="847"/>
      <c r="N172" s="847"/>
      <c r="O172" s="847"/>
      <c r="P172" s="847"/>
      <c r="Q172" s="847"/>
      <c r="R172" s="847"/>
      <c r="S172" s="847"/>
      <c r="T172" s="847"/>
      <c r="U172" s="847"/>
      <c r="V172" s="847"/>
      <c r="W172" s="848"/>
      <c r="X172" s="846"/>
      <c r="Y172" s="847"/>
      <c r="Z172" s="848"/>
      <c r="AA172" s="846"/>
      <c r="AB172" s="847"/>
      <c r="AC172" s="848"/>
      <c r="AD172" s="889"/>
      <c r="AE172" s="890"/>
      <c r="AF172" s="891"/>
      <c r="AG172" s="849"/>
      <c r="AH172" s="849"/>
      <c r="AI172" s="407"/>
      <c r="AJ172" s="407"/>
    </row>
    <row r="173" spans="1:36" s="324" customFormat="1" ht="27" customHeight="1">
      <c r="A173" s="405"/>
      <c r="B173" s="841" t="s">
        <v>366</v>
      </c>
      <c r="C173" s="842"/>
      <c r="D173" s="842"/>
      <c r="E173" s="842"/>
      <c r="F173" s="842"/>
      <c r="G173" s="842"/>
      <c r="H173" s="842"/>
      <c r="I173" s="843"/>
      <c r="J173" s="846"/>
      <c r="K173" s="847"/>
      <c r="L173" s="847"/>
      <c r="M173" s="847"/>
      <c r="N173" s="847"/>
      <c r="O173" s="847"/>
      <c r="P173" s="847"/>
      <c r="Q173" s="847"/>
      <c r="R173" s="847"/>
      <c r="S173" s="847"/>
      <c r="T173" s="847"/>
      <c r="U173" s="847"/>
      <c r="V173" s="847"/>
      <c r="W173" s="848"/>
      <c r="X173" s="846"/>
      <c r="Y173" s="847"/>
      <c r="Z173" s="848"/>
      <c r="AA173" s="881"/>
      <c r="AB173" s="881"/>
      <c r="AC173" s="881"/>
      <c r="AD173" s="846"/>
      <c r="AE173" s="847"/>
      <c r="AF173" s="848"/>
      <c r="AG173" s="849"/>
      <c r="AH173" s="849"/>
      <c r="AI173" s="407"/>
      <c r="AJ173" s="407"/>
    </row>
    <row r="174" spans="1:36" ht="12" customHeight="1">
      <c r="A174" s="261"/>
      <c r="B174" s="262"/>
      <c r="C174" s="262"/>
      <c r="D174" s="262"/>
      <c r="E174" s="262"/>
      <c r="F174" s="262"/>
      <c r="G174" s="262"/>
      <c r="H174" s="262"/>
      <c r="I174" s="262"/>
      <c r="J174" s="262"/>
      <c r="K174" s="262"/>
      <c r="L174" s="262"/>
      <c r="M174" s="262"/>
      <c r="N174" s="262"/>
      <c r="O174" s="262"/>
      <c r="P174" s="262"/>
      <c r="Q174" s="262"/>
      <c r="R174" s="262"/>
      <c r="S174" s="262"/>
      <c r="T174" s="262"/>
      <c r="U174" s="262"/>
      <c r="V174" s="262"/>
      <c r="W174" s="262"/>
      <c r="X174" s="262"/>
      <c r="Y174" s="262"/>
      <c r="Z174" s="262"/>
      <c r="AA174" s="262"/>
      <c r="AB174" s="262"/>
      <c r="AC174" s="262"/>
      <c r="AD174" s="262"/>
      <c r="AE174" s="262"/>
      <c r="AF174" s="262"/>
      <c r="AH174" s="262"/>
      <c r="AI174" s="262"/>
      <c r="AJ174" s="262"/>
    </row>
    <row r="175" spans="1:36" s="324" customFormat="1" ht="31.5" customHeight="1">
      <c r="A175" s="405"/>
      <c r="B175" s="897" t="s">
        <v>367</v>
      </c>
      <c r="C175" s="898"/>
      <c r="D175" s="898"/>
      <c r="E175" s="898"/>
      <c r="F175" s="898"/>
      <c r="G175" s="898"/>
      <c r="H175" s="898"/>
      <c r="I175" s="899"/>
      <c r="J175" s="897" t="s">
        <v>368</v>
      </c>
      <c r="K175" s="898"/>
      <c r="L175" s="898"/>
      <c r="M175" s="898"/>
      <c r="N175" s="898"/>
      <c r="O175" s="898"/>
      <c r="P175" s="898"/>
      <c r="Q175" s="898"/>
      <c r="R175" s="898"/>
      <c r="S175" s="899"/>
      <c r="T175" s="897" t="s">
        <v>369</v>
      </c>
      <c r="U175" s="898"/>
      <c r="V175" s="898"/>
      <c r="W175" s="899"/>
      <c r="X175" s="892" t="s">
        <v>370</v>
      </c>
      <c r="Y175" s="893"/>
      <c r="Z175" s="894"/>
      <c r="AA175" s="892" t="s">
        <v>371</v>
      </c>
      <c r="AB175" s="893"/>
      <c r="AC175" s="894"/>
      <c r="AD175" s="895" t="s">
        <v>372</v>
      </c>
      <c r="AE175" s="896"/>
      <c r="AF175" s="896"/>
      <c r="AG175" s="825" t="s">
        <v>354</v>
      </c>
      <c r="AH175" s="825"/>
      <c r="AI175" s="407"/>
      <c r="AJ175" s="407"/>
    </row>
    <row r="176" spans="1:36" s="324" customFormat="1" ht="27" customHeight="1">
      <c r="A176" s="405"/>
      <c r="B176" s="900" t="s">
        <v>373</v>
      </c>
      <c r="C176" s="901"/>
      <c r="D176" s="901"/>
      <c r="E176" s="901"/>
      <c r="F176" s="901"/>
      <c r="G176" s="901"/>
      <c r="H176" s="901"/>
      <c r="I176" s="902"/>
      <c r="J176" s="846"/>
      <c r="K176" s="847"/>
      <c r="L176" s="847"/>
      <c r="M176" s="847"/>
      <c r="N176" s="847"/>
      <c r="O176" s="847"/>
      <c r="P176" s="847"/>
      <c r="Q176" s="847"/>
      <c r="R176" s="847"/>
      <c r="S176" s="848"/>
      <c r="T176" s="846"/>
      <c r="U176" s="847"/>
      <c r="V176" s="847"/>
      <c r="W176" s="848"/>
      <c r="X176" s="846"/>
      <c r="Y176" s="847"/>
      <c r="Z176" s="848"/>
      <c r="AA176" s="846"/>
      <c r="AB176" s="847"/>
      <c r="AC176" s="848"/>
      <c r="AD176" s="846"/>
      <c r="AE176" s="847"/>
      <c r="AF176" s="848"/>
      <c r="AG176" s="849"/>
      <c r="AH176" s="849"/>
      <c r="AI176" s="407"/>
      <c r="AJ176" s="407"/>
    </row>
    <row r="177" spans="1:36" ht="27" customHeight="1">
      <c r="A177" s="261"/>
      <c r="B177" s="900" t="s">
        <v>374</v>
      </c>
      <c r="C177" s="901"/>
      <c r="D177" s="901"/>
      <c r="E177" s="901"/>
      <c r="F177" s="901"/>
      <c r="G177" s="901"/>
      <c r="H177" s="901"/>
      <c r="I177" s="902"/>
      <c r="J177" s="846"/>
      <c r="K177" s="847"/>
      <c r="L177" s="847"/>
      <c r="M177" s="847"/>
      <c r="N177" s="847"/>
      <c r="O177" s="847"/>
      <c r="P177" s="847"/>
      <c r="Q177" s="847"/>
      <c r="R177" s="847"/>
      <c r="S177" s="848"/>
      <c r="T177" s="846"/>
      <c r="U177" s="847"/>
      <c r="V177" s="847"/>
      <c r="W177" s="848"/>
      <c r="X177" s="846"/>
      <c r="Y177" s="847"/>
      <c r="Z177" s="848"/>
      <c r="AA177" s="846"/>
      <c r="AB177" s="847"/>
      <c r="AC177" s="848"/>
      <c r="AD177" s="846"/>
      <c r="AE177" s="847"/>
      <c r="AF177" s="848"/>
      <c r="AG177" s="849"/>
      <c r="AH177" s="849"/>
      <c r="AI177" s="262"/>
      <c r="AJ177" s="262"/>
    </row>
    <row r="178" spans="1:36" ht="27" customHeight="1">
      <c r="A178" s="261"/>
      <c r="B178" s="897" t="s">
        <v>375</v>
      </c>
      <c r="C178" s="898"/>
      <c r="D178" s="898"/>
      <c r="E178" s="898"/>
      <c r="F178" s="898"/>
      <c r="G178" s="898"/>
      <c r="H178" s="898"/>
      <c r="I178" s="899"/>
      <c r="J178" s="846"/>
      <c r="K178" s="847"/>
      <c r="L178" s="847"/>
      <c r="M178" s="847"/>
      <c r="N178" s="847"/>
      <c r="O178" s="847"/>
      <c r="P178" s="847"/>
      <c r="Q178" s="847"/>
      <c r="R178" s="847"/>
      <c r="S178" s="848"/>
      <c r="T178" s="846"/>
      <c r="U178" s="847"/>
      <c r="V178" s="847"/>
      <c r="W178" s="848"/>
      <c r="X178" s="846"/>
      <c r="Y178" s="847"/>
      <c r="Z178" s="848"/>
      <c r="AA178" s="905"/>
      <c r="AB178" s="906"/>
      <c r="AC178" s="907"/>
      <c r="AD178" s="846"/>
      <c r="AE178" s="847"/>
      <c r="AF178" s="848"/>
      <c r="AG178" s="849"/>
      <c r="AH178" s="849"/>
      <c r="AI178" s="262"/>
      <c r="AJ178" s="262"/>
    </row>
    <row r="179" spans="1:36" ht="15" customHeight="1">
      <c r="A179" s="394"/>
      <c r="B179" s="262"/>
      <c r="C179" s="262"/>
      <c r="D179" s="262"/>
      <c r="E179" s="262"/>
      <c r="F179" s="262"/>
      <c r="G179" s="262"/>
      <c r="H179" s="262"/>
      <c r="I179" s="262"/>
      <c r="J179" s="262"/>
      <c r="K179" s="262"/>
      <c r="L179" s="262"/>
      <c r="M179" s="262"/>
      <c r="N179" s="262"/>
      <c r="O179" s="262"/>
      <c r="P179" s="262"/>
      <c r="Q179" s="262"/>
      <c r="R179" s="262"/>
      <c r="S179" s="262"/>
      <c r="T179" s="262"/>
      <c r="U179" s="262"/>
      <c r="V179" s="262"/>
      <c r="W179" s="262"/>
      <c r="X179" s="262"/>
      <c r="Y179" s="262"/>
      <c r="Z179" s="262"/>
      <c r="AA179" s="262"/>
      <c r="AB179" s="262"/>
      <c r="AC179" s="262"/>
      <c r="AD179" s="262"/>
      <c r="AE179" s="262"/>
      <c r="AF179" s="262"/>
      <c r="AH179" s="262"/>
      <c r="AI179" s="262"/>
      <c r="AJ179" s="262"/>
    </row>
    <row r="180" spans="1:36" ht="15" customHeight="1">
      <c r="A180" s="394"/>
      <c r="B180" s="404" t="s">
        <v>376</v>
      </c>
      <c r="C180" s="262"/>
      <c r="D180" s="262"/>
      <c r="E180" s="262"/>
      <c r="F180" s="262"/>
      <c r="G180" s="262"/>
      <c r="H180" s="262"/>
      <c r="I180" s="262"/>
      <c r="J180" s="262"/>
      <c r="K180" s="903" t="s">
        <v>377</v>
      </c>
      <c r="L180" s="903"/>
      <c r="M180" s="903"/>
      <c r="N180" s="903"/>
      <c r="O180" s="903"/>
      <c r="P180" s="903"/>
      <c r="Q180" s="903"/>
      <c r="R180" s="903"/>
      <c r="S180" s="903"/>
      <c r="T180" s="903"/>
      <c r="U180" s="903"/>
      <c r="V180" s="903"/>
      <c r="W180" s="372" t="s">
        <v>253</v>
      </c>
      <c r="X180" s="904" t="s">
        <v>378</v>
      </c>
      <c r="Y180" s="904"/>
      <c r="Z180" s="904"/>
      <c r="AA180" s="904"/>
      <c r="AB180" s="904"/>
      <c r="AC180" s="372" t="s">
        <v>253</v>
      </c>
      <c r="AD180" s="904" t="s">
        <v>379</v>
      </c>
      <c r="AE180" s="904"/>
      <c r="AF180" s="904"/>
      <c r="AG180" s="904"/>
      <c r="AH180" s="904"/>
      <c r="AI180" s="393"/>
      <c r="AJ180" s="262"/>
    </row>
    <row r="181" spans="1:36" ht="15" customHeight="1">
      <c r="A181" s="261"/>
      <c r="B181" s="262" t="s">
        <v>380</v>
      </c>
      <c r="C181" s="409"/>
      <c r="D181" s="409"/>
      <c r="E181" s="409"/>
      <c r="F181" s="409"/>
      <c r="G181" s="409"/>
      <c r="H181" s="409"/>
      <c r="I181" s="410"/>
      <c r="J181" s="410"/>
      <c r="K181" s="410"/>
      <c r="L181" s="410"/>
      <c r="M181" s="410"/>
      <c r="N181" s="410"/>
      <c r="O181" s="262"/>
      <c r="P181" s="262"/>
      <c r="Q181" s="262"/>
      <c r="R181" s="262"/>
      <c r="S181" s="262"/>
      <c r="T181" s="262"/>
      <c r="U181" s="262"/>
      <c r="V181" s="262"/>
      <c r="W181" s="262"/>
      <c r="X181" s="262"/>
      <c r="Y181" s="262"/>
      <c r="Z181" s="262"/>
      <c r="AA181" s="262"/>
      <c r="AB181" s="262"/>
      <c r="AC181" s="262"/>
      <c r="AD181" s="262"/>
      <c r="AE181" s="262"/>
      <c r="AF181" s="262"/>
      <c r="AH181" s="262"/>
      <c r="AI181" s="262"/>
      <c r="AJ181" s="262"/>
    </row>
    <row r="182" spans="1:36" ht="15" customHeight="1">
      <c r="A182" s="261"/>
      <c r="B182" s="262"/>
      <c r="C182" s="409"/>
      <c r="D182" s="409" t="s">
        <v>381</v>
      </c>
      <c r="E182" s="409"/>
      <c r="F182" s="409"/>
      <c r="G182" s="409"/>
      <c r="H182" s="409"/>
      <c r="I182" s="410"/>
      <c r="J182" s="410"/>
      <c r="K182" s="410"/>
      <c r="L182" s="410"/>
      <c r="M182" s="410"/>
      <c r="N182" s="410"/>
      <c r="O182" s="262"/>
      <c r="P182" s="262"/>
      <c r="Q182" s="262"/>
      <c r="R182" s="262"/>
      <c r="S182" s="262"/>
      <c r="T182" s="262"/>
      <c r="U182" s="262"/>
      <c r="V182" s="262"/>
      <c r="W182" s="262"/>
      <c r="X182" s="262"/>
      <c r="Y182" s="262"/>
      <c r="Z182" s="262"/>
      <c r="AA182" s="262"/>
      <c r="AB182" s="262"/>
      <c r="AC182" s="262"/>
      <c r="AD182" s="262"/>
      <c r="AE182" s="262"/>
      <c r="AF182" s="262"/>
      <c r="AH182" s="262"/>
      <c r="AI182" s="262"/>
      <c r="AJ182" s="262"/>
    </row>
    <row r="183" spans="1:36" ht="15" customHeight="1">
      <c r="A183" s="261"/>
      <c r="B183" s="262" t="s">
        <v>382</v>
      </c>
      <c r="C183" s="262"/>
      <c r="D183" s="262"/>
      <c r="E183" s="262"/>
      <c r="F183" s="262"/>
      <c r="G183" s="262"/>
      <c r="H183" s="262"/>
      <c r="I183" s="411"/>
      <c r="J183" s="411"/>
      <c r="K183" s="411"/>
      <c r="L183" s="411"/>
      <c r="M183" s="411"/>
      <c r="N183" s="411"/>
      <c r="O183" s="411"/>
      <c r="P183" s="411"/>
      <c r="Q183" s="411"/>
      <c r="R183" s="411"/>
      <c r="S183" s="411"/>
      <c r="T183" s="411"/>
      <c r="U183" s="411"/>
      <c r="V183" s="411"/>
      <c r="W183" s="411"/>
      <c r="X183" s="411"/>
      <c r="Y183" s="411"/>
      <c r="Z183" s="411"/>
      <c r="AA183" s="411"/>
      <c r="AB183" s="411"/>
      <c r="AC183" s="411"/>
      <c r="AD183" s="411"/>
      <c r="AE183" s="411"/>
      <c r="AF183" s="411"/>
      <c r="AH183" s="262"/>
      <c r="AI183" s="262"/>
      <c r="AJ183" s="262"/>
    </row>
    <row r="184" spans="1:36" s="324" customFormat="1" ht="31.5" customHeight="1">
      <c r="A184" s="405"/>
      <c r="B184" s="841" t="s">
        <v>349</v>
      </c>
      <c r="C184" s="842"/>
      <c r="D184" s="842"/>
      <c r="E184" s="842"/>
      <c r="F184" s="842"/>
      <c r="G184" s="842"/>
      <c r="H184" s="842"/>
      <c r="I184" s="843"/>
      <c r="J184" s="841" t="s">
        <v>350</v>
      </c>
      <c r="K184" s="842"/>
      <c r="L184" s="842"/>
      <c r="M184" s="842"/>
      <c r="N184" s="842"/>
      <c r="O184" s="842"/>
      <c r="P184" s="842"/>
      <c r="Q184" s="842"/>
      <c r="R184" s="842"/>
      <c r="S184" s="842"/>
      <c r="T184" s="842"/>
      <c r="U184" s="842"/>
      <c r="V184" s="842"/>
      <c r="W184" s="843"/>
      <c r="X184" s="844" t="s">
        <v>351</v>
      </c>
      <c r="Y184" s="844"/>
      <c r="Z184" s="845"/>
      <c r="AA184" s="824" t="s">
        <v>352</v>
      </c>
      <c r="AB184" s="824"/>
      <c r="AC184" s="824"/>
      <c r="AD184" s="824" t="s">
        <v>353</v>
      </c>
      <c r="AE184" s="824"/>
      <c r="AF184" s="824"/>
      <c r="AG184" s="908" t="s">
        <v>383</v>
      </c>
      <c r="AH184" s="909"/>
      <c r="AI184" s="407"/>
      <c r="AJ184" s="407"/>
    </row>
    <row r="185" spans="1:36" s="324" customFormat="1" ht="27" customHeight="1">
      <c r="A185" s="405"/>
      <c r="B185" s="850" t="s">
        <v>355</v>
      </c>
      <c r="C185" s="851"/>
      <c r="D185" s="851"/>
      <c r="E185" s="851"/>
      <c r="F185" s="851"/>
      <c r="G185" s="851"/>
      <c r="H185" s="851"/>
      <c r="I185" s="852"/>
      <c r="J185" s="846"/>
      <c r="K185" s="847"/>
      <c r="L185" s="847"/>
      <c r="M185" s="847"/>
      <c r="N185" s="847"/>
      <c r="O185" s="847"/>
      <c r="P185" s="847"/>
      <c r="Q185" s="847"/>
      <c r="R185" s="847"/>
      <c r="S185" s="847"/>
      <c r="T185" s="847"/>
      <c r="U185" s="847"/>
      <c r="V185" s="847"/>
      <c r="W185" s="848"/>
      <c r="X185" s="846"/>
      <c r="Y185" s="847"/>
      <c r="Z185" s="848"/>
      <c r="AA185" s="846"/>
      <c r="AB185" s="847"/>
      <c r="AC185" s="848"/>
      <c r="AD185" s="846"/>
      <c r="AE185" s="847"/>
      <c r="AF185" s="848"/>
      <c r="AG185" s="849"/>
      <c r="AH185" s="849"/>
      <c r="AI185" s="407"/>
      <c r="AJ185" s="407"/>
    </row>
    <row r="186" spans="1:36" s="324" customFormat="1" ht="27" customHeight="1">
      <c r="A186" s="405"/>
      <c r="B186" s="841" t="s">
        <v>356</v>
      </c>
      <c r="C186" s="842"/>
      <c r="D186" s="842"/>
      <c r="E186" s="842"/>
      <c r="F186" s="842"/>
      <c r="G186" s="842"/>
      <c r="H186" s="842"/>
      <c r="I186" s="843"/>
      <c r="J186" s="846"/>
      <c r="K186" s="847"/>
      <c r="L186" s="847"/>
      <c r="M186" s="847"/>
      <c r="N186" s="847"/>
      <c r="O186" s="847"/>
      <c r="P186" s="847"/>
      <c r="Q186" s="847"/>
      <c r="R186" s="847"/>
      <c r="S186" s="847"/>
      <c r="T186" s="847"/>
      <c r="U186" s="847"/>
      <c r="V186" s="847"/>
      <c r="W186" s="848"/>
      <c r="X186" s="846"/>
      <c r="Y186" s="847"/>
      <c r="Z186" s="848"/>
      <c r="AA186" s="846"/>
      <c r="AB186" s="847"/>
      <c r="AC186" s="848"/>
      <c r="AD186" s="846"/>
      <c r="AE186" s="847"/>
      <c r="AF186" s="848"/>
      <c r="AG186" s="849"/>
      <c r="AH186" s="849"/>
      <c r="AI186" s="407"/>
      <c r="AJ186" s="407"/>
    </row>
    <row r="187" spans="1:36" s="324" customFormat="1" ht="27" customHeight="1">
      <c r="A187" s="405"/>
      <c r="B187" s="853" t="s">
        <v>357</v>
      </c>
      <c r="C187" s="854"/>
      <c r="D187" s="854"/>
      <c r="E187" s="850" t="s">
        <v>358</v>
      </c>
      <c r="F187" s="851"/>
      <c r="G187" s="851"/>
      <c r="H187" s="851"/>
      <c r="I187" s="852"/>
      <c r="J187" s="846"/>
      <c r="K187" s="847"/>
      <c r="L187" s="847"/>
      <c r="M187" s="847"/>
      <c r="N187" s="847"/>
      <c r="O187" s="847"/>
      <c r="P187" s="847"/>
      <c r="Q187" s="847"/>
      <c r="R187" s="847"/>
      <c r="S187" s="847"/>
      <c r="T187" s="847"/>
      <c r="U187" s="847"/>
      <c r="V187" s="847"/>
      <c r="W187" s="848"/>
      <c r="X187" s="846"/>
      <c r="Y187" s="847"/>
      <c r="Z187" s="848"/>
      <c r="AA187" s="846"/>
      <c r="AB187" s="847"/>
      <c r="AC187" s="848"/>
      <c r="AD187" s="846"/>
      <c r="AE187" s="847"/>
      <c r="AF187" s="848"/>
      <c r="AG187" s="849"/>
      <c r="AH187" s="849"/>
      <c r="AI187" s="407"/>
      <c r="AJ187" s="407"/>
    </row>
    <row r="188" spans="1:36" s="324" customFormat="1" ht="27" customHeight="1">
      <c r="A188" s="405"/>
      <c r="B188" s="855"/>
      <c r="C188" s="856"/>
      <c r="D188" s="856"/>
      <c r="E188" s="850" t="s">
        <v>359</v>
      </c>
      <c r="F188" s="851"/>
      <c r="G188" s="851"/>
      <c r="H188" s="851"/>
      <c r="I188" s="852"/>
      <c r="J188" s="846"/>
      <c r="K188" s="847"/>
      <c r="L188" s="847"/>
      <c r="M188" s="847"/>
      <c r="N188" s="847"/>
      <c r="O188" s="847"/>
      <c r="P188" s="847"/>
      <c r="Q188" s="847"/>
      <c r="R188" s="847"/>
      <c r="S188" s="847"/>
      <c r="T188" s="847"/>
      <c r="U188" s="847"/>
      <c r="V188" s="847"/>
      <c r="W188" s="848"/>
      <c r="X188" s="846"/>
      <c r="Y188" s="847"/>
      <c r="Z188" s="848"/>
      <c r="AA188" s="846"/>
      <c r="AB188" s="847"/>
      <c r="AC188" s="848"/>
      <c r="AD188" s="846"/>
      <c r="AE188" s="847"/>
      <c r="AF188" s="848"/>
      <c r="AG188" s="849"/>
      <c r="AH188" s="849"/>
      <c r="AI188" s="407"/>
      <c r="AJ188" s="407"/>
    </row>
    <row r="189" spans="1:36" s="324" customFormat="1" ht="27" customHeight="1">
      <c r="A189" s="405"/>
      <c r="B189" s="857" t="s">
        <v>360</v>
      </c>
      <c r="C189" s="858"/>
      <c r="D189" s="858"/>
      <c r="E189" s="861" t="s">
        <v>361</v>
      </c>
      <c r="F189" s="862"/>
      <c r="G189" s="862"/>
      <c r="H189" s="862"/>
      <c r="I189" s="863"/>
      <c r="J189" s="846"/>
      <c r="K189" s="847"/>
      <c r="L189" s="847"/>
      <c r="M189" s="847"/>
      <c r="N189" s="847"/>
      <c r="O189" s="847"/>
      <c r="P189" s="847"/>
      <c r="Q189" s="847"/>
      <c r="R189" s="847"/>
      <c r="S189" s="847"/>
      <c r="T189" s="847"/>
      <c r="U189" s="847"/>
      <c r="V189" s="847"/>
      <c r="W189" s="848"/>
      <c r="X189" s="846"/>
      <c r="Y189" s="847"/>
      <c r="Z189" s="848"/>
      <c r="AA189" s="846"/>
      <c r="AB189" s="847"/>
      <c r="AC189" s="848"/>
      <c r="AD189" s="846"/>
      <c r="AE189" s="847"/>
      <c r="AF189" s="848"/>
      <c r="AG189" s="849"/>
      <c r="AH189" s="849"/>
      <c r="AI189" s="407"/>
      <c r="AJ189" s="407"/>
    </row>
    <row r="190" spans="1:36" s="324" customFormat="1" ht="27" customHeight="1">
      <c r="A190" s="405"/>
      <c r="B190" s="859"/>
      <c r="C190" s="860"/>
      <c r="D190" s="860"/>
      <c r="E190" s="841" t="s">
        <v>362</v>
      </c>
      <c r="F190" s="842"/>
      <c r="G190" s="842"/>
      <c r="H190" s="842"/>
      <c r="I190" s="843"/>
      <c r="J190" s="846"/>
      <c r="K190" s="847"/>
      <c r="L190" s="847"/>
      <c r="M190" s="847"/>
      <c r="N190" s="847"/>
      <c r="O190" s="847"/>
      <c r="P190" s="847"/>
      <c r="Q190" s="847"/>
      <c r="R190" s="847"/>
      <c r="S190" s="847"/>
      <c r="T190" s="847"/>
      <c r="U190" s="847"/>
      <c r="V190" s="847"/>
      <c r="W190" s="848"/>
      <c r="X190" s="846"/>
      <c r="Y190" s="847"/>
      <c r="Z190" s="848"/>
      <c r="AA190" s="846"/>
      <c r="AB190" s="847"/>
      <c r="AC190" s="848"/>
      <c r="AD190" s="846"/>
      <c r="AE190" s="847"/>
      <c r="AF190" s="848"/>
      <c r="AG190" s="849"/>
      <c r="AH190" s="849"/>
      <c r="AI190" s="407"/>
      <c r="AJ190" s="407"/>
    </row>
    <row r="191" spans="1:36" s="324" customFormat="1" ht="12.75" customHeight="1">
      <c r="A191" s="405"/>
      <c r="B191" s="857" t="s">
        <v>363</v>
      </c>
      <c r="C191" s="858"/>
      <c r="D191" s="858"/>
      <c r="E191" s="875" t="s">
        <v>364</v>
      </c>
      <c r="F191" s="876"/>
      <c r="G191" s="876"/>
      <c r="H191" s="876"/>
      <c r="I191" s="877"/>
      <c r="J191" s="864"/>
      <c r="K191" s="865"/>
      <c r="L191" s="865"/>
      <c r="M191" s="865"/>
      <c r="N191" s="865"/>
      <c r="O191" s="865"/>
      <c r="P191" s="865"/>
      <c r="Q191" s="865"/>
      <c r="R191" s="865"/>
      <c r="S191" s="865"/>
      <c r="T191" s="865"/>
      <c r="U191" s="865"/>
      <c r="V191" s="865"/>
      <c r="W191" s="866"/>
      <c r="X191" s="864"/>
      <c r="Y191" s="865"/>
      <c r="Z191" s="866"/>
      <c r="AA191" s="864"/>
      <c r="AB191" s="865"/>
      <c r="AC191" s="866"/>
      <c r="AD191" s="870" t="s">
        <v>804</v>
      </c>
      <c r="AE191" s="871"/>
      <c r="AF191" s="872"/>
      <c r="AG191" s="882"/>
      <c r="AH191" s="883"/>
      <c r="AI191" s="407"/>
      <c r="AJ191" s="407"/>
    </row>
    <row r="192" spans="1:36" s="324" customFormat="1" ht="12.75" customHeight="1">
      <c r="A192" s="405"/>
      <c r="B192" s="873"/>
      <c r="C192" s="874"/>
      <c r="D192" s="874"/>
      <c r="E192" s="878"/>
      <c r="F192" s="879"/>
      <c r="G192" s="879"/>
      <c r="H192" s="879"/>
      <c r="I192" s="880"/>
      <c r="J192" s="867"/>
      <c r="K192" s="868"/>
      <c r="L192" s="868"/>
      <c r="M192" s="868"/>
      <c r="N192" s="868"/>
      <c r="O192" s="868"/>
      <c r="P192" s="868"/>
      <c r="Q192" s="868"/>
      <c r="R192" s="868"/>
      <c r="S192" s="868"/>
      <c r="T192" s="868"/>
      <c r="U192" s="868"/>
      <c r="V192" s="868"/>
      <c r="W192" s="869"/>
      <c r="X192" s="867"/>
      <c r="Y192" s="868"/>
      <c r="Z192" s="869"/>
      <c r="AA192" s="867"/>
      <c r="AB192" s="868"/>
      <c r="AC192" s="869"/>
      <c r="AD192" s="910"/>
      <c r="AE192" s="911"/>
      <c r="AF192" s="912"/>
      <c r="AG192" s="884"/>
      <c r="AH192" s="885"/>
      <c r="AI192" s="407"/>
      <c r="AJ192" s="407"/>
    </row>
    <row r="193" spans="1:36" s="324" customFormat="1" ht="27" customHeight="1">
      <c r="A193" s="405"/>
      <c r="B193" s="859"/>
      <c r="C193" s="860"/>
      <c r="D193" s="860"/>
      <c r="E193" s="850" t="s">
        <v>365</v>
      </c>
      <c r="F193" s="851"/>
      <c r="G193" s="851"/>
      <c r="H193" s="851"/>
      <c r="I193" s="852"/>
      <c r="J193" s="846"/>
      <c r="K193" s="847"/>
      <c r="L193" s="847"/>
      <c r="M193" s="847"/>
      <c r="N193" s="847"/>
      <c r="O193" s="847"/>
      <c r="P193" s="847"/>
      <c r="Q193" s="847"/>
      <c r="R193" s="847"/>
      <c r="S193" s="847"/>
      <c r="T193" s="847"/>
      <c r="U193" s="847"/>
      <c r="V193" s="847"/>
      <c r="W193" s="848"/>
      <c r="X193" s="846"/>
      <c r="Y193" s="847"/>
      <c r="Z193" s="848"/>
      <c r="AA193" s="846"/>
      <c r="AB193" s="847"/>
      <c r="AC193" s="848"/>
      <c r="AD193" s="889"/>
      <c r="AE193" s="890"/>
      <c r="AF193" s="891"/>
      <c r="AG193" s="849"/>
      <c r="AH193" s="849"/>
      <c r="AI193" s="407"/>
      <c r="AJ193" s="407"/>
    </row>
    <row r="194" spans="1:36" s="324" customFormat="1" ht="27" customHeight="1">
      <c r="A194" s="405"/>
      <c r="B194" s="841" t="s">
        <v>366</v>
      </c>
      <c r="C194" s="842"/>
      <c r="D194" s="842"/>
      <c r="E194" s="842"/>
      <c r="F194" s="842"/>
      <c r="G194" s="842"/>
      <c r="H194" s="842"/>
      <c r="I194" s="843"/>
      <c r="J194" s="846"/>
      <c r="K194" s="847"/>
      <c r="L194" s="847"/>
      <c r="M194" s="847"/>
      <c r="N194" s="847"/>
      <c r="O194" s="847"/>
      <c r="P194" s="847"/>
      <c r="Q194" s="847"/>
      <c r="R194" s="847"/>
      <c r="S194" s="847"/>
      <c r="T194" s="847"/>
      <c r="U194" s="847"/>
      <c r="V194" s="847"/>
      <c r="W194" s="848"/>
      <c r="X194" s="846"/>
      <c r="Y194" s="847"/>
      <c r="Z194" s="848"/>
      <c r="AA194" s="881"/>
      <c r="AB194" s="881"/>
      <c r="AC194" s="881"/>
      <c r="AD194" s="846"/>
      <c r="AE194" s="847"/>
      <c r="AF194" s="848"/>
      <c r="AG194" s="849"/>
      <c r="AH194" s="849"/>
      <c r="AI194" s="407"/>
      <c r="AJ194" s="407"/>
    </row>
    <row r="195" spans="1:36" s="324" customFormat="1" ht="12" customHeight="1">
      <c r="A195" s="405"/>
      <c r="B195" s="412"/>
      <c r="C195" s="412"/>
      <c r="D195" s="412"/>
      <c r="E195" s="412"/>
      <c r="F195" s="412"/>
      <c r="G195" s="412"/>
      <c r="H195" s="412"/>
      <c r="I195" s="412"/>
      <c r="J195" s="412"/>
      <c r="K195" s="412"/>
      <c r="L195" s="412"/>
      <c r="M195" s="413"/>
      <c r="N195" s="413"/>
      <c r="O195" s="413"/>
      <c r="P195" s="413"/>
      <c r="Q195" s="413"/>
      <c r="R195" s="413"/>
      <c r="S195" s="413"/>
      <c r="T195" s="413"/>
      <c r="U195" s="413"/>
      <c r="V195" s="413"/>
      <c r="W195" s="413"/>
      <c r="X195" s="413"/>
      <c r="Y195" s="413"/>
      <c r="Z195" s="413"/>
      <c r="AA195" s="413"/>
      <c r="AB195" s="413"/>
      <c r="AC195" s="413"/>
      <c r="AD195" s="413"/>
      <c r="AE195" s="414"/>
      <c r="AF195" s="414"/>
      <c r="AH195" s="407"/>
      <c r="AI195" s="407"/>
      <c r="AJ195" s="407"/>
    </row>
    <row r="196" spans="1:34" s="324" customFormat="1" ht="31.5" customHeight="1">
      <c r="A196" s="405"/>
      <c r="B196" s="897" t="s">
        <v>367</v>
      </c>
      <c r="C196" s="898"/>
      <c r="D196" s="898"/>
      <c r="E196" s="898"/>
      <c r="F196" s="898"/>
      <c r="G196" s="898"/>
      <c r="H196" s="898"/>
      <c r="I196" s="899"/>
      <c r="J196" s="897" t="s">
        <v>368</v>
      </c>
      <c r="K196" s="898"/>
      <c r="L196" s="898"/>
      <c r="M196" s="898"/>
      <c r="N196" s="898"/>
      <c r="O196" s="898"/>
      <c r="P196" s="898"/>
      <c r="Q196" s="898"/>
      <c r="R196" s="898"/>
      <c r="S196" s="899"/>
      <c r="T196" s="841" t="s">
        <v>369</v>
      </c>
      <c r="U196" s="842"/>
      <c r="V196" s="842"/>
      <c r="W196" s="843"/>
      <c r="X196" s="913" t="s">
        <v>370</v>
      </c>
      <c r="Y196" s="914"/>
      <c r="Z196" s="915"/>
      <c r="AA196" s="913" t="s">
        <v>371</v>
      </c>
      <c r="AB196" s="914"/>
      <c r="AC196" s="915"/>
      <c r="AD196" s="824" t="s">
        <v>384</v>
      </c>
      <c r="AE196" s="824"/>
      <c r="AF196" s="824"/>
      <c r="AG196" s="908" t="s">
        <v>383</v>
      </c>
      <c r="AH196" s="909"/>
    </row>
    <row r="197" spans="1:34" s="324" customFormat="1" ht="27" customHeight="1">
      <c r="A197" s="405"/>
      <c r="B197" s="900" t="s">
        <v>373</v>
      </c>
      <c r="C197" s="901"/>
      <c r="D197" s="901"/>
      <c r="E197" s="901"/>
      <c r="F197" s="901"/>
      <c r="G197" s="901"/>
      <c r="H197" s="901"/>
      <c r="I197" s="902"/>
      <c r="J197" s="846"/>
      <c r="K197" s="847"/>
      <c r="L197" s="847"/>
      <c r="M197" s="847"/>
      <c r="N197" s="847"/>
      <c r="O197" s="847"/>
      <c r="P197" s="847"/>
      <c r="Q197" s="847"/>
      <c r="R197" s="847"/>
      <c r="S197" s="848"/>
      <c r="T197" s="846"/>
      <c r="U197" s="847"/>
      <c r="V197" s="847"/>
      <c r="W197" s="848"/>
      <c r="X197" s="846"/>
      <c r="Y197" s="847"/>
      <c r="Z197" s="848"/>
      <c r="AA197" s="846"/>
      <c r="AB197" s="847"/>
      <c r="AC197" s="848"/>
      <c r="AD197" s="881"/>
      <c r="AE197" s="881"/>
      <c r="AF197" s="881"/>
      <c r="AG197" s="849"/>
      <c r="AH197" s="849"/>
    </row>
    <row r="198" spans="1:34" ht="27" customHeight="1">
      <c r="A198" s="261"/>
      <c r="B198" s="900" t="s">
        <v>374</v>
      </c>
      <c r="C198" s="901"/>
      <c r="D198" s="901"/>
      <c r="E198" s="901"/>
      <c r="F198" s="901"/>
      <c r="G198" s="901"/>
      <c r="H198" s="901"/>
      <c r="I198" s="902"/>
      <c r="J198" s="846"/>
      <c r="K198" s="847"/>
      <c r="L198" s="847"/>
      <c r="M198" s="847"/>
      <c r="N198" s="847"/>
      <c r="O198" s="847"/>
      <c r="P198" s="847"/>
      <c r="Q198" s="847"/>
      <c r="R198" s="847"/>
      <c r="S198" s="848"/>
      <c r="T198" s="846"/>
      <c r="U198" s="847"/>
      <c r="V198" s="847"/>
      <c r="W198" s="848"/>
      <c r="X198" s="846"/>
      <c r="Y198" s="847"/>
      <c r="Z198" s="848"/>
      <c r="AA198" s="846"/>
      <c r="AB198" s="847"/>
      <c r="AC198" s="848"/>
      <c r="AD198" s="881"/>
      <c r="AE198" s="881"/>
      <c r="AF198" s="881"/>
      <c r="AG198" s="849"/>
      <c r="AH198" s="849"/>
    </row>
    <row r="199" spans="1:34" ht="27" customHeight="1">
      <c r="A199" s="261"/>
      <c r="B199" s="897" t="s">
        <v>375</v>
      </c>
      <c r="C199" s="898"/>
      <c r="D199" s="898"/>
      <c r="E199" s="898"/>
      <c r="F199" s="898"/>
      <c r="G199" s="898"/>
      <c r="H199" s="898"/>
      <c r="I199" s="899"/>
      <c r="J199" s="846"/>
      <c r="K199" s="847"/>
      <c r="L199" s="847"/>
      <c r="M199" s="847"/>
      <c r="N199" s="847"/>
      <c r="O199" s="847"/>
      <c r="P199" s="847"/>
      <c r="Q199" s="847"/>
      <c r="R199" s="847"/>
      <c r="S199" s="848"/>
      <c r="T199" s="846"/>
      <c r="U199" s="847"/>
      <c r="V199" s="847"/>
      <c r="W199" s="848"/>
      <c r="X199" s="846"/>
      <c r="Y199" s="847"/>
      <c r="Z199" s="848"/>
      <c r="AA199" s="916"/>
      <c r="AB199" s="917"/>
      <c r="AC199" s="918"/>
      <c r="AD199" s="881"/>
      <c r="AE199" s="881"/>
      <c r="AF199" s="881"/>
      <c r="AG199" s="849"/>
      <c r="AH199" s="849"/>
    </row>
    <row r="200" spans="1:36" ht="12" customHeight="1">
      <c r="A200" s="261"/>
      <c r="B200" s="415"/>
      <c r="C200" s="416"/>
      <c r="D200" s="417"/>
      <c r="E200" s="417"/>
      <c r="F200" s="417"/>
      <c r="G200" s="417"/>
      <c r="H200" s="417"/>
      <c r="I200" s="417"/>
      <c r="J200" s="417"/>
      <c r="K200" s="417"/>
      <c r="L200" s="417"/>
      <c r="M200" s="417"/>
      <c r="N200" s="417"/>
      <c r="O200" s="417"/>
      <c r="P200" s="411"/>
      <c r="Q200" s="411"/>
      <c r="R200" s="411"/>
      <c r="S200" s="411"/>
      <c r="T200" s="411"/>
      <c r="U200" s="411"/>
      <c r="V200" s="411"/>
      <c r="W200" s="411"/>
      <c r="X200" s="411"/>
      <c r="Y200" s="411"/>
      <c r="Z200" s="411"/>
      <c r="AA200" s="411"/>
      <c r="AB200" s="411"/>
      <c r="AC200" s="411"/>
      <c r="AD200" s="411"/>
      <c r="AE200" s="411"/>
      <c r="AF200" s="411"/>
      <c r="AG200" s="411"/>
      <c r="AH200" s="262"/>
      <c r="AI200" s="262"/>
      <c r="AJ200" s="262"/>
    </row>
    <row r="201" ht="13.5">
      <c r="AH201" s="258">
        <f>$AH$1</f>
      </c>
    </row>
    <row r="202" spans="1:39" ht="15" customHeight="1">
      <c r="A202" s="306"/>
      <c r="B202" s="307"/>
      <c r="C202" s="269"/>
      <c r="D202" s="269"/>
      <c r="E202" s="269"/>
      <c r="F202" s="269"/>
      <c r="G202" s="269"/>
      <c r="H202" s="269"/>
      <c r="I202" s="269"/>
      <c r="J202" s="269"/>
      <c r="K202" s="269"/>
      <c r="L202" s="269"/>
      <c r="M202" s="272"/>
      <c r="N202" s="272"/>
      <c r="O202" s="272"/>
      <c r="P202" s="272"/>
      <c r="Q202" s="272"/>
      <c r="R202" s="273"/>
      <c r="S202" s="273"/>
      <c r="T202" s="273"/>
      <c r="U202" s="284"/>
      <c r="V202" s="269"/>
      <c r="W202" s="269"/>
      <c r="X202" s="269"/>
      <c r="Y202" s="269"/>
      <c r="Z202" s="269"/>
      <c r="AA202" s="284"/>
      <c r="AB202" s="269"/>
      <c r="AC202" s="269"/>
      <c r="AD202" s="269"/>
      <c r="AE202" s="269"/>
      <c r="AF202" s="269"/>
      <c r="AG202" s="269"/>
      <c r="AH202" s="264" t="s">
        <v>289</v>
      </c>
      <c r="AI202" s="269"/>
      <c r="AJ202" s="269"/>
      <c r="AK202" s="269"/>
      <c r="AL202" s="269"/>
      <c r="AM202" s="269"/>
    </row>
    <row r="203" spans="1:39" ht="15" customHeight="1">
      <c r="A203" s="306"/>
      <c r="B203" s="269"/>
      <c r="C203" s="269"/>
      <c r="D203" s="269"/>
      <c r="E203" s="269"/>
      <c r="F203" s="269"/>
      <c r="G203" s="269"/>
      <c r="H203" s="269"/>
      <c r="I203" s="269"/>
      <c r="J203" s="269"/>
      <c r="K203" s="269"/>
      <c r="L203" s="269"/>
      <c r="M203" s="269"/>
      <c r="N203" s="269"/>
      <c r="O203" s="269"/>
      <c r="P203" s="269"/>
      <c r="Q203" s="269"/>
      <c r="R203" s="269"/>
      <c r="S203" s="269"/>
      <c r="T203" s="269"/>
      <c r="U203" s="269"/>
      <c r="V203" s="269"/>
      <c r="W203" s="269"/>
      <c r="X203" s="393"/>
      <c r="Y203" s="393"/>
      <c r="Z203" s="393"/>
      <c r="AA203" s="393"/>
      <c r="AB203" s="393"/>
      <c r="AC203" s="393"/>
      <c r="AD203" s="393"/>
      <c r="AE203" s="393"/>
      <c r="AF203" s="393"/>
      <c r="AG203" s="393"/>
      <c r="AH203" s="264" t="s">
        <v>385</v>
      </c>
      <c r="AI203" s="269"/>
      <c r="AJ203" s="269"/>
      <c r="AK203" s="269"/>
      <c r="AL203" s="269"/>
      <c r="AM203" s="269"/>
    </row>
    <row r="204" spans="1:39" ht="21.75" customHeight="1">
      <c r="A204" s="270" t="s">
        <v>386</v>
      </c>
      <c r="B204" s="317" t="s">
        <v>387</v>
      </c>
      <c r="C204" s="269"/>
      <c r="D204" s="269"/>
      <c r="E204" s="269"/>
      <c r="F204" s="269"/>
      <c r="G204" s="269"/>
      <c r="H204" s="269"/>
      <c r="I204" s="330"/>
      <c r="J204" s="269"/>
      <c r="K204" s="269"/>
      <c r="L204" s="269"/>
      <c r="M204" s="269"/>
      <c r="N204" s="269"/>
      <c r="O204" s="269"/>
      <c r="P204" s="269"/>
      <c r="Q204" s="269"/>
      <c r="R204" s="269"/>
      <c r="S204" s="269"/>
      <c r="T204" s="269"/>
      <c r="U204" s="269"/>
      <c r="V204" s="269"/>
      <c r="W204" s="269"/>
      <c r="X204" s="269"/>
      <c r="Y204" s="269"/>
      <c r="Z204" s="269"/>
      <c r="AA204" s="269"/>
      <c r="AB204" s="269"/>
      <c r="AC204" s="269"/>
      <c r="AD204" s="269"/>
      <c r="AE204" s="269"/>
      <c r="AF204" s="269"/>
      <c r="AG204" s="269"/>
      <c r="AH204" s="269"/>
      <c r="AI204" s="269"/>
      <c r="AJ204" s="269"/>
      <c r="AK204" s="269"/>
      <c r="AL204" s="269"/>
      <c r="AM204" s="269"/>
    </row>
    <row r="205" spans="1:36" ht="12" customHeight="1">
      <c r="A205" s="262"/>
      <c r="B205" s="261"/>
      <c r="C205" s="269"/>
      <c r="D205" s="269"/>
      <c r="E205" s="393"/>
      <c r="F205" s="393"/>
      <c r="G205" s="393"/>
      <c r="H205" s="393"/>
      <c r="I205" s="393"/>
      <c r="J205" s="393"/>
      <c r="K205" s="393"/>
      <c r="L205" s="393"/>
      <c r="M205" s="393"/>
      <c r="N205" s="393"/>
      <c r="O205" s="393"/>
      <c r="P205" s="393"/>
      <c r="Q205" s="393"/>
      <c r="R205" s="393"/>
      <c r="S205" s="393"/>
      <c r="T205" s="393"/>
      <c r="U205" s="393"/>
      <c r="V205" s="393"/>
      <c r="W205" s="393"/>
      <c r="X205" s="393"/>
      <c r="Y205" s="393"/>
      <c r="Z205" s="393"/>
      <c r="AA205" s="393"/>
      <c r="AB205" s="393"/>
      <c r="AC205" s="393"/>
      <c r="AD205" s="393"/>
      <c r="AE205" s="393"/>
      <c r="AF205" s="393"/>
      <c r="AG205" s="393"/>
      <c r="AH205" s="262"/>
      <c r="AI205" s="262"/>
      <c r="AJ205" s="262"/>
    </row>
    <row r="206" spans="1:34" ht="15" customHeight="1">
      <c r="A206" s="394" t="s">
        <v>388</v>
      </c>
      <c r="B206" s="272"/>
      <c r="C206" s="310"/>
      <c r="D206" s="310"/>
      <c r="E206" s="310"/>
      <c r="F206" s="310"/>
      <c r="G206" s="310"/>
      <c r="H206" s="310"/>
      <c r="I206" s="310"/>
      <c r="J206" s="273"/>
      <c r="K206" s="273"/>
      <c r="L206" s="273"/>
      <c r="M206" s="273"/>
      <c r="N206" s="273"/>
      <c r="O206" s="273"/>
      <c r="P206" s="273"/>
      <c r="Q206" s="273"/>
      <c r="R206" s="273"/>
      <c r="S206" s="273"/>
      <c r="T206" s="418"/>
      <c r="U206" s="418"/>
      <c r="V206" s="418"/>
      <c r="W206" s="418"/>
      <c r="X206" s="418"/>
      <c r="Y206" s="418"/>
      <c r="Z206" s="418"/>
      <c r="AA206" s="256"/>
      <c r="AB206" s="256"/>
      <c r="AC206" s="256"/>
      <c r="AD206" s="256"/>
      <c r="AE206" s="256"/>
      <c r="AF206" s="256"/>
      <c r="AG206" s="256"/>
      <c r="AH206" s="256"/>
    </row>
    <row r="207" spans="2:34" ht="15" customHeight="1">
      <c r="B207" s="419"/>
      <c r="C207" s="418"/>
      <c r="D207" s="418"/>
      <c r="E207" s="418"/>
      <c r="F207" s="418"/>
      <c r="G207" s="418"/>
      <c r="H207" s="418"/>
      <c r="I207" s="418"/>
      <c r="J207" s="418"/>
      <c r="K207" s="418"/>
      <c r="L207" s="418"/>
      <c r="M207" s="418"/>
      <c r="N207" s="418"/>
      <c r="O207" s="418"/>
      <c r="P207" s="418"/>
      <c r="Q207" s="418"/>
      <c r="R207" s="418"/>
      <c r="S207" s="418"/>
      <c r="T207" s="418"/>
      <c r="U207" s="418"/>
      <c r="V207" s="418"/>
      <c r="W207" s="418"/>
      <c r="X207" s="418"/>
      <c r="Y207" s="418"/>
      <c r="Z207" s="418"/>
      <c r="AA207" s="256"/>
      <c r="AB207" s="256"/>
      <c r="AC207" s="256"/>
      <c r="AD207" s="256"/>
      <c r="AE207" s="256"/>
      <c r="AF207" s="256"/>
      <c r="AG207" s="256"/>
      <c r="AH207" s="256"/>
    </row>
    <row r="208" spans="2:34" ht="15" customHeight="1">
      <c r="B208" s="420" t="s">
        <v>389</v>
      </c>
      <c r="C208" s="418"/>
      <c r="D208" s="418"/>
      <c r="E208" s="418"/>
      <c r="F208" s="418"/>
      <c r="G208" s="418"/>
      <c r="H208" s="418"/>
      <c r="I208" s="418"/>
      <c r="J208" s="418"/>
      <c r="K208" s="418"/>
      <c r="L208" s="418"/>
      <c r="M208" s="418"/>
      <c r="N208" s="418"/>
      <c r="O208" s="418"/>
      <c r="P208" s="418"/>
      <c r="Q208" s="418"/>
      <c r="R208" s="418"/>
      <c r="S208" s="418"/>
      <c r="T208" s="418"/>
      <c r="U208" s="418"/>
      <c r="V208" s="418"/>
      <c r="W208" s="418"/>
      <c r="X208" s="418"/>
      <c r="Y208" s="418"/>
      <c r="Z208" s="418"/>
      <c r="AA208" s="256"/>
      <c r="AB208" s="256"/>
      <c r="AC208" s="256"/>
      <c r="AD208" s="256"/>
      <c r="AE208" s="256"/>
      <c r="AF208" s="256"/>
      <c r="AG208" s="256"/>
      <c r="AH208" s="256"/>
    </row>
    <row r="209" spans="2:34" ht="17.25" customHeight="1">
      <c r="B209" s="961"/>
      <c r="C209" s="962"/>
      <c r="D209" s="967" t="s">
        <v>390</v>
      </c>
      <c r="E209" s="968"/>
      <c r="F209" s="968"/>
      <c r="G209" s="919" t="s">
        <v>391</v>
      </c>
      <c r="H209" s="920"/>
      <c r="I209" s="920"/>
      <c r="J209" s="920"/>
      <c r="K209" s="920"/>
      <c r="L209" s="921"/>
      <c r="M209" s="919" t="s">
        <v>392</v>
      </c>
      <c r="N209" s="920"/>
      <c r="O209" s="920"/>
      <c r="P209" s="920"/>
      <c r="Q209" s="920"/>
      <c r="R209" s="920"/>
      <c r="S209" s="920"/>
      <c r="T209" s="921"/>
      <c r="U209" s="933" t="s">
        <v>393</v>
      </c>
      <c r="V209" s="934"/>
      <c r="W209" s="934"/>
      <c r="X209" s="934"/>
      <c r="Y209" s="934"/>
      <c r="Z209" s="934"/>
      <c r="AA209" s="934"/>
      <c r="AB209" s="934"/>
      <c r="AC209" s="934"/>
      <c r="AD209" s="934"/>
      <c r="AE209" s="934"/>
      <c r="AF209" s="935"/>
      <c r="AG209" s="919" t="s">
        <v>394</v>
      </c>
      <c r="AH209" s="928"/>
    </row>
    <row r="210" spans="2:34" ht="17.25" customHeight="1">
      <c r="B210" s="963"/>
      <c r="C210" s="964"/>
      <c r="D210" s="969"/>
      <c r="E210" s="970"/>
      <c r="F210" s="970"/>
      <c r="G210" s="922"/>
      <c r="H210" s="923"/>
      <c r="I210" s="923"/>
      <c r="J210" s="923"/>
      <c r="K210" s="923"/>
      <c r="L210" s="924"/>
      <c r="M210" s="922"/>
      <c r="N210" s="923"/>
      <c r="O210" s="923"/>
      <c r="P210" s="923"/>
      <c r="Q210" s="923"/>
      <c r="R210" s="923"/>
      <c r="S210" s="923"/>
      <c r="T210" s="924"/>
      <c r="U210" s="933" t="s">
        <v>395</v>
      </c>
      <c r="V210" s="934"/>
      <c r="W210" s="934"/>
      <c r="X210" s="934"/>
      <c r="Y210" s="934"/>
      <c r="Z210" s="934"/>
      <c r="AA210" s="934"/>
      <c r="AB210" s="934"/>
      <c r="AC210" s="935"/>
      <c r="AD210" s="936" t="s">
        <v>396</v>
      </c>
      <c r="AE210" s="936"/>
      <c r="AF210" s="936"/>
      <c r="AG210" s="929"/>
      <c r="AH210" s="930"/>
    </row>
    <row r="211" spans="2:34" ht="17.25" customHeight="1">
      <c r="B211" s="963"/>
      <c r="C211" s="964"/>
      <c r="D211" s="969"/>
      <c r="E211" s="970"/>
      <c r="F211" s="970"/>
      <c r="G211" s="922"/>
      <c r="H211" s="923"/>
      <c r="I211" s="923"/>
      <c r="J211" s="923"/>
      <c r="K211" s="923"/>
      <c r="L211" s="924"/>
      <c r="M211" s="922"/>
      <c r="N211" s="923"/>
      <c r="O211" s="923"/>
      <c r="P211" s="923"/>
      <c r="Q211" s="923"/>
      <c r="R211" s="923"/>
      <c r="S211" s="923"/>
      <c r="T211" s="924"/>
      <c r="U211" s="937" t="s">
        <v>397</v>
      </c>
      <c r="V211" s="938"/>
      <c r="W211" s="928"/>
      <c r="X211" s="937" t="s">
        <v>398</v>
      </c>
      <c r="Y211" s="938"/>
      <c r="Z211" s="928"/>
      <c r="AA211" s="941" t="s">
        <v>399</v>
      </c>
      <c r="AB211" s="942"/>
      <c r="AC211" s="943"/>
      <c r="AD211" s="950" t="s">
        <v>400</v>
      </c>
      <c r="AE211" s="950"/>
      <c r="AF211" s="950"/>
      <c r="AG211" s="929"/>
      <c r="AH211" s="930"/>
    </row>
    <row r="212" spans="2:34" ht="17.25" customHeight="1">
      <c r="B212" s="963"/>
      <c r="C212" s="964"/>
      <c r="D212" s="969"/>
      <c r="E212" s="970"/>
      <c r="F212" s="970"/>
      <c r="G212" s="922"/>
      <c r="H212" s="923"/>
      <c r="I212" s="923"/>
      <c r="J212" s="923"/>
      <c r="K212" s="923"/>
      <c r="L212" s="924"/>
      <c r="M212" s="922"/>
      <c r="N212" s="923"/>
      <c r="O212" s="923"/>
      <c r="P212" s="923"/>
      <c r="Q212" s="923"/>
      <c r="R212" s="923"/>
      <c r="S212" s="923"/>
      <c r="T212" s="924"/>
      <c r="U212" s="929"/>
      <c r="V212" s="939"/>
      <c r="W212" s="930"/>
      <c r="X212" s="929"/>
      <c r="Y212" s="939"/>
      <c r="Z212" s="930"/>
      <c r="AA212" s="944"/>
      <c r="AB212" s="945"/>
      <c r="AC212" s="946"/>
      <c r="AD212" s="950"/>
      <c r="AE212" s="950"/>
      <c r="AF212" s="950"/>
      <c r="AG212" s="929"/>
      <c r="AH212" s="930"/>
    </row>
    <row r="213" spans="2:34" ht="17.25" customHeight="1">
      <c r="B213" s="965"/>
      <c r="C213" s="966"/>
      <c r="D213" s="971"/>
      <c r="E213" s="972"/>
      <c r="F213" s="972"/>
      <c r="G213" s="925"/>
      <c r="H213" s="926"/>
      <c r="I213" s="926"/>
      <c r="J213" s="926"/>
      <c r="K213" s="926"/>
      <c r="L213" s="927"/>
      <c r="M213" s="925"/>
      <c r="N213" s="926"/>
      <c r="O213" s="926"/>
      <c r="P213" s="926"/>
      <c r="Q213" s="926"/>
      <c r="R213" s="926"/>
      <c r="S213" s="926"/>
      <c r="T213" s="927"/>
      <c r="U213" s="931"/>
      <c r="V213" s="940"/>
      <c r="W213" s="932"/>
      <c r="X213" s="931"/>
      <c r="Y213" s="940"/>
      <c r="Z213" s="932"/>
      <c r="AA213" s="947"/>
      <c r="AB213" s="948"/>
      <c r="AC213" s="949"/>
      <c r="AD213" s="950"/>
      <c r="AE213" s="950"/>
      <c r="AF213" s="950"/>
      <c r="AG213" s="931"/>
      <c r="AH213" s="932"/>
    </row>
    <row r="214" spans="2:34" ht="30" customHeight="1">
      <c r="B214" s="954" t="s">
        <v>401</v>
      </c>
      <c r="C214" s="955"/>
      <c r="D214" s="956"/>
      <c r="E214" s="957"/>
      <c r="F214" s="957"/>
      <c r="G214" s="956"/>
      <c r="H214" s="957"/>
      <c r="I214" s="957"/>
      <c r="J214" s="957"/>
      <c r="K214" s="957"/>
      <c r="L214" s="958"/>
      <c r="M214" s="951"/>
      <c r="N214" s="959"/>
      <c r="O214" s="959"/>
      <c r="P214" s="959"/>
      <c r="Q214" s="959"/>
      <c r="R214" s="959"/>
      <c r="S214" s="959"/>
      <c r="T214" s="960"/>
      <c r="U214" s="951"/>
      <c r="V214" s="952"/>
      <c r="W214" s="953"/>
      <c r="X214" s="951"/>
      <c r="Y214" s="952"/>
      <c r="Z214" s="953"/>
      <c r="AA214" s="973"/>
      <c r="AB214" s="974"/>
      <c r="AC214" s="421" t="s">
        <v>402</v>
      </c>
      <c r="AD214" s="975"/>
      <c r="AE214" s="976"/>
      <c r="AF214" s="421" t="s">
        <v>402</v>
      </c>
      <c r="AG214" s="951"/>
      <c r="AH214" s="953"/>
    </row>
    <row r="215" spans="2:34" ht="30" customHeight="1">
      <c r="B215" s="954" t="s">
        <v>403</v>
      </c>
      <c r="C215" s="955"/>
      <c r="D215" s="956"/>
      <c r="E215" s="957"/>
      <c r="F215" s="957"/>
      <c r="G215" s="956"/>
      <c r="H215" s="957"/>
      <c r="I215" s="957"/>
      <c r="J215" s="957"/>
      <c r="K215" s="957"/>
      <c r="L215" s="958"/>
      <c r="M215" s="951"/>
      <c r="N215" s="959"/>
      <c r="O215" s="959"/>
      <c r="P215" s="959"/>
      <c r="Q215" s="959"/>
      <c r="R215" s="959"/>
      <c r="S215" s="959"/>
      <c r="T215" s="960"/>
      <c r="U215" s="951"/>
      <c r="V215" s="952"/>
      <c r="W215" s="953"/>
      <c r="X215" s="951"/>
      <c r="Y215" s="952"/>
      <c r="Z215" s="953"/>
      <c r="AA215" s="973"/>
      <c r="AB215" s="974"/>
      <c r="AC215" s="421" t="s">
        <v>402</v>
      </c>
      <c r="AD215" s="975"/>
      <c r="AE215" s="976"/>
      <c r="AF215" s="421" t="s">
        <v>402</v>
      </c>
      <c r="AG215" s="951"/>
      <c r="AH215" s="953"/>
    </row>
    <row r="216" spans="2:34" ht="30" customHeight="1">
      <c r="B216" s="954" t="s">
        <v>404</v>
      </c>
      <c r="C216" s="955"/>
      <c r="D216" s="956"/>
      <c r="E216" s="957"/>
      <c r="F216" s="957"/>
      <c r="G216" s="956"/>
      <c r="H216" s="957"/>
      <c r="I216" s="957"/>
      <c r="J216" s="957"/>
      <c r="K216" s="957"/>
      <c r="L216" s="958"/>
      <c r="M216" s="951"/>
      <c r="N216" s="959"/>
      <c r="O216" s="959"/>
      <c r="P216" s="959"/>
      <c r="Q216" s="959"/>
      <c r="R216" s="959"/>
      <c r="S216" s="959"/>
      <c r="T216" s="960"/>
      <c r="U216" s="951"/>
      <c r="V216" s="952"/>
      <c r="W216" s="953"/>
      <c r="X216" s="951"/>
      <c r="Y216" s="952"/>
      <c r="Z216" s="953"/>
      <c r="AA216" s="973"/>
      <c r="AB216" s="974"/>
      <c r="AC216" s="421" t="s">
        <v>402</v>
      </c>
      <c r="AD216" s="975"/>
      <c r="AE216" s="976"/>
      <c r="AF216" s="421" t="s">
        <v>402</v>
      </c>
      <c r="AG216" s="951"/>
      <c r="AH216" s="953"/>
    </row>
    <row r="217" spans="2:34" ht="30" customHeight="1">
      <c r="B217" s="954" t="s">
        <v>405</v>
      </c>
      <c r="C217" s="955"/>
      <c r="D217" s="956"/>
      <c r="E217" s="957"/>
      <c r="F217" s="957"/>
      <c r="G217" s="956"/>
      <c r="H217" s="957"/>
      <c r="I217" s="957"/>
      <c r="J217" s="957"/>
      <c r="K217" s="957"/>
      <c r="L217" s="958"/>
      <c r="M217" s="951"/>
      <c r="N217" s="959"/>
      <c r="O217" s="959"/>
      <c r="P217" s="959"/>
      <c r="Q217" s="959"/>
      <c r="R217" s="959"/>
      <c r="S217" s="959"/>
      <c r="T217" s="960"/>
      <c r="U217" s="951"/>
      <c r="V217" s="952"/>
      <c r="W217" s="953"/>
      <c r="X217" s="951"/>
      <c r="Y217" s="952"/>
      <c r="Z217" s="953"/>
      <c r="AA217" s="973"/>
      <c r="AB217" s="974"/>
      <c r="AC217" s="421" t="s">
        <v>402</v>
      </c>
      <c r="AD217" s="975"/>
      <c r="AE217" s="976"/>
      <c r="AF217" s="421" t="s">
        <v>402</v>
      </c>
      <c r="AG217" s="951"/>
      <c r="AH217" s="953"/>
    </row>
    <row r="218" spans="2:34" ht="30" customHeight="1">
      <c r="B218" s="954" t="s">
        <v>406</v>
      </c>
      <c r="C218" s="955"/>
      <c r="D218" s="956"/>
      <c r="E218" s="957"/>
      <c r="F218" s="957"/>
      <c r="G218" s="956"/>
      <c r="H218" s="957"/>
      <c r="I218" s="957"/>
      <c r="J218" s="957"/>
      <c r="K218" s="957"/>
      <c r="L218" s="958"/>
      <c r="M218" s="951"/>
      <c r="N218" s="959"/>
      <c r="O218" s="959"/>
      <c r="P218" s="959"/>
      <c r="Q218" s="959"/>
      <c r="R218" s="959"/>
      <c r="S218" s="959"/>
      <c r="T218" s="960"/>
      <c r="U218" s="951"/>
      <c r="V218" s="952"/>
      <c r="W218" s="953"/>
      <c r="X218" s="951"/>
      <c r="Y218" s="952"/>
      <c r="Z218" s="953"/>
      <c r="AA218" s="973"/>
      <c r="AB218" s="974"/>
      <c r="AC218" s="421" t="s">
        <v>402</v>
      </c>
      <c r="AD218" s="975"/>
      <c r="AE218" s="976"/>
      <c r="AF218" s="421" t="s">
        <v>402</v>
      </c>
      <c r="AG218" s="951"/>
      <c r="AH218" s="953"/>
    </row>
    <row r="219" spans="2:34" ht="30" customHeight="1">
      <c r="B219" s="954" t="s">
        <v>407</v>
      </c>
      <c r="C219" s="955"/>
      <c r="D219" s="956"/>
      <c r="E219" s="957"/>
      <c r="F219" s="957"/>
      <c r="G219" s="956"/>
      <c r="H219" s="957"/>
      <c r="I219" s="957"/>
      <c r="J219" s="957"/>
      <c r="K219" s="957"/>
      <c r="L219" s="958"/>
      <c r="M219" s="951"/>
      <c r="N219" s="959"/>
      <c r="O219" s="959"/>
      <c r="P219" s="959"/>
      <c r="Q219" s="959"/>
      <c r="R219" s="959"/>
      <c r="S219" s="959"/>
      <c r="T219" s="960"/>
      <c r="U219" s="951"/>
      <c r="V219" s="952"/>
      <c r="W219" s="953"/>
      <c r="X219" s="951"/>
      <c r="Y219" s="952"/>
      <c r="Z219" s="953"/>
      <c r="AA219" s="973"/>
      <c r="AB219" s="974"/>
      <c r="AC219" s="421" t="s">
        <v>402</v>
      </c>
      <c r="AD219" s="975"/>
      <c r="AE219" s="976"/>
      <c r="AF219" s="421" t="s">
        <v>402</v>
      </c>
      <c r="AG219" s="951"/>
      <c r="AH219" s="953"/>
    </row>
    <row r="220" spans="2:34" ht="30" customHeight="1">
      <c r="B220" s="954" t="s">
        <v>408</v>
      </c>
      <c r="C220" s="955"/>
      <c r="D220" s="956"/>
      <c r="E220" s="957"/>
      <c r="F220" s="957"/>
      <c r="G220" s="956"/>
      <c r="H220" s="957"/>
      <c r="I220" s="957"/>
      <c r="J220" s="957"/>
      <c r="K220" s="957"/>
      <c r="L220" s="958"/>
      <c r="M220" s="951"/>
      <c r="N220" s="959"/>
      <c r="O220" s="959"/>
      <c r="P220" s="959"/>
      <c r="Q220" s="959"/>
      <c r="R220" s="959"/>
      <c r="S220" s="959"/>
      <c r="T220" s="960"/>
      <c r="U220" s="951"/>
      <c r="V220" s="952"/>
      <c r="W220" s="953"/>
      <c r="X220" s="951"/>
      <c r="Y220" s="952"/>
      <c r="Z220" s="953"/>
      <c r="AA220" s="973"/>
      <c r="AB220" s="974"/>
      <c r="AC220" s="421" t="s">
        <v>402</v>
      </c>
      <c r="AD220" s="975"/>
      <c r="AE220" s="976"/>
      <c r="AF220" s="421" t="s">
        <v>402</v>
      </c>
      <c r="AG220" s="951"/>
      <c r="AH220" s="953"/>
    </row>
    <row r="221" spans="2:34" ht="30" customHeight="1">
      <c r="B221" s="954" t="s">
        <v>409</v>
      </c>
      <c r="C221" s="955"/>
      <c r="D221" s="956"/>
      <c r="E221" s="957"/>
      <c r="F221" s="957"/>
      <c r="G221" s="956"/>
      <c r="H221" s="957"/>
      <c r="I221" s="957"/>
      <c r="J221" s="957"/>
      <c r="K221" s="957"/>
      <c r="L221" s="958"/>
      <c r="M221" s="951"/>
      <c r="N221" s="959"/>
      <c r="O221" s="959"/>
      <c r="P221" s="959"/>
      <c r="Q221" s="959"/>
      <c r="R221" s="959"/>
      <c r="S221" s="959"/>
      <c r="T221" s="960"/>
      <c r="U221" s="951"/>
      <c r="V221" s="952"/>
      <c r="W221" s="953"/>
      <c r="X221" s="951"/>
      <c r="Y221" s="952"/>
      <c r="Z221" s="953"/>
      <c r="AA221" s="973"/>
      <c r="AB221" s="974"/>
      <c r="AC221" s="421" t="s">
        <v>402</v>
      </c>
      <c r="AD221" s="975"/>
      <c r="AE221" s="976"/>
      <c r="AF221" s="421" t="s">
        <v>402</v>
      </c>
      <c r="AG221" s="951"/>
      <c r="AH221" s="953"/>
    </row>
    <row r="222" spans="2:34" ht="30" customHeight="1">
      <c r="B222" s="954" t="s">
        <v>410</v>
      </c>
      <c r="C222" s="955"/>
      <c r="D222" s="956"/>
      <c r="E222" s="957"/>
      <c r="F222" s="957"/>
      <c r="G222" s="956"/>
      <c r="H222" s="957"/>
      <c r="I222" s="957"/>
      <c r="J222" s="957"/>
      <c r="K222" s="957"/>
      <c r="L222" s="958"/>
      <c r="M222" s="951"/>
      <c r="N222" s="959"/>
      <c r="O222" s="959"/>
      <c r="P222" s="959"/>
      <c r="Q222" s="959"/>
      <c r="R222" s="959"/>
      <c r="S222" s="959"/>
      <c r="T222" s="960"/>
      <c r="U222" s="951"/>
      <c r="V222" s="952"/>
      <c r="W222" s="953"/>
      <c r="X222" s="951"/>
      <c r="Y222" s="952"/>
      <c r="Z222" s="953"/>
      <c r="AA222" s="973"/>
      <c r="AB222" s="974"/>
      <c r="AC222" s="421" t="s">
        <v>402</v>
      </c>
      <c r="AD222" s="975"/>
      <c r="AE222" s="976"/>
      <c r="AF222" s="421" t="s">
        <v>402</v>
      </c>
      <c r="AG222" s="951"/>
      <c r="AH222" s="953"/>
    </row>
    <row r="223" spans="2:34" ht="30" customHeight="1">
      <c r="B223" s="954" t="s">
        <v>411</v>
      </c>
      <c r="C223" s="955"/>
      <c r="D223" s="956"/>
      <c r="E223" s="957"/>
      <c r="F223" s="957"/>
      <c r="G223" s="956"/>
      <c r="H223" s="957"/>
      <c r="I223" s="957"/>
      <c r="J223" s="957"/>
      <c r="K223" s="957"/>
      <c r="L223" s="958"/>
      <c r="M223" s="951"/>
      <c r="N223" s="959"/>
      <c r="O223" s="959"/>
      <c r="P223" s="959"/>
      <c r="Q223" s="959"/>
      <c r="R223" s="959"/>
      <c r="S223" s="959"/>
      <c r="T223" s="960"/>
      <c r="U223" s="951"/>
      <c r="V223" s="952"/>
      <c r="W223" s="953"/>
      <c r="X223" s="951"/>
      <c r="Y223" s="952"/>
      <c r="Z223" s="953"/>
      <c r="AA223" s="973"/>
      <c r="AB223" s="974"/>
      <c r="AC223" s="421" t="s">
        <v>402</v>
      </c>
      <c r="AD223" s="975"/>
      <c r="AE223" s="976"/>
      <c r="AF223" s="421" t="s">
        <v>402</v>
      </c>
      <c r="AG223" s="951"/>
      <c r="AH223" s="953"/>
    </row>
    <row r="224" spans="2:26" ht="15" customHeight="1">
      <c r="B224" s="419"/>
      <c r="C224" s="422" t="s">
        <v>412</v>
      </c>
      <c r="E224" s="419"/>
      <c r="F224" s="419"/>
      <c r="G224" s="419"/>
      <c r="H224" s="422"/>
      <c r="I224" s="419"/>
      <c r="J224" s="422"/>
      <c r="K224" s="422"/>
      <c r="L224" s="419"/>
      <c r="M224" s="419"/>
      <c r="N224" s="419"/>
      <c r="O224" s="419"/>
      <c r="P224" s="422"/>
      <c r="Q224" s="419"/>
      <c r="R224" s="423"/>
      <c r="S224" s="422"/>
      <c r="T224" s="419"/>
      <c r="U224" s="422"/>
      <c r="V224" s="419"/>
      <c r="W224" s="419"/>
      <c r="X224" s="419"/>
      <c r="Y224" s="422"/>
      <c r="Z224" s="419"/>
    </row>
    <row r="225" spans="2:26" ht="15" customHeight="1">
      <c r="B225" s="419"/>
      <c r="C225" s="424" t="s">
        <v>413</v>
      </c>
      <c r="E225" s="419"/>
      <c r="F225" s="419"/>
      <c r="G225" s="419"/>
      <c r="H225" s="422"/>
      <c r="I225" s="419"/>
      <c r="J225" s="422"/>
      <c r="K225" s="422"/>
      <c r="L225" s="419"/>
      <c r="M225" s="419"/>
      <c r="N225" s="419"/>
      <c r="O225" s="419"/>
      <c r="P225" s="422"/>
      <c r="Q225" s="419"/>
      <c r="R225" s="423"/>
      <c r="S225" s="422" t="s">
        <v>414</v>
      </c>
      <c r="T225" s="419"/>
      <c r="U225" s="422"/>
      <c r="V225" s="419"/>
      <c r="W225" s="419"/>
      <c r="X225" s="419"/>
      <c r="Y225" s="422"/>
      <c r="Z225" s="419"/>
    </row>
    <row r="226" spans="2:26" ht="15" customHeight="1">
      <c r="B226" s="419"/>
      <c r="C226" s="422" t="s">
        <v>415</v>
      </c>
      <c r="E226" s="419"/>
      <c r="F226" s="419"/>
      <c r="G226" s="419"/>
      <c r="H226" s="419"/>
      <c r="I226" s="419"/>
      <c r="J226" s="419"/>
      <c r="K226" s="419"/>
      <c r="L226" s="419"/>
      <c r="M226" s="419"/>
      <c r="N226" s="419"/>
      <c r="O226" s="419"/>
      <c r="P226" s="419"/>
      <c r="Q226" s="419"/>
      <c r="R226" s="423"/>
      <c r="S226" s="424"/>
      <c r="T226" s="419"/>
      <c r="U226" s="424"/>
      <c r="V226" s="419"/>
      <c r="W226" s="419"/>
      <c r="X226" s="419"/>
      <c r="Y226" s="422"/>
      <c r="Z226" s="419"/>
    </row>
    <row r="227" spans="2:26" ht="15" customHeight="1">
      <c r="B227" s="419"/>
      <c r="C227" s="419"/>
      <c r="D227" s="419"/>
      <c r="E227" s="419"/>
      <c r="F227" s="419"/>
      <c r="G227" s="419"/>
      <c r="H227" s="422"/>
      <c r="I227" s="419"/>
      <c r="J227" s="422"/>
      <c r="K227" s="422"/>
      <c r="L227" s="419"/>
      <c r="M227" s="419"/>
      <c r="N227" s="419"/>
      <c r="O227" s="419"/>
      <c r="P227" s="422"/>
      <c r="Q227" s="419"/>
      <c r="R227" s="423"/>
      <c r="S227" s="422"/>
      <c r="T227" s="419"/>
      <c r="U227" s="422"/>
      <c r="V227" s="419"/>
      <c r="W227" s="419"/>
      <c r="X227" s="419"/>
      <c r="Y227" s="422"/>
      <c r="Z227" s="419"/>
    </row>
    <row r="228" spans="1:34" ht="15" customHeight="1">
      <c r="A228" s="394" t="s">
        <v>416</v>
      </c>
      <c r="B228" s="272"/>
      <c r="C228" s="310"/>
      <c r="D228" s="310"/>
      <c r="E228" s="310"/>
      <c r="F228" s="310"/>
      <c r="G228" s="310"/>
      <c r="H228" s="310"/>
      <c r="I228" s="310"/>
      <c r="J228" s="273"/>
      <c r="K228" s="273"/>
      <c r="L228" s="273"/>
      <c r="M228" s="273"/>
      <c r="N228" s="273"/>
      <c r="O228" s="273"/>
      <c r="P228" s="273"/>
      <c r="Q228" s="273"/>
      <c r="R228" s="273"/>
      <c r="S228" s="425"/>
      <c r="T228" s="426"/>
      <c r="U228" s="427"/>
      <c r="V228" s="427"/>
      <c r="W228" s="418"/>
      <c r="X228" s="418"/>
      <c r="Y228" s="418"/>
      <c r="Z228" s="418"/>
      <c r="AA228" s="256"/>
      <c r="AB228" s="256"/>
      <c r="AC228" s="256"/>
      <c r="AD228" s="256"/>
      <c r="AE228" s="256"/>
      <c r="AF228" s="256"/>
      <c r="AG228" s="256"/>
      <c r="AH228" s="256"/>
    </row>
    <row r="229" spans="1:34" ht="15" customHeight="1">
      <c r="A229" s="262"/>
      <c r="B229" s="272"/>
      <c r="C229" s="310"/>
      <c r="D229" s="310"/>
      <c r="E229" s="310"/>
      <c r="F229" s="310"/>
      <c r="G229" s="310"/>
      <c r="H229" s="310"/>
      <c r="I229" s="310"/>
      <c r="J229" s="273"/>
      <c r="K229" s="273"/>
      <c r="L229" s="273"/>
      <c r="M229" s="273"/>
      <c r="N229" s="273"/>
      <c r="O229" s="273"/>
      <c r="P229" s="273"/>
      <c r="Q229" s="273"/>
      <c r="R229" s="273"/>
      <c r="S229" s="273"/>
      <c r="T229" s="418"/>
      <c r="U229" s="418"/>
      <c r="V229" s="418"/>
      <c r="W229" s="418"/>
      <c r="X229" s="418"/>
      <c r="Y229" s="418"/>
      <c r="Z229" s="418"/>
      <c r="AA229" s="256"/>
      <c r="AB229" s="256"/>
      <c r="AC229" s="256"/>
      <c r="AD229" s="256"/>
      <c r="AE229" s="256"/>
      <c r="AF229" s="256"/>
      <c r="AG229" s="256"/>
      <c r="AH229" s="256"/>
    </row>
    <row r="230" spans="2:34" ht="15" customHeight="1">
      <c r="B230" s="420" t="s">
        <v>417</v>
      </c>
      <c r="C230" s="418"/>
      <c r="D230" s="418"/>
      <c r="E230" s="418"/>
      <c r="F230" s="418"/>
      <c r="G230" s="418"/>
      <c r="H230" s="418"/>
      <c r="I230" s="418"/>
      <c r="J230" s="422" t="s">
        <v>418</v>
      </c>
      <c r="K230" s="418"/>
      <c r="L230" s="418"/>
      <c r="M230" s="418"/>
      <c r="N230" s="418"/>
      <c r="O230" s="418"/>
      <c r="P230" s="418"/>
      <c r="Q230" s="418"/>
      <c r="R230" s="418"/>
      <c r="S230" s="418"/>
      <c r="T230" s="418"/>
      <c r="U230" s="418"/>
      <c r="V230" s="418"/>
      <c r="W230" s="418"/>
      <c r="X230" s="418"/>
      <c r="Y230" s="418"/>
      <c r="Z230" s="418"/>
      <c r="AA230" s="256"/>
      <c r="AB230" s="256"/>
      <c r="AC230" s="256"/>
      <c r="AD230" s="256"/>
      <c r="AE230" s="256"/>
      <c r="AF230" s="256"/>
      <c r="AG230" s="256"/>
      <c r="AH230" s="256"/>
    </row>
    <row r="231" spans="1:35" ht="17.25" customHeight="1">
      <c r="A231" s="261"/>
      <c r="B231" s="1004" t="s">
        <v>419</v>
      </c>
      <c r="C231" s="1004"/>
      <c r="D231" s="1004"/>
      <c r="E231" s="1004"/>
      <c r="F231" s="1004"/>
      <c r="G231" s="1004"/>
      <c r="H231" s="1004"/>
      <c r="I231" s="853" t="s">
        <v>420</v>
      </c>
      <c r="J231" s="854"/>
      <c r="K231" s="854"/>
      <c r="L231" s="854"/>
      <c r="M231" s="854"/>
      <c r="N231" s="854"/>
      <c r="O231" s="854"/>
      <c r="P231" s="854"/>
      <c r="Q231" s="977" t="s">
        <v>421</v>
      </c>
      <c r="R231" s="978"/>
      <c r="S231" s="978"/>
      <c r="T231" s="978"/>
      <c r="U231" s="978"/>
      <c r="V231" s="978"/>
      <c r="W231" s="978"/>
      <c r="X231" s="978"/>
      <c r="Y231" s="978"/>
      <c r="Z231" s="978"/>
      <c r="AA231" s="978"/>
      <c r="AB231" s="978"/>
      <c r="AC231" s="978"/>
      <c r="AD231" s="979"/>
      <c r="AE231" s="987" t="s">
        <v>422</v>
      </c>
      <c r="AF231" s="988"/>
      <c r="AG231" s="853" t="s">
        <v>394</v>
      </c>
      <c r="AH231" s="994"/>
      <c r="AI231" s="262"/>
    </row>
    <row r="232" spans="1:35" ht="17.25" customHeight="1">
      <c r="A232" s="261"/>
      <c r="B232" s="1004"/>
      <c r="C232" s="1004"/>
      <c r="D232" s="1004"/>
      <c r="E232" s="1004"/>
      <c r="F232" s="1004"/>
      <c r="G232" s="1004"/>
      <c r="H232" s="1004"/>
      <c r="I232" s="995"/>
      <c r="J232" s="1005"/>
      <c r="K232" s="1005"/>
      <c r="L232" s="1005"/>
      <c r="M232" s="1005"/>
      <c r="N232" s="1005"/>
      <c r="O232" s="1005"/>
      <c r="P232" s="1005"/>
      <c r="Q232" s="980"/>
      <c r="R232" s="981"/>
      <c r="S232" s="981"/>
      <c r="T232" s="981"/>
      <c r="U232" s="981"/>
      <c r="V232" s="981"/>
      <c r="W232" s="981"/>
      <c r="X232" s="981"/>
      <c r="Y232" s="981"/>
      <c r="Z232" s="981"/>
      <c r="AA232" s="981"/>
      <c r="AB232" s="981"/>
      <c r="AC232" s="981"/>
      <c r="AD232" s="982"/>
      <c r="AE232" s="989"/>
      <c r="AF232" s="990"/>
      <c r="AG232" s="995"/>
      <c r="AH232" s="996"/>
      <c r="AI232" s="262"/>
    </row>
    <row r="233" spans="1:35" ht="17.25" customHeight="1">
      <c r="A233" s="261"/>
      <c r="B233" s="1004"/>
      <c r="C233" s="1004"/>
      <c r="D233" s="1004"/>
      <c r="E233" s="1004"/>
      <c r="F233" s="1004"/>
      <c r="G233" s="1004"/>
      <c r="H233" s="1004"/>
      <c r="I233" s="995"/>
      <c r="J233" s="1005"/>
      <c r="K233" s="1005"/>
      <c r="L233" s="1005"/>
      <c r="M233" s="1005"/>
      <c r="N233" s="1005"/>
      <c r="O233" s="1005"/>
      <c r="P233" s="1005"/>
      <c r="Q233" s="977" t="s">
        <v>423</v>
      </c>
      <c r="R233" s="978"/>
      <c r="S233" s="978"/>
      <c r="T233" s="978"/>
      <c r="U233" s="978"/>
      <c r="V233" s="979"/>
      <c r="W233" s="977" t="s">
        <v>424</v>
      </c>
      <c r="X233" s="978"/>
      <c r="Y233" s="979"/>
      <c r="Z233" s="977" t="s">
        <v>425</v>
      </c>
      <c r="AA233" s="978"/>
      <c r="AB233" s="978"/>
      <c r="AC233" s="998" t="s">
        <v>426</v>
      </c>
      <c r="AD233" s="999"/>
      <c r="AE233" s="989"/>
      <c r="AF233" s="990"/>
      <c r="AG233" s="995"/>
      <c r="AH233" s="996"/>
      <c r="AI233" s="262"/>
    </row>
    <row r="234" spans="1:35" ht="17.25" customHeight="1">
      <c r="A234" s="261"/>
      <c r="B234" s="1004"/>
      <c r="C234" s="1004"/>
      <c r="D234" s="1004"/>
      <c r="E234" s="1004"/>
      <c r="F234" s="1004"/>
      <c r="G234" s="1004"/>
      <c r="H234" s="1004"/>
      <c r="I234" s="995"/>
      <c r="J234" s="1005"/>
      <c r="K234" s="1005"/>
      <c r="L234" s="1005"/>
      <c r="M234" s="1005"/>
      <c r="N234" s="1005"/>
      <c r="O234" s="1005"/>
      <c r="P234" s="1005"/>
      <c r="Q234" s="980"/>
      <c r="R234" s="981"/>
      <c r="S234" s="981"/>
      <c r="T234" s="981"/>
      <c r="U234" s="981"/>
      <c r="V234" s="982"/>
      <c r="W234" s="980"/>
      <c r="X234" s="981"/>
      <c r="Y234" s="982"/>
      <c r="Z234" s="980"/>
      <c r="AA234" s="981"/>
      <c r="AB234" s="981"/>
      <c r="AC234" s="1000"/>
      <c r="AD234" s="1001"/>
      <c r="AE234" s="991"/>
      <c r="AF234" s="990"/>
      <c r="AG234" s="995"/>
      <c r="AH234" s="996"/>
      <c r="AI234" s="262"/>
    </row>
    <row r="235" spans="1:35" ht="17.25" customHeight="1">
      <c r="A235" s="261"/>
      <c r="B235" s="1004"/>
      <c r="C235" s="1004"/>
      <c r="D235" s="1004"/>
      <c r="E235" s="1004"/>
      <c r="F235" s="1004"/>
      <c r="G235" s="1004"/>
      <c r="H235" s="1004"/>
      <c r="I235" s="995"/>
      <c r="J235" s="1005"/>
      <c r="K235" s="1005"/>
      <c r="L235" s="1005"/>
      <c r="M235" s="1005"/>
      <c r="N235" s="1005"/>
      <c r="O235" s="1005"/>
      <c r="P235" s="1005"/>
      <c r="Q235" s="977" t="s">
        <v>427</v>
      </c>
      <c r="R235" s="978"/>
      <c r="S235" s="979"/>
      <c r="T235" s="977" t="s">
        <v>428</v>
      </c>
      <c r="U235" s="978"/>
      <c r="V235" s="979"/>
      <c r="W235" s="983" t="s">
        <v>429</v>
      </c>
      <c r="X235" s="984"/>
      <c r="Y235" s="984"/>
      <c r="Z235" s="984"/>
      <c r="AA235" s="984"/>
      <c r="AB235" s="984"/>
      <c r="AC235" s="1000"/>
      <c r="AD235" s="1001"/>
      <c r="AE235" s="991"/>
      <c r="AF235" s="990"/>
      <c r="AG235" s="995"/>
      <c r="AH235" s="996"/>
      <c r="AI235" s="262"/>
    </row>
    <row r="236" spans="1:35" ht="17.25" customHeight="1">
      <c r="A236" s="261"/>
      <c r="B236" s="1004"/>
      <c r="C236" s="1004"/>
      <c r="D236" s="1004"/>
      <c r="E236" s="1004"/>
      <c r="F236" s="1004"/>
      <c r="G236" s="1004"/>
      <c r="H236" s="1004"/>
      <c r="I236" s="855"/>
      <c r="J236" s="856"/>
      <c r="K236" s="856"/>
      <c r="L236" s="856"/>
      <c r="M236" s="856"/>
      <c r="N236" s="856"/>
      <c r="O236" s="856"/>
      <c r="P236" s="856"/>
      <c r="Q236" s="980"/>
      <c r="R236" s="981"/>
      <c r="S236" s="982"/>
      <c r="T236" s="980"/>
      <c r="U236" s="981"/>
      <c r="V236" s="982"/>
      <c r="W236" s="985"/>
      <c r="X236" s="986"/>
      <c r="Y236" s="986"/>
      <c r="Z236" s="986"/>
      <c r="AA236" s="986"/>
      <c r="AB236" s="986"/>
      <c r="AC236" s="1002"/>
      <c r="AD236" s="1003"/>
      <c r="AE236" s="992"/>
      <c r="AF236" s="993"/>
      <c r="AG236" s="855"/>
      <c r="AH236" s="997"/>
      <c r="AI236" s="262"/>
    </row>
    <row r="237" spans="1:35" ht="27" customHeight="1">
      <c r="A237" s="261"/>
      <c r="B237" s="881"/>
      <c r="C237" s="881"/>
      <c r="D237" s="881"/>
      <c r="E237" s="881"/>
      <c r="F237" s="881"/>
      <c r="G237" s="881"/>
      <c r="H237" s="881"/>
      <c r="I237" s="846"/>
      <c r="J237" s="847"/>
      <c r="K237" s="847"/>
      <c r="L237" s="847"/>
      <c r="M237" s="847"/>
      <c r="N237" s="847"/>
      <c r="O237" s="847"/>
      <c r="P237" s="848"/>
      <c r="Q237" s="846"/>
      <c r="R237" s="847"/>
      <c r="S237" s="848"/>
      <c r="T237" s="846"/>
      <c r="U237" s="847"/>
      <c r="V237" s="848"/>
      <c r="W237" s="973"/>
      <c r="X237" s="974"/>
      <c r="Y237" s="421" t="s">
        <v>402</v>
      </c>
      <c r="Z237" s="973"/>
      <c r="AA237" s="974"/>
      <c r="AB237" s="421" t="s">
        <v>402</v>
      </c>
      <c r="AC237" s="846"/>
      <c r="AD237" s="848"/>
      <c r="AE237" s="846"/>
      <c r="AF237" s="848"/>
      <c r="AG237" s="846"/>
      <c r="AH237" s="848"/>
      <c r="AI237" s="262"/>
    </row>
    <row r="238" spans="1:35" ht="27" customHeight="1">
      <c r="A238" s="261"/>
      <c r="B238" s="881"/>
      <c r="C238" s="881"/>
      <c r="D238" s="881"/>
      <c r="E238" s="881"/>
      <c r="F238" s="881"/>
      <c r="G238" s="881"/>
      <c r="H238" s="881"/>
      <c r="I238" s="846"/>
      <c r="J238" s="847"/>
      <c r="K238" s="847"/>
      <c r="L238" s="847"/>
      <c r="M238" s="847"/>
      <c r="N238" s="847"/>
      <c r="O238" s="847"/>
      <c r="P238" s="848"/>
      <c r="Q238" s="846"/>
      <c r="R238" s="847"/>
      <c r="S238" s="848"/>
      <c r="T238" s="846"/>
      <c r="U238" s="847"/>
      <c r="V238" s="848"/>
      <c r="W238" s="973"/>
      <c r="X238" s="974"/>
      <c r="Y238" s="421" t="s">
        <v>402</v>
      </c>
      <c r="Z238" s="973"/>
      <c r="AA238" s="974"/>
      <c r="AB238" s="421" t="s">
        <v>402</v>
      </c>
      <c r="AC238" s="846"/>
      <c r="AD238" s="848"/>
      <c r="AE238" s="846"/>
      <c r="AF238" s="848"/>
      <c r="AG238" s="846"/>
      <c r="AH238" s="848"/>
      <c r="AI238" s="262"/>
    </row>
    <row r="239" spans="1:35" ht="27" customHeight="1">
      <c r="A239" s="261"/>
      <c r="B239" s="881"/>
      <c r="C239" s="881"/>
      <c r="D239" s="881"/>
      <c r="E239" s="881"/>
      <c r="F239" s="881"/>
      <c r="G239" s="881"/>
      <c r="H239" s="881"/>
      <c r="I239" s="846"/>
      <c r="J239" s="847"/>
      <c r="K239" s="847"/>
      <c r="L239" s="847"/>
      <c r="M239" s="847"/>
      <c r="N239" s="847"/>
      <c r="O239" s="847"/>
      <c r="P239" s="848"/>
      <c r="Q239" s="846"/>
      <c r="R239" s="847"/>
      <c r="S239" s="848"/>
      <c r="T239" s="846"/>
      <c r="U239" s="847"/>
      <c r="V239" s="848"/>
      <c r="W239" s="973"/>
      <c r="X239" s="974"/>
      <c r="Y239" s="421" t="s">
        <v>402</v>
      </c>
      <c r="Z239" s="973"/>
      <c r="AA239" s="974"/>
      <c r="AB239" s="421" t="s">
        <v>402</v>
      </c>
      <c r="AC239" s="846"/>
      <c r="AD239" s="848"/>
      <c r="AE239" s="846"/>
      <c r="AF239" s="848"/>
      <c r="AG239" s="846"/>
      <c r="AH239" s="848"/>
      <c r="AI239" s="262"/>
    </row>
    <row r="240" ht="15" customHeight="1"/>
    <row r="241" spans="1:34" ht="15" customHeight="1">
      <c r="A241" s="394" t="s">
        <v>430</v>
      </c>
      <c r="B241" s="272"/>
      <c r="C241" s="310"/>
      <c r="D241" s="310"/>
      <c r="E241" s="310"/>
      <c r="F241" s="310"/>
      <c r="G241" s="310"/>
      <c r="H241" s="310"/>
      <c r="I241" s="310"/>
      <c r="J241" s="273"/>
      <c r="K241" s="273"/>
      <c r="L241" s="273"/>
      <c r="M241" s="273"/>
      <c r="N241" s="273"/>
      <c r="O241" s="273"/>
      <c r="P241" s="273"/>
      <c r="Q241" s="273"/>
      <c r="R241" s="273"/>
      <c r="S241" s="273"/>
      <c r="T241" s="418"/>
      <c r="U241" s="418"/>
      <c r="V241" s="418"/>
      <c r="W241" s="418"/>
      <c r="X241" s="418"/>
      <c r="Y241" s="418"/>
      <c r="Z241" s="418"/>
      <c r="AA241" s="256"/>
      <c r="AB241" s="256"/>
      <c r="AC241" s="256"/>
      <c r="AD241" s="256"/>
      <c r="AE241" s="256"/>
      <c r="AF241" s="256"/>
      <c r="AG241" s="256"/>
      <c r="AH241" s="256"/>
    </row>
    <row r="242" spans="1:34" ht="15" customHeight="1">
      <c r="A242" s="262"/>
      <c r="B242" s="272"/>
      <c r="C242" s="310"/>
      <c r="D242" s="310"/>
      <c r="E242" s="310"/>
      <c r="F242" s="310"/>
      <c r="G242" s="310"/>
      <c r="H242" s="310"/>
      <c r="I242" s="310"/>
      <c r="J242" s="273"/>
      <c r="K242" s="273"/>
      <c r="L242" s="273"/>
      <c r="M242" s="273"/>
      <c r="N242" s="273"/>
      <c r="O242" s="273"/>
      <c r="P242" s="273"/>
      <c r="Q242" s="273"/>
      <c r="R242" s="273"/>
      <c r="S242" s="273"/>
      <c r="T242" s="418"/>
      <c r="U242" s="418"/>
      <c r="V242" s="418"/>
      <c r="W242" s="418"/>
      <c r="X242" s="418"/>
      <c r="Y242" s="418"/>
      <c r="Z242" s="418"/>
      <c r="AA242" s="256"/>
      <c r="AB242" s="256"/>
      <c r="AC242" s="256"/>
      <c r="AD242" s="256"/>
      <c r="AE242" s="256"/>
      <c r="AF242" s="256"/>
      <c r="AG242" s="256"/>
      <c r="AH242" s="256"/>
    </row>
    <row r="243" spans="2:34" ht="15" customHeight="1">
      <c r="B243" s="420" t="s">
        <v>431</v>
      </c>
      <c r="C243" s="418"/>
      <c r="D243" s="418"/>
      <c r="E243" s="418"/>
      <c r="F243" s="418"/>
      <c r="G243" s="418"/>
      <c r="H243" s="418"/>
      <c r="I243" s="418"/>
      <c r="K243" s="418"/>
      <c r="L243" s="418"/>
      <c r="M243" s="418"/>
      <c r="N243" s="418"/>
      <c r="O243" s="418"/>
      <c r="P243" s="418"/>
      <c r="Q243" s="418"/>
      <c r="R243" s="418"/>
      <c r="S243" s="418"/>
      <c r="T243" s="418"/>
      <c r="U243" s="418"/>
      <c r="V243" s="418"/>
      <c r="W243" s="418"/>
      <c r="X243" s="418"/>
      <c r="Y243" s="418"/>
      <c r="Z243" s="418"/>
      <c r="AA243" s="256"/>
      <c r="AB243" s="256"/>
      <c r="AC243" s="256"/>
      <c r="AD243" s="256"/>
      <c r="AE243" s="256"/>
      <c r="AF243" s="256"/>
      <c r="AG243" s="256"/>
      <c r="AH243" s="256"/>
    </row>
    <row r="244" spans="1:36" ht="17.25" customHeight="1">
      <c r="A244" s="261"/>
      <c r="B244" s="857" t="s">
        <v>419</v>
      </c>
      <c r="C244" s="858"/>
      <c r="D244" s="858"/>
      <c r="E244" s="858"/>
      <c r="F244" s="858"/>
      <c r="G244" s="858"/>
      <c r="H244" s="1006"/>
      <c r="I244" s="853" t="s">
        <v>392</v>
      </c>
      <c r="J244" s="1009"/>
      <c r="K244" s="1009"/>
      <c r="L244" s="1009"/>
      <c r="M244" s="1009"/>
      <c r="N244" s="1009"/>
      <c r="O244" s="1009"/>
      <c r="P244" s="1010"/>
      <c r="Q244" s="853" t="s">
        <v>432</v>
      </c>
      <c r="R244" s="854"/>
      <c r="S244" s="1017"/>
      <c r="T244" s="1017"/>
      <c r="U244" s="1017"/>
      <c r="V244" s="1017"/>
      <c r="W244" s="1017"/>
      <c r="X244" s="1017"/>
      <c r="Y244" s="1017"/>
      <c r="Z244" s="1017"/>
      <c r="AA244" s="1017"/>
      <c r="AB244" s="1018"/>
      <c r="AC244" s="987" t="s">
        <v>433</v>
      </c>
      <c r="AD244" s="1022"/>
      <c r="AE244" s="1022"/>
      <c r="AF244" s="1023"/>
      <c r="AG244" s="853" t="s">
        <v>394</v>
      </c>
      <c r="AH244" s="1010"/>
      <c r="AI244" s="262"/>
      <c r="AJ244" s="262"/>
    </row>
    <row r="245" spans="1:36" ht="17.25" customHeight="1">
      <c r="A245" s="261"/>
      <c r="B245" s="873"/>
      <c r="C245" s="874"/>
      <c r="D245" s="874"/>
      <c r="E245" s="874"/>
      <c r="F245" s="874"/>
      <c r="G245" s="874"/>
      <c r="H245" s="1007"/>
      <c r="I245" s="1011"/>
      <c r="J245" s="1012"/>
      <c r="K245" s="1012"/>
      <c r="L245" s="1012"/>
      <c r="M245" s="1012"/>
      <c r="N245" s="1012"/>
      <c r="O245" s="1012"/>
      <c r="P245" s="1013"/>
      <c r="Q245" s="1019"/>
      <c r="R245" s="1020"/>
      <c r="S245" s="1020"/>
      <c r="T245" s="1020"/>
      <c r="U245" s="1020"/>
      <c r="V245" s="1020"/>
      <c r="W245" s="1020"/>
      <c r="X245" s="1020"/>
      <c r="Y245" s="1020"/>
      <c r="Z245" s="1020"/>
      <c r="AA245" s="1020"/>
      <c r="AB245" s="1021"/>
      <c r="AC245" s="1024"/>
      <c r="AD245" s="1025"/>
      <c r="AE245" s="1025"/>
      <c r="AF245" s="1026"/>
      <c r="AG245" s="1011"/>
      <c r="AH245" s="1013"/>
      <c r="AI245" s="262"/>
      <c r="AJ245" s="262"/>
    </row>
    <row r="246" spans="1:36" ht="17.25" customHeight="1">
      <c r="A246" s="261"/>
      <c r="B246" s="873"/>
      <c r="C246" s="874"/>
      <c r="D246" s="874"/>
      <c r="E246" s="874"/>
      <c r="F246" s="874"/>
      <c r="G246" s="874"/>
      <c r="H246" s="1007"/>
      <c r="I246" s="1011"/>
      <c r="J246" s="1012"/>
      <c r="K246" s="1012"/>
      <c r="L246" s="1012"/>
      <c r="M246" s="1012"/>
      <c r="N246" s="1012"/>
      <c r="O246" s="1012"/>
      <c r="P246" s="1013"/>
      <c r="Q246" s="853" t="s">
        <v>434</v>
      </c>
      <c r="R246" s="854"/>
      <c r="S246" s="1009"/>
      <c r="T246" s="1009"/>
      <c r="U246" s="1009"/>
      <c r="V246" s="1010"/>
      <c r="W246" s="853" t="s">
        <v>435</v>
      </c>
      <c r="X246" s="854"/>
      <c r="Y246" s="854"/>
      <c r="Z246" s="1009"/>
      <c r="AA246" s="1009"/>
      <c r="AB246" s="1010"/>
      <c r="AC246" s="1024"/>
      <c r="AD246" s="1025"/>
      <c r="AE246" s="1025"/>
      <c r="AF246" s="1026"/>
      <c r="AG246" s="1011"/>
      <c r="AH246" s="1013"/>
      <c r="AI246" s="262"/>
      <c r="AJ246" s="262"/>
    </row>
    <row r="247" spans="1:36" ht="17.25" customHeight="1">
      <c r="A247" s="261"/>
      <c r="B247" s="859"/>
      <c r="C247" s="860"/>
      <c r="D247" s="860"/>
      <c r="E247" s="860"/>
      <c r="F247" s="860"/>
      <c r="G247" s="860"/>
      <c r="H247" s="1008"/>
      <c r="I247" s="1014"/>
      <c r="J247" s="1015"/>
      <c r="K247" s="1015"/>
      <c r="L247" s="1015"/>
      <c r="M247" s="1015"/>
      <c r="N247" s="1015"/>
      <c r="O247" s="1015"/>
      <c r="P247" s="1016"/>
      <c r="Q247" s="1014"/>
      <c r="R247" s="1015"/>
      <c r="S247" s="1015"/>
      <c r="T247" s="1015"/>
      <c r="U247" s="1015"/>
      <c r="V247" s="1016"/>
      <c r="W247" s="1014"/>
      <c r="X247" s="1015"/>
      <c r="Y247" s="1015"/>
      <c r="Z247" s="1015"/>
      <c r="AA247" s="1015"/>
      <c r="AB247" s="1016"/>
      <c r="AC247" s="1027"/>
      <c r="AD247" s="1028"/>
      <c r="AE247" s="1028"/>
      <c r="AF247" s="1029"/>
      <c r="AG247" s="1014"/>
      <c r="AH247" s="1016"/>
      <c r="AI247" s="262"/>
      <c r="AJ247" s="262"/>
    </row>
    <row r="248" spans="1:36" ht="27" customHeight="1">
      <c r="A248" s="261"/>
      <c r="B248" s="846"/>
      <c r="C248" s="847"/>
      <c r="D248" s="847"/>
      <c r="E248" s="847"/>
      <c r="F248" s="847"/>
      <c r="G248" s="847"/>
      <c r="H248" s="848"/>
      <c r="I248" s="846"/>
      <c r="J248" s="847"/>
      <c r="K248" s="847"/>
      <c r="L248" s="847"/>
      <c r="M248" s="847"/>
      <c r="N248" s="847"/>
      <c r="O248" s="847"/>
      <c r="P248" s="848"/>
      <c r="Q248" s="1030"/>
      <c r="R248" s="1031"/>
      <c r="S248" s="1031"/>
      <c r="T248" s="1031"/>
      <c r="U248" s="1031"/>
      <c r="V248" s="406" t="s">
        <v>436</v>
      </c>
      <c r="W248" s="1032"/>
      <c r="X248" s="1033"/>
      <c r="Y248" s="1033"/>
      <c r="Z248" s="1033"/>
      <c r="AA248" s="1033"/>
      <c r="AB248" s="406" t="s">
        <v>436</v>
      </c>
      <c r="AC248" s="846" t="s">
        <v>301</v>
      </c>
      <c r="AD248" s="847"/>
      <c r="AE248" s="847"/>
      <c r="AF248" s="848"/>
      <c r="AG248" s="846"/>
      <c r="AH248" s="848"/>
      <c r="AI248" s="262"/>
      <c r="AJ248" s="262"/>
    </row>
    <row r="249" spans="1:36" ht="27" customHeight="1">
      <c r="A249" s="261"/>
      <c r="B249" s="846"/>
      <c r="C249" s="847"/>
      <c r="D249" s="847"/>
      <c r="E249" s="847"/>
      <c r="F249" s="847"/>
      <c r="G249" s="847"/>
      <c r="H249" s="848"/>
      <c r="I249" s="846"/>
      <c r="J249" s="847"/>
      <c r="K249" s="847"/>
      <c r="L249" s="847"/>
      <c r="M249" s="847"/>
      <c r="N249" s="847"/>
      <c r="O249" s="847"/>
      <c r="P249" s="848"/>
      <c r="Q249" s="1030"/>
      <c r="R249" s="1031"/>
      <c r="S249" s="1031"/>
      <c r="T249" s="1031"/>
      <c r="U249" s="1031"/>
      <c r="V249" s="406" t="s">
        <v>436</v>
      </c>
      <c r="W249" s="1032"/>
      <c r="X249" s="1033"/>
      <c r="Y249" s="1033"/>
      <c r="Z249" s="1033"/>
      <c r="AA249" s="1033"/>
      <c r="AB249" s="406" t="s">
        <v>436</v>
      </c>
      <c r="AC249" s="846" t="s">
        <v>301</v>
      </c>
      <c r="AD249" s="847"/>
      <c r="AE249" s="847"/>
      <c r="AF249" s="848"/>
      <c r="AG249" s="846"/>
      <c r="AH249" s="848"/>
      <c r="AI249" s="262"/>
      <c r="AJ249" s="262"/>
    </row>
    <row r="250" spans="1:36" ht="27" customHeight="1">
      <c r="A250" s="261"/>
      <c r="B250" s="846"/>
      <c r="C250" s="847"/>
      <c r="D250" s="847"/>
      <c r="E250" s="847"/>
      <c r="F250" s="847"/>
      <c r="G250" s="847"/>
      <c r="H250" s="848"/>
      <c r="I250" s="846"/>
      <c r="J250" s="847"/>
      <c r="K250" s="847"/>
      <c r="L250" s="847"/>
      <c r="M250" s="847"/>
      <c r="N250" s="847"/>
      <c r="O250" s="847"/>
      <c r="P250" s="848"/>
      <c r="Q250" s="1030"/>
      <c r="R250" s="1031"/>
      <c r="S250" s="1031"/>
      <c r="T250" s="1031"/>
      <c r="U250" s="1031"/>
      <c r="V250" s="406" t="s">
        <v>436</v>
      </c>
      <c r="W250" s="1032"/>
      <c r="X250" s="1033"/>
      <c r="Y250" s="1033"/>
      <c r="Z250" s="1033"/>
      <c r="AA250" s="1033"/>
      <c r="AB250" s="406" t="s">
        <v>436</v>
      </c>
      <c r="AC250" s="846" t="s">
        <v>301</v>
      </c>
      <c r="AD250" s="847"/>
      <c r="AE250" s="847"/>
      <c r="AF250" s="848"/>
      <c r="AG250" s="846"/>
      <c r="AH250" s="848"/>
      <c r="AI250" s="262"/>
      <c r="AJ250" s="262"/>
    </row>
    <row r="251" spans="2:26" ht="15" customHeight="1">
      <c r="B251" s="419"/>
      <c r="C251" s="419"/>
      <c r="D251" s="419"/>
      <c r="E251" s="419"/>
      <c r="F251" s="419"/>
      <c r="G251" s="419"/>
      <c r="H251" s="419"/>
      <c r="I251" s="419"/>
      <c r="J251" s="419"/>
      <c r="K251" s="419"/>
      <c r="L251" s="419"/>
      <c r="M251" s="419"/>
      <c r="N251" s="419"/>
      <c r="O251" s="419"/>
      <c r="P251" s="419"/>
      <c r="Q251" s="419"/>
      <c r="R251" s="419"/>
      <c r="S251" s="425"/>
      <c r="T251" s="426"/>
      <c r="U251" s="429"/>
      <c r="V251" s="429"/>
      <c r="W251" s="419"/>
      <c r="X251" s="419"/>
      <c r="Y251" s="422"/>
      <c r="Z251" s="419"/>
    </row>
    <row r="252" ht="13.5">
      <c r="AH252" s="258">
        <f>$AH$1</f>
      </c>
    </row>
    <row r="253" spans="1:49" ht="15" customHeight="1">
      <c r="A253" s="261"/>
      <c r="B253" s="408"/>
      <c r="C253" s="408"/>
      <c r="D253" s="408"/>
      <c r="E253" s="408"/>
      <c r="F253" s="408"/>
      <c r="G253" s="408"/>
      <c r="H253" s="408"/>
      <c r="I253" s="408"/>
      <c r="J253" s="408"/>
      <c r="K253" s="408"/>
      <c r="L253" s="408"/>
      <c r="M253" s="408"/>
      <c r="N253" s="408"/>
      <c r="O253" s="408"/>
      <c r="P253" s="428"/>
      <c r="Q253" s="428"/>
      <c r="R253" s="428"/>
      <c r="S253" s="428"/>
      <c r="T253" s="428"/>
      <c r="U253" s="428"/>
      <c r="V253" s="428"/>
      <c r="W253" s="428"/>
      <c r="X253" s="428"/>
      <c r="Y253" s="428"/>
      <c r="Z253" s="428"/>
      <c r="AA253" s="428"/>
      <c r="AB253" s="428"/>
      <c r="AC253" s="428"/>
      <c r="AD253" s="428"/>
      <c r="AE253" s="428"/>
      <c r="AF253" s="428"/>
      <c r="AG253" s="428"/>
      <c r="AH253" s="264" t="s">
        <v>289</v>
      </c>
      <c r="AI253" s="430"/>
      <c r="AJ253" s="430"/>
      <c r="AK253" s="430"/>
      <c r="AL253" s="430"/>
      <c r="AM253" s="430"/>
      <c r="AN253" s="430"/>
      <c r="AO253" s="430"/>
      <c r="AP253" s="430"/>
      <c r="AQ253" s="430"/>
      <c r="AR253" s="262"/>
      <c r="AS253" s="269"/>
      <c r="AT253" s="269"/>
      <c r="AU253" s="269"/>
      <c r="AV253" s="269"/>
      <c r="AW253" s="269"/>
    </row>
    <row r="254" spans="1:49" ht="15" customHeight="1">
      <c r="A254" s="261"/>
      <c r="B254" s="408"/>
      <c r="C254" s="408"/>
      <c r="D254" s="408"/>
      <c r="E254" s="408"/>
      <c r="F254" s="408"/>
      <c r="G254" s="408"/>
      <c r="H254" s="408"/>
      <c r="I254" s="408"/>
      <c r="J254" s="408"/>
      <c r="K254" s="408"/>
      <c r="L254" s="408"/>
      <c r="M254" s="408"/>
      <c r="N254" s="408"/>
      <c r="O254" s="408"/>
      <c r="P254" s="428"/>
      <c r="Q254" s="428"/>
      <c r="R254" s="428"/>
      <c r="S254" s="428"/>
      <c r="T254" s="428"/>
      <c r="U254" s="428"/>
      <c r="V254" s="428"/>
      <c r="W254" s="428"/>
      <c r="X254" s="428"/>
      <c r="Y254" s="428"/>
      <c r="Z254" s="428"/>
      <c r="AA254" s="428"/>
      <c r="AB254" s="428"/>
      <c r="AC254" s="428"/>
      <c r="AD254" s="428"/>
      <c r="AE254" s="428"/>
      <c r="AF254" s="428"/>
      <c r="AG254" s="428"/>
      <c r="AH254" s="264" t="s">
        <v>437</v>
      </c>
      <c r="AI254" s="430"/>
      <c r="AJ254" s="430"/>
      <c r="AK254" s="430"/>
      <c r="AL254" s="430"/>
      <c r="AM254" s="430"/>
      <c r="AN254" s="430"/>
      <c r="AO254" s="430"/>
      <c r="AP254" s="430"/>
      <c r="AQ254" s="430"/>
      <c r="AR254" s="262"/>
      <c r="AS254" s="269"/>
      <c r="AT254" s="269"/>
      <c r="AU254" s="269"/>
      <c r="AV254" s="269"/>
      <c r="AW254" s="269"/>
    </row>
    <row r="255" spans="1:34" ht="15" customHeight="1">
      <c r="A255" s="394" t="s">
        <v>438</v>
      </c>
      <c r="B255" s="272"/>
      <c r="C255" s="310"/>
      <c r="D255" s="310"/>
      <c r="E255" s="310"/>
      <c r="F255" s="310"/>
      <c r="G255" s="310"/>
      <c r="H255" s="310"/>
      <c r="I255" s="310"/>
      <c r="J255" s="273"/>
      <c r="K255" s="273"/>
      <c r="L255" s="273"/>
      <c r="M255" s="273"/>
      <c r="N255" s="273"/>
      <c r="O255" s="273"/>
      <c r="P255" s="273"/>
      <c r="Q255" s="273"/>
      <c r="R255" s="273"/>
      <c r="S255" s="273"/>
      <c r="T255" s="418"/>
      <c r="U255" s="418"/>
      <c r="V255" s="418"/>
      <c r="W255" s="418"/>
      <c r="X255" s="418"/>
      <c r="Y255" s="418"/>
      <c r="Z255" s="418"/>
      <c r="AA255" s="256"/>
      <c r="AB255" s="256"/>
      <c r="AC255" s="256"/>
      <c r="AD255" s="256"/>
      <c r="AE255" s="256"/>
      <c r="AF255" s="256"/>
      <c r="AG255" s="256"/>
      <c r="AH255" s="256"/>
    </row>
    <row r="256" spans="1:34" ht="12" customHeight="1">
      <c r="A256" s="262"/>
      <c r="B256" s="272"/>
      <c r="C256" s="310"/>
      <c r="D256" s="310"/>
      <c r="E256" s="310"/>
      <c r="F256" s="310"/>
      <c r="G256" s="310"/>
      <c r="H256" s="310"/>
      <c r="I256" s="310"/>
      <c r="J256" s="273"/>
      <c r="K256" s="273"/>
      <c r="L256" s="273"/>
      <c r="M256" s="273"/>
      <c r="N256" s="273"/>
      <c r="O256" s="273"/>
      <c r="P256" s="273"/>
      <c r="Q256" s="273"/>
      <c r="R256" s="273"/>
      <c r="S256" s="273"/>
      <c r="T256" s="418"/>
      <c r="U256" s="418"/>
      <c r="V256" s="418"/>
      <c r="W256" s="418"/>
      <c r="X256" s="418"/>
      <c r="Y256" s="418"/>
      <c r="Z256" s="418"/>
      <c r="AA256" s="256"/>
      <c r="AB256" s="256"/>
      <c r="AC256" s="256"/>
      <c r="AD256" s="256"/>
      <c r="AE256" s="256"/>
      <c r="AF256" s="256"/>
      <c r="AG256" s="256"/>
      <c r="AH256" s="256"/>
    </row>
    <row r="257" spans="2:34" ht="15" customHeight="1">
      <c r="B257" s="420" t="s">
        <v>439</v>
      </c>
      <c r="C257" s="418"/>
      <c r="D257" s="418"/>
      <c r="E257" s="418"/>
      <c r="F257" s="418"/>
      <c r="G257" s="418"/>
      <c r="H257" s="418"/>
      <c r="I257" s="418"/>
      <c r="J257" s="418"/>
      <c r="K257" s="418"/>
      <c r="L257" s="418"/>
      <c r="M257" s="418"/>
      <c r="N257" s="418"/>
      <c r="O257" s="418"/>
      <c r="P257" s="418"/>
      <c r="Q257" s="418"/>
      <c r="R257" s="418"/>
      <c r="S257" s="418"/>
      <c r="T257" s="418"/>
      <c r="U257" s="418"/>
      <c r="V257" s="418"/>
      <c r="W257" s="418"/>
      <c r="X257" s="418"/>
      <c r="Y257" s="418"/>
      <c r="Z257" s="418"/>
      <c r="AA257" s="256"/>
      <c r="AB257" s="256"/>
      <c r="AC257" s="256"/>
      <c r="AD257" s="256"/>
      <c r="AE257" s="256"/>
      <c r="AF257" s="256"/>
      <c r="AG257" s="256"/>
      <c r="AH257" s="256"/>
    </row>
    <row r="258" spans="1:49" ht="21" customHeight="1">
      <c r="A258" s="431"/>
      <c r="B258" s="853" t="s">
        <v>440</v>
      </c>
      <c r="C258" s="1034" t="s">
        <v>441</v>
      </c>
      <c r="D258" s="1035"/>
      <c r="E258" s="987" t="s">
        <v>99</v>
      </c>
      <c r="F258" s="1038"/>
      <c r="G258" s="853" t="s">
        <v>442</v>
      </c>
      <c r="H258" s="854"/>
      <c r="I258" s="854"/>
      <c r="J258" s="994"/>
      <c r="K258" s="857" t="s">
        <v>419</v>
      </c>
      <c r="L258" s="858"/>
      <c r="M258" s="858"/>
      <c r="N258" s="858"/>
      <c r="O258" s="858"/>
      <c r="P258" s="1006"/>
      <c r="Q258" s="853" t="s">
        <v>420</v>
      </c>
      <c r="R258" s="854"/>
      <c r="S258" s="854"/>
      <c r="T258" s="854"/>
      <c r="U258" s="854"/>
      <c r="V258" s="854"/>
      <c r="W258" s="854"/>
      <c r="X258" s="994"/>
      <c r="Y258" s="998" t="s">
        <v>443</v>
      </c>
      <c r="Z258" s="999"/>
      <c r="AA258" s="998" t="s">
        <v>444</v>
      </c>
      <c r="AB258" s="999"/>
      <c r="AC258" s="987" t="s">
        <v>445</v>
      </c>
      <c r="AD258" s="1038"/>
      <c r="AE258" s="1044" t="s">
        <v>446</v>
      </c>
      <c r="AF258" s="1045"/>
      <c r="AG258" s="1041" t="s">
        <v>394</v>
      </c>
      <c r="AH258" s="1041"/>
      <c r="AI258" s="412"/>
      <c r="AJ258" s="412"/>
      <c r="AM258" s="412"/>
      <c r="AN258" s="432"/>
      <c r="AO258" s="432"/>
      <c r="AP258" s="432"/>
      <c r="AQ258" s="432"/>
      <c r="AR258" s="432"/>
      <c r="AS258" s="432"/>
      <c r="AT258" s="432"/>
      <c r="AU258" s="269"/>
      <c r="AV258" s="269"/>
      <c r="AW258" s="269"/>
    </row>
    <row r="259" spans="2:49" ht="21" customHeight="1">
      <c r="B259" s="855"/>
      <c r="C259" s="1036"/>
      <c r="D259" s="1037"/>
      <c r="E259" s="1039"/>
      <c r="F259" s="1040"/>
      <c r="G259" s="855"/>
      <c r="H259" s="856"/>
      <c r="I259" s="856"/>
      <c r="J259" s="997"/>
      <c r="K259" s="859"/>
      <c r="L259" s="860"/>
      <c r="M259" s="860"/>
      <c r="N259" s="860"/>
      <c r="O259" s="860"/>
      <c r="P259" s="1008"/>
      <c r="Q259" s="855"/>
      <c r="R259" s="856"/>
      <c r="S259" s="856"/>
      <c r="T259" s="856"/>
      <c r="U259" s="856"/>
      <c r="V259" s="856"/>
      <c r="W259" s="856"/>
      <c r="X259" s="997"/>
      <c r="Y259" s="1002"/>
      <c r="Z259" s="1003"/>
      <c r="AA259" s="1002"/>
      <c r="AB259" s="1003"/>
      <c r="AC259" s="1039"/>
      <c r="AD259" s="1040"/>
      <c r="AE259" s="1044"/>
      <c r="AF259" s="1045"/>
      <c r="AG259" s="1041"/>
      <c r="AH259" s="1041"/>
      <c r="AI259" s="412"/>
      <c r="AJ259" s="412"/>
      <c r="AM259" s="412"/>
      <c r="AN259" s="432"/>
      <c r="AO259" s="432"/>
      <c r="AP259" s="432"/>
      <c r="AQ259" s="432"/>
      <c r="AR259" s="432"/>
      <c r="AS259" s="432"/>
      <c r="AT259" s="432"/>
      <c r="AU259" s="269"/>
      <c r="AV259" s="269"/>
      <c r="AW259" s="269"/>
    </row>
    <row r="260" spans="2:58" ht="21" customHeight="1">
      <c r="B260" s="433">
        <v>1</v>
      </c>
      <c r="C260" s="1042"/>
      <c r="D260" s="1043"/>
      <c r="E260" s="846"/>
      <c r="F260" s="848"/>
      <c r="G260" s="846"/>
      <c r="H260" s="847"/>
      <c r="I260" s="847"/>
      <c r="J260" s="848"/>
      <c r="K260" s="846"/>
      <c r="L260" s="847"/>
      <c r="M260" s="847"/>
      <c r="N260" s="847"/>
      <c r="O260" s="847"/>
      <c r="P260" s="848"/>
      <c r="Q260" s="846"/>
      <c r="R260" s="847"/>
      <c r="S260" s="847"/>
      <c r="T260" s="847"/>
      <c r="U260" s="847"/>
      <c r="V260" s="847"/>
      <c r="W260" s="847"/>
      <c r="X260" s="848"/>
      <c r="Y260" s="846"/>
      <c r="Z260" s="848"/>
      <c r="AA260" s="846"/>
      <c r="AB260" s="848"/>
      <c r="AC260" s="846"/>
      <c r="AD260" s="848"/>
      <c r="AE260" s="881"/>
      <c r="AF260" s="881"/>
      <c r="AG260" s="846"/>
      <c r="AH260" s="848"/>
      <c r="AI260" s="434"/>
      <c r="AJ260" s="412"/>
      <c r="AM260" s="412"/>
      <c r="AT260" s="435"/>
      <c r="AU260" s="269"/>
      <c r="AV260" s="269"/>
      <c r="AW260" s="269"/>
      <c r="BA260" s="436"/>
      <c r="BB260" s="436"/>
      <c r="BC260" s="436"/>
      <c r="BD260" s="436"/>
      <c r="BE260" s="436"/>
      <c r="BF260" s="436"/>
    </row>
    <row r="261" spans="2:58" ht="21" customHeight="1">
      <c r="B261" s="433">
        <v>2</v>
      </c>
      <c r="C261" s="1042"/>
      <c r="D261" s="1043"/>
      <c r="E261" s="846"/>
      <c r="F261" s="848"/>
      <c r="G261" s="846"/>
      <c r="H261" s="847"/>
      <c r="I261" s="847"/>
      <c r="J261" s="848"/>
      <c r="K261" s="846"/>
      <c r="L261" s="847"/>
      <c r="M261" s="847"/>
      <c r="N261" s="847"/>
      <c r="O261" s="847"/>
      <c r="P261" s="848"/>
      <c r="Q261" s="846"/>
      <c r="R261" s="847"/>
      <c r="S261" s="847"/>
      <c r="T261" s="847"/>
      <c r="U261" s="847"/>
      <c r="V261" s="847"/>
      <c r="W261" s="847"/>
      <c r="X261" s="848"/>
      <c r="Y261" s="846"/>
      <c r="Z261" s="848"/>
      <c r="AA261" s="846"/>
      <c r="AB261" s="848"/>
      <c r="AC261" s="846"/>
      <c r="AD261" s="848"/>
      <c r="AE261" s="881"/>
      <c r="AF261" s="881"/>
      <c r="AG261" s="846"/>
      <c r="AH261" s="848"/>
      <c r="AI261" s="434"/>
      <c r="AJ261" s="430"/>
      <c r="AM261" s="430"/>
      <c r="AT261" s="435"/>
      <c r="AU261" s="269"/>
      <c r="AV261" s="269"/>
      <c r="AW261" s="269"/>
      <c r="BA261" s="436"/>
      <c r="BB261" s="436"/>
      <c r="BC261" s="436"/>
      <c r="BD261" s="436"/>
      <c r="BE261" s="436"/>
      <c r="BF261" s="436"/>
    </row>
    <row r="262" spans="2:58" ht="21" customHeight="1">
      <c r="B262" s="433">
        <v>3</v>
      </c>
      <c r="C262" s="1042"/>
      <c r="D262" s="1043"/>
      <c r="E262" s="846"/>
      <c r="F262" s="848"/>
      <c r="G262" s="846"/>
      <c r="H262" s="847"/>
      <c r="I262" s="847"/>
      <c r="J262" s="848"/>
      <c r="K262" s="846"/>
      <c r="L262" s="847"/>
      <c r="M262" s="847"/>
      <c r="N262" s="847"/>
      <c r="O262" s="847"/>
      <c r="P262" s="848"/>
      <c r="Q262" s="846"/>
      <c r="R262" s="847"/>
      <c r="S262" s="847"/>
      <c r="T262" s="847"/>
      <c r="U262" s="847"/>
      <c r="V262" s="847"/>
      <c r="W262" s="847"/>
      <c r="X262" s="848"/>
      <c r="Y262" s="846"/>
      <c r="Z262" s="848"/>
      <c r="AA262" s="846"/>
      <c r="AB262" s="848"/>
      <c r="AC262" s="846"/>
      <c r="AD262" s="848"/>
      <c r="AE262" s="881"/>
      <c r="AF262" s="881"/>
      <c r="AG262" s="846"/>
      <c r="AH262" s="848"/>
      <c r="AI262" s="434"/>
      <c r="AJ262" s="430"/>
      <c r="AM262" s="430"/>
      <c r="AT262" s="437"/>
      <c r="AU262" s="269"/>
      <c r="AV262" s="269"/>
      <c r="AW262" s="269"/>
      <c r="BA262" s="436"/>
      <c r="BB262" s="436"/>
      <c r="BC262" s="436"/>
      <c r="BD262" s="436"/>
      <c r="BE262" s="436"/>
      <c r="BF262" s="436"/>
    </row>
    <row r="263" spans="2:58" ht="21" customHeight="1">
      <c r="B263" s="433">
        <v>4</v>
      </c>
      <c r="C263" s="1042"/>
      <c r="D263" s="1043"/>
      <c r="E263" s="846"/>
      <c r="F263" s="848"/>
      <c r="G263" s="846"/>
      <c r="H263" s="847"/>
      <c r="I263" s="847"/>
      <c r="J263" s="848"/>
      <c r="K263" s="846"/>
      <c r="L263" s="847"/>
      <c r="M263" s="847"/>
      <c r="N263" s="847"/>
      <c r="O263" s="847"/>
      <c r="P263" s="848"/>
      <c r="Q263" s="846"/>
      <c r="R263" s="847"/>
      <c r="S263" s="847"/>
      <c r="T263" s="847"/>
      <c r="U263" s="847"/>
      <c r="V263" s="847"/>
      <c r="W263" s="847"/>
      <c r="X263" s="848"/>
      <c r="Y263" s="846"/>
      <c r="Z263" s="848"/>
      <c r="AA263" s="846"/>
      <c r="AB263" s="848"/>
      <c r="AC263" s="846"/>
      <c r="AD263" s="848"/>
      <c r="AE263" s="881"/>
      <c r="AF263" s="881"/>
      <c r="AG263" s="846"/>
      <c r="AH263" s="848"/>
      <c r="AI263" s="434"/>
      <c r="AJ263" s="430"/>
      <c r="AM263" s="430"/>
      <c r="AT263" s="437"/>
      <c r="AU263" s="269"/>
      <c r="AV263" s="269"/>
      <c r="AW263" s="269"/>
      <c r="BA263" s="436"/>
      <c r="BB263" s="436"/>
      <c r="BC263" s="436"/>
      <c r="BD263" s="436"/>
      <c r="BE263" s="436"/>
      <c r="BF263" s="436"/>
    </row>
    <row r="264" spans="2:49" ht="21" customHeight="1">
      <c r="B264" s="433">
        <v>5</v>
      </c>
      <c r="C264" s="1042"/>
      <c r="D264" s="1043"/>
      <c r="E264" s="846"/>
      <c r="F264" s="848"/>
      <c r="G264" s="846"/>
      <c r="H264" s="847"/>
      <c r="I264" s="847"/>
      <c r="J264" s="848"/>
      <c r="K264" s="846"/>
      <c r="L264" s="847"/>
      <c r="M264" s="847"/>
      <c r="N264" s="847"/>
      <c r="O264" s="847"/>
      <c r="P264" s="848"/>
      <c r="Q264" s="846"/>
      <c r="R264" s="847"/>
      <c r="S264" s="847"/>
      <c r="T264" s="847"/>
      <c r="U264" s="847"/>
      <c r="V264" s="847"/>
      <c r="W264" s="847"/>
      <c r="X264" s="848"/>
      <c r="Y264" s="846"/>
      <c r="Z264" s="848"/>
      <c r="AA264" s="846"/>
      <c r="AB264" s="848"/>
      <c r="AC264" s="846"/>
      <c r="AD264" s="848"/>
      <c r="AE264" s="881"/>
      <c r="AF264" s="881"/>
      <c r="AG264" s="846"/>
      <c r="AH264" s="848"/>
      <c r="AI264" s="434"/>
      <c r="AJ264" s="430"/>
      <c r="AM264" s="430"/>
      <c r="AN264" s="438"/>
      <c r="AO264" s="438"/>
      <c r="AP264" s="438"/>
      <c r="AQ264" s="438"/>
      <c r="AR264" s="439"/>
      <c r="AS264" s="440"/>
      <c r="AT264" s="440"/>
      <c r="AU264" s="269"/>
      <c r="AV264" s="269"/>
      <c r="AW264" s="269"/>
    </row>
    <row r="265" spans="1:49" ht="21" customHeight="1">
      <c r="A265" s="261"/>
      <c r="B265" s="433">
        <v>6</v>
      </c>
      <c r="C265" s="1042"/>
      <c r="D265" s="1043"/>
      <c r="E265" s="846"/>
      <c r="F265" s="848"/>
      <c r="G265" s="846"/>
      <c r="H265" s="847"/>
      <c r="I265" s="847"/>
      <c r="J265" s="848"/>
      <c r="K265" s="846"/>
      <c r="L265" s="847"/>
      <c r="M265" s="847"/>
      <c r="N265" s="847"/>
      <c r="O265" s="847"/>
      <c r="P265" s="848"/>
      <c r="Q265" s="846"/>
      <c r="R265" s="847"/>
      <c r="S265" s="847"/>
      <c r="T265" s="847"/>
      <c r="U265" s="847"/>
      <c r="V265" s="847"/>
      <c r="W265" s="847"/>
      <c r="X265" s="848"/>
      <c r="Y265" s="846"/>
      <c r="Z265" s="848"/>
      <c r="AA265" s="846"/>
      <c r="AB265" s="848"/>
      <c r="AC265" s="846"/>
      <c r="AD265" s="848"/>
      <c r="AE265" s="881"/>
      <c r="AF265" s="881"/>
      <c r="AG265" s="846"/>
      <c r="AH265" s="848"/>
      <c r="AI265" s="434"/>
      <c r="AJ265" s="430"/>
      <c r="AM265" s="430"/>
      <c r="AN265" s="430"/>
      <c r="AO265" s="430"/>
      <c r="AP265" s="430"/>
      <c r="AQ265" s="430"/>
      <c r="AR265" s="262"/>
      <c r="AS265" s="269"/>
      <c r="AT265" s="269"/>
      <c r="AU265" s="269"/>
      <c r="AV265" s="269"/>
      <c r="AW265" s="269"/>
    </row>
    <row r="266" spans="1:49" ht="21" customHeight="1">
      <c r="A266" s="261"/>
      <c r="B266" s="433">
        <v>7</v>
      </c>
      <c r="C266" s="1042"/>
      <c r="D266" s="1043"/>
      <c r="E266" s="846"/>
      <c r="F266" s="848"/>
      <c r="G266" s="846"/>
      <c r="H266" s="847"/>
      <c r="I266" s="847"/>
      <c r="J266" s="848"/>
      <c r="K266" s="846"/>
      <c r="L266" s="847"/>
      <c r="M266" s="847"/>
      <c r="N266" s="847"/>
      <c r="O266" s="847"/>
      <c r="P266" s="848"/>
      <c r="Q266" s="846"/>
      <c r="R266" s="847"/>
      <c r="S266" s="847"/>
      <c r="T266" s="847"/>
      <c r="U266" s="847"/>
      <c r="V266" s="847"/>
      <c r="W266" s="847"/>
      <c r="X266" s="848"/>
      <c r="Y266" s="846"/>
      <c r="Z266" s="848"/>
      <c r="AA266" s="846"/>
      <c r="AB266" s="848"/>
      <c r="AC266" s="846"/>
      <c r="AD266" s="848"/>
      <c r="AE266" s="881"/>
      <c r="AF266" s="881"/>
      <c r="AG266" s="846"/>
      <c r="AH266" s="848"/>
      <c r="AI266" s="434"/>
      <c r="AJ266" s="430"/>
      <c r="AM266" s="430"/>
      <c r="AN266" s="430"/>
      <c r="AO266" s="430"/>
      <c r="AP266" s="430"/>
      <c r="AQ266" s="430"/>
      <c r="AR266" s="262"/>
      <c r="AS266" s="269"/>
      <c r="AT266" s="269"/>
      <c r="AU266" s="269"/>
      <c r="AV266" s="269"/>
      <c r="AW266" s="269"/>
    </row>
    <row r="267" spans="1:49" ht="21" customHeight="1">
      <c r="A267" s="261"/>
      <c r="B267" s="433">
        <v>8</v>
      </c>
      <c r="C267" s="1042"/>
      <c r="D267" s="1043"/>
      <c r="E267" s="846"/>
      <c r="F267" s="848"/>
      <c r="G267" s="846"/>
      <c r="H267" s="847"/>
      <c r="I267" s="847"/>
      <c r="J267" s="848"/>
      <c r="K267" s="846"/>
      <c r="L267" s="847"/>
      <c r="M267" s="847"/>
      <c r="N267" s="847"/>
      <c r="O267" s="847"/>
      <c r="P267" s="848"/>
      <c r="Q267" s="846"/>
      <c r="R267" s="847"/>
      <c r="S267" s="847"/>
      <c r="T267" s="847"/>
      <c r="U267" s="847"/>
      <c r="V267" s="847"/>
      <c r="W267" s="847"/>
      <c r="X267" s="848"/>
      <c r="Y267" s="846"/>
      <c r="Z267" s="848"/>
      <c r="AA267" s="846"/>
      <c r="AB267" s="848"/>
      <c r="AC267" s="846"/>
      <c r="AD267" s="848"/>
      <c r="AE267" s="881"/>
      <c r="AF267" s="881"/>
      <c r="AG267" s="846"/>
      <c r="AH267" s="848"/>
      <c r="AI267" s="434"/>
      <c r="AJ267" s="430"/>
      <c r="AM267" s="430"/>
      <c r="AN267" s="430"/>
      <c r="AO267" s="430"/>
      <c r="AP267" s="430"/>
      <c r="AQ267" s="430"/>
      <c r="AR267" s="262"/>
      <c r="AS267" s="269"/>
      <c r="AT267" s="269"/>
      <c r="AU267" s="269"/>
      <c r="AV267" s="269"/>
      <c r="AW267" s="269"/>
    </row>
    <row r="268" spans="1:49" ht="21" customHeight="1">
      <c r="A268" s="262"/>
      <c r="B268" s="433">
        <v>9</v>
      </c>
      <c r="C268" s="1042"/>
      <c r="D268" s="1043"/>
      <c r="E268" s="846"/>
      <c r="F268" s="848"/>
      <c r="G268" s="846"/>
      <c r="H268" s="847"/>
      <c r="I268" s="847"/>
      <c r="J268" s="848"/>
      <c r="K268" s="846"/>
      <c r="L268" s="847"/>
      <c r="M268" s="847"/>
      <c r="N268" s="847"/>
      <c r="O268" s="847"/>
      <c r="P268" s="848"/>
      <c r="Q268" s="846"/>
      <c r="R268" s="847"/>
      <c r="S268" s="847"/>
      <c r="T268" s="847"/>
      <c r="U268" s="847"/>
      <c r="V268" s="847"/>
      <c r="W268" s="847"/>
      <c r="X268" s="848"/>
      <c r="Y268" s="846"/>
      <c r="Z268" s="848"/>
      <c r="AA268" s="846"/>
      <c r="AB268" s="848"/>
      <c r="AC268" s="846"/>
      <c r="AD268" s="848"/>
      <c r="AE268" s="881"/>
      <c r="AF268" s="881"/>
      <c r="AG268" s="846"/>
      <c r="AH268" s="848"/>
      <c r="AI268" s="434"/>
      <c r="AJ268" s="430"/>
      <c r="AM268" s="430"/>
      <c r="AN268" s="430"/>
      <c r="AO268" s="430"/>
      <c r="AP268" s="430"/>
      <c r="AQ268" s="430"/>
      <c r="AR268" s="262"/>
      <c r="AS268" s="269"/>
      <c r="AT268" s="269"/>
      <c r="AU268" s="269"/>
      <c r="AV268" s="269"/>
      <c r="AW268" s="269"/>
    </row>
    <row r="269" spans="1:49" ht="21" customHeight="1">
      <c r="A269" s="441"/>
      <c r="B269" s="433">
        <v>10</v>
      </c>
      <c r="C269" s="1042"/>
      <c r="D269" s="1043"/>
      <c r="E269" s="846"/>
      <c r="F269" s="848"/>
      <c r="G269" s="846"/>
      <c r="H269" s="847"/>
      <c r="I269" s="847"/>
      <c r="J269" s="848"/>
      <c r="K269" s="846"/>
      <c r="L269" s="847"/>
      <c r="M269" s="847"/>
      <c r="N269" s="847"/>
      <c r="O269" s="847"/>
      <c r="P269" s="848"/>
      <c r="Q269" s="846"/>
      <c r="R269" s="847"/>
      <c r="S269" s="847"/>
      <c r="T269" s="847"/>
      <c r="U269" s="847"/>
      <c r="V269" s="847"/>
      <c r="W269" s="847"/>
      <c r="X269" s="848"/>
      <c r="Y269" s="846"/>
      <c r="Z269" s="848"/>
      <c r="AA269" s="846"/>
      <c r="AB269" s="848"/>
      <c r="AC269" s="846"/>
      <c r="AD269" s="848"/>
      <c r="AE269" s="881"/>
      <c r="AF269" s="881"/>
      <c r="AG269" s="846"/>
      <c r="AH269" s="848"/>
      <c r="AI269" s="434"/>
      <c r="AJ269" s="430"/>
      <c r="AM269" s="430"/>
      <c r="AN269" s="430"/>
      <c r="AO269" s="430"/>
      <c r="AP269" s="430"/>
      <c r="AQ269" s="430"/>
      <c r="AR269" s="262"/>
      <c r="AS269" s="269"/>
      <c r="AT269" s="269"/>
      <c r="AU269" s="269"/>
      <c r="AV269" s="269"/>
      <c r="AW269" s="269"/>
    </row>
    <row r="270" spans="1:49" ht="21" customHeight="1">
      <c r="A270" s="261"/>
      <c r="B270" s="433">
        <v>11</v>
      </c>
      <c r="C270" s="1042"/>
      <c r="D270" s="1043"/>
      <c r="E270" s="846"/>
      <c r="F270" s="848"/>
      <c r="G270" s="846"/>
      <c r="H270" s="847"/>
      <c r="I270" s="847"/>
      <c r="J270" s="848"/>
      <c r="K270" s="846"/>
      <c r="L270" s="847"/>
      <c r="M270" s="847"/>
      <c r="N270" s="847"/>
      <c r="O270" s="847"/>
      <c r="P270" s="848"/>
      <c r="Q270" s="846"/>
      <c r="R270" s="847"/>
      <c r="S270" s="847"/>
      <c r="T270" s="847"/>
      <c r="U270" s="847"/>
      <c r="V270" s="847"/>
      <c r="W270" s="847"/>
      <c r="X270" s="848"/>
      <c r="Y270" s="846"/>
      <c r="Z270" s="848"/>
      <c r="AA270" s="846"/>
      <c r="AB270" s="848"/>
      <c r="AC270" s="846"/>
      <c r="AD270" s="848"/>
      <c r="AE270" s="881"/>
      <c r="AF270" s="881"/>
      <c r="AG270" s="846"/>
      <c r="AH270" s="848"/>
      <c r="AI270" s="434"/>
      <c r="AJ270" s="430"/>
      <c r="AM270" s="430"/>
      <c r="AN270" s="430"/>
      <c r="AO270" s="430"/>
      <c r="AP270" s="430"/>
      <c r="AQ270" s="430"/>
      <c r="AR270" s="262"/>
      <c r="AS270" s="269"/>
      <c r="AT270" s="269"/>
      <c r="AU270" s="269"/>
      <c r="AV270" s="269"/>
      <c r="AW270" s="269"/>
    </row>
    <row r="271" spans="2:49" ht="21" customHeight="1">
      <c r="B271" s="433">
        <v>12</v>
      </c>
      <c r="C271" s="1042"/>
      <c r="D271" s="1043"/>
      <c r="E271" s="846"/>
      <c r="F271" s="848"/>
      <c r="G271" s="846"/>
      <c r="H271" s="847"/>
      <c r="I271" s="847"/>
      <c r="J271" s="848"/>
      <c r="K271" s="846"/>
      <c r="L271" s="847"/>
      <c r="M271" s="847"/>
      <c r="N271" s="847"/>
      <c r="O271" s="847"/>
      <c r="P271" s="848"/>
      <c r="Q271" s="846"/>
      <c r="R271" s="847"/>
      <c r="S271" s="847"/>
      <c r="T271" s="847"/>
      <c r="U271" s="847"/>
      <c r="V271" s="847"/>
      <c r="W271" s="847"/>
      <c r="X271" s="848"/>
      <c r="Y271" s="846"/>
      <c r="Z271" s="848"/>
      <c r="AA271" s="846"/>
      <c r="AB271" s="848"/>
      <c r="AC271" s="846"/>
      <c r="AD271" s="848"/>
      <c r="AE271" s="881"/>
      <c r="AF271" s="881"/>
      <c r="AG271" s="846"/>
      <c r="AH271" s="848"/>
      <c r="AI271" s="434"/>
      <c r="AJ271" s="430"/>
      <c r="AM271" s="430"/>
      <c r="AN271" s="430"/>
      <c r="AO271" s="430"/>
      <c r="AP271" s="430"/>
      <c r="AQ271" s="430"/>
      <c r="AR271" s="262"/>
      <c r="AS271" s="269"/>
      <c r="AT271" s="269"/>
      <c r="AU271" s="269"/>
      <c r="AV271" s="269"/>
      <c r="AW271" s="269"/>
    </row>
    <row r="272" spans="2:49" ht="21" customHeight="1">
      <c r="B272" s="433">
        <v>13</v>
      </c>
      <c r="C272" s="1042"/>
      <c r="D272" s="1043"/>
      <c r="E272" s="846"/>
      <c r="F272" s="848"/>
      <c r="G272" s="846"/>
      <c r="H272" s="847"/>
      <c r="I272" s="847"/>
      <c r="J272" s="848"/>
      <c r="K272" s="846"/>
      <c r="L272" s="847"/>
      <c r="M272" s="847"/>
      <c r="N272" s="847"/>
      <c r="O272" s="847"/>
      <c r="P272" s="848"/>
      <c r="Q272" s="846"/>
      <c r="R272" s="847"/>
      <c r="S272" s="847"/>
      <c r="T272" s="847"/>
      <c r="U272" s="847"/>
      <c r="V272" s="847"/>
      <c r="W272" s="847"/>
      <c r="X272" s="848"/>
      <c r="Y272" s="846"/>
      <c r="Z272" s="848"/>
      <c r="AA272" s="846"/>
      <c r="AB272" s="848"/>
      <c r="AC272" s="846"/>
      <c r="AD272" s="848"/>
      <c r="AE272" s="881"/>
      <c r="AF272" s="881"/>
      <c r="AG272" s="846"/>
      <c r="AH272" s="848"/>
      <c r="AI272" s="434"/>
      <c r="AJ272" s="430"/>
      <c r="AM272" s="430"/>
      <c r="AN272" s="430"/>
      <c r="AO272" s="430"/>
      <c r="AP272" s="430"/>
      <c r="AQ272" s="430"/>
      <c r="AR272" s="262"/>
      <c r="AS272" s="269"/>
      <c r="AT272" s="269"/>
      <c r="AU272" s="269"/>
      <c r="AV272" s="269"/>
      <c r="AW272" s="269"/>
    </row>
    <row r="273" spans="2:49" ht="21" customHeight="1">
      <c r="B273" s="433">
        <v>14</v>
      </c>
      <c r="C273" s="1042"/>
      <c r="D273" s="1043"/>
      <c r="E273" s="846"/>
      <c r="F273" s="848"/>
      <c r="G273" s="846"/>
      <c r="H273" s="847"/>
      <c r="I273" s="847"/>
      <c r="J273" s="848"/>
      <c r="K273" s="846"/>
      <c r="L273" s="847"/>
      <c r="M273" s="847"/>
      <c r="N273" s="847"/>
      <c r="O273" s="847"/>
      <c r="P273" s="848"/>
      <c r="Q273" s="846"/>
      <c r="R273" s="847"/>
      <c r="S273" s="847"/>
      <c r="T273" s="847"/>
      <c r="U273" s="847"/>
      <c r="V273" s="847"/>
      <c r="W273" s="847"/>
      <c r="X273" s="848"/>
      <c r="Y273" s="846"/>
      <c r="Z273" s="848"/>
      <c r="AA273" s="846"/>
      <c r="AB273" s="848"/>
      <c r="AC273" s="846"/>
      <c r="AD273" s="848"/>
      <c r="AE273" s="881"/>
      <c r="AF273" s="881"/>
      <c r="AG273" s="846"/>
      <c r="AH273" s="848"/>
      <c r="AI273" s="434"/>
      <c r="AJ273" s="430"/>
      <c r="AM273" s="430"/>
      <c r="AN273" s="430"/>
      <c r="AO273" s="430"/>
      <c r="AP273" s="430"/>
      <c r="AQ273" s="430"/>
      <c r="AR273" s="262"/>
      <c r="AS273" s="269"/>
      <c r="AT273" s="269"/>
      <c r="AU273" s="269"/>
      <c r="AV273" s="269"/>
      <c r="AW273" s="269"/>
    </row>
    <row r="274" spans="2:49" ht="21" customHeight="1">
      <c r="B274" s="433">
        <v>15</v>
      </c>
      <c r="C274" s="1042"/>
      <c r="D274" s="1043"/>
      <c r="E274" s="846"/>
      <c r="F274" s="848"/>
      <c r="G274" s="846"/>
      <c r="H274" s="847"/>
      <c r="I274" s="847"/>
      <c r="J274" s="848"/>
      <c r="K274" s="846"/>
      <c r="L274" s="847"/>
      <c r="M274" s="847"/>
      <c r="N274" s="847"/>
      <c r="O274" s="847"/>
      <c r="P274" s="848"/>
      <c r="Q274" s="846"/>
      <c r="R274" s="847"/>
      <c r="S274" s="847"/>
      <c r="T274" s="847"/>
      <c r="U274" s="847"/>
      <c r="V274" s="847"/>
      <c r="W274" s="847"/>
      <c r="X274" s="848"/>
      <c r="Y274" s="846"/>
      <c r="Z274" s="848"/>
      <c r="AA274" s="846"/>
      <c r="AB274" s="848"/>
      <c r="AC274" s="846"/>
      <c r="AD274" s="848"/>
      <c r="AE274" s="881"/>
      <c r="AF274" s="881"/>
      <c r="AG274" s="846"/>
      <c r="AH274" s="848"/>
      <c r="AI274" s="434"/>
      <c r="AJ274" s="430"/>
      <c r="AM274" s="430"/>
      <c r="AN274" s="430"/>
      <c r="AO274" s="430"/>
      <c r="AP274" s="430"/>
      <c r="AQ274" s="430"/>
      <c r="AR274" s="262"/>
      <c r="AS274" s="269"/>
      <c r="AT274" s="269"/>
      <c r="AU274" s="269"/>
      <c r="AV274" s="269"/>
      <c r="AW274" s="269"/>
    </row>
    <row r="275" spans="1:49" ht="21" customHeight="1">
      <c r="A275" s="261"/>
      <c r="B275" s="433">
        <v>16</v>
      </c>
      <c r="C275" s="1042"/>
      <c r="D275" s="1043"/>
      <c r="E275" s="846"/>
      <c r="F275" s="848"/>
      <c r="G275" s="846"/>
      <c r="H275" s="847"/>
      <c r="I275" s="847"/>
      <c r="J275" s="848"/>
      <c r="K275" s="846"/>
      <c r="L275" s="847"/>
      <c r="M275" s="847"/>
      <c r="N275" s="847"/>
      <c r="O275" s="847"/>
      <c r="P275" s="848"/>
      <c r="Q275" s="846"/>
      <c r="R275" s="847"/>
      <c r="S275" s="847"/>
      <c r="T275" s="847"/>
      <c r="U275" s="847"/>
      <c r="V275" s="847"/>
      <c r="W275" s="847"/>
      <c r="X275" s="848"/>
      <c r="Y275" s="846"/>
      <c r="Z275" s="848"/>
      <c r="AA275" s="846"/>
      <c r="AB275" s="848"/>
      <c r="AC275" s="846"/>
      <c r="AD275" s="848"/>
      <c r="AE275" s="881"/>
      <c r="AF275" s="881"/>
      <c r="AG275" s="846"/>
      <c r="AH275" s="848"/>
      <c r="AI275" s="434"/>
      <c r="AJ275" s="430"/>
      <c r="AM275" s="430"/>
      <c r="AN275" s="430"/>
      <c r="AO275" s="430"/>
      <c r="AP275" s="430"/>
      <c r="AQ275" s="430"/>
      <c r="AR275" s="262"/>
      <c r="AS275" s="269"/>
      <c r="AT275" s="269"/>
      <c r="AU275" s="269"/>
      <c r="AV275" s="269"/>
      <c r="AW275" s="269"/>
    </row>
    <row r="276" spans="1:49" ht="21" customHeight="1">
      <c r="A276" s="261"/>
      <c r="B276" s="433">
        <v>17</v>
      </c>
      <c r="C276" s="1042"/>
      <c r="D276" s="1043"/>
      <c r="E276" s="846"/>
      <c r="F276" s="848"/>
      <c r="G276" s="846"/>
      <c r="H276" s="847"/>
      <c r="I276" s="847"/>
      <c r="J276" s="848"/>
      <c r="K276" s="846"/>
      <c r="L276" s="847"/>
      <c r="M276" s="847"/>
      <c r="N276" s="847"/>
      <c r="O276" s="847"/>
      <c r="P276" s="848"/>
      <c r="Q276" s="846"/>
      <c r="R276" s="847"/>
      <c r="S276" s="847"/>
      <c r="T276" s="847"/>
      <c r="U276" s="847"/>
      <c r="V276" s="847"/>
      <c r="W276" s="847"/>
      <c r="X276" s="848"/>
      <c r="Y276" s="846"/>
      <c r="Z276" s="848"/>
      <c r="AA276" s="846"/>
      <c r="AB276" s="848"/>
      <c r="AC276" s="846"/>
      <c r="AD276" s="848"/>
      <c r="AE276" s="881"/>
      <c r="AF276" s="881"/>
      <c r="AG276" s="846"/>
      <c r="AH276" s="848"/>
      <c r="AI276" s="434"/>
      <c r="AJ276" s="430"/>
      <c r="AM276" s="430"/>
      <c r="AN276" s="430"/>
      <c r="AO276" s="430"/>
      <c r="AP276" s="430"/>
      <c r="AQ276" s="430"/>
      <c r="AR276" s="262"/>
      <c r="AS276" s="269"/>
      <c r="AT276" s="269"/>
      <c r="AU276" s="269"/>
      <c r="AV276" s="269"/>
      <c r="AW276" s="269"/>
    </row>
    <row r="277" spans="1:49" ht="21" customHeight="1">
      <c r="A277" s="261"/>
      <c r="B277" s="433">
        <v>18</v>
      </c>
      <c r="C277" s="1042"/>
      <c r="D277" s="1043"/>
      <c r="E277" s="846"/>
      <c r="F277" s="848"/>
      <c r="G277" s="846"/>
      <c r="H277" s="847"/>
      <c r="I277" s="847"/>
      <c r="J277" s="848"/>
      <c r="K277" s="846"/>
      <c r="L277" s="847"/>
      <c r="M277" s="847"/>
      <c r="N277" s="847"/>
      <c r="O277" s="847"/>
      <c r="P277" s="848"/>
      <c r="Q277" s="846"/>
      <c r="R277" s="847"/>
      <c r="S277" s="847"/>
      <c r="T277" s="847"/>
      <c r="U277" s="847"/>
      <c r="V277" s="847"/>
      <c r="W277" s="847"/>
      <c r="X277" s="848"/>
      <c r="Y277" s="846"/>
      <c r="Z277" s="848"/>
      <c r="AA277" s="846"/>
      <c r="AB277" s="848"/>
      <c r="AC277" s="846"/>
      <c r="AD277" s="848"/>
      <c r="AE277" s="881"/>
      <c r="AF277" s="881"/>
      <c r="AG277" s="846"/>
      <c r="AH277" s="848"/>
      <c r="AI277" s="434"/>
      <c r="AJ277" s="430"/>
      <c r="AM277" s="430"/>
      <c r="AN277" s="430"/>
      <c r="AO277" s="430"/>
      <c r="AP277" s="430"/>
      <c r="AQ277" s="430"/>
      <c r="AR277" s="262"/>
      <c r="AS277" s="269"/>
      <c r="AT277" s="269"/>
      <c r="AU277" s="269"/>
      <c r="AV277" s="269"/>
      <c r="AW277" s="269"/>
    </row>
    <row r="278" spans="1:49" ht="21" customHeight="1">
      <c r="A278" s="262"/>
      <c r="B278" s="433">
        <v>19</v>
      </c>
      <c r="C278" s="1042"/>
      <c r="D278" s="1043"/>
      <c r="E278" s="846"/>
      <c r="F278" s="848"/>
      <c r="G278" s="846"/>
      <c r="H278" s="847"/>
      <c r="I278" s="847"/>
      <c r="J278" s="848"/>
      <c r="K278" s="846"/>
      <c r="L278" s="847"/>
      <c r="M278" s="847"/>
      <c r="N278" s="847"/>
      <c r="O278" s="847"/>
      <c r="P278" s="848"/>
      <c r="Q278" s="846"/>
      <c r="R278" s="847"/>
      <c r="S278" s="847"/>
      <c r="T278" s="847"/>
      <c r="U278" s="847"/>
      <c r="V278" s="847"/>
      <c r="W278" s="847"/>
      <c r="X278" s="848"/>
      <c r="Y278" s="846"/>
      <c r="Z278" s="848"/>
      <c r="AA278" s="846"/>
      <c r="AB278" s="848"/>
      <c r="AC278" s="846"/>
      <c r="AD278" s="848"/>
      <c r="AE278" s="881"/>
      <c r="AF278" s="881"/>
      <c r="AG278" s="846"/>
      <c r="AH278" s="848"/>
      <c r="AI278" s="434"/>
      <c r="AJ278" s="430"/>
      <c r="AM278" s="430"/>
      <c r="AN278" s="430"/>
      <c r="AO278" s="430"/>
      <c r="AP278" s="430"/>
      <c r="AQ278" s="430"/>
      <c r="AR278" s="262"/>
      <c r="AS278" s="269"/>
      <c r="AT278" s="269"/>
      <c r="AU278" s="269"/>
      <c r="AV278" s="269"/>
      <c r="AW278" s="269"/>
    </row>
    <row r="279" spans="1:49" ht="21" customHeight="1">
      <c r="A279" s="441"/>
      <c r="B279" s="433">
        <v>20</v>
      </c>
      <c r="C279" s="1042"/>
      <c r="D279" s="1043"/>
      <c r="E279" s="846"/>
      <c r="F279" s="848"/>
      <c r="G279" s="846"/>
      <c r="H279" s="847"/>
      <c r="I279" s="847"/>
      <c r="J279" s="848"/>
      <c r="K279" s="846"/>
      <c r="L279" s="847"/>
      <c r="M279" s="847"/>
      <c r="N279" s="847"/>
      <c r="O279" s="847"/>
      <c r="P279" s="848"/>
      <c r="Q279" s="846"/>
      <c r="R279" s="847"/>
      <c r="S279" s="847"/>
      <c r="T279" s="847"/>
      <c r="U279" s="847"/>
      <c r="V279" s="847"/>
      <c r="W279" s="847"/>
      <c r="X279" s="848"/>
      <c r="Y279" s="846"/>
      <c r="Z279" s="848"/>
      <c r="AA279" s="846"/>
      <c r="AB279" s="848"/>
      <c r="AC279" s="846"/>
      <c r="AD279" s="848"/>
      <c r="AE279" s="881"/>
      <c r="AF279" s="881"/>
      <c r="AG279" s="846"/>
      <c r="AH279" s="848"/>
      <c r="AI279" s="434"/>
      <c r="AJ279" s="430"/>
      <c r="AM279" s="430"/>
      <c r="AN279" s="430"/>
      <c r="AO279" s="430"/>
      <c r="AP279" s="430"/>
      <c r="AQ279" s="430"/>
      <c r="AR279" s="262"/>
      <c r="AS279" s="269"/>
      <c r="AT279" s="269"/>
      <c r="AU279" s="269"/>
      <c r="AV279" s="269"/>
      <c r="AW279" s="269"/>
    </row>
    <row r="280" spans="1:49" ht="21" customHeight="1">
      <c r="A280" s="261"/>
      <c r="B280" s="433">
        <v>21</v>
      </c>
      <c r="C280" s="1042"/>
      <c r="D280" s="1043"/>
      <c r="E280" s="846"/>
      <c r="F280" s="848"/>
      <c r="G280" s="846"/>
      <c r="H280" s="847"/>
      <c r="I280" s="847"/>
      <c r="J280" s="848"/>
      <c r="K280" s="846"/>
      <c r="L280" s="847"/>
      <c r="M280" s="847"/>
      <c r="N280" s="847"/>
      <c r="O280" s="847"/>
      <c r="P280" s="848"/>
      <c r="Q280" s="846"/>
      <c r="R280" s="847"/>
      <c r="S280" s="847"/>
      <c r="T280" s="847"/>
      <c r="U280" s="847"/>
      <c r="V280" s="847"/>
      <c r="W280" s="847"/>
      <c r="X280" s="848"/>
      <c r="Y280" s="846"/>
      <c r="Z280" s="848"/>
      <c r="AA280" s="846"/>
      <c r="AB280" s="848"/>
      <c r="AC280" s="846"/>
      <c r="AD280" s="848"/>
      <c r="AE280" s="881"/>
      <c r="AF280" s="881"/>
      <c r="AG280" s="846"/>
      <c r="AH280" s="848"/>
      <c r="AI280" s="434"/>
      <c r="AJ280" s="430"/>
      <c r="AM280" s="430"/>
      <c r="AN280" s="430"/>
      <c r="AO280" s="430"/>
      <c r="AP280" s="430"/>
      <c r="AQ280" s="430"/>
      <c r="AR280" s="262"/>
      <c r="AS280" s="269"/>
      <c r="AT280" s="269"/>
      <c r="AU280" s="269"/>
      <c r="AV280" s="269"/>
      <c r="AW280" s="269"/>
    </row>
    <row r="281" spans="2:49" ht="21" customHeight="1">
      <c r="B281" s="433">
        <v>22</v>
      </c>
      <c r="C281" s="1042"/>
      <c r="D281" s="1043"/>
      <c r="E281" s="846"/>
      <c r="F281" s="848"/>
      <c r="G281" s="846"/>
      <c r="H281" s="847"/>
      <c r="I281" s="847"/>
      <c r="J281" s="848"/>
      <c r="K281" s="846"/>
      <c r="L281" s="847"/>
      <c r="M281" s="847"/>
      <c r="N281" s="847"/>
      <c r="O281" s="847"/>
      <c r="P281" s="848"/>
      <c r="Q281" s="846"/>
      <c r="R281" s="847"/>
      <c r="S281" s="847"/>
      <c r="T281" s="847"/>
      <c r="U281" s="847"/>
      <c r="V281" s="847"/>
      <c r="W281" s="847"/>
      <c r="X281" s="848"/>
      <c r="Y281" s="846"/>
      <c r="Z281" s="848"/>
      <c r="AA281" s="846"/>
      <c r="AB281" s="848"/>
      <c r="AC281" s="846"/>
      <c r="AD281" s="848"/>
      <c r="AE281" s="881"/>
      <c r="AF281" s="881"/>
      <c r="AG281" s="846"/>
      <c r="AH281" s="848"/>
      <c r="AI281" s="434"/>
      <c r="AJ281" s="430"/>
      <c r="AM281" s="430"/>
      <c r="AN281" s="430"/>
      <c r="AO281" s="430"/>
      <c r="AP281" s="430"/>
      <c r="AQ281" s="430"/>
      <c r="AR281" s="262"/>
      <c r="AS281" s="269"/>
      <c r="AT281" s="269"/>
      <c r="AU281" s="269"/>
      <c r="AV281" s="269"/>
      <c r="AW281" s="269"/>
    </row>
    <row r="282" spans="2:49" ht="21" customHeight="1">
      <c r="B282" s="433">
        <v>23</v>
      </c>
      <c r="C282" s="1042"/>
      <c r="D282" s="1043"/>
      <c r="E282" s="846"/>
      <c r="F282" s="848"/>
      <c r="G282" s="846"/>
      <c r="H282" s="847"/>
      <c r="I282" s="847"/>
      <c r="J282" s="848"/>
      <c r="K282" s="846"/>
      <c r="L282" s="847"/>
      <c r="M282" s="847"/>
      <c r="N282" s="847"/>
      <c r="O282" s="847"/>
      <c r="P282" s="848"/>
      <c r="Q282" s="846"/>
      <c r="R282" s="847"/>
      <c r="S282" s="847"/>
      <c r="T282" s="847"/>
      <c r="U282" s="847"/>
      <c r="V282" s="847"/>
      <c r="W282" s="847"/>
      <c r="X282" s="848"/>
      <c r="Y282" s="846"/>
      <c r="Z282" s="848"/>
      <c r="AA282" s="846"/>
      <c r="AB282" s="848"/>
      <c r="AC282" s="846"/>
      <c r="AD282" s="848"/>
      <c r="AE282" s="881"/>
      <c r="AF282" s="881"/>
      <c r="AG282" s="846"/>
      <c r="AH282" s="848"/>
      <c r="AI282" s="434"/>
      <c r="AJ282" s="430"/>
      <c r="AM282" s="430"/>
      <c r="AN282" s="430"/>
      <c r="AO282" s="430"/>
      <c r="AP282" s="430"/>
      <c r="AQ282" s="430"/>
      <c r="AR282" s="262"/>
      <c r="AS282" s="269"/>
      <c r="AT282" s="269"/>
      <c r="AU282" s="269"/>
      <c r="AV282" s="269"/>
      <c r="AW282" s="269"/>
    </row>
    <row r="283" spans="2:49" ht="21" customHeight="1">
      <c r="B283" s="433">
        <v>24</v>
      </c>
      <c r="C283" s="1042"/>
      <c r="D283" s="1043"/>
      <c r="E283" s="846"/>
      <c r="F283" s="848"/>
      <c r="G283" s="846"/>
      <c r="H283" s="847"/>
      <c r="I283" s="847"/>
      <c r="J283" s="848"/>
      <c r="K283" s="846"/>
      <c r="L283" s="847"/>
      <c r="M283" s="847"/>
      <c r="N283" s="847"/>
      <c r="O283" s="847"/>
      <c r="P283" s="848"/>
      <c r="Q283" s="846"/>
      <c r="R283" s="847"/>
      <c r="S283" s="847"/>
      <c r="T283" s="847"/>
      <c r="U283" s="847"/>
      <c r="V283" s="847"/>
      <c r="W283" s="847"/>
      <c r="X283" s="848"/>
      <c r="Y283" s="846"/>
      <c r="Z283" s="848"/>
      <c r="AA283" s="846"/>
      <c r="AB283" s="848"/>
      <c r="AC283" s="846"/>
      <c r="AD283" s="848"/>
      <c r="AE283" s="881"/>
      <c r="AF283" s="881"/>
      <c r="AG283" s="846"/>
      <c r="AH283" s="848"/>
      <c r="AI283" s="434"/>
      <c r="AJ283" s="430"/>
      <c r="AM283" s="430"/>
      <c r="AN283" s="430"/>
      <c r="AO283" s="430"/>
      <c r="AP283" s="430"/>
      <c r="AQ283" s="430"/>
      <c r="AR283" s="262"/>
      <c r="AS283" s="269"/>
      <c r="AT283" s="269"/>
      <c r="AU283" s="269"/>
      <c r="AV283" s="269"/>
      <c r="AW283" s="269"/>
    </row>
    <row r="284" spans="2:49" ht="21" customHeight="1">
      <c r="B284" s="433">
        <v>25</v>
      </c>
      <c r="C284" s="1042"/>
      <c r="D284" s="1043"/>
      <c r="E284" s="846"/>
      <c r="F284" s="848"/>
      <c r="G284" s="846"/>
      <c r="H284" s="847"/>
      <c r="I284" s="847"/>
      <c r="J284" s="848"/>
      <c r="K284" s="846"/>
      <c r="L284" s="847"/>
      <c r="M284" s="847"/>
      <c r="N284" s="847"/>
      <c r="O284" s="847"/>
      <c r="P284" s="848"/>
      <c r="Q284" s="846"/>
      <c r="R284" s="847"/>
      <c r="S284" s="847"/>
      <c r="T284" s="847"/>
      <c r="U284" s="847"/>
      <c r="V284" s="847"/>
      <c r="W284" s="847"/>
      <c r="X284" s="848"/>
      <c r="Y284" s="846"/>
      <c r="Z284" s="848"/>
      <c r="AA284" s="846"/>
      <c r="AB284" s="848"/>
      <c r="AC284" s="846"/>
      <c r="AD284" s="848"/>
      <c r="AE284" s="881"/>
      <c r="AF284" s="881"/>
      <c r="AG284" s="846"/>
      <c r="AH284" s="848"/>
      <c r="AI284" s="434"/>
      <c r="AJ284" s="430"/>
      <c r="AM284" s="430"/>
      <c r="AN284" s="430"/>
      <c r="AO284" s="430"/>
      <c r="AP284" s="430"/>
      <c r="AQ284" s="430"/>
      <c r="AR284" s="262"/>
      <c r="AS284" s="269"/>
      <c r="AT284" s="269"/>
      <c r="AU284" s="269"/>
      <c r="AV284" s="269"/>
      <c r="AW284" s="269"/>
    </row>
    <row r="285" spans="1:49" ht="13.5" customHeight="1">
      <c r="A285" s="441"/>
      <c r="B285" s="442"/>
      <c r="C285" s="443" t="s">
        <v>447</v>
      </c>
      <c r="D285" s="444"/>
      <c r="E285" s="444"/>
      <c r="F285" s="444"/>
      <c r="G285" s="444"/>
      <c r="H285" s="444"/>
      <c r="I285" s="430"/>
      <c r="J285" s="430"/>
      <c r="K285" s="430"/>
      <c r="L285" s="408"/>
      <c r="M285" s="408"/>
      <c r="N285" s="408"/>
      <c r="O285" s="408"/>
      <c r="P285" s="408"/>
      <c r="Q285" s="408"/>
      <c r="R285" s="408"/>
      <c r="S285" s="408"/>
      <c r="T285" s="408"/>
      <c r="U285" s="408"/>
      <c r="V285" s="408"/>
      <c r="W285" s="408"/>
      <c r="X285" s="408"/>
      <c r="Y285" s="408"/>
      <c r="Z285" s="408"/>
      <c r="AA285" s="408"/>
      <c r="AB285" s="408"/>
      <c r="AC285" s="408"/>
      <c r="AD285" s="408"/>
      <c r="AE285" s="408"/>
      <c r="AF285" s="428"/>
      <c r="AG285" s="428"/>
      <c r="AH285" s="428"/>
      <c r="AI285" s="430"/>
      <c r="AJ285" s="430"/>
      <c r="AK285" s="430"/>
      <c r="AL285" s="430"/>
      <c r="AM285" s="430"/>
      <c r="AN285" s="430"/>
      <c r="AO285" s="430"/>
      <c r="AP285" s="430"/>
      <c r="AQ285" s="430"/>
      <c r="AR285" s="262"/>
      <c r="AS285" s="269"/>
      <c r="AT285" s="269"/>
      <c r="AU285" s="269"/>
      <c r="AV285" s="269"/>
      <c r="AW285" s="269"/>
    </row>
    <row r="286" spans="1:49" ht="15" customHeight="1">
      <c r="A286" s="261"/>
      <c r="B286" s="408"/>
      <c r="C286" s="443" t="s">
        <v>448</v>
      </c>
      <c r="D286" s="430"/>
      <c r="E286" s="430"/>
      <c r="F286" s="430"/>
      <c r="G286" s="430"/>
      <c r="H286" s="430"/>
      <c r="I286" s="430"/>
      <c r="J286" s="430"/>
      <c r="K286" s="430"/>
      <c r="L286" s="408"/>
      <c r="M286" s="408"/>
      <c r="N286" s="408"/>
      <c r="O286" s="408"/>
      <c r="P286" s="428"/>
      <c r="Q286" s="428"/>
      <c r="R286" s="428"/>
      <c r="S286" s="428"/>
      <c r="T286" s="428"/>
      <c r="U286" s="428"/>
      <c r="V286" s="428"/>
      <c r="W286" s="428"/>
      <c r="Y286" s="445"/>
      <c r="Z286" s="412"/>
      <c r="AA286" s="412"/>
      <c r="AB286" s="1046" t="s">
        <v>449</v>
      </c>
      <c r="AC286" s="1041" t="s">
        <v>450</v>
      </c>
      <c r="AD286" s="1041"/>
      <c r="AE286" s="1041"/>
      <c r="AF286" s="1041" t="s">
        <v>451</v>
      </c>
      <c r="AG286" s="1041"/>
      <c r="AH286" s="1041"/>
      <c r="AI286" s="430"/>
      <c r="AJ286" s="430"/>
      <c r="AU286" s="269"/>
      <c r="AV286" s="269"/>
      <c r="AW286" s="269"/>
    </row>
    <row r="287" spans="1:49" ht="15" customHeight="1">
      <c r="A287" s="261"/>
      <c r="B287" s="408"/>
      <c r="C287" s="443"/>
      <c r="D287" s="413" t="s">
        <v>452</v>
      </c>
      <c r="E287" s="430"/>
      <c r="F287" s="430"/>
      <c r="G287" s="430"/>
      <c r="H287" s="430"/>
      <c r="I287" s="430"/>
      <c r="J287" s="430"/>
      <c r="K287" s="430"/>
      <c r="L287" s="408"/>
      <c r="M287" s="408"/>
      <c r="N287" s="408"/>
      <c r="O287" s="408"/>
      <c r="P287" s="428"/>
      <c r="Q287" s="428"/>
      <c r="R287" s="428"/>
      <c r="S287" s="428"/>
      <c r="T287" s="428"/>
      <c r="U287" s="428"/>
      <c r="V287" s="428"/>
      <c r="W287" s="428"/>
      <c r="Y287" s="445"/>
      <c r="Z287" s="412"/>
      <c r="AA287" s="412"/>
      <c r="AB287" s="1047"/>
      <c r="AC287" s="1041" t="s">
        <v>453</v>
      </c>
      <c r="AD287" s="1041"/>
      <c r="AE287" s="1041"/>
      <c r="AF287" s="1049">
        <f aca="true" t="shared" si="0" ref="AF287:AF296">SUMPRODUCT(($AE$260:$AE$284&lt;&gt;"○")*($E$260:$E$284=AC287)*($AG$260:$AG$284))</f>
        <v>0</v>
      </c>
      <c r="AG287" s="1050"/>
      <c r="AH287" s="1051"/>
      <c r="AI287" s="430"/>
      <c r="AJ287" s="430"/>
      <c r="AU287" s="269"/>
      <c r="AV287" s="269"/>
      <c r="AW287" s="269"/>
    </row>
    <row r="288" spans="1:49" ht="15" customHeight="1">
      <c r="A288" s="261"/>
      <c r="B288" s="408"/>
      <c r="C288" s="443"/>
      <c r="D288" s="413" t="s">
        <v>454</v>
      </c>
      <c r="E288" s="430"/>
      <c r="F288" s="430"/>
      <c r="G288" s="430"/>
      <c r="H288" s="430"/>
      <c r="I288" s="430"/>
      <c r="J288" s="430"/>
      <c r="K288" s="430"/>
      <c r="L288" s="408"/>
      <c r="M288" s="408"/>
      <c r="N288" s="408"/>
      <c r="O288" s="408"/>
      <c r="P288" s="428"/>
      <c r="Q288" s="428"/>
      <c r="R288" s="428"/>
      <c r="S288" s="428"/>
      <c r="T288" s="428"/>
      <c r="U288" s="428"/>
      <c r="V288" s="428"/>
      <c r="W288" s="428"/>
      <c r="Y288" s="445"/>
      <c r="Z288" s="412"/>
      <c r="AA288" s="412"/>
      <c r="AB288" s="1047"/>
      <c r="AC288" s="1041" t="s">
        <v>455</v>
      </c>
      <c r="AD288" s="1041"/>
      <c r="AE288" s="1041"/>
      <c r="AF288" s="1049">
        <f t="shared" si="0"/>
        <v>0</v>
      </c>
      <c r="AG288" s="1050"/>
      <c r="AH288" s="1051"/>
      <c r="AI288" s="430"/>
      <c r="AJ288" s="430"/>
      <c r="AU288" s="269"/>
      <c r="AV288" s="269"/>
      <c r="AW288" s="269"/>
    </row>
    <row r="289" spans="1:49" ht="15" customHeight="1">
      <c r="A289" s="261"/>
      <c r="B289" s="408"/>
      <c r="C289" s="443"/>
      <c r="D289" s="413" t="s">
        <v>456</v>
      </c>
      <c r="E289" s="430"/>
      <c r="F289" s="430"/>
      <c r="G289" s="430"/>
      <c r="H289" s="430"/>
      <c r="I289" s="430"/>
      <c r="J289" s="430"/>
      <c r="K289" s="430"/>
      <c r="L289" s="408"/>
      <c r="M289" s="408"/>
      <c r="N289" s="408"/>
      <c r="O289" s="408"/>
      <c r="P289" s="428"/>
      <c r="Q289" s="428"/>
      <c r="R289" s="428"/>
      <c r="S289" s="428"/>
      <c r="T289" s="428"/>
      <c r="U289" s="428"/>
      <c r="V289" s="428"/>
      <c r="W289" s="428"/>
      <c r="Y289" s="445"/>
      <c r="Z289" s="412"/>
      <c r="AA289" s="412"/>
      <c r="AB289" s="1047"/>
      <c r="AC289" s="1041" t="s">
        <v>457</v>
      </c>
      <c r="AD289" s="1041"/>
      <c r="AE289" s="1041"/>
      <c r="AF289" s="1049">
        <f t="shared" si="0"/>
        <v>0</v>
      </c>
      <c r="AG289" s="1050"/>
      <c r="AH289" s="1051"/>
      <c r="AI289" s="430"/>
      <c r="AJ289" s="430"/>
      <c r="AU289" s="269"/>
      <c r="AV289" s="269"/>
      <c r="AW289" s="269"/>
    </row>
    <row r="290" spans="1:49" ht="15" customHeight="1">
      <c r="A290" s="261"/>
      <c r="B290" s="408"/>
      <c r="C290" s="443" t="s">
        <v>458</v>
      </c>
      <c r="D290" s="413"/>
      <c r="E290" s="430"/>
      <c r="F290" s="430"/>
      <c r="G290" s="430"/>
      <c r="H290" s="430"/>
      <c r="I290" s="430"/>
      <c r="J290" s="430"/>
      <c r="K290" s="430"/>
      <c r="L290" s="408"/>
      <c r="M290" s="408"/>
      <c r="N290" s="408"/>
      <c r="O290" s="408"/>
      <c r="P290" s="428"/>
      <c r="Q290" s="428"/>
      <c r="R290" s="428"/>
      <c r="S290" s="428"/>
      <c r="T290" s="428"/>
      <c r="U290" s="428"/>
      <c r="V290" s="428"/>
      <c r="W290" s="428"/>
      <c r="Y290" s="445"/>
      <c r="Z290" s="412"/>
      <c r="AA290" s="412"/>
      <c r="AB290" s="1047"/>
      <c r="AC290" s="1041" t="s">
        <v>459</v>
      </c>
      <c r="AD290" s="1041"/>
      <c r="AE290" s="1041"/>
      <c r="AF290" s="1049">
        <f t="shared" si="0"/>
        <v>0</v>
      </c>
      <c r="AG290" s="1050"/>
      <c r="AH290" s="1051"/>
      <c r="AI290" s="430"/>
      <c r="AJ290" s="430"/>
      <c r="AU290" s="269"/>
      <c r="AV290" s="269"/>
      <c r="AW290" s="269"/>
    </row>
    <row r="291" spans="1:49" ht="15" customHeight="1">
      <c r="A291" s="261"/>
      <c r="B291" s="408"/>
      <c r="C291" s="443"/>
      <c r="D291" s="413" t="s">
        <v>460</v>
      </c>
      <c r="E291" s="430"/>
      <c r="F291" s="430"/>
      <c r="G291" s="430"/>
      <c r="H291" s="430"/>
      <c r="I291" s="430"/>
      <c r="J291" s="430"/>
      <c r="K291" s="430"/>
      <c r="L291" s="408"/>
      <c r="M291" s="408"/>
      <c r="N291" s="408"/>
      <c r="O291" s="408"/>
      <c r="P291" s="428"/>
      <c r="Q291" s="428"/>
      <c r="R291" s="428"/>
      <c r="S291" s="428"/>
      <c r="T291" s="428"/>
      <c r="U291" s="428"/>
      <c r="V291" s="428"/>
      <c r="W291" s="428"/>
      <c r="Y291" s="445"/>
      <c r="Z291" s="412"/>
      <c r="AA291" s="412"/>
      <c r="AB291" s="1047"/>
      <c r="AC291" s="1041" t="s">
        <v>461</v>
      </c>
      <c r="AD291" s="1041"/>
      <c r="AE291" s="1041"/>
      <c r="AF291" s="1049">
        <f t="shared" si="0"/>
        <v>0</v>
      </c>
      <c r="AG291" s="1050"/>
      <c r="AH291" s="1051"/>
      <c r="AI291" s="430"/>
      <c r="AJ291" s="430"/>
      <c r="AU291" s="269"/>
      <c r="AV291" s="269"/>
      <c r="AW291" s="269"/>
    </row>
    <row r="292" spans="1:49" ht="15" customHeight="1">
      <c r="A292" s="261"/>
      <c r="B292" s="408"/>
      <c r="C292" s="443"/>
      <c r="D292" s="413" t="s">
        <v>462</v>
      </c>
      <c r="E292" s="430"/>
      <c r="F292" s="430"/>
      <c r="G292" s="430"/>
      <c r="H292" s="430"/>
      <c r="I292" s="430"/>
      <c r="J292" s="430"/>
      <c r="K292" s="430"/>
      <c r="L292" s="408"/>
      <c r="M292" s="408"/>
      <c r="N292" s="408"/>
      <c r="O292" s="408"/>
      <c r="P292" s="428"/>
      <c r="Q292" s="428"/>
      <c r="R292" s="428"/>
      <c r="S292" s="428"/>
      <c r="T292" s="428"/>
      <c r="U292" s="428"/>
      <c r="V292" s="428"/>
      <c r="W292" s="428"/>
      <c r="Y292" s="445"/>
      <c r="Z292" s="412"/>
      <c r="AA292" s="412"/>
      <c r="AB292" s="1047"/>
      <c r="AC292" s="1041" t="s">
        <v>463</v>
      </c>
      <c r="AD292" s="1041"/>
      <c r="AE292" s="1041"/>
      <c r="AF292" s="1049">
        <f t="shared" si="0"/>
        <v>0</v>
      </c>
      <c r="AG292" s="1050"/>
      <c r="AH292" s="1051"/>
      <c r="AI292" s="430"/>
      <c r="AJ292" s="430"/>
      <c r="AU292" s="269"/>
      <c r="AV292" s="269"/>
      <c r="AW292" s="269"/>
    </row>
    <row r="293" spans="1:49" ht="15" customHeight="1">
      <c r="A293" s="261"/>
      <c r="B293" s="408"/>
      <c r="C293" s="446" t="s">
        <v>464</v>
      </c>
      <c r="D293" s="447"/>
      <c r="E293" s="429"/>
      <c r="F293" s="429"/>
      <c r="G293" s="429"/>
      <c r="H293" s="430"/>
      <c r="I293" s="430"/>
      <c r="J293" s="430"/>
      <c r="K293" s="430"/>
      <c r="L293" s="408"/>
      <c r="M293" s="408"/>
      <c r="N293" s="408"/>
      <c r="O293" s="408"/>
      <c r="P293" s="428"/>
      <c r="Q293" s="428"/>
      <c r="R293" s="428"/>
      <c r="S293" s="428"/>
      <c r="T293" s="428"/>
      <c r="U293" s="428"/>
      <c r="V293" s="428"/>
      <c r="W293" s="428"/>
      <c r="Y293" s="445"/>
      <c r="Z293" s="412"/>
      <c r="AA293" s="412"/>
      <c r="AB293" s="1047"/>
      <c r="AC293" s="1041" t="s">
        <v>465</v>
      </c>
      <c r="AD293" s="1041"/>
      <c r="AE293" s="1041"/>
      <c r="AF293" s="1049">
        <f t="shared" si="0"/>
        <v>0</v>
      </c>
      <c r="AG293" s="1050"/>
      <c r="AH293" s="1051"/>
      <c r="AI293" s="430"/>
      <c r="AJ293" s="430"/>
      <c r="AU293" s="269"/>
      <c r="AV293" s="269"/>
      <c r="AW293" s="269"/>
    </row>
    <row r="294" spans="1:49" ht="15" customHeight="1">
      <c r="A294" s="261"/>
      <c r="B294" s="408"/>
      <c r="C294" s="446"/>
      <c r="D294" s="447" t="s">
        <v>466</v>
      </c>
      <c r="E294" s="427"/>
      <c r="F294" s="427"/>
      <c r="G294" s="427"/>
      <c r="H294" s="408"/>
      <c r="I294" s="408"/>
      <c r="J294" s="408"/>
      <c r="K294" s="408"/>
      <c r="L294" s="408"/>
      <c r="M294" s="408"/>
      <c r="N294" s="408"/>
      <c r="O294" s="408"/>
      <c r="P294" s="428"/>
      <c r="Q294" s="428"/>
      <c r="R294" s="428"/>
      <c r="S294" s="428"/>
      <c r="T294" s="428"/>
      <c r="U294" s="428"/>
      <c r="V294" s="428"/>
      <c r="W294" s="428"/>
      <c r="Y294" s="445"/>
      <c r="Z294" s="412"/>
      <c r="AA294" s="412"/>
      <c r="AB294" s="1047"/>
      <c r="AC294" s="1041" t="s">
        <v>467</v>
      </c>
      <c r="AD294" s="1041"/>
      <c r="AE294" s="1041"/>
      <c r="AF294" s="1049">
        <f t="shared" si="0"/>
        <v>0</v>
      </c>
      <c r="AG294" s="1050"/>
      <c r="AH294" s="1051"/>
      <c r="AI294" s="430"/>
      <c r="AJ294" s="430"/>
      <c r="AU294" s="269"/>
      <c r="AV294" s="269"/>
      <c r="AW294" s="269"/>
    </row>
    <row r="295" spans="1:49" ht="15" customHeight="1">
      <c r="A295" s="261"/>
      <c r="B295" s="408"/>
      <c r="C295" s="446"/>
      <c r="D295" s="447" t="s">
        <v>468</v>
      </c>
      <c r="E295" s="427"/>
      <c r="F295" s="427"/>
      <c r="G295" s="427"/>
      <c r="H295" s="408"/>
      <c r="I295" s="408"/>
      <c r="J295" s="408"/>
      <c r="K295" s="408"/>
      <c r="L295" s="408"/>
      <c r="M295" s="408"/>
      <c r="N295" s="408"/>
      <c r="O295" s="408"/>
      <c r="P295" s="428"/>
      <c r="Q295" s="428"/>
      <c r="R295" s="428"/>
      <c r="S295" s="428"/>
      <c r="T295" s="428"/>
      <c r="U295" s="428"/>
      <c r="V295" s="428"/>
      <c r="W295" s="428"/>
      <c r="Y295" s="445"/>
      <c r="Z295" s="412"/>
      <c r="AA295" s="412"/>
      <c r="AB295" s="1047"/>
      <c r="AC295" s="1041" t="s">
        <v>469</v>
      </c>
      <c r="AD295" s="1041"/>
      <c r="AE295" s="1041"/>
      <c r="AF295" s="1049">
        <f t="shared" si="0"/>
        <v>0</v>
      </c>
      <c r="AG295" s="1050"/>
      <c r="AH295" s="1051"/>
      <c r="AI295" s="430"/>
      <c r="AJ295" s="430"/>
      <c r="AU295" s="269"/>
      <c r="AV295" s="269"/>
      <c r="AW295" s="269"/>
    </row>
    <row r="296" spans="1:49" ht="15" customHeight="1">
      <c r="A296" s="261"/>
      <c r="B296" s="408"/>
      <c r="C296" s="446"/>
      <c r="D296" s="447" t="s">
        <v>470</v>
      </c>
      <c r="E296" s="427"/>
      <c r="F296" s="427"/>
      <c r="G296" s="427"/>
      <c r="H296" s="408"/>
      <c r="I296" s="408"/>
      <c r="J296" s="408"/>
      <c r="K296" s="408"/>
      <c r="L296" s="408"/>
      <c r="M296" s="408"/>
      <c r="N296" s="408"/>
      <c r="O296" s="408"/>
      <c r="P296" s="428"/>
      <c r="Q296" s="428"/>
      <c r="R296" s="428"/>
      <c r="S296" s="428"/>
      <c r="T296" s="428"/>
      <c r="U296" s="428"/>
      <c r="V296" s="428"/>
      <c r="W296" s="428"/>
      <c r="Y296" s="445"/>
      <c r="Z296" s="412"/>
      <c r="AA296" s="412"/>
      <c r="AB296" s="1047"/>
      <c r="AC296" s="1041" t="s">
        <v>471</v>
      </c>
      <c r="AD296" s="1041"/>
      <c r="AE296" s="1041"/>
      <c r="AF296" s="1049">
        <f t="shared" si="0"/>
        <v>0</v>
      </c>
      <c r="AG296" s="1050"/>
      <c r="AH296" s="1051"/>
      <c r="AI296" s="430"/>
      <c r="AJ296" s="430"/>
      <c r="AU296" s="269"/>
      <c r="AV296" s="269"/>
      <c r="AW296" s="269"/>
    </row>
    <row r="297" spans="1:49" ht="15" customHeight="1">
      <c r="A297" s="261"/>
      <c r="B297" s="408"/>
      <c r="C297" s="446"/>
      <c r="D297" s="447"/>
      <c r="E297" s="427"/>
      <c r="F297" s="427"/>
      <c r="G297" s="427"/>
      <c r="H297" s="408"/>
      <c r="I297" s="408"/>
      <c r="J297" s="408"/>
      <c r="K297" s="408"/>
      <c r="L297" s="408"/>
      <c r="M297" s="408"/>
      <c r="N297" s="408"/>
      <c r="O297" s="408"/>
      <c r="P297" s="428"/>
      <c r="Q297" s="428"/>
      <c r="R297" s="428"/>
      <c r="S297" s="428"/>
      <c r="T297" s="428"/>
      <c r="U297" s="428"/>
      <c r="V297" s="428"/>
      <c r="W297" s="428"/>
      <c r="Y297" s="445"/>
      <c r="Z297" s="412"/>
      <c r="AA297" s="412"/>
      <c r="AB297" s="1047"/>
      <c r="AC297" s="1041" t="s">
        <v>472</v>
      </c>
      <c r="AD297" s="1041"/>
      <c r="AE297" s="1041"/>
      <c r="AF297" s="1049">
        <f>SUM(AG260:AG284)-SUM(AF287:AF296)-AF299</f>
        <v>0</v>
      </c>
      <c r="AG297" s="1050"/>
      <c r="AH297" s="1051"/>
      <c r="AI297" s="430"/>
      <c r="AJ297" s="430"/>
      <c r="AU297" s="269"/>
      <c r="AV297" s="269"/>
      <c r="AW297" s="269"/>
    </row>
    <row r="298" spans="1:36" ht="13.5" customHeight="1">
      <c r="A298" s="273"/>
      <c r="B298" s="269"/>
      <c r="C298" s="269"/>
      <c r="D298" s="269"/>
      <c r="E298" s="269"/>
      <c r="F298" s="269"/>
      <c r="G298" s="269"/>
      <c r="H298" s="269"/>
      <c r="I298" s="312"/>
      <c r="J298" s="269"/>
      <c r="K298" s="269"/>
      <c r="L298" s="269"/>
      <c r="M298" s="269"/>
      <c r="N298" s="269"/>
      <c r="O298" s="269"/>
      <c r="P298" s="269"/>
      <c r="Q298" s="269"/>
      <c r="R298" s="269"/>
      <c r="S298" s="269"/>
      <c r="T298" s="269"/>
      <c r="U298" s="269"/>
      <c r="V298" s="269"/>
      <c r="W298" s="269"/>
      <c r="Y298" s="445"/>
      <c r="Z298" s="412"/>
      <c r="AA298" s="412"/>
      <c r="AB298" s="1047"/>
      <c r="AC298" s="1041" t="s">
        <v>473</v>
      </c>
      <c r="AD298" s="1041"/>
      <c r="AE298" s="1041"/>
      <c r="AF298" s="1049">
        <f>SUM(AF287:AH297)</f>
        <v>0</v>
      </c>
      <c r="AG298" s="1050"/>
      <c r="AH298" s="1051"/>
      <c r="AI298" s="269"/>
      <c r="AJ298" s="269"/>
    </row>
    <row r="299" spans="1:49" ht="15" customHeight="1">
      <c r="A299" s="261"/>
      <c r="B299" s="408"/>
      <c r="C299" s="446"/>
      <c r="D299" s="447"/>
      <c r="E299" s="427"/>
      <c r="F299" s="427"/>
      <c r="G299" s="427"/>
      <c r="H299" s="408"/>
      <c r="I299" s="408"/>
      <c r="J299" s="408"/>
      <c r="K299" s="408"/>
      <c r="L299" s="408"/>
      <c r="M299" s="408"/>
      <c r="N299" s="408"/>
      <c r="O299" s="408"/>
      <c r="P299" s="428"/>
      <c r="Q299" s="428"/>
      <c r="R299" s="428"/>
      <c r="S299" s="428"/>
      <c r="T299" s="428"/>
      <c r="U299" s="428"/>
      <c r="V299" s="428"/>
      <c r="W299" s="428"/>
      <c r="Y299" s="445"/>
      <c r="Z299" s="412"/>
      <c r="AA299" s="412"/>
      <c r="AB299" s="1048"/>
      <c r="AC299" s="861" t="s">
        <v>474</v>
      </c>
      <c r="AD299" s="862"/>
      <c r="AE299" s="863"/>
      <c r="AF299" s="1049">
        <f>SUMIF($AE$260:$AE$284,"○",$AG$260:$AG$284)</f>
        <v>0</v>
      </c>
      <c r="AG299" s="1050"/>
      <c r="AH299" s="1051"/>
      <c r="AI299" s="430"/>
      <c r="AJ299" s="430"/>
      <c r="AU299" s="269"/>
      <c r="AV299" s="269"/>
      <c r="AW299" s="269"/>
    </row>
    <row r="300" spans="1:34" ht="15" customHeight="1">
      <c r="A300" s="394" t="s">
        <v>475</v>
      </c>
      <c r="B300" s="448"/>
      <c r="C300" s="273"/>
      <c r="D300" s="273"/>
      <c r="E300" s="273"/>
      <c r="F300" s="273"/>
      <c r="G300" s="273"/>
      <c r="H300" s="273"/>
      <c r="I300" s="273"/>
      <c r="J300" s="273"/>
      <c r="K300" s="273"/>
      <c r="L300" s="273"/>
      <c r="M300" s="273"/>
      <c r="N300" s="273"/>
      <c r="O300" s="273"/>
      <c r="P300" s="273"/>
      <c r="Q300" s="273"/>
      <c r="R300" s="273"/>
      <c r="S300" s="273"/>
      <c r="T300" s="273"/>
      <c r="U300" s="273"/>
      <c r="V300" s="273"/>
      <c r="W300" s="325"/>
      <c r="X300" s="273"/>
      <c r="Y300" s="273"/>
      <c r="Z300" s="273"/>
      <c r="AA300" s="261"/>
      <c r="AB300" s="449"/>
      <c r="AC300" s="450"/>
      <c r="AD300" s="450"/>
      <c r="AE300" s="450"/>
      <c r="AF300" s="451"/>
      <c r="AG300" s="451"/>
      <c r="AH300" s="451"/>
    </row>
    <row r="301" spans="2:34" ht="15" customHeight="1">
      <c r="B301" s="448"/>
      <c r="C301" s="273"/>
      <c r="D301" s="273"/>
      <c r="E301" s="273"/>
      <c r="F301" s="273"/>
      <c r="G301" s="273"/>
      <c r="H301" s="273"/>
      <c r="I301" s="273"/>
      <c r="J301" s="273"/>
      <c r="K301" s="273"/>
      <c r="L301" s="273"/>
      <c r="M301" s="273"/>
      <c r="N301" s="273"/>
      <c r="O301" s="273"/>
      <c r="P301" s="273"/>
      <c r="Q301" s="273"/>
      <c r="R301" s="273"/>
      <c r="S301" s="273"/>
      <c r="T301" s="273"/>
      <c r="U301" s="273"/>
      <c r="V301" s="273"/>
      <c r="W301" s="325"/>
      <c r="X301" s="273"/>
      <c r="Y301" s="273"/>
      <c r="Z301" s="273"/>
      <c r="AA301" s="261"/>
      <c r="AB301" s="261"/>
      <c r="AC301" s="261"/>
      <c r="AD301" s="261"/>
      <c r="AE301" s="261"/>
      <c r="AF301" s="261"/>
      <c r="AG301" s="261"/>
      <c r="AH301" s="261"/>
    </row>
    <row r="302" spans="2:34" ht="24" customHeight="1">
      <c r="B302" s="1071" t="s">
        <v>476</v>
      </c>
      <c r="C302" s="1052" t="s">
        <v>477</v>
      </c>
      <c r="D302" s="1053"/>
      <c r="E302" s="1053"/>
      <c r="F302" s="1053"/>
      <c r="G302" s="1054"/>
      <c r="H302" s="1055"/>
      <c r="I302" s="1056"/>
      <c r="J302" s="1056"/>
      <c r="K302" s="1056"/>
      <c r="L302" s="1056"/>
      <c r="M302" s="1056"/>
      <c r="N302" s="1056"/>
      <c r="O302" s="1056"/>
      <c r="P302" s="1056"/>
      <c r="Q302" s="1057"/>
      <c r="R302" s="452"/>
      <c r="S302" s="1060" t="s">
        <v>478</v>
      </c>
      <c r="T302" s="1052" t="s">
        <v>477</v>
      </c>
      <c r="U302" s="1053"/>
      <c r="V302" s="1053"/>
      <c r="W302" s="1053"/>
      <c r="X302" s="1053"/>
      <c r="Y302" s="1055"/>
      <c r="Z302" s="1058"/>
      <c r="AA302" s="1058"/>
      <c r="AB302" s="1058"/>
      <c r="AC302" s="1058"/>
      <c r="AD302" s="1058"/>
      <c r="AE302" s="1058"/>
      <c r="AF302" s="1058"/>
      <c r="AG302" s="1058"/>
      <c r="AH302" s="1059"/>
    </row>
    <row r="303" spans="2:34" ht="24" customHeight="1">
      <c r="B303" s="1072"/>
      <c r="C303" s="1052" t="s">
        <v>479</v>
      </c>
      <c r="D303" s="1053"/>
      <c r="E303" s="1053"/>
      <c r="F303" s="1053"/>
      <c r="G303" s="1054"/>
      <c r="H303" s="1055"/>
      <c r="I303" s="1056"/>
      <c r="J303" s="1056"/>
      <c r="K303" s="1056"/>
      <c r="L303" s="1056"/>
      <c r="M303" s="1056"/>
      <c r="N303" s="1056"/>
      <c r="O303" s="1056"/>
      <c r="P303" s="1056"/>
      <c r="Q303" s="1057"/>
      <c r="R303" s="452"/>
      <c r="S303" s="1061"/>
      <c r="T303" s="1052" t="s">
        <v>479</v>
      </c>
      <c r="U303" s="1053"/>
      <c r="V303" s="1053"/>
      <c r="W303" s="1053"/>
      <c r="X303" s="1053"/>
      <c r="Y303" s="1055"/>
      <c r="Z303" s="1058"/>
      <c r="AA303" s="1058"/>
      <c r="AB303" s="1058"/>
      <c r="AC303" s="1058"/>
      <c r="AD303" s="1058"/>
      <c r="AE303" s="1058"/>
      <c r="AF303" s="1058"/>
      <c r="AG303" s="1058"/>
      <c r="AH303" s="1059"/>
    </row>
    <row r="304" spans="2:34" ht="24" customHeight="1">
      <c r="B304" s="1072"/>
      <c r="C304" s="1052" t="s">
        <v>480</v>
      </c>
      <c r="D304" s="1053"/>
      <c r="E304" s="1053"/>
      <c r="F304" s="1053"/>
      <c r="G304" s="1054"/>
      <c r="H304" s="1055"/>
      <c r="I304" s="1056"/>
      <c r="J304" s="1056"/>
      <c r="K304" s="1056"/>
      <c r="L304" s="1056"/>
      <c r="M304" s="1056"/>
      <c r="N304" s="1056"/>
      <c r="O304" s="1056"/>
      <c r="P304" s="1056"/>
      <c r="Q304" s="1057"/>
      <c r="R304" s="452"/>
      <c r="S304" s="1061"/>
      <c r="T304" s="1052" t="s">
        <v>480</v>
      </c>
      <c r="U304" s="1053"/>
      <c r="V304" s="1053"/>
      <c r="W304" s="1053"/>
      <c r="X304" s="1053"/>
      <c r="Y304" s="1055"/>
      <c r="Z304" s="1058"/>
      <c r="AA304" s="1058"/>
      <c r="AB304" s="1058"/>
      <c r="AC304" s="1058"/>
      <c r="AD304" s="1058"/>
      <c r="AE304" s="1058"/>
      <c r="AF304" s="1058"/>
      <c r="AG304" s="1058"/>
      <c r="AH304" s="1059"/>
    </row>
    <row r="305" spans="2:34" ht="24" customHeight="1">
      <c r="B305" s="1072"/>
      <c r="C305" s="1052" t="s">
        <v>481</v>
      </c>
      <c r="D305" s="1053"/>
      <c r="E305" s="1053"/>
      <c r="F305" s="1053"/>
      <c r="G305" s="1054"/>
      <c r="H305" s="1055"/>
      <c r="I305" s="1056"/>
      <c r="J305" s="1056"/>
      <c r="K305" s="1056"/>
      <c r="L305" s="1056"/>
      <c r="M305" s="1056"/>
      <c r="N305" s="1056"/>
      <c r="O305" s="1056"/>
      <c r="P305" s="1056"/>
      <c r="Q305" s="1057"/>
      <c r="R305" s="452"/>
      <c r="S305" s="1062"/>
      <c r="T305" s="1052" t="s">
        <v>482</v>
      </c>
      <c r="U305" s="1053"/>
      <c r="V305" s="1053"/>
      <c r="W305" s="1053"/>
      <c r="X305" s="1053"/>
      <c r="Y305" s="1055"/>
      <c r="Z305" s="1058"/>
      <c r="AA305" s="1058"/>
      <c r="AB305" s="1058"/>
      <c r="AC305" s="1058"/>
      <c r="AD305" s="1058"/>
      <c r="AE305" s="1058"/>
      <c r="AF305" s="1058"/>
      <c r="AG305" s="1058"/>
      <c r="AH305" s="1059"/>
    </row>
    <row r="306" spans="2:34" ht="24" customHeight="1">
      <c r="B306" s="1073"/>
      <c r="C306" s="1074" t="s">
        <v>483</v>
      </c>
      <c r="D306" s="1075"/>
      <c r="E306" s="1075"/>
      <c r="F306" s="1075"/>
      <c r="G306" s="1076"/>
      <c r="H306" s="1055"/>
      <c r="I306" s="1056"/>
      <c r="J306" s="1056"/>
      <c r="K306" s="1056"/>
      <c r="L306" s="1056"/>
      <c r="M306" s="1056"/>
      <c r="N306" s="1056"/>
      <c r="O306" s="1056"/>
      <c r="P306" s="1056"/>
      <c r="Q306" s="1057"/>
      <c r="R306" s="453"/>
      <c r="S306" s="454"/>
      <c r="T306" s="454"/>
      <c r="U306" s="454"/>
      <c r="V306" s="454"/>
      <c r="W306" s="454"/>
      <c r="X306" s="454"/>
      <c r="Y306" s="454"/>
      <c r="Z306" s="454"/>
      <c r="AA306" s="454"/>
      <c r="AB306" s="454"/>
      <c r="AC306" s="454"/>
      <c r="AD306" s="454"/>
      <c r="AE306" s="454"/>
      <c r="AF306" s="454"/>
      <c r="AG306" s="454"/>
      <c r="AH306" s="261"/>
    </row>
    <row r="307" ht="13.5">
      <c r="AH307" s="258">
        <f>$AH$1</f>
      </c>
    </row>
    <row r="308" spans="1:39" ht="15" customHeight="1">
      <c r="A308" s="306"/>
      <c r="B308" s="307"/>
      <c r="C308" s="269"/>
      <c r="D308" s="269"/>
      <c r="E308" s="269"/>
      <c r="F308" s="269"/>
      <c r="G308" s="269"/>
      <c r="H308" s="269"/>
      <c r="I308" s="269"/>
      <c r="J308" s="269"/>
      <c r="K308" s="269"/>
      <c r="L308" s="269"/>
      <c r="M308" s="272"/>
      <c r="N308" s="272"/>
      <c r="O308" s="272"/>
      <c r="P308" s="272"/>
      <c r="Q308" s="272"/>
      <c r="R308" s="273"/>
      <c r="S308" s="273"/>
      <c r="T308" s="273"/>
      <c r="U308" s="284"/>
      <c r="V308" s="269"/>
      <c r="W308" s="269"/>
      <c r="X308" s="269"/>
      <c r="Y308" s="269"/>
      <c r="Z308" s="269"/>
      <c r="AA308" s="284"/>
      <c r="AB308" s="269"/>
      <c r="AC308" s="269"/>
      <c r="AD308" s="269"/>
      <c r="AE308" s="269"/>
      <c r="AF308" s="269"/>
      <c r="AG308" s="269"/>
      <c r="AH308" s="264" t="s">
        <v>289</v>
      </c>
      <c r="AI308" s="269"/>
      <c r="AJ308" s="269"/>
      <c r="AK308" s="269"/>
      <c r="AL308" s="269"/>
      <c r="AM308" s="269"/>
    </row>
    <row r="309" spans="1:39" ht="15" customHeight="1">
      <c r="A309" s="306"/>
      <c r="B309" s="307"/>
      <c r="C309" s="269"/>
      <c r="D309" s="269"/>
      <c r="E309" s="269"/>
      <c r="F309" s="269"/>
      <c r="G309" s="269"/>
      <c r="H309" s="269"/>
      <c r="I309" s="269"/>
      <c r="J309" s="269"/>
      <c r="K309" s="269"/>
      <c r="L309" s="269"/>
      <c r="M309" s="272"/>
      <c r="N309" s="272"/>
      <c r="O309" s="272"/>
      <c r="P309" s="272"/>
      <c r="Q309" s="272"/>
      <c r="R309" s="273"/>
      <c r="S309" s="273"/>
      <c r="T309" s="273"/>
      <c r="U309" s="284"/>
      <c r="V309" s="269"/>
      <c r="W309" s="269"/>
      <c r="X309" s="269"/>
      <c r="Y309" s="269"/>
      <c r="Z309" s="269"/>
      <c r="AA309" s="284"/>
      <c r="AB309" s="269"/>
      <c r="AC309" s="269"/>
      <c r="AD309" s="269"/>
      <c r="AE309" s="269"/>
      <c r="AF309" s="269"/>
      <c r="AG309" s="269"/>
      <c r="AH309" s="264" t="s">
        <v>484</v>
      </c>
      <c r="AI309" s="269"/>
      <c r="AJ309" s="269"/>
      <c r="AK309" s="269"/>
      <c r="AL309" s="269"/>
      <c r="AM309" s="269"/>
    </row>
    <row r="310" spans="1:39" ht="21.75" customHeight="1">
      <c r="A310" s="455" t="s">
        <v>485</v>
      </c>
      <c r="B310" s="456" t="s">
        <v>486</v>
      </c>
      <c r="C310" s="269"/>
      <c r="D310" s="269"/>
      <c r="E310" s="269"/>
      <c r="F310" s="269"/>
      <c r="G310" s="269"/>
      <c r="H310" s="269"/>
      <c r="I310" s="269"/>
      <c r="J310" s="269"/>
      <c r="K310" s="269"/>
      <c r="L310" s="269"/>
      <c r="M310" s="269"/>
      <c r="N310" s="269"/>
      <c r="O310" s="269"/>
      <c r="P310" s="269"/>
      <c r="Q310" s="269"/>
      <c r="R310" s="269"/>
      <c r="S310" s="269"/>
      <c r="T310" s="269"/>
      <c r="U310" s="269"/>
      <c r="V310" s="269"/>
      <c r="W310" s="269"/>
      <c r="X310" s="393"/>
      <c r="Y310" s="393"/>
      <c r="Z310" s="393"/>
      <c r="AA310" s="393"/>
      <c r="AB310" s="393"/>
      <c r="AC310" s="393"/>
      <c r="AD310" s="393"/>
      <c r="AE310" s="393"/>
      <c r="AF310" s="393"/>
      <c r="AG310" s="393"/>
      <c r="AI310" s="269"/>
      <c r="AJ310" s="269"/>
      <c r="AK310" s="269"/>
      <c r="AL310" s="269"/>
      <c r="AM310" s="269"/>
    </row>
    <row r="311" spans="1:39" ht="12" customHeight="1">
      <c r="A311" s="455"/>
      <c r="B311" s="456"/>
      <c r="C311" s="269"/>
      <c r="D311" s="269"/>
      <c r="E311" s="269"/>
      <c r="F311" s="269"/>
      <c r="G311" s="269"/>
      <c r="H311" s="269"/>
      <c r="I311" s="269"/>
      <c r="J311" s="269"/>
      <c r="K311" s="269"/>
      <c r="L311" s="269"/>
      <c r="M311" s="269"/>
      <c r="N311" s="269"/>
      <c r="O311" s="269"/>
      <c r="P311" s="269"/>
      <c r="Q311" s="269"/>
      <c r="R311" s="269"/>
      <c r="S311" s="269"/>
      <c r="T311" s="269"/>
      <c r="U311" s="269"/>
      <c r="V311" s="269"/>
      <c r="W311" s="269"/>
      <c r="X311" s="393"/>
      <c r="Y311" s="393"/>
      <c r="Z311" s="393"/>
      <c r="AA311" s="393"/>
      <c r="AB311" s="393"/>
      <c r="AC311" s="393"/>
      <c r="AD311" s="393"/>
      <c r="AE311" s="393"/>
      <c r="AF311" s="393"/>
      <c r="AG311" s="393"/>
      <c r="AI311" s="269"/>
      <c r="AJ311" s="269"/>
      <c r="AK311" s="269"/>
      <c r="AL311" s="269"/>
      <c r="AM311" s="269"/>
    </row>
    <row r="312" spans="1:39" ht="15" customHeight="1">
      <c r="A312" s="344"/>
      <c r="B312" s="457" t="s">
        <v>803</v>
      </c>
      <c r="C312" s="457"/>
      <c r="D312" s="457"/>
      <c r="E312" s="457"/>
      <c r="F312" s="457"/>
      <c r="G312" s="457"/>
      <c r="H312" s="457"/>
      <c r="I312" s="457"/>
      <c r="J312" s="457"/>
      <c r="K312" s="457"/>
      <c r="L312" s="457"/>
      <c r="M312" s="457"/>
      <c r="N312" s="457"/>
      <c r="O312" s="457"/>
      <c r="P312" s="457"/>
      <c r="Q312" s="457"/>
      <c r="R312" s="457"/>
      <c r="S312" s="457"/>
      <c r="T312" s="457"/>
      <c r="U312" s="457"/>
      <c r="V312" s="457"/>
      <c r="W312" s="457"/>
      <c r="X312" s="457"/>
      <c r="Y312" s="457"/>
      <c r="Z312" s="457"/>
      <c r="AA312" s="457"/>
      <c r="AI312" s="269"/>
      <c r="AJ312" s="269"/>
      <c r="AK312" s="269"/>
      <c r="AL312" s="269"/>
      <c r="AM312" s="269"/>
    </row>
    <row r="313" spans="1:39" ht="15" customHeight="1" thickBot="1">
      <c r="A313" s="344"/>
      <c r="B313" s="1065" t="s">
        <v>487</v>
      </c>
      <c r="C313" s="1065"/>
      <c r="D313" s="1065"/>
      <c r="E313" s="1065"/>
      <c r="F313" s="1065"/>
      <c r="G313" s="1065"/>
      <c r="H313" s="1065"/>
      <c r="I313" s="1065"/>
      <c r="J313" s="1065"/>
      <c r="K313" s="1065"/>
      <c r="L313" s="1065"/>
      <c r="M313" s="1065"/>
      <c r="N313" s="1065"/>
      <c r="O313" s="1065"/>
      <c r="P313" s="1065"/>
      <c r="Q313" s="1065"/>
      <c r="R313" s="1065"/>
      <c r="S313" s="1065"/>
      <c r="T313" s="1065"/>
      <c r="U313" s="1065"/>
      <c r="V313" s="1065"/>
      <c r="W313" s="1065"/>
      <c r="X313" s="1065"/>
      <c r="Y313" s="1065"/>
      <c r="Z313" s="1065"/>
      <c r="AA313" s="1065"/>
      <c r="AB313" s="458"/>
      <c r="AC313" s="269"/>
      <c r="AD313" s="344"/>
      <c r="AE313" s="344"/>
      <c r="AF313" s="344"/>
      <c r="AG313" s="344"/>
      <c r="AH313" s="344"/>
      <c r="AI313" s="269"/>
      <c r="AJ313" s="269"/>
      <c r="AK313" s="269"/>
      <c r="AL313" s="269"/>
      <c r="AM313" s="269"/>
    </row>
    <row r="314" spans="1:39" ht="15" customHeight="1" thickBot="1" thickTop="1">
      <c r="A314" s="344"/>
      <c r="B314" s="1066" t="s">
        <v>488</v>
      </c>
      <c r="C314" s="1067"/>
      <c r="D314" s="1067"/>
      <c r="E314" s="1067"/>
      <c r="F314" s="1067"/>
      <c r="G314" s="1068"/>
      <c r="H314" s="459"/>
      <c r="I314" s="459"/>
      <c r="J314" s="459"/>
      <c r="K314" s="459"/>
      <c r="L314" s="459"/>
      <c r="M314" s="459"/>
      <c r="N314" s="459"/>
      <c r="O314" s="459"/>
      <c r="P314" s="459"/>
      <c r="Q314" s="459"/>
      <c r="R314" s="459"/>
      <c r="S314" s="459"/>
      <c r="T314" s="459"/>
      <c r="U314" s="459"/>
      <c r="V314" s="459"/>
      <c r="W314" s="459"/>
      <c r="X314" s="1069" t="s">
        <v>489</v>
      </c>
      <c r="Y314" s="1069"/>
      <c r="Z314" s="1069"/>
      <c r="AA314" s="1070"/>
      <c r="AB314" s="460" t="s">
        <v>490</v>
      </c>
      <c r="AC314" s="461"/>
      <c r="AD314" s="1063"/>
      <c r="AE314" s="1063"/>
      <c r="AF314" s="1063"/>
      <c r="AG314" s="1063"/>
      <c r="AH314" s="1064"/>
      <c r="AI314" s="269"/>
      <c r="AJ314" s="269"/>
      <c r="AK314" s="269"/>
      <c r="AL314" s="269"/>
      <c r="AM314" s="269"/>
    </row>
    <row r="315" spans="1:39" ht="15" customHeight="1" thickTop="1">
      <c r="A315" s="462"/>
      <c r="B315" s="463" t="s">
        <v>491</v>
      </c>
      <c r="C315" s="464"/>
      <c r="D315" s="464"/>
      <c r="E315" s="464"/>
      <c r="F315" s="464"/>
      <c r="G315" s="464"/>
      <c r="H315" s="464"/>
      <c r="I315" s="464"/>
      <c r="J315" s="464"/>
      <c r="K315" s="464"/>
      <c r="L315" s="464"/>
      <c r="M315" s="464"/>
      <c r="N315" s="464"/>
      <c r="O315" s="464"/>
      <c r="P315" s="464"/>
      <c r="Q315" s="464"/>
      <c r="R315" s="464"/>
      <c r="S315" s="464"/>
      <c r="T315" s="464"/>
      <c r="U315" s="464"/>
      <c r="V315" s="464"/>
      <c r="W315" s="464"/>
      <c r="X315" s="464"/>
      <c r="Y315" s="464"/>
      <c r="Z315" s="464"/>
      <c r="AA315" s="464"/>
      <c r="AB315" s="464"/>
      <c r="AC315" s="464"/>
      <c r="AD315" s="464"/>
      <c r="AE315" s="464"/>
      <c r="AF315" s="464"/>
      <c r="AG315" s="464"/>
      <c r="AH315" s="464"/>
      <c r="AI315" s="269"/>
      <c r="AJ315" s="269"/>
      <c r="AK315" s="269"/>
      <c r="AL315" s="269"/>
      <c r="AM315" s="269"/>
    </row>
    <row r="316" spans="1:39" ht="15" customHeight="1">
      <c r="A316" s="462"/>
      <c r="B316" s="1089" t="s">
        <v>492</v>
      </c>
      <c r="C316" s="1090"/>
      <c r="D316" s="1090"/>
      <c r="E316" s="1090"/>
      <c r="F316" s="1090"/>
      <c r="G316" s="1090"/>
      <c r="H316" s="1090"/>
      <c r="I316" s="1090"/>
      <c r="J316" s="1090"/>
      <c r="K316" s="1090"/>
      <c r="L316" s="1090"/>
      <c r="M316" s="1090"/>
      <c r="N316" s="1090"/>
      <c r="O316" s="1090"/>
      <c r="P316" s="1090"/>
      <c r="Q316" s="1091"/>
      <c r="R316" s="1092" t="s">
        <v>99</v>
      </c>
      <c r="S316" s="1092"/>
      <c r="T316" s="1092"/>
      <c r="U316" s="1092" t="s">
        <v>493</v>
      </c>
      <c r="V316" s="1092"/>
      <c r="W316" s="1092"/>
      <c r="X316" s="1092"/>
      <c r="Y316" s="1077" t="s">
        <v>494</v>
      </c>
      <c r="Z316" s="1079"/>
      <c r="AA316" s="1077" t="s">
        <v>495</v>
      </c>
      <c r="AB316" s="1078"/>
      <c r="AC316" s="1078"/>
      <c r="AD316" s="1078"/>
      <c r="AE316" s="1078"/>
      <c r="AF316" s="1078"/>
      <c r="AG316" s="1078"/>
      <c r="AH316" s="1079"/>
      <c r="AI316" s="269"/>
      <c r="AJ316" s="269"/>
      <c r="AK316" s="269"/>
      <c r="AL316" s="269"/>
      <c r="AM316" s="269"/>
    </row>
    <row r="317" spans="1:39" ht="15" customHeight="1">
      <c r="A317" s="462"/>
      <c r="B317" s="1080" t="s">
        <v>496</v>
      </c>
      <c r="C317" s="1081"/>
      <c r="D317" s="1081"/>
      <c r="E317" s="1081"/>
      <c r="F317" s="1081"/>
      <c r="G317" s="1081"/>
      <c r="H317" s="1081"/>
      <c r="I317" s="1081"/>
      <c r="J317" s="1081"/>
      <c r="K317" s="1081"/>
      <c r="L317" s="1081"/>
      <c r="M317" s="1081"/>
      <c r="N317" s="1081"/>
      <c r="O317" s="1081"/>
      <c r="P317" s="1081"/>
      <c r="Q317" s="1082"/>
      <c r="R317" s="1083" t="s">
        <v>497</v>
      </c>
      <c r="S317" s="1083"/>
      <c r="T317" s="1083"/>
      <c r="U317" s="1084"/>
      <c r="V317" s="1084"/>
      <c r="W317" s="1084"/>
      <c r="X317" s="1084"/>
      <c r="Y317" s="1085" t="s">
        <v>498</v>
      </c>
      <c r="Z317" s="1086"/>
      <c r="AA317" s="1087" t="s">
        <v>499</v>
      </c>
      <c r="AB317" s="1087"/>
      <c r="AC317" s="1087"/>
      <c r="AD317" s="1087"/>
      <c r="AE317" s="1087"/>
      <c r="AF317" s="1087"/>
      <c r="AG317" s="1087"/>
      <c r="AH317" s="1088"/>
      <c r="AI317" s="269"/>
      <c r="AJ317" s="269"/>
      <c r="AK317" s="269"/>
      <c r="AL317" s="269"/>
      <c r="AM317" s="269"/>
    </row>
    <row r="318" spans="1:39" ht="15" customHeight="1">
      <c r="A318" s="462"/>
      <c r="B318" s="1080" t="s">
        <v>500</v>
      </c>
      <c r="C318" s="1081"/>
      <c r="D318" s="1081"/>
      <c r="E318" s="1081"/>
      <c r="F318" s="1081"/>
      <c r="G318" s="1081"/>
      <c r="H318" s="1081"/>
      <c r="I318" s="1081"/>
      <c r="J318" s="1081"/>
      <c r="K318" s="1081"/>
      <c r="L318" s="1081"/>
      <c r="M318" s="1081"/>
      <c r="N318" s="1081"/>
      <c r="O318" s="1081"/>
      <c r="P318" s="1081"/>
      <c r="Q318" s="1082"/>
      <c r="R318" s="1083" t="s">
        <v>501</v>
      </c>
      <c r="S318" s="1083"/>
      <c r="T318" s="1083"/>
      <c r="U318" s="1093">
        <f>IF(AI321=2,"",AA384)</f>
      </c>
      <c r="V318" s="1093"/>
      <c r="W318" s="1093"/>
      <c r="X318" s="1093"/>
      <c r="Y318" s="1085" t="s">
        <v>498</v>
      </c>
      <c r="Z318" s="1086"/>
      <c r="AA318" s="1087" t="s">
        <v>502</v>
      </c>
      <c r="AB318" s="1087"/>
      <c r="AC318" s="1087"/>
      <c r="AD318" s="1087"/>
      <c r="AE318" s="1087"/>
      <c r="AF318" s="1087"/>
      <c r="AG318" s="1087"/>
      <c r="AH318" s="1088"/>
      <c r="AI318" s="269"/>
      <c r="AJ318" s="269"/>
      <c r="AK318" s="269"/>
      <c r="AL318" s="269"/>
      <c r="AM318" s="269"/>
    </row>
    <row r="319" spans="1:39" ht="15" customHeight="1">
      <c r="A319" s="462"/>
      <c r="B319" s="463" t="s">
        <v>503</v>
      </c>
      <c r="C319" s="464"/>
      <c r="D319" s="464"/>
      <c r="E319" s="464"/>
      <c r="F319" s="464"/>
      <c r="G319" s="464"/>
      <c r="H319" s="464"/>
      <c r="I319" s="464"/>
      <c r="J319" s="464"/>
      <c r="K319" s="464"/>
      <c r="L319" s="464"/>
      <c r="M319" s="464"/>
      <c r="N319" s="464"/>
      <c r="O319" s="464"/>
      <c r="P319" s="464"/>
      <c r="Q319" s="464"/>
      <c r="R319" s="465"/>
      <c r="S319" s="464"/>
      <c r="T319" s="464"/>
      <c r="U319" s="465"/>
      <c r="V319" s="464"/>
      <c r="W319" s="464"/>
      <c r="X319" s="464"/>
      <c r="Y319" s="466"/>
      <c r="Z319" s="466"/>
      <c r="AA319" s="466"/>
      <c r="AB319" s="466"/>
      <c r="AC319" s="466"/>
      <c r="AD319" s="467"/>
      <c r="AE319" s="467"/>
      <c r="AF319" s="467"/>
      <c r="AG319" s="467"/>
      <c r="AH319" s="467"/>
      <c r="AI319" s="269"/>
      <c r="AJ319" s="269"/>
      <c r="AK319" s="269"/>
      <c r="AL319" s="269"/>
      <c r="AM319" s="269"/>
    </row>
    <row r="320" spans="1:39" ht="15" customHeight="1">
      <c r="A320" s="462"/>
      <c r="B320" s="1089" t="s">
        <v>492</v>
      </c>
      <c r="C320" s="1090"/>
      <c r="D320" s="1090"/>
      <c r="E320" s="1090"/>
      <c r="F320" s="1090"/>
      <c r="G320" s="1090"/>
      <c r="H320" s="1090"/>
      <c r="I320" s="1090"/>
      <c r="J320" s="1090"/>
      <c r="K320" s="1090"/>
      <c r="L320" s="1090"/>
      <c r="M320" s="1090"/>
      <c r="N320" s="1090"/>
      <c r="O320" s="1090"/>
      <c r="P320" s="1090"/>
      <c r="Q320" s="1091"/>
      <c r="R320" s="1092" t="s">
        <v>99</v>
      </c>
      <c r="S320" s="1092"/>
      <c r="T320" s="1092"/>
      <c r="U320" s="1092" t="s">
        <v>493</v>
      </c>
      <c r="V320" s="1092"/>
      <c r="W320" s="1092"/>
      <c r="X320" s="1092"/>
      <c r="Y320" s="1077" t="s">
        <v>494</v>
      </c>
      <c r="Z320" s="1079"/>
      <c r="AA320" s="1077" t="s">
        <v>495</v>
      </c>
      <c r="AB320" s="1078"/>
      <c r="AC320" s="1078"/>
      <c r="AD320" s="1078"/>
      <c r="AE320" s="1078"/>
      <c r="AF320" s="1078"/>
      <c r="AG320" s="1078"/>
      <c r="AH320" s="1079"/>
      <c r="AI320" s="269"/>
      <c r="AJ320" s="269"/>
      <c r="AK320" s="269"/>
      <c r="AL320" s="269"/>
      <c r="AM320" s="269"/>
    </row>
    <row r="321" spans="1:39" ht="15" customHeight="1">
      <c r="A321" s="462"/>
      <c r="B321" s="1096" t="s">
        <v>504</v>
      </c>
      <c r="C321" s="1097"/>
      <c r="D321" s="1102" t="s">
        <v>505</v>
      </c>
      <c r="E321" s="1103"/>
      <c r="F321" s="1104"/>
      <c r="G321" s="1111" t="s">
        <v>506</v>
      </c>
      <c r="H321" s="1112"/>
      <c r="I321" s="1112"/>
      <c r="J321" s="1112"/>
      <c r="K321" s="1112"/>
      <c r="L321" s="1112"/>
      <c r="M321" s="1112"/>
      <c r="N321" s="1112"/>
      <c r="O321" s="1112"/>
      <c r="P321" s="1112"/>
      <c r="Q321" s="1113"/>
      <c r="R321" s="1083" t="s">
        <v>507</v>
      </c>
      <c r="S321" s="1083"/>
      <c r="T321" s="1083"/>
      <c r="U321" s="1094"/>
      <c r="V321" s="1094"/>
      <c r="W321" s="1094"/>
      <c r="X321" s="1094"/>
      <c r="Y321" s="1085" t="s">
        <v>498</v>
      </c>
      <c r="Z321" s="1086"/>
      <c r="AA321" s="1120" t="s">
        <v>499</v>
      </c>
      <c r="AB321" s="1120"/>
      <c r="AC321" s="1120"/>
      <c r="AD321" s="1120"/>
      <c r="AE321" s="1120"/>
      <c r="AF321" s="1120"/>
      <c r="AG321" s="1120"/>
      <c r="AH321" s="1121"/>
      <c r="AI321" s="468">
        <f>IF(OR(P16="",P26="",Z30="",P46=""),2,IF(OR(P16="Ⅰa",P16="Ⅰb",P16="Ⅱ"),IF(Z30&gt;=1.4,1,0),IF(OR(P16="Ⅲ",P16="Ⅳa",P16="Ⅳb",P16="Ⅴ"),IF(Z30&gt;=1.9,1,0),IF(P16="Ⅵ",IF(Z30&gt;=3.7,1,0),2))))</f>
        <v>2</v>
      </c>
      <c r="AK321" s="269"/>
      <c r="AL321" s="269"/>
      <c r="AM321" s="269"/>
    </row>
    <row r="322" spans="1:39" ht="15" customHeight="1">
      <c r="A322" s="462"/>
      <c r="B322" s="1098"/>
      <c r="C322" s="1099"/>
      <c r="D322" s="1105"/>
      <c r="E322" s="1106"/>
      <c r="F322" s="1107"/>
      <c r="G322" s="1114" t="s">
        <v>508</v>
      </c>
      <c r="H322" s="1115"/>
      <c r="I322" s="1115"/>
      <c r="J322" s="1115"/>
      <c r="K322" s="1083" t="s">
        <v>509</v>
      </c>
      <c r="L322" s="1083"/>
      <c r="M322" s="1083"/>
      <c r="N322" s="1122">
        <f>IF(OR(AI321=2,AI321=1),"",IF(OR(P16="Ⅰa",P16="Ⅰb"),1.6,IF(P16="Ⅱ",1.9,IF(P16="Ⅲ",2.4,IF(OR(P16="Ⅳa",P16="Ⅳb",P16="Ⅴ"),2.7,IF(P16="Ⅵ",3.7,""))))))</f>
      </c>
      <c r="O322" s="1122"/>
      <c r="P322" s="1122"/>
      <c r="Q322" s="1122"/>
      <c r="R322" s="1083" t="s">
        <v>510</v>
      </c>
      <c r="S322" s="1083"/>
      <c r="T322" s="1083"/>
      <c r="U322" s="1084"/>
      <c r="V322" s="1084"/>
      <c r="W322" s="1084"/>
      <c r="X322" s="1084"/>
      <c r="Y322" s="1085" t="s">
        <v>498</v>
      </c>
      <c r="Z322" s="1086"/>
      <c r="AA322" s="1123" t="s">
        <v>511</v>
      </c>
      <c r="AB322" s="1120"/>
      <c r="AC322" s="1120"/>
      <c r="AD322" s="1120"/>
      <c r="AE322" s="1120"/>
      <c r="AF322" s="1120"/>
      <c r="AG322" s="1120"/>
      <c r="AH322" s="1121"/>
      <c r="AI322" s="269"/>
      <c r="AJ322" s="269"/>
      <c r="AK322" s="269"/>
      <c r="AL322" s="269"/>
      <c r="AM322" s="269"/>
    </row>
    <row r="323" spans="1:39" ht="15" customHeight="1">
      <c r="A323" s="462"/>
      <c r="B323" s="1098"/>
      <c r="C323" s="1099"/>
      <c r="D323" s="1105"/>
      <c r="E323" s="1106"/>
      <c r="F323" s="1107"/>
      <c r="G323" s="1116"/>
      <c r="H323" s="1117"/>
      <c r="I323" s="1117"/>
      <c r="J323" s="1117"/>
      <c r="K323" s="1083" t="s">
        <v>512</v>
      </c>
      <c r="L323" s="1083"/>
      <c r="M323" s="1083"/>
      <c r="N323" s="1095">
        <f>IF(OR(AI321=2,AI321=1),"",IF(OR(P16="Ⅰa",P16="Ⅰb",P16="Ⅱ"),1.4,IF(OR(P16="Ⅲ",P16="Ⅳa",P16="Ⅳb",P16="Ⅴ"),1.9,IF(P16="Ⅵ",3.7,""))))</f>
      </c>
      <c r="O323" s="1095"/>
      <c r="P323" s="1095"/>
      <c r="Q323" s="1095"/>
      <c r="R323" s="1083" t="s">
        <v>513</v>
      </c>
      <c r="S323" s="1083"/>
      <c r="T323" s="1083"/>
      <c r="U323" s="1084"/>
      <c r="V323" s="1084"/>
      <c r="W323" s="1084"/>
      <c r="X323" s="1084"/>
      <c r="Y323" s="1085" t="s">
        <v>498</v>
      </c>
      <c r="Z323" s="1086"/>
      <c r="AA323" s="1123" t="s">
        <v>514</v>
      </c>
      <c r="AB323" s="1120"/>
      <c r="AC323" s="1120"/>
      <c r="AD323" s="1120"/>
      <c r="AE323" s="1120"/>
      <c r="AF323" s="1120"/>
      <c r="AG323" s="1120"/>
      <c r="AH323" s="1121"/>
      <c r="AI323" s="269"/>
      <c r="AJ323" s="269"/>
      <c r="AK323" s="269"/>
      <c r="AL323" s="269"/>
      <c r="AM323" s="269"/>
    </row>
    <row r="324" spans="1:39" ht="15" customHeight="1">
      <c r="A324" s="462"/>
      <c r="B324" s="1098"/>
      <c r="C324" s="1099"/>
      <c r="D324" s="1108"/>
      <c r="E324" s="1109"/>
      <c r="F324" s="1110"/>
      <c r="G324" s="1118"/>
      <c r="H324" s="1119"/>
      <c r="I324" s="1119"/>
      <c r="J324" s="1119"/>
      <c r="K324" s="469"/>
      <c r="L324" s="469"/>
      <c r="M324" s="469"/>
      <c r="N324" s="469"/>
      <c r="O324" s="469"/>
      <c r="P324" s="469"/>
      <c r="Q324" s="470"/>
      <c r="R324" s="1083" t="s">
        <v>515</v>
      </c>
      <c r="S324" s="1083"/>
      <c r="T324" s="1083"/>
      <c r="U324" s="1093">
        <f>IF(OR(AI321=1,AI321=2),"",AA402)</f>
      </c>
      <c r="V324" s="1093"/>
      <c r="W324" s="1093"/>
      <c r="X324" s="1093"/>
      <c r="Y324" s="1085" t="s">
        <v>498</v>
      </c>
      <c r="Z324" s="1086"/>
      <c r="AA324" s="1120" t="s">
        <v>516</v>
      </c>
      <c r="AB324" s="1120"/>
      <c r="AC324" s="1120"/>
      <c r="AD324" s="1120"/>
      <c r="AE324" s="1120"/>
      <c r="AF324" s="1120"/>
      <c r="AG324" s="1120"/>
      <c r="AH324" s="1121"/>
      <c r="AI324" s="269"/>
      <c r="AJ324" s="269"/>
      <c r="AK324" s="269"/>
      <c r="AL324" s="269"/>
      <c r="AM324" s="269"/>
    </row>
    <row r="325" spans="1:39" ht="15" customHeight="1">
      <c r="A325" s="462"/>
      <c r="B325" s="1098"/>
      <c r="C325" s="1099"/>
      <c r="D325" s="1102" t="s">
        <v>517</v>
      </c>
      <c r="E325" s="1103"/>
      <c r="F325" s="1104"/>
      <c r="G325" s="1111" t="s">
        <v>506</v>
      </c>
      <c r="H325" s="1112"/>
      <c r="I325" s="1112"/>
      <c r="J325" s="1112"/>
      <c r="K325" s="1112"/>
      <c r="L325" s="1112"/>
      <c r="M325" s="1112"/>
      <c r="N325" s="1112"/>
      <c r="O325" s="1112"/>
      <c r="P325" s="1112"/>
      <c r="Q325" s="1113"/>
      <c r="R325" s="1083" t="s">
        <v>518</v>
      </c>
      <c r="S325" s="1083"/>
      <c r="T325" s="1083"/>
      <c r="U325" s="1084"/>
      <c r="V325" s="1084"/>
      <c r="W325" s="1084"/>
      <c r="X325" s="1084"/>
      <c r="Y325" s="1085" t="s">
        <v>498</v>
      </c>
      <c r="Z325" s="1086"/>
      <c r="AA325" s="1120" t="s">
        <v>499</v>
      </c>
      <c r="AB325" s="1120"/>
      <c r="AC325" s="1120"/>
      <c r="AD325" s="1120"/>
      <c r="AE325" s="1120"/>
      <c r="AF325" s="1120"/>
      <c r="AG325" s="1120"/>
      <c r="AH325" s="1121"/>
      <c r="AI325" s="269"/>
      <c r="AJ325" s="269"/>
      <c r="AK325" s="269"/>
      <c r="AL325" s="269"/>
      <c r="AM325" s="269"/>
    </row>
    <row r="326" spans="1:39" ht="15" customHeight="1">
      <c r="A326" s="462"/>
      <c r="B326" s="1098"/>
      <c r="C326" s="1099"/>
      <c r="D326" s="1105"/>
      <c r="E326" s="1106"/>
      <c r="F326" s="1107"/>
      <c r="G326" s="1114" t="s">
        <v>508</v>
      </c>
      <c r="H326" s="1115"/>
      <c r="I326" s="1115"/>
      <c r="J326" s="1115"/>
      <c r="K326" s="1083" t="s">
        <v>509</v>
      </c>
      <c r="L326" s="1083"/>
      <c r="M326" s="1083"/>
      <c r="N326" s="1095">
        <f>IF(OR(AI321=2,AI321=1),"",N322)</f>
      </c>
      <c r="O326" s="1095"/>
      <c r="P326" s="1095"/>
      <c r="Q326" s="1095"/>
      <c r="R326" s="1083" t="s">
        <v>519</v>
      </c>
      <c r="S326" s="1083"/>
      <c r="T326" s="1083"/>
      <c r="U326" s="1084"/>
      <c r="V326" s="1084"/>
      <c r="W326" s="1084"/>
      <c r="X326" s="1084"/>
      <c r="Y326" s="1085" t="s">
        <v>498</v>
      </c>
      <c r="Z326" s="1086"/>
      <c r="AA326" s="1123" t="s">
        <v>511</v>
      </c>
      <c r="AB326" s="1120"/>
      <c r="AC326" s="1120"/>
      <c r="AD326" s="1120"/>
      <c r="AE326" s="1120"/>
      <c r="AF326" s="1120"/>
      <c r="AG326" s="1120"/>
      <c r="AH326" s="1121"/>
      <c r="AI326" s="269"/>
      <c r="AJ326" s="269"/>
      <c r="AK326" s="269"/>
      <c r="AL326" s="269"/>
      <c r="AM326" s="269"/>
    </row>
    <row r="327" spans="1:39" ht="15" customHeight="1">
      <c r="A327" s="462"/>
      <c r="B327" s="1098"/>
      <c r="C327" s="1099"/>
      <c r="D327" s="1105"/>
      <c r="E327" s="1106"/>
      <c r="F327" s="1107"/>
      <c r="G327" s="1116"/>
      <c r="H327" s="1117"/>
      <c r="I327" s="1117"/>
      <c r="J327" s="1117"/>
      <c r="K327" s="1083" t="s">
        <v>512</v>
      </c>
      <c r="L327" s="1083"/>
      <c r="M327" s="1083"/>
      <c r="N327" s="1095">
        <f>IF(OR(AI321=2,AI321=1),"",N323)</f>
      </c>
      <c r="O327" s="1095"/>
      <c r="P327" s="1095"/>
      <c r="Q327" s="1095"/>
      <c r="R327" s="1083" t="s">
        <v>520</v>
      </c>
      <c r="S327" s="1083"/>
      <c r="T327" s="1083"/>
      <c r="U327" s="1084"/>
      <c r="V327" s="1084"/>
      <c r="W327" s="1084"/>
      <c r="X327" s="1084"/>
      <c r="Y327" s="1085" t="s">
        <v>498</v>
      </c>
      <c r="Z327" s="1086"/>
      <c r="AA327" s="1123" t="s">
        <v>514</v>
      </c>
      <c r="AB327" s="1120"/>
      <c r="AC327" s="1120"/>
      <c r="AD327" s="1120"/>
      <c r="AE327" s="1120"/>
      <c r="AF327" s="1120"/>
      <c r="AG327" s="1120"/>
      <c r="AH327" s="1121"/>
      <c r="AI327" s="269"/>
      <c r="AJ327" s="269"/>
      <c r="AK327" s="269"/>
      <c r="AL327" s="269"/>
      <c r="AM327" s="269"/>
    </row>
    <row r="328" spans="1:39" ht="15" customHeight="1">
      <c r="A328" s="462"/>
      <c r="B328" s="1098"/>
      <c r="C328" s="1099"/>
      <c r="D328" s="1108"/>
      <c r="E328" s="1109"/>
      <c r="F328" s="1110"/>
      <c r="G328" s="1118"/>
      <c r="H328" s="1119"/>
      <c r="I328" s="1119"/>
      <c r="J328" s="1119"/>
      <c r="K328" s="469"/>
      <c r="L328" s="469"/>
      <c r="M328" s="469"/>
      <c r="N328" s="469"/>
      <c r="O328" s="469"/>
      <c r="P328" s="469"/>
      <c r="Q328" s="470"/>
      <c r="R328" s="1083" t="s">
        <v>521</v>
      </c>
      <c r="S328" s="1083"/>
      <c r="T328" s="1083"/>
      <c r="U328" s="1093">
        <f>IF(OR(AI321=1,AI321=2),"",AA404)</f>
      </c>
      <c r="V328" s="1093"/>
      <c r="W328" s="1093"/>
      <c r="X328" s="1093"/>
      <c r="Y328" s="1085" t="s">
        <v>498</v>
      </c>
      <c r="Z328" s="1086"/>
      <c r="AA328" s="1120" t="s">
        <v>516</v>
      </c>
      <c r="AB328" s="1120"/>
      <c r="AC328" s="1120"/>
      <c r="AD328" s="1120"/>
      <c r="AE328" s="1120"/>
      <c r="AF328" s="1120"/>
      <c r="AG328" s="1120"/>
      <c r="AH328" s="1121"/>
      <c r="AI328" s="269"/>
      <c r="AJ328" s="269"/>
      <c r="AK328" s="269"/>
      <c r="AL328" s="269"/>
      <c r="AM328" s="269"/>
    </row>
    <row r="329" spans="1:39" ht="15" customHeight="1">
      <c r="A329" s="462"/>
      <c r="B329" s="1098"/>
      <c r="C329" s="1099"/>
      <c r="D329" s="471" t="s">
        <v>522</v>
      </c>
      <c r="E329" s="471"/>
      <c r="F329" s="471"/>
      <c r="G329" s="471"/>
      <c r="H329" s="471"/>
      <c r="I329" s="471"/>
      <c r="J329" s="471"/>
      <c r="K329" s="471"/>
      <c r="L329" s="471"/>
      <c r="M329" s="471"/>
      <c r="N329" s="471"/>
      <c r="O329" s="471"/>
      <c r="P329" s="471"/>
      <c r="Q329" s="472"/>
      <c r="R329" s="1083" t="s">
        <v>523</v>
      </c>
      <c r="S329" s="1083"/>
      <c r="T329" s="1083"/>
      <c r="U329" s="1084"/>
      <c r="V329" s="1084"/>
      <c r="W329" s="1084"/>
      <c r="X329" s="1084"/>
      <c r="Y329" s="1085" t="s">
        <v>498</v>
      </c>
      <c r="Z329" s="1086"/>
      <c r="AA329" s="1120" t="s">
        <v>499</v>
      </c>
      <c r="AB329" s="1120"/>
      <c r="AC329" s="1120"/>
      <c r="AD329" s="1120"/>
      <c r="AE329" s="1120"/>
      <c r="AF329" s="1120"/>
      <c r="AG329" s="1120"/>
      <c r="AH329" s="1121"/>
      <c r="AI329" s="269"/>
      <c r="AJ329" s="269"/>
      <c r="AK329" s="269"/>
      <c r="AL329" s="269"/>
      <c r="AM329" s="269"/>
    </row>
    <row r="330" spans="1:39" ht="15" customHeight="1">
      <c r="A330" s="462"/>
      <c r="B330" s="1098"/>
      <c r="C330" s="1099"/>
      <c r="D330" s="471" t="s">
        <v>524</v>
      </c>
      <c r="E330" s="471"/>
      <c r="F330" s="471"/>
      <c r="G330" s="471"/>
      <c r="H330" s="471"/>
      <c r="I330" s="471"/>
      <c r="J330" s="471"/>
      <c r="K330" s="471"/>
      <c r="L330" s="471"/>
      <c r="M330" s="471"/>
      <c r="N330" s="471"/>
      <c r="O330" s="471"/>
      <c r="P330" s="471"/>
      <c r="Q330" s="472"/>
      <c r="R330" s="1083" t="s">
        <v>525</v>
      </c>
      <c r="S330" s="1083"/>
      <c r="T330" s="1083"/>
      <c r="U330" s="1084"/>
      <c r="V330" s="1084"/>
      <c r="W330" s="1084"/>
      <c r="X330" s="1084"/>
      <c r="Y330" s="1085" t="s">
        <v>498</v>
      </c>
      <c r="Z330" s="1086"/>
      <c r="AA330" s="1120" t="s">
        <v>499</v>
      </c>
      <c r="AB330" s="1120"/>
      <c r="AC330" s="1120"/>
      <c r="AD330" s="1120"/>
      <c r="AE330" s="1120"/>
      <c r="AF330" s="1120"/>
      <c r="AG330" s="1120"/>
      <c r="AH330" s="1121"/>
      <c r="AI330" s="269"/>
      <c r="AJ330" s="269"/>
      <c r="AK330" s="269"/>
      <c r="AL330" s="269"/>
      <c r="AM330" s="269"/>
    </row>
    <row r="331" spans="1:39" ht="15" customHeight="1">
      <c r="A331" s="462"/>
      <c r="B331" s="1100"/>
      <c r="C331" s="1101"/>
      <c r="D331" s="471" t="s">
        <v>526</v>
      </c>
      <c r="E331" s="471"/>
      <c r="F331" s="471"/>
      <c r="G331" s="471"/>
      <c r="H331" s="471"/>
      <c r="I331" s="471"/>
      <c r="J331" s="471"/>
      <c r="K331" s="471"/>
      <c r="L331" s="471"/>
      <c r="M331" s="471"/>
      <c r="N331" s="471"/>
      <c r="O331" s="471"/>
      <c r="P331" s="471"/>
      <c r="Q331" s="472"/>
      <c r="R331" s="1083" t="s">
        <v>527</v>
      </c>
      <c r="S331" s="1083"/>
      <c r="T331" s="1083"/>
      <c r="U331" s="1084"/>
      <c r="V331" s="1084"/>
      <c r="W331" s="1084"/>
      <c r="X331" s="1084"/>
      <c r="Y331" s="1085" t="s">
        <v>498</v>
      </c>
      <c r="Z331" s="1086"/>
      <c r="AA331" s="1120" t="s">
        <v>499</v>
      </c>
      <c r="AB331" s="1120"/>
      <c r="AC331" s="1120"/>
      <c r="AD331" s="1120"/>
      <c r="AE331" s="1120"/>
      <c r="AF331" s="1120"/>
      <c r="AG331" s="1120"/>
      <c r="AH331" s="1121"/>
      <c r="AI331" s="269"/>
      <c r="AJ331" s="269"/>
      <c r="AK331" s="269"/>
      <c r="AL331" s="269"/>
      <c r="AM331" s="269"/>
    </row>
    <row r="332" spans="1:39" ht="15" customHeight="1">
      <c r="A332" s="462"/>
      <c r="B332" s="1124" t="s">
        <v>528</v>
      </c>
      <c r="C332" s="1125"/>
      <c r="D332" s="1125"/>
      <c r="E332" s="1125"/>
      <c r="F332" s="1126"/>
      <c r="G332" s="473" t="s">
        <v>529</v>
      </c>
      <c r="H332" s="471"/>
      <c r="I332" s="471"/>
      <c r="J332" s="471"/>
      <c r="K332" s="471"/>
      <c r="L332" s="471"/>
      <c r="M332" s="471"/>
      <c r="N332" s="471"/>
      <c r="O332" s="471"/>
      <c r="P332" s="471"/>
      <c r="Q332" s="472"/>
      <c r="R332" s="1083" t="s">
        <v>530</v>
      </c>
      <c r="S332" s="1083"/>
      <c r="T332" s="1083"/>
      <c r="U332" s="1130"/>
      <c r="V332" s="1131"/>
      <c r="W332" s="1131"/>
      <c r="X332" s="1132"/>
      <c r="Y332" s="1085" t="s">
        <v>402</v>
      </c>
      <c r="Z332" s="1086"/>
      <c r="AA332" s="1120" t="s">
        <v>531</v>
      </c>
      <c r="AB332" s="1120"/>
      <c r="AC332" s="1120"/>
      <c r="AD332" s="1120"/>
      <c r="AE332" s="1120"/>
      <c r="AF332" s="1120"/>
      <c r="AG332" s="1120"/>
      <c r="AH332" s="1121"/>
      <c r="AI332" s="269"/>
      <c r="AJ332" s="269"/>
      <c r="AK332" s="269"/>
      <c r="AL332" s="269"/>
      <c r="AM332" s="269"/>
    </row>
    <row r="333" spans="1:39" ht="15" customHeight="1">
      <c r="A333" s="462"/>
      <c r="B333" s="1127"/>
      <c r="C333" s="1128"/>
      <c r="D333" s="1128"/>
      <c r="E333" s="1128"/>
      <c r="F333" s="1129"/>
      <c r="G333" s="473" t="s">
        <v>532</v>
      </c>
      <c r="H333" s="471"/>
      <c r="I333" s="471"/>
      <c r="J333" s="471"/>
      <c r="K333" s="471"/>
      <c r="L333" s="471"/>
      <c r="M333" s="471"/>
      <c r="N333" s="471"/>
      <c r="O333" s="471"/>
      <c r="P333" s="471"/>
      <c r="Q333" s="472"/>
      <c r="R333" s="1083" t="s">
        <v>530</v>
      </c>
      <c r="S333" s="1083"/>
      <c r="T333" s="1083"/>
      <c r="U333" s="1130"/>
      <c r="V333" s="1131"/>
      <c r="W333" s="1131"/>
      <c r="X333" s="1132"/>
      <c r="Y333" s="1085" t="s">
        <v>402</v>
      </c>
      <c r="Z333" s="1086"/>
      <c r="AA333" s="1120" t="s">
        <v>531</v>
      </c>
      <c r="AB333" s="1120"/>
      <c r="AC333" s="1120"/>
      <c r="AD333" s="1120"/>
      <c r="AE333" s="1120"/>
      <c r="AF333" s="1120"/>
      <c r="AG333" s="1120"/>
      <c r="AH333" s="1121"/>
      <c r="AI333" s="269"/>
      <c r="AJ333" s="269"/>
      <c r="AK333" s="269"/>
      <c r="AL333" s="269"/>
      <c r="AM333" s="269"/>
    </row>
    <row r="334" spans="1:39" ht="15" customHeight="1">
      <c r="A334" s="462"/>
      <c r="B334" s="1133" t="s">
        <v>533</v>
      </c>
      <c r="C334" s="1134"/>
      <c r="D334" s="1134"/>
      <c r="E334" s="1134"/>
      <c r="F334" s="1135"/>
      <c r="G334" s="1139" t="s">
        <v>534</v>
      </c>
      <c r="H334" s="1140"/>
      <c r="I334" s="1140"/>
      <c r="J334" s="1140"/>
      <c r="K334" s="1140"/>
      <c r="L334" s="1140"/>
      <c r="M334" s="1140"/>
      <c r="N334" s="1140"/>
      <c r="O334" s="1140"/>
      <c r="P334" s="1140"/>
      <c r="Q334" s="1141"/>
      <c r="R334" s="1142" t="s">
        <v>535</v>
      </c>
      <c r="S334" s="1143"/>
      <c r="T334" s="1144"/>
      <c r="U334" s="1083">
        <f>IF(OR(AND(AI321=0,U343=""),AI321=2),"",AA390)</f>
      </c>
      <c r="V334" s="1083"/>
      <c r="W334" s="1083"/>
      <c r="X334" s="1083"/>
      <c r="Y334" s="1148" t="s">
        <v>498</v>
      </c>
      <c r="Z334" s="1149"/>
      <c r="AA334" s="1123" t="s">
        <v>536</v>
      </c>
      <c r="AB334" s="1120"/>
      <c r="AC334" s="1120"/>
      <c r="AD334" s="1120"/>
      <c r="AE334" s="1120"/>
      <c r="AF334" s="1120"/>
      <c r="AG334" s="1120"/>
      <c r="AH334" s="1121"/>
      <c r="AI334" s="269"/>
      <c r="AJ334" s="269"/>
      <c r="AK334" s="269"/>
      <c r="AL334" s="269"/>
      <c r="AM334" s="269"/>
    </row>
    <row r="335" spans="1:39" ht="15" customHeight="1">
      <c r="A335" s="462"/>
      <c r="B335" s="1136"/>
      <c r="C335" s="1137"/>
      <c r="D335" s="1137"/>
      <c r="E335" s="1137"/>
      <c r="F335" s="1138"/>
      <c r="G335" s="1123" t="s">
        <v>537</v>
      </c>
      <c r="H335" s="1120"/>
      <c r="I335" s="1120"/>
      <c r="J335" s="1120"/>
      <c r="K335" s="1120"/>
      <c r="L335" s="1120"/>
      <c r="M335" s="1120"/>
      <c r="N335" s="1120"/>
      <c r="O335" s="1120"/>
      <c r="P335" s="1120"/>
      <c r="Q335" s="1121"/>
      <c r="R335" s="1145"/>
      <c r="S335" s="1146"/>
      <c r="T335" s="1147"/>
      <c r="U335" s="1083">
        <f>IF(OR(AI321=1,AI321=2),"",AA409)</f>
      </c>
      <c r="V335" s="1083"/>
      <c r="W335" s="1083"/>
      <c r="X335" s="1083"/>
      <c r="Y335" s="1150"/>
      <c r="Z335" s="1151"/>
      <c r="AA335" s="1123" t="s">
        <v>538</v>
      </c>
      <c r="AB335" s="1120"/>
      <c r="AC335" s="1120"/>
      <c r="AD335" s="1120"/>
      <c r="AE335" s="1120"/>
      <c r="AF335" s="1120"/>
      <c r="AG335" s="1120"/>
      <c r="AH335" s="1121"/>
      <c r="AI335" s="269"/>
      <c r="AJ335" s="269"/>
      <c r="AK335" s="269"/>
      <c r="AL335" s="269"/>
      <c r="AM335" s="269"/>
    </row>
    <row r="336" spans="1:39" ht="15" customHeight="1">
      <c r="A336" s="462"/>
      <c r="B336" s="1152" t="s">
        <v>539</v>
      </c>
      <c r="C336" s="1153"/>
      <c r="D336" s="1153"/>
      <c r="E336" s="1153"/>
      <c r="F336" s="1154"/>
      <c r="G336" s="1139" t="s">
        <v>534</v>
      </c>
      <c r="H336" s="1140"/>
      <c r="I336" s="1140"/>
      <c r="J336" s="1140"/>
      <c r="K336" s="1140"/>
      <c r="L336" s="1140"/>
      <c r="M336" s="1140"/>
      <c r="N336" s="1140"/>
      <c r="O336" s="1140"/>
      <c r="P336" s="1140"/>
      <c r="Q336" s="1141"/>
      <c r="R336" s="1142" t="s">
        <v>540</v>
      </c>
      <c r="S336" s="1143"/>
      <c r="T336" s="1144"/>
      <c r="U336" s="1083">
        <f>IF(OR(AI321=0,AI321=2),"",AA392)</f>
      </c>
      <c r="V336" s="1083"/>
      <c r="W336" s="1083"/>
      <c r="X336" s="1083"/>
      <c r="Y336" s="1148" t="s">
        <v>498</v>
      </c>
      <c r="Z336" s="1149"/>
      <c r="AA336" s="1123" t="s">
        <v>541</v>
      </c>
      <c r="AB336" s="1120"/>
      <c r="AC336" s="1120"/>
      <c r="AD336" s="1120"/>
      <c r="AE336" s="1120"/>
      <c r="AF336" s="1120"/>
      <c r="AG336" s="1120"/>
      <c r="AH336" s="1121"/>
      <c r="AI336" s="269"/>
      <c r="AJ336" s="269"/>
      <c r="AK336" s="269"/>
      <c r="AL336" s="269"/>
      <c r="AM336" s="269"/>
    </row>
    <row r="337" spans="1:39" ht="15" customHeight="1">
      <c r="A337" s="462"/>
      <c r="B337" s="1155"/>
      <c r="C337" s="1156"/>
      <c r="D337" s="1156"/>
      <c r="E337" s="1156"/>
      <c r="F337" s="1157"/>
      <c r="G337" s="1123" t="s">
        <v>537</v>
      </c>
      <c r="H337" s="1120"/>
      <c r="I337" s="1120"/>
      <c r="J337" s="1120"/>
      <c r="K337" s="1120"/>
      <c r="L337" s="1120"/>
      <c r="M337" s="1120"/>
      <c r="N337" s="1120"/>
      <c r="O337" s="1120"/>
      <c r="P337" s="1120"/>
      <c r="Q337" s="1121"/>
      <c r="R337" s="1145"/>
      <c r="S337" s="1146"/>
      <c r="T337" s="1147"/>
      <c r="U337" s="1083">
        <f>IF(OR(AI321=1,AI321=2),"",AA411)</f>
      </c>
      <c r="V337" s="1083"/>
      <c r="W337" s="1083"/>
      <c r="X337" s="1083"/>
      <c r="Y337" s="1150"/>
      <c r="Z337" s="1151"/>
      <c r="AA337" s="1123" t="s">
        <v>542</v>
      </c>
      <c r="AB337" s="1120"/>
      <c r="AC337" s="1120"/>
      <c r="AD337" s="1120"/>
      <c r="AE337" s="1120"/>
      <c r="AF337" s="1120"/>
      <c r="AG337" s="1120"/>
      <c r="AH337" s="1121"/>
      <c r="AI337" s="269"/>
      <c r="AJ337" s="269"/>
      <c r="AK337" s="269"/>
      <c r="AL337" s="269"/>
      <c r="AM337" s="269"/>
    </row>
    <row r="338" spans="1:39" ht="15" customHeight="1">
      <c r="A338" s="462"/>
      <c r="B338" s="1161" t="s">
        <v>543</v>
      </c>
      <c r="C338" s="1162"/>
      <c r="D338" s="1162"/>
      <c r="E338" s="1162"/>
      <c r="F338" s="1162"/>
      <c r="G338" s="1162"/>
      <c r="H338" s="1162"/>
      <c r="I338" s="1162"/>
      <c r="J338" s="1162"/>
      <c r="K338" s="1162"/>
      <c r="L338" s="1162"/>
      <c r="M338" s="1162"/>
      <c r="N338" s="1162"/>
      <c r="O338" s="1162"/>
      <c r="P338" s="1162"/>
      <c r="Q338" s="1163"/>
      <c r="R338" s="1164" t="s">
        <v>530</v>
      </c>
      <c r="S338" s="1165"/>
      <c r="T338" s="1166"/>
      <c r="U338" s="1167"/>
      <c r="V338" s="1168"/>
      <c r="W338" s="1168"/>
      <c r="X338" s="1169"/>
      <c r="Y338" s="1158" t="s">
        <v>402</v>
      </c>
      <c r="Z338" s="1159"/>
      <c r="AA338" s="1123" t="s">
        <v>544</v>
      </c>
      <c r="AB338" s="1120"/>
      <c r="AC338" s="1120"/>
      <c r="AD338" s="1120"/>
      <c r="AE338" s="1120"/>
      <c r="AF338" s="1120"/>
      <c r="AG338" s="1120"/>
      <c r="AH338" s="1121"/>
      <c r="AI338" s="269"/>
      <c r="AJ338" s="269"/>
      <c r="AK338" s="269"/>
      <c r="AL338" s="269"/>
      <c r="AM338" s="269"/>
    </row>
    <row r="339" spans="1:39" ht="15" customHeight="1">
      <c r="A339" s="462"/>
      <c r="B339" s="463" t="s">
        <v>545</v>
      </c>
      <c r="C339" s="464"/>
      <c r="D339" s="464"/>
      <c r="E339" s="464"/>
      <c r="F339" s="464"/>
      <c r="G339" s="464"/>
      <c r="H339" s="464"/>
      <c r="I339" s="464"/>
      <c r="J339" s="464"/>
      <c r="K339" s="464"/>
      <c r="L339" s="464"/>
      <c r="M339" s="464"/>
      <c r="N339" s="464"/>
      <c r="O339" s="464"/>
      <c r="P339" s="464"/>
      <c r="Q339" s="464"/>
      <c r="R339" s="465"/>
      <c r="S339" s="464"/>
      <c r="T339" s="464"/>
      <c r="U339" s="465"/>
      <c r="V339" s="1160" t="s">
        <v>546</v>
      </c>
      <c r="W339" s="1160"/>
      <c r="X339" s="1160"/>
      <c r="Y339" s="1160"/>
      <c r="Z339" s="1160"/>
      <c r="AA339" s="1160"/>
      <c r="AB339" s="1160"/>
      <c r="AC339" s="1160"/>
      <c r="AD339" s="1160"/>
      <c r="AE339" s="1160"/>
      <c r="AF339" s="1160"/>
      <c r="AG339" s="1160"/>
      <c r="AH339" s="1160"/>
      <c r="AI339" s="269"/>
      <c r="AJ339" s="269"/>
      <c r="AK339" s="269"/>
      <c r="AL339" s="269"/>
      <c r="AM339" s="269"/>
    </row>
    <row r="340" spans="1:39" ht="15" customHeight="1">
      <c r="A340" s="462"/>
      <c r="B340" s="1089" t="s">
        <v>492</v>
      </c>
      <c r="C340" s="1090"/>
      <c r="D340" s="1090"/>
      <c r="E340" s="1090"/>
      <c r="F340" s="1090"/>
      <c r="G340" s="1090"/>
      <c r="H340" s="1090"/>
      <c r="I340" s="1090"/>
      <c r="J340" s="1090"/>
      <c r="K340" s="1090"/>
      <c r="L340" s="1090"/>
      <c r="M340" s="1090"/>
      <c r="N340" s="1090"/>
      <c r="O340" s="1090"/>
      <c r="P340" s="1090"/>
      <c r="Q340" s="1091"/>
      <c r="R340" s="1089" t="s">
        <v>99</v>
      </c>
      <c r="S340" s="1090"/>
      <c r="T340" s="1091"/>
      <c r="U340" s="1089" t="s">
        <v>493</v>
      </c>
      <c r="V340" s="1090"/>
      <c r="W340" s="1090"/>
      <c r="X340" s="1091"/>
      <c r="Y340" s="1077" t="s">
        <v>494</v>
      </c>
      <c r="Z340" s="1079"/>
      <c r="AA340" s="1077" t="s">
        <v>495</v>
      </c>
      <c r="AB340" s="1078"/>
      <c r="AC340" s="1078"/>
      <c r="AD340" s="1078"/>
      <c r="AE340" s="1078"/>
      <c r="AF340" s="1078"/>
      <c r="AG340" s="1078"/>
      <c r="AH340" s="1079"/>
      <c r="AI340" s="269"/>
      <c r="AJ340" s="269"/>
      <c r="AK340" s="269"/>
      <c r="AL340" s="269"/>
      <c r="AM340" s="269"/>
    </row>
    <row r="341" spans="1:39" ht="15" customHeight="1">
      <c r="A341" s="462"/>
      <c r="B341" s="1142" t="s">
        <v>547</v>
      </c>
      <c r="C341" s="1143"/>
      <c r="D341" s="1143"/>
      <c r="E341" s="1143"/>
      <c r="F341" s="1176" t="s">
        <v>548</v>
      </c>
      <c r="G341" s="1177"/>
      <c r="H341" s="1177"/>
      <c r="I341" s="1177"/>
      <c r="J341" s="1177"/>
      <c r="K341" s="1177"/>
      <c r="L341" s="1177"/>
      <c r="M341" s="1177"/>
      <c r="N341" s="1177"/>
      <c r="O341" s="1177"/>
      <c r="P341" s="1177"/>
      <c r="Q341" s="1178"/>
      <c r="R341" s="1164" t="s">
        <v>549</v>
      </c>
      <c r="S341" s="1165"/>
      <c r="T341" s="1166"/>
      <c r="U341" s="1130"/>
      <c r="V341" s="1131"/>
      <c r="W341" s="1131"/>
      <c r="X341" s="1132"/>
      <c r="Y341" s="1085" t="s">
        <v>498</v>
      </c>
      <c r="Z341" s="1086"/>
      <c r="AA341" s="1170" t="s">
        <v>550</v>
      </c>
      <c r="AB341" s="1171"/>
      <c r="AC341" s="1171"/>
      <c r="AD341" s="1171"/>
      <c r="AE341" s="1171"/>
      <c r="AF341" s="1171"/>
      <c r="AG341" s="1171"/>
      <c r="AH341" s="1172"/>
      <c r="AI341" s="269"/>
      <c r="AJ341" s="269"/>
      <c r="AK341" s="269"/>
      <c r="AL341" s="269"/>
      <c r="AM341" s="269"/>
    </row>
    <row r="342" spans="1:39" ht="15" customHeight="1">
      <c r="A342" s="462"/>
      <c r="B342" s="1145"/>
      <c r="C342" s="1146"/>
      <c r="D342" s="1146"/>
      <c r="E342" s="1146"/>
      <c r="F342" s="1123" t="s">
        <v>551</v>
      </c>
      <c r="G342" s="1120"/>
      <c r="H342" s="1120"/>
      <c r="I342" s="1120"/>
      <c r="J342" s="1120"/>
      <c r="K342" s="1120"/>
      <c r="L342" s="1120"/>
      <c r="M342" s="1120"/>
      <c r="N342" s="1120"/>
      <c r="O342" s="1120"/>
      <c r="P342" s="1120"/>
      <c r="Q342" s="1121"/>
      <c r="R342" s="1164" t="s">
        <v>552</v>
      </c>
      <c r="S342" s="1165"/>
      <c r="T342" s="1166"/>
      <c r="U342" s="1173">
        <f>IF(AI321=2,"",IF(AA415="",0,AA415))</f>
      </c>
      <c r="V342" s="1174"/>
      <c r="W342" s="1174"/>
      <c r="X342" s="1175"/>
      <c r="Y342" s="1085" t="s">
        <v>498</v>
      </c>
      <c r="Z342" s="1086"/>
      <c r="AA342" s="1123" t="s">
        <v>553</v>
      </c>
      <c r="AB342" s="1120"/>
      <c r="AC342" s="1120"/>
      <c r="AD342" s="1120"/>
      <c r="AE342" s="1120"/>
      <c r="AF342" s="1120"/>
      <c r="AG342" s="1120"/>
      <c r="AH342" s="1121"/>
      <c r="AI342" s="269"/>
      <c r="AJ342" s="269"/>
      <c r="AK342" s="269"/>
      <c r="AL342" s="269"/>
      <c r="AM342" s="269"/>
    </row>
    <row r="343" spans="1:39" ht="15" customHeight="1">
      <c r="A343" s="462"/>
      <c r="B343" s="1179" t="s">
        <v>554</v>
      </c>
      <c r="C343" s="1180"/>
      <c r="D343" s="1180"/>
      <c r="E343" s="1181"/>
      <c r="F343" s="1188" t="s">
        <v>548</v>
      </c>
      <c r="G343" s="1189"/>
      <c r="H343" s="1189"/>
      <c r="I343" s="1189"/>
      <c r="J343" s="1189"/>
      <c r="K343" s="1189"/>
      <c r="L343" s="1189"/>
      <c r="M343" s="1189"/>
      <c r="N343" s="1189"/>
      <c r="O343" s="1189"/>
      <c r="P343" s="1189"/>
      <c r="Q343" s="1190"/>
      <c r="R343" s="1164" t="s">
        <v>555</v>
      </c>
      <c r="S343" s="1165"/>
      <c r="T343" s="1166"/>
      <c r="U343" s="1191"/>
      <c r="V343" s="1192"/>
      <c r="W343" s="1192"/>
      <c r="X343" s="1193"/>
      <c r="Y343" s="1085" t="s">
        <v>498</v>
      </c>
      <c r="Z343" s="1086"/>
      <c r="AA343" s="1123" t="s">
        <v>556</v>
      </c>
      <c r="AB343" s="1120"/>
      <c r="AC343" s="1120"/>
      <c r="AD343" s="1120"/>
      <c r="AE343" s="1120"/>
      <c r="AF343" s="1120"/>
      <c r="AG343" s="1120"/>
      <c r="AH343" s="1121"/>
      <c r="AI343" s="269"/>
      <c r="AJ343" s="269"/>
      <c r="AK343" s="269"/>
      <c r="AL343" s="269"/>
      <c r="AM343" s="269"/>
    </row>
    <row r="344" spans="1:39" ht="15" customHeight="1">
      <c r="A344" s="462"/>
      <c r="B344" s="1182"/>
      <c r="C344" s="1183"/>
      <c r="D344" s="1183"/>
      <c r="E344" s="1184"/>
      <c r="F344" s="1161" t="s">
        <v>557</v>
      </c>
      <c r="G344" s="1162"/>
      <c r="H344" s="1162"/>
      <c r="I344" s="1162"/>
      <c r="J344" s="1162"/>
      <c r="K344" s="1162"/>
      <c r="L344" s="1162"/>
      <c r="M344" s="1162"/>
      <c r="N344" s="1162"/>
      <c r="O344" s="1162"/>
      <c r="P344" s="1162"/>
      <c r="Q344" s="1163"/>
      <c r="R344" s="1197" t="s">
        <v>558</v>
      </c>
      <c r="S344" s="1198"/>
      <c r="T344" s="1199"/>
      <c r="U344" s="1173">
        <f>IF(AI321=2,"",IF(AA421="",0,AA421))</f>
      </c>
      <c r="V344" s="1174"/>
      <c r="W344" s="1174"/>
      <c r="X344" s="1175"/>
      <c r="Y344" s="1085" t="s">
        <v>498</v>
      </c>
      <c r="Z344" s="1086"/>
      <c r="AA344" s="1123" t="s">
        <v>559</v>
      </c>
      <c r="AB344" s="1120"/>
      <c r="AC344" s="1120"/>
      <c r="AD344" s="1120"/>
      <c r="AE344" s="1120"/>
      <c r="AF344" s="1120"/>
      <c r="AG344" s="1120"/>
      <c r="AH344" s="1121"/>
      <c r="AI344" s="269"/>
      <c r="AJ344" s="269"/>
      <c r="AK344" s="269"/>
      <c r="AL344" s="269"/>
      <c r="AM344" s="269"/>
    </row>
    <row r="345" spans="1:39" ht="15" customHeight="1">
      <c r="A345" s="462"/>
      <c r="B345" s="1185"/>
      <c r="C345" s="1186"/>
      <c r="D345" s="1186"/>
      <c r="E345" s="1187"/>
      <c r="F345" s="1194" t="s">
        <v>560</v>
      </c>
      <c r="G345" s="1195"/>
      <c r="H345" s="1195"/>
      <c r="I345" s="1195"/>
      <c r="J345" s="1195"/>
      <c r="K345" s="1195"/>
      <c r="L345" s="1195"/>
      <c r="M345" s="1195"/>
      <c r="N345" s="1195"/>
      <c r="O345" s="1195"/>
      <c r="P345" s="1195"/>
      <c r="Q345" s="1196"/>
      <c r="R345" s="1164" t="s">
        <v>561</v>
      </c>
      <c r="S345" s="1165"/>
      <c r="T345" s="1166"/>
      <c r="U345" s="1173">
        <f>IF(AI321=2,"",IF(AA423="",0,AA423))</f>
      </c>
      <c r="V345" s="1174"/>
      <c r="W345" s="1174"/>
      <c r="X345" s="1175"/>
      <c r="Y345" s="1085" t="s">
        <v>498</v>
      </c>
      <c r="Z345" s="1086"/>
      <c r="AA345" s="1123" t="s">
        <v>562</v>
      </c>
      <c r="AB345" s="1120"/>
      <c r="AC345" s="1120"/>
      <c r="AD345" s="1120"/>
      <c r="AE345" s="1120"/>
      <c r="AF345" s="1120"/>
      <c r="AG345" s="1120"/>
      <c r="AH345" s="1121"/>
      <c r="AI345" s="269"/>
      <c r="AJ345" s="269"/>
      <c r="AK345" s="269"/>
      <c r="AL345" s="269"/>
      <c r="AM345" s="269"/>
    </row>
    <row r="346" spans="1:39" ht="15" customHeight="1">
      <c r="A346" s="462"/>
      <c r="B346" s="1179" t="s">
        <v>563</v>
      </c>
      <c r="C346" s="1200"/>
      <c r="D346" s="1205" t="s">
        <v>564</v>
      </c>
      <c r="E346" s="1206"/>
      <c r="F346" s="1206"/>
      <c r="G346" s="1206"/>
      <c r="H346" s="1206"/>
      <c r="I346" s="1206"/>
      <c r="J346" s="1206"/>
      <c r="K346" s="1206"/>
      <c r="L346" s="1206"/>
      <c r="M346" s="1206"/>
      <c r="N346" s="1206"/>
      <c r="O346" s="1206"/>
      <c r="P346" s="1206"/>
      <c r="Q346" s="1207"/>
      <c r="R346" s="1164" t="s">
        <v>565</v>
      </c>
      <c r="S346" s="1165"/>
      <c r="T346" s="1166"/>
      <c r="U346" s="1191"/>
      <c r="V346" s="1192"/>
      <c r="W346" s="1192"/>
      <c r="X346" s="1193"/>
      <c r="Y346" s="1085" t="s">
        <v>566</v>
      </c>
      <c r="Z346" s="1086"/>
      <c r="AA346" s="1170" t="s">
        <v>567</v>
      </c>
      <c r="AB346" s="1171"/>
      <c r="AC346" s="1171"/>
      <c r="AD346" s="1171"/>
      <c r="AE346" s="1171"/>
      <c r="AF346" s="1171"/>
      <c r="AG346" s="1171"/>
      <c r="AH346" s="1172"/>
      <c r="AI346" s="269"/>
      <c r="AJ346" s="269"/>
      <c r="AK346" s="269"/>
      <c r="AL346" s="269"/>
      <c r="AM346" s="269"/>
    </row>
    <row r="347" spans="1:39" ht="15" customHeight="1">
      <c r="A347" s="462"/>
      <c r="B347" s="1201"/>
      <c r="C347" s="1202"/>
      <c r="D347" s="1205" t="s">
        <v>568</v>
      </c>
      <c r="E347" s="1206" t="s">
        <v>568</v>
      </c>
      <c r="F347" s="1206"/>
      <c r="G347" s="1206"/>
      <c r="H347" s="1206"/>
      <c r="I347" s="1206"/>
      <c r="J347" s="1206"/>
      <c r="K347" s="1206"/>
      <c r="L347" s="1206"/>
      <c r="M347" s="1206"/>
      <c r="N347" s="1206"/>
      <c r="O347" s="1206"/>
      <c r="P347" s="1206"/>
      <c r="Q347" s="1207"/>
      <c r="R347" s="1164" t="s">
        <v>569</v>
      </c>
      <c r="S347" s="1165"/>
      <c r="T347" s="1166"/>
      <c r="U347" s="1191"/>
      <c r="V347" s="1192"/>
      <c r="W347" s="1192"/>
      <c r="X347" s="1193"/>
      <c r="Y347" s="1085" t="s">
        <v>566</v>
      </c>
      <c r="Z347" s="1086"/>
      <c r="AA347" s="1170" t="s">
        <v>567</v>
      </c>
      <c r="AB347" s="1171"/>
      <c r="AC347" s="1171"/>
      <c r="AD347" s="1171"/>
      <c r="AE347" s="1171"/>
      <c r="AF347" s="1171"/>
      <c r="AG347" s="1171"/>
      <c r="AH347" s="1172"/>
      <c r="AI347" s="269"/>
      <c r="AJ347" s="269"/>
      <c r="AK347" s="269"/>
      <c r="AL347" s="269"/>
      <c r="AM347" s="269"/>
    </row>
    <row r="348" spans="1:39" ht="15" customHeight="1">
      <c r="A348" s="462"/>
      <c r="B348" s="1201"/>
      <c r="C348" s="1202"/>
      <c r="D348" s="1205" t="s">
        <v>570</v>
      </c>
      <c r="E348" s="1206" t="s">
        <v>570</v>
      </c>
      <c r="F348" s="1206"/>
      <c r="G348" s="1206"/>
      <c r="H348" s="1206"/>
      <c r="I348" s="1206"/>
      <c r="J348" s="1206"/>
      <c r="K348" s="1206"/>
      <c r="L348" s="1206"/>
      <c r="M348" s="1206"/>
      <c r="N348" s="1206"/>
      <c r="O348" s="1206"/>
      <c r="P348" s="1206"/>
      <c r="Q348" s="1207"/>
      <c r="R348" s="1164" t="s">
        <v>571</v>
      </c>
      <c r="S348" s="1165"/>
      <c r="T348" s="1166"/>
      <c r="U348" s="1173">
        <f>IF(AI321=2,"",IF(AA427="","",AA427))</f>
      </c>
      <c r="V348" s="1174"/>
      <c r="W348" s="1174"/>
      <c r="X348" s="1175"/>
      <c r="Y348" s="1085" t="s">
        <v>566</v>
      </c>
      <c r="Z348" s="1086"/>
      <c r="AA348" s="1170" t="s">
        <v>572</v>
      </c>
      <c r="AB348" s="1171"/>
      <c r="AC348" s="1171"/>
      <c r="AD348" s="1171"/>
      <c r="AE348" s="1171"/>
      <c r="AF348" s="1171"/>
      <c r="AG348" s="1171"/>
      <c r="AH348" s="1172"/>
      <c r="AI348" s="269"/>
      <c r="AJ348" s="269"/>
      <c r="AK348" s="269"/>
      <c r="AL348" s="269"/>
      <c r="AM348" s="269"/>
    </row>
    <row r="349" spans="1:39" ht="15" customHeight="1">
      <c r="A349" s="462"/>
      <c r="B349" s="1201"/>
      <c r="C349" s="1202"/>
      <c r="D349" s="1205" t="s">
        <v>573</v>
      </c>
      <c r="E349" s="1206" t="s">
        <v>573</v>
      </c>
      <c r="F349" s="1206"/>
      <c r="G349" s="1206"/>
      <c r="H349" s="1206"/>
      <c r="I349" s="1206"/>
      <c r="J349" s="1206"/>
      <c r="K349" s="1206"/>
      <c r="L349" s="1206"/>
      <c r="M349" s="1206"/>
      <c r="N349" s="1206"/>
      <c r="O349" s="1206"/>
      <c r="P349" s="1206"/>
      <c r="Q349" s="1207"/>
      <c r="R349" s="1164" t="s">
        <v>574</v>
      </c>
      <c r="S349" s="1165"/>
      <c r="T349" s="1166"/>
      <c r="U349" s="1191"/>
      <c r="V349" s="1192"/>
      <c r="W349" s="1192"/>
      <c r="X349" s="1193"/>
      <c r="Y349" s="1085" t="s">
        <v>801</v>
      </c>
      <c r="Z349" s="1086"/>
      <c r="AA349" s="1170" t="s">
        <v>575</v>
      </c>
      <c r="AB349" s="1171"/>
      <c r="AC349" s="1171"/>
      <c r="AD349" s="1171"/>
      <c r="AE349" s="1171"/>
      <c r="AF349" s="1171"/>
      <c r="AG349" s="1171"/>
      <c r="AH349" s="1172"/>
      <c r="AI349" s="269"/>
      <c r="AJ349" s="269"/>
      <c r="AK349" s="269"/>
      <c r="AL349" s="269"/>
      <c r="AM349" s="269"/>
    </row>
    <row r="350" spans="1:39" ht="15" customHeight="1">
      <c r="A350" s="462"/>
      <c r="B350" s="1201"/>
      <c r="C350" s="1202"/>
      <c r="D350" s="1205" t="s">
        <v>576</v>
      </c>
      <c r="E350" s="1206" t="s">
        <v>576</v>
      </c>
      <c r="F350" s="1206"/>
      <c r="G350" s="1206"/>
      <c r="H350" s="1206"/>
      <c r="I350" s="1206"/>
      <c r="J350" s="1206"/>
      <c r="K350" s="1206"/>
      <c r="L350" s="1206"/>
      <c r="M350" s="1206"/>
      <c r="N350" s="1206"/>
      <c r="O350" s="1206"/>
      <c r="P350" s="1206"/>
      <c r="Q350" s="1207"/>
      <c r="R350" s="1164" t="s">
        <v>577</v>
      </c>
      <c r="S350" s="1165"/>
      <c r="T350" s="1166"/>
      <c r="U350" s="1191"/>
      <c r="V350" s="1192"/>
      <c r="W350" s="1192"/>
      <c r="X350" s="1193"/>
      <c r="Y350" s="1085" t="s">
        <v>498</v>
      </c>
      <c r="Z350" s="1086"/>
      <c r="AA350" s="1170" t="s">
        <v>578</v>
      </c>
      <c r="AB350" s="1171"/>
      <c r="AC350" s="1171"/>
      <c r="AD350" s="1171"/>
      <c r="AE350" s="1171"/>
      <c r="AF350" s="1171"/>
      <c r="AG350" s="1171"/>
      <c r="AH350" s="1172"/>
      <c r="AI350" s="269"/>
      <c r="AJ350" s="269"/>
      <c r="AK350" s="269"/>
      <c r="AL350" s="269"/>
      <c r="AM350" s="269"/>
    </row>
    <row r="351" spans="1:39" ht="15" customHeight="1">
      <c r="A351" s="462"/>
      <c r="B351" s="1201"/>
      <c r="C351" s="1202"/>
      <c r="D351" s="1205" t="s">
        <v>579</v>
      </c>
      <c r="E351" s="1206" t="s">
        <v>579</v>
      </c>
      <c r="F351" s="1206"/>
      <c r="G351" s="1206"/>
      <c r="H351" s="1206"/>
      <c r="I351" s="1206"/>
      <c r="J351" s="1206"/>
      <c r="K351" s="1206"/>
      <c r="L351" s="1206"/>
      <c r="M351" s="1206"/>
      <c r="N351" s="1206"/>
      <c r="O351" s="1206"/>
      <c r="P351" s="1206"/>
      <c r="Q351" s="1207"/>
      <c r="R351" s="1164" t="s">
        <v>580</v>
      </c>
      <c r="S351" s="1165"/>
      <c r="T351" s="1166"/>
      <c r="U351" s="1191"/>
      <c r="V351" s="1192"/>
      <c r="W351" s="1192"/>
      <c r="X351" s="1193"/>
      <c r="Y351" s="1085" t="s">
        <v>801</v>
      </c>
      <c r="Z351" s="1086"/>
      <c r="AA351" s="1170" t="s">
        <v>581</v>
      </c>
      <c r="AB351" s="1171"/>
      <c r="AC351" s="1171"/>
      <c r="AD351" s="1171"/>
      <c r="AE351" s="1171"/>
      <c r="AF351" s="1171"/>
      <c r="AG351" s="1171"/>
      <c r="AH351" s="1172"/>
      <c r="AI351" s="269"/>
      <c r="AJ351" s="269"/>
      <c r="AK351" s="269"/>
      <c r="AL351" s="269"/>
      <c r="AM351" s="269"/>
    </row>
    <row r="352" spans="1:39" ht="15" customHeight="1">
      <c r="A352" s="462"/>
      <c r="B352" s="1201"/>
      <c r="C352" s="1202"/>
      <c r="D352" s="1205" t="s">
        <v>582</v>
      </c>
      <c r="E352" s="1206" t="s">
        <v>582</v>
      </c>
      <c r="F352" s="1206"/>
      <c r="G352" s="1206"/>
      <c r="H352" s="1206"/>
      <c r="I352" s="1206"/>
      <c r="J352" s="1206"/>
      <c r="K352" s="1206"/>
      <c r="L352" s="1206"/>
      <c r="M352" s="1206"/>
      <c r="N352" s="1206"/>
      <c r="O352" s="1206"/>
      <c r="P352" s="1206"/>
      <c r="Q352" s="1207"/>
      <c r="R352" s="1164" t="s">
        <v>583</v>
      </c>
      <c r="S352" s="1165"/>
      <c r="T352" s="1166"/>
      <c r="U352" s="1191"/>
      <c r="V352" s="1192"/>
      <c r="W352" s="1192"/>
      <c r="X352" s="1193"/>
      <c r="Y352" s="1085" t="s">
        <v>498</v>
      </c>
      <c r="Z352" s="1086"/>
      <c r="AA352" s="1170" t="s">
        <v>584</v>
      </c>
      <c r="AB352" s="1171"/>
      <c r="AC352" s="1171"/>
      <c r="AD352" s="1171"/>
      <c r="AE352" s="1171"/>
      <c r="AF352" s="1171"/>
      <c r="AG352" s="1171"/>
      <c r="AH352" s="1172"/>
      <c r="AI352" s="269"/>
      <c r="AJ352" s="269"/>
      <c r="AK352" s="269"/>
      <c r="AL352" s="269"/>
      <c r="AM352" s="269"/>
    </row>
    <row r="353" spans="1:39" ht="15" customHeight="1">
      <c r="A353" s="462"/>
      <c r="B353" s="1201"/>
      <c r="C353" s="1202"/>
      <c r="D353" s="1205" t="s">
        <v>585</v>
      </c>
      <c r="E353" s="1206" t="s">
        <v>585</v>
      </c>
      <c r="F353" s="1206"/>
      <c r="G353" s="1206"/>
      <c r="H353" s="1206"/>
      <c r="I353" s="1206"/>
      <c r="J353" s="1206"/>
      <c r="K353" s="1206"/>
      <c r="L353" s="1206"/>
      <c r="M353" s="1206"/>
      <c r="N353" s="1206"/>
      <c r="O353" s="1206"/>
      <c r="P353" s="1206"/>
      <c r="Q353" s="1207"/>
      <c r="R353" s="1164" t="s">
        <v>586</v>
      </c>
      <c r="S353" s="1165"/>
      <c r="T353" s="1166"/>
      <c r="U353" s="1191"/>
      <c r="V353" s="1192"/>
      <c r="W353" s="1192"/>
      <c r="X353" s="1193"/>
      <c r="Y353" s="1158" t="s">
        <v>256</v>
      </c>
      <c r="Z353" s="1159"/>
      <c r="AA353" s="1170" t="s">
        <v>587</v>
      </c>
      <c r="AB353" s="1171"/>
      <c r="AC353" s="1171"/>
      <c r="AD353" s="1171"/>
      <c r="AE353" s="1171"/>
      <c r="AF353" s="1171"/>
      <c r="AG353" s="1171"/>
      <c r="AH353" s="1172"/>
      <c r="AI353" s="269"/>
      <c r="AJ353" s="269"/>
      <c r="AK353" s="269"/>
      <c r="AL353" s="269"/>
      <c r="AM353" s="269"/>
    </row>
    <row r="354" spans="1:39" ht="15" customHeight="1">
      <c r="A354" s="462"/>
      <c r="B354" s="1203"/>
      <c r="C354" s="1204"/>
      <c r="D354" s="1205" t="s">
        <v>588</v>
      </c>
      <c r="E354" s="1206" t="s">
        <v>588</v>
      </c>
      <c r="F354" s="1206"/>
      <c r="G354" s="1206"/>
      <c r="H354" s="1206"/>
      <c r="I354" s="1206"/>
      <c r="J354" s="1206"/>
      <c r="K354" s="1206"/>
      <c r="L354" s="1206"/>
      <c r="M354" s="1206"/>
      <c r="N354" s="1206"/>
      <c r="O354" s="1206"/>
      <c r="P354" s="1206"/>
      <c r="Q354" s="1207"/>
      <c r="R354" s="1164" t="s">
        <v>589</v>
      </c>
      <c r="S354" s="1165"/>
      <c r="T354" s="1166"/>
      <c r="U354" s="1173">
        <f>IF(AI321=2,"",IF(AA433="",0,AA433))</f>
      </c>
      <c r="V354" s="1174"/>
      <c r="W354" s="1174"/>
      <c r="X354" s="1175"/>
      <c r="Y354" s="1085" t="s">
        <v>498</v>
      </c>
      <c r="Z354" s="1086"/>
      <c r="AA354" s="1123" t="s">
        <v>590</v>
      </c>
      <c r="AB354" s="1120"/>
      <c r="AC354" s="1120"/>
      <c r="AD354" s="1120"/>
      <c r="AE354" s="1120"/>
      <c r="AF354" s="1120"/>
      <c r="AG354" s="1120"/>
      <c r="AH354" s="1121"/>
      <c r="AI354" s="269"/>
      <c r="AJ354" s="269"/>
      <c r="AK354" s="269"/>
      <c r="AL354" s="269"/>
      <c r="AM354" s="269"/>
    </row>
    <row r="355" spans="1:39" ht="15" customHeight="1">
      <c r="A355" s="462"/>
      <c r="B355" s="1176" t="s">
        <v>591</v>
      </c>
      <c r="C355" s="1177"/>
      <c r="D355" s="1177"/>
      <c r="E355" s="1177"/>
      <c r="F355" s="1177"/>
      <c r="G355" s="1177"/>
      <c r="H355" s="1177"/>
      <c r="I355" s="1177"/>
      <c r="J355" s="1177"/>
      <c r="K355" s="1177"/>
      <c r="L355" s="1177"/>
      <c r="M355" s="1177"/>
      <c r="N355" s="1177"/>
      <c r="O355" s="1177"/>
      <c r="P355" s="1177"/>
      <c r="Q355" s="1178"/>
      <c r="R355" s="1197" t="s">
        <v>592</v>
      </c>
      <c r="S355" s="1198"/>
      <c r="T355" s="1199"/>
      <c r="U355" s="1173">
        <f>IF(AI321=2,"",IF(AI321=1,U336+U342+U345+U354,U337+U342+U345+U354))</f>
      </c>
      <c r="V355" s="1174"/>
      <c r="W355" s="1174"/>
      <c r="X355" s="1175"/>
      <c r="Y355" s="1085" t="s">
        <v>498</v>
      </c>
      <c r="Z355" s="1086"/>
      <c r="AA355" s="1123" t="s">
        <v>593</v>
      </c>
      <c r="AB355" s="1120"/>
      <c r="AC355" s="1120"/>
      <c r="AD355" s="1120"/>
      <c r="AE355" s="1120"/>
      <c r="AF355" s="1120"/>
      <c r="AG355" s="1120"/>
      <c r="AH355" s="1121"/>
      <c r="AI355" s="269"/>
      <c r="AJ355" s="269"/>
      <c r="AK355" s="269"/>
      <c r="AL355" s="269"/>
      <c r="AM355" s="269"/>
    </row>
    <row r="356" spans="1:39" ht="15" customHeight="1">
      <c r="A356" s="462"/>
      <c r="B356" s="463" t="s">
        <v>594</v>
      </c>
      <c r="C356" s="464"/>
      <c r="D356" s="464"/>
      <c r="E356" s="464"/>
      <c r="F356" s="464"/>
      <c r="G356" s="464"/>
      <c r="H356" s="464"/>
      <c r="I356" s="464"/>
      <c r="J356" s="464"/>
      <c r="K356" s="464"/>
      <c r="L356" s="464"/>
      <c r="M356" s="464"/>
      <c r="N356" s="464"/>
      <c r="O356" s="464"/>
      <c r="P356" s="464"/>
      <c r="Q356" s="464"/>
      <c r="R356" s="474"/>
      <c r="S356" s="464"/>
      <c r="T356" s="464"/>
      <c r="U356" s="465"/>
      <c r="V356" s="464"/>
      <c r="W356" s="464"/>
      <c r="X356" s="464"/>
      <c r="Y356" s="475"/>
      <c r="Z356" s="475"/>
      <c r="AA356" s="475"/>
      <c r="AB356" s="475"/>
      <c r="AC356" s="475"/>
      <c r="AD356" s="476"/>
      <c r="AE356" s="476"/>
      <c r="AF356" s="476"/>
      <c r="AG356" s="476"/>
      <c r="AH356" s="476"/>
      <c r="AI356" s="269"/>
      <c r="AJ356" s="269"/>
      <c r="AK356" s="269"/>
      <c r="AL356" s="269"/>
      <c r="AM356" s="269"/>
    </row>
    <row r="357" spans="1:39" ht="15" customHeight="1">
      <c r="A357" s="462"/>
      <c r="B357" s="1089" t="s">
        <v>492</v>
      </c>
      <c r="C357" s="1090"/>
      <c r="D357" s="1090"/>
      <c r="E357" s="1090"/>
      <c r="F357" s="1090"/>
      <c r="G357" s="1090"/>
      <c r="H357" s="1090"/>
      <c r="I357" s="1090"/>
      <c r="J357" s="1090"/>
      <c r="K357" s="1090"/>
      <c r="L357" s="1090"/>
      <c r="M357" s="1090"/>
      <c r="N357" s="1090"/>
      <c r="O357" s="1090"/>
      <c r="P357" s="1090"/>
      <c r="Q357" s="1091"/>
      <c r="R357" s="1208" t="s">
        <v>99</v>
      </c>
      <c r="S357" s="1209"/>
      <c r="T357" s="1210"/>
      <c r="U357" s="1089" t="s">
        <v>493</v>
      </c>
      <c r="V357" s="1090"/>
      <c r="W357" s="1090"/>
      <c r="X357" s="1091"/>
      <c r="Y357" s="1077" t="s">
        <v>494</v>
      </c>
      <c r="Z357" s="1079"/>
      <c r="AA357" s="1077" t="s">
        <v>495</v>
      </c>
      <c r="AB357" s="1078"/>
      <c r="AC357" s="1078"/>
      <c r="AD357" s="1078"/>
      <c r="AE357" s="1078"/>
      <c r="AF357" s="1078"/>
      <c r="AG357" s="1078"/>
      <c r="AH357" s="1079"/>
      <c r="AI357" s="269"/>
      <c r="AJ357" s="269"/>
      <c r="AK357" s="269"/>
      <c r="AL357" s="269"/>
      <c r="AM357" s="269"/>
    </row>
    <row r="358" spans="1:39" ht="15" customHeight="1">
      <c r="A358" s="462"/>
      <c r="B358" s="1211" t="s">
        <v>595</v>
      </c>
      <c r="C358" s="1087"/>
      <c r="D358" s="1087"/>
      <c r="E358" s="1087"/>
      <c r="F358" s="1087"/>
      <c r="G358" s="1087"/>
      <c r="H358" s="1087"/>
      <c r="I358" s="1087"/>
      <c r="J358" s="1087"/>
      <c r="K358" s="1087"/>
      <c r="L358" s="1087"/>
      <c r="M358" s="1087"/>
      <c r="N358" s="1087"/>
      <c r="O358" s="1087"/>
      <c r="P358" s="1087"/>
      <c r="Q358" s="1088"/>
      <c r="R358" s="1197" t="s">
        <v>596</v>
      </c>
      <c r="S358" s="1198"/>
      <c r="T358" s="1199"/>
      <c r="U358" s="1173">
        <f>IF(AI321=2,"",AA437)</f>
      </c>
      <c r="V358" s="1174"/>
      <c r="W358" s="1174"/>
      <c r="X358" s="1175"/>
      <c r="Y358" s="1085" t="s">
        <v>498</v>
      </c>
      <c r="Z358" s="1086"/>
      <c r="AA358" s="1123" t="s">
        <v>597</v>
      </c>
      <c r="AB358" s="1120"/>
      <c r="AC358" s="1120"/>
      <c r="AD358" s="1120"/>
      <c r="AE358" s="1120"/>
      <c r="AF358" s="1120"/>
      <c r="AG358" s="1120"/>
      <c r="AH358" s="1121"/>
      <c r="AI358" s="269"/>
      <c r="AJ358" s="269"/>
      <c r="AK358" s="269"/>
      <c r="AL358" s="269"/>
      <c r="AM358" s="269"/>
    </row>
    <row r="359" spans="1:39" ht="15" customHeight="1">
      <c r="A359" s="462"/>
      <c r="B359" s="1211" t="s">
        <v>598</v>
      </c>
      <c r="C359" s="1087"/>
      <c r="D359" s="1087"/>
      <c r="E359" s="1087"/>
      <c r="F359" s="1087"/>
      <c r="G359" s="1087"/>
      <c r="H359" s="1087"/>
      <c r="I359" s="1087"/>
      <c r="J359" s="1087"/>
      <c r="K359" s="1087"/>
      <c r="L359" s="1087"/>
      <c r="M359" s="1087"/>
      <c r="N359" s="1087"/>
      <c r="O359" s="1087"/>
      <c r="P359" s="1087"/>
      <c r="Q359" s="1088"/>
      <c r="R359" s="1179" t="s">
        <v>599</v>
      </c>
      <c r="S359" s="1200"/>
      <c r="T359" s="1212"/>
      <c r="U359" s="1173">
        <f>IF(AI321=2,"",AA441)</f>
      </c>
      <c r="V359" s="1174"/>
      <c r="W359" s="1174"/>
      <c r="X359" s="1175"/>
      <c r="Y359" s="1085" t="s">
        <v>498</v>
      </c>
      <c r="Z359" s="1086"/>
      <c r="AA359" s="1123" t="s">
        <v>600</v>
      </c>
      <c r="AB359" s="1120"/>
      <c r="AC359" s="1120"/>
      <c r="AD359" s="1120"/>
      <c r="AE359" s="1120"/>
      <c r="AF359" s="1120"/>
      <c r="AG359" s="1120"/>
      <c r="AH359" s="1121"/>
      <c r="AI359" s="269"/>
      <c r="AJ359" s="269"/>
      <c r="AK359" s="269"/>
      <c r="AL359" s="269"/>
      <c r="AM359" s="269"/>
    </row>
    <row r="360" spans="1:39" ht="15" customHeight="1">
      <c r="A360" s="462"/>
      <c r="B360" s="1080" t="s">
        <v>601</v>
      </c>
      <c r="C360" s="1081"/>
      <c r="D360" s="1081"/>
      <c r="E360" s="1081"/>
      <c r="F360" s="1081"/>
      <c r="G360" s="1081"/>
      <c r="H360" s="1081"/>
      <c r="I360" s="1081"/>
      <c r="J360" s="1081"/>
      <c r="K360" s="1081"/>
      <c r="L360" s="1081"/>
      <c r="M360" s="1081"/>
      <c r="N360" s="1081"/>
      <c r="O360" s="1081"/>
      <c r="P360" s="1081"/>
      <c r="Q360" s="1082"/>
      <c r="R360" s="1164" t="s">
        <v>602</v>
      </c>
      <c r="S360" s="1165"/>
      <c r="T360" s="1166"/>
      <c r="U360" s="1173">
        <f>IF(AI321=2,"",AA443)</f>
      </c>
      <c r="V360" s="1174"/>
      <c r="W360" s="1174"/>
      <c r="X360" s="1175"/>
      <c r="Y360" s="1085" t="s">
        <v>498</v>
      </c>
      <c r="Z360" s="1086"/>
      <c r="AA360" s="1123" t="s">
        <v>603</v>
      </c>
      <c r="AB360" s="1120"/>
      <c r="AC360" s="1120"/>
      <c r="AD360" s="1120"/>
      <c r="AE360" s="1120"/>
      <c r="AF360" s="1120"/>
      <c r="AG360" s="1120"/>
      <c r="AH360" s="1121"/>
      <c r="AI360" s="269"/>
      <c r="AJ360" s="269"/>
      <c r="AK360" s="269"/>
      <c r="AL360" s="269"/>
      <c r="AM360" s="269"/>
    </row>
    <row r="361" spans="1:39" ht="15" customHeight="1">
      <c r="A361" s="462"/>
      <c r="B361" s="477" t="s">
        <v>604</v>
      </c>
      <c r="C361" s="478"/>
      <c r="D361" s="478"/>
      <c r="E361" s="478"/>
      <c r="F361" s="478"/>
      <c r="G361" s="478"/>
      <c r="H361" s="478"/>
      <c r="I361" s="478"/>
      <c r="J361" s="478"/>
      <c r="K361" s="478"/>
      <c r="L361" s="478"/>
      <c r="M361" s="478"/>
      <c r="N361" s="478"/>
      <c r="O361" s="478"/>
      <c r="P361" s="478"/>
      <c r="Q361" s="478"/>
      <c r="R361" s="479"/>
      <c r="S361" s="479"/>
      <c r="T361" s="479"/>
      <c r="U361" s="479"/>
      <c r="V361" s="1160" t="s">
        <v>605</v>
      </c>
      <c r="W361" s="1160"/>
      <c r="X361" s="1160"/>
      <c r="Y361" s="1160"/>
      <c r="Z361" s="1160"/>
      <c r="AA361" s="1160"/>
      <c r="AB361" s="1160"/>
      <c r="AC361" s="1160"/>
      <c r="AD361" s="1160"/>
      <c r="AE361" s="1160"/>
      <c r="AF361" s="1160"/>
      <c r="AG361" s="1160"/>
      <c r="AH361" s="1160"/>
      <c r="AI361" s="269"/>
      <c r="AJ361" s="269"/>
      <c r="AK361" s="269"/>
      <c r="AL361" s="269"/>
      <c r="AM361" s="269"/>
    </row>
    <row r="362" spans="1:39" ht="15" customHeight="1">
      <c r="A362" s="462"/>
      <c r="B362" s="1089" t="s">
        <v>492</v>
      </c>
      <c r="C362" s="1090"/>
      <c r="D362" s="1090"/>
      <c r="E362" s="1090"/>
      <c r="F362" s="1090"/>
      <c r="G362" s="1090"/>
      <c r="H362" s="1090"/>
      <c r="I362" s="1090"/>
      <c r="J362" s="1090"/>
      <c r="K362" s="1090"/>
      <c r="L362" s="1090"/>
      <c r="M362" s="1090"/>
      <c r="N362" s="1090"/>
      <c r="O362" s="1090"/>
      <c r="P362" s="1090"/>
      <c r="Q362" s="1091"/>
      <c r="R362" s="1208" t="s">
        <v>99</v>
      </c>
      <c r="S362" s="1209"/>
      <c r="T362" s="1210"/>
      <c r="U362" s="1089" t="s">
        <v>493</v>
      </c>
      <c r="V362" s="1090"/>
      <c r="W362" s="1090"/>
      <c r="X362" s="1091"/>
      <c r="Y362" s="1077" t="s">
        <v>494</v>
      </c>
      <c r="Z362" s="1079"/>
      <c r="AA362" s="1077" t="s">
        <v>495</v>
      </c>
      <c r="AB362" s="1078"/>
      <c r="AC362" s="1078"/>
      <c r="AD362" s="1078"/>
      <c r="AE362" s="1078"/>
      <c r="AF362" s="1078"/>
      <c r="AG362" s="1078"/>
      <c r="AH362" s="1079"/>
      <c r="AI362" s="269"/>
      <c r="AJ362" s="269"/>
      <c r="AK362" s="269"/>
      <c r="AL362" s="269"/>
      <c r="AM362" s="269"/>
    </row>
    <row r="363" spans="1:39" ht="15" customHeight="1">
      <c r="A363" s="462"/>
      <c r="B363" s="1102" t="s">
        <v>606</v>
      </c>
      <c r="C363" s="1103"/>
      <c r="D363" s="1103"/>
      <c r="E363" s="1104"/>
      <c r="F363" s="1080" t="s">
        <v>607</v>
      </c>
      <c r="G363" s="1081"/>
      <c r="H363" s="1081"/>
      <c r="I363" s="1081"/>
      <c r="J363" s="1081"/>
      <c r="K363" s="1081"/>
      <c r="L363" s="1081"/>
      <c r="M363" s="1081"/>
      <c r="N363" s="1081"/>
      <c r="O363" s="1081"/>
      <c r="P363" s="1081"/>
      <c r="Q363" s="1082"/>
      <c r="R363" s="1213" t="s">
        <v>608</v>
      </c>
      <c r="S363" s="1214"/>
      <c r="T363" s="1215"/>
      <c r="U363" s="1130"/>
      <c r="V363" s="1131"/>
      <c r="W363" s="1131"/>
      <c r="X363" s="1132"/>
      <c r="Y363" s="1085" t="s">
        <v>498</v>
      </c>
      <c r="Z363" s="1086"/>
      <c r="AA363" s="1123" t="s">
        <v>609</v>
      </c>
      <c r="AB363" s="1120"/>
      <c r="AC363" s="1120"/>
      <c r="AD363" s="1120"/>
      <c r="AE363" s="1120"/>
      <c r="AF363" s="1120"/>
      <c r="AG363" s="1120"/>
      <c r="AH363" s="1121"/>
      <c r="AI363" s="269"/>
      <c r="AJ363" s="269"/>
      <c r="AK363" s="269"/>
      <c r="AL363" s="269"/>
      <c r="AM363" s="269"/>
    </row>
    <row r="364" spans="1:39" ht="15" customHeight="1">
      <c r="A364" s="462"/>
      <c r="B364" s="1108"/>
      <c r="C364" s="1109"/>
      <c r="D364" s="1109"/>
      <c r="E364" s="1110"/>
      <c r="F364" s="1194" t="s">
        <v>610</v>
      </c>
      <c r="G364" s="1195"/>
      <c r="H364" s="1195"/>
      <c r="I364" s="1195"/>
      <c r="J364" s="1195"/>
      <c r="K364" s="1195"/>
      <c r="L364" s="1195"/>
      <c r="M364" s="1195"/>
      <c r="N364" s="1195"/>
      <c r="O364" s="1195"/>
      <c r="P364" s="1195"/>
      <c r="Q364" s="1196"/>
      <c r="R364" s="1213" t="s">
        <v>611</v>
      </c>
      <c r="S364" s="1214"/>
      <c r="T364" s="1215"/>
      <c r="U364" s="1216">
        <f>IF(AI321=2,"",IF(OR(U365&lt;&gt;"",U366&lt;&gt;""),AA450,AA447))</f>
      </c>
      <c r="V364" s="1217"/>
      <c r="W364" s="1217"/>
      <c r="X364" s="1218"/>
      <c r="Y364" s="1085" t="s">
        <v>498</v>
      </c>
      <c r="Z364" s="1086"/>
      <c r="AA364" s="1123" t="s">
        <v>612</v>
      </c>
      <c r="AB364" s="1120"/>
      <c r="AC364" s="1120"/>
      <c r="AD364" s="1120"/>
      <c r="AE364" s="1120"/>
      <c r="AF364" s="1120"/>
      <c r="AG364" s="1120"/>
      <c r="AH364" s="1121"/>
      <c r="AI364" s="269"/>
      <c r="AJ364" s="269"/>
      <c r="AK364" s="269"/>
      <c r="AL364" s="269"/>
      <c r="AM364" s="269"/>
    </row>
    <row r="365" spans="1:39" ht="15" customHeight="1">
      <c r="A365" s="462"/>
      <c r="B365" s="1226" t="s">
        <v>613</v>
      </c>
      <c r="C365" s="1227"/>
      <c r="D365" s="1227"/>
      <c r="E365" s="1228"/>
      <c r="F365" s="1161" t="s">
        <v>614</v>
      </c>
      <c r="G365" s="1162"/>
      <c r="H365" s="1162"/>
      <c r="I365" s="1162"/>
      <c r="J365" s="1162"/>
      <c r="K365" s="1162"/>
      <c r="L365" s="1162"/>
      <c r="M365" s="1162"/>
      <c r="N365" s="1162"/>
      <c r="O365" s="1162"/>
      <c r="P365" s="1162"/>
      <c r="Q365" s="1163"/>
      <c r="R365" s="1197" t="s">
        <v>530</v>
      </c>
      <c r="S365" s="1198"/>
      <c r="T365" s="1199"/>
      <c r="U365" s="1224"/>
      <c r="V365" s="1224"/>
      <c r="W365" s="1224"/>
      <c r="X365" s="1224"/>
      <c r="Y365" s="1085" t="s">
        <v>498</v>
      </c>
      <c r="Z365" s="1086"/>
      <c r="AA365" s="1219" t="s">
        <v>615</v>
      </c>
      <c r="AB365" s="1220"/>
      <c r="AC365" s="1220"/>
      <c r="AD365" s="1220"/>
      <c r="AE365" s="1220"/>
      <c r="AF365" s="1220"/>
      <c r="AG365" s="1220"/>
      <c r="AH365" s="1221"/>
      <c r="AI365" s="269"/>
      <c r="AJ365" s="269"/>
      <c r="AK365" s="269"/>
      <c r="AL365" s="269"/>
      <c r="AM365" s="269"/>
    </row>
    <row r="366" spans="1:39" ht="15" customHeight="1">
      <c r="A366" s="462"/>
      <c r="B366" s="1229"/>
      <c r="C366" s="1230"/>
      <c r="D366" s="1230"/>
      <c r="E366" s="1231"/>
      <c r="F366" s="1161" t="s">
        <v>616</v>
      </c>
      <c r="G366" s="1222"/>
      <c r="H366" s="1222"/>
      <c r="I366" s="1222"/>
      <c r="J366" s="1222"/>
      <c r="K366" s="1222"/>
      <c r="L366" s="1222"/>
      <c r="M366" s="1222"/>
      <c r="N366" s="1222"/>
      <c r="O366" s="1222"/>
      <c r="P366" s="1222"/>
      <c r="Q366" s="1223"/>
      <c r="R366" s="1197" t="s">
        <v>530</v>
      </c>
      <c r="S366" s="1198"/>
      <c r="T366" s="1199"/>
      <c r="U366" s="1224"/>
      <c r="V366" s="1224"/>
      <c r="W366" s="1224"/>
      <c r="X366" s="1224"/>
      <c r="Y366" s="1158" t="s">
        <v>617</v>
      </c>
      <c r="Z366" s="1159"/>
      <c r="AA366" s="1225" t="s">
        <v>618</v>
      </c>
      <c r="AB366" s="1120"/>
      <c r="AC366" s="1120"/>
      <c r="AD366" s="1120"/>
      <c r="AE366" s="1120"/>
      <c r="AF366" s="1120"/>
      <c r="AG366" s="1120"/>
      <c r="AH366" s="1121"/>
      <c r="AI366" s="269"/>
      <c r="AJ366" s="269"/>
      <c r="AK366" s="269"/>
      <c r="AL366" s="269"/>
      <c r="AM366" s="269"/>
    </row>
    <row r="367" spans="1:39" ht="15" customHeight="1">
      <c r="A367" s="462"/>
      <c r="B367" s="1232"/>
      <c r="C367" s="1233"/>
      <c r="D367" s="1233"/>
      <c r="E367" s="1234"/>
      <c r="F367" s="1194" t="s">
        <v>610</v>
      </c>
      <c r="G367" s="1195"/>
      <c r="H367" s="1195"/>
      <c r="I367" s="1195"/>
      <c r="J367" s="1195"/>
      <c r="K367" s="1195"/>
      <c r="L367" s="1195"/>
      <c r="M367" s="1195"/>
      <c r="N367" s="1195"/>
      <c r="O367" s="1195"/>
      <c r="P367" s="1195"/>
      <c r="Q367" s="1196"/>
      <c r="R367" s="1213" t="s">
        <v>611</v>
      </c>
      <c r="S367" s="1214"/>
      <c r="T367" s="1215"/>
      <c r="U367" s="1216">
        <f>IF(AI321=2,"",AA450)</f>
      </c>
      <c r="V367" s="1217"/>
      <c r="W367" s="1217"/>
      <c r="X367" s="1218"/>
      <c r="Y367" s="1085" t="s">
        <v>498</v>
      </c>
      <c r="Z367" s="1086"/>
      <c r="AA367" s="1123" t="s">
        <v>619</v>
      </c>
      <c r="AB367" s="1120"/>
      <c r="AC367" s="1120"/>
      <c r="AD367" s="1120"/>
      <c r="AE367" s="1120"/>
      <c r="AF367" s="1120"/>
      <c r="AG367" s="1120"/>
      <c r="AH367" s="1121"/>
      <c r="AI367" s="269"/>
      <c r="AJ367" s="269"/>
      <c r="AK367" s="269"/>
      <c r="AL367" s="269"/>
      <c r="AM367" s="269"/>
    </row>
    <row r="368" spans="1:39" ht="15" customHeight="1">
      <c r="A368" s="462"/>
      <c r="B368" s="463" t="s">
        <v>620</v>
      </c>
      <c r="C368" s="464"/>
      <c r="D368" s="464"/>
      <c r="E368" s="464"/>
      <c r="F368" s="464"/>
      <c r="G368" s="464"/>
      <c r="H368" s="464"/>
      <c r="I368" s="464"/>
      <c r="J368" s="464"/>
      <c r="K368" s="464"/>
      <c r="L368" s="464"/>
      <c r="M368" s="464"/>
      <c r="N368" s="464"/>
      <c r="O368" s="464"/>
      <c r="P368" s="464"/>
      <c r="Q368" s="464"/>
      <c r="R368" s="465"/>
      <c r="S368" s="464"/>
      <c r="T368" s="464"/>
      <c r="U368" s="465"/>
      <c r="V368" s="464"/>
      <c r="W368" s="464"/>
      <c r="X368" s="464"/>
      <c r="Y368" s="475"/>
      <c r="Z368" s="475"/>
      <c r="AA368" s="475"/>
      <c r="AB368" s="475"/>
      <c r="AC368" s="475"/>
      <c r="AD368" s="476"/>
      <c r="AE368" s="476"/>
      <c r="AF368" s="476"/>
      <c r="AG368" s="476"/>
      <c r="AH368" s="476"/>
      <c r="AI368" s="269"/>
      <c r="AJ368" s="269"/>
      <c r="AK368" s="269"/>
      <c r="AL368" s="269"/>
      <c r="AM368" s="269"/>
    </row>
    <row r="369" spans="1:39" ht="15" customHeight="1">
      <c r="A369" s="462"/>
      <c r="B369" s="1089" t="s">
        <v>492</v>
      </c>
      <c r="C369" s="1090"/>
      <c r="D369" s="1090"/>
      <c r="E369" s="1090"/>
      <c r="F369" s="1090"/>
      <c r="G369" s="1090"/>
      <c r="H369" s="1090"/>
      <c r="I369" s="1090"/>
      <c r="J369" s="1090"/>
      <c r="K369" s="1090"/>
      <c r="L369" s="1090"/>
      <c r="M369" s="1090"/>
      <c r="N369" s="1090"/>
      <c r="O369" s="1090"/>
      <c r="P369" s="1090"/>
      <c r="Q369" s="1091"/>
      <c r="R369" s="1092" t="s">
        <v>99</v>
      </c>
      <c r="S369" s="1092"/>
      <c r="T369" s="1092"/>
      <c r="U369" s="1092" t="s">
        <v>493</v>
      </c>
      <c r="V369" s="1092"/>
      <c r="W369" s="1092"/>
      <c r="X369" s="1092"/>
      <c r="Y369" s="1077" t="s">
        <v>494</v>
      </c>
      <c r="Z369" s="1079"/>
      <c r="AA369" s="1077" t="s">
        <v>495</v>
      </c>
      <c r="AB369" s="1078"/>
      <c r="AC369" s="1078"/>
      <c r="AD369" s="1078"/>
      <c r="AE369" s="1078"/>
      <c r="AF369" s="1078"/>
      <c r="AG369" s="1078"/>
      <c r="AH369" s="1079"/>
      <c r="AI369" s="269"/>
      <c r="AJ369" s="269"/>
      <c r="AK369" s="269"/>
      <c r="AL369" s="269"/>
      <c r="AM369" s="269"/>
    </row>
    <row r="370" spans="1:39" ht="15" customHeight="1">
      <c r="A370" s="462"/>
      <c r="B370" s="1080" t="s">
        <v>621</v>
      </c>
      <c r="C370" s="1081"/>
      <c r="D370" s="1081"/>
      <c r="E370" s="1081"/>
      <c r="F370" s="1081"/>
      <c r="G370" s="1081"/>
      <c r="H370" s="1081"/>
      <c r="I370" s="1081"/>
      <c r="J370" s="1081"/>
      <c r="K370" s="1081"/>
      <c r="L370" s="1081"/>
      <c r="M370" s="1081"/>
      <c r="N370" s="1081"/>
      <c r="O370" s="1081"/>
      <c r="P370" s="1081"/>
      <c r="Q370" s="1082"/>
      <c r="R370" s="1197" t="s">
        <v>530</v>
      </c>
      <c r="S370" s="1198"/>
      <c r="T370" s="1199"/>
      <c r="U370" s="1235">
        <f>IF(AI321=2,"",ROUND(P46,0))</f>
      </c>
      <c r="V370" s="1236"/>
      <c r="W370" s="1236"/>
      <c r="X370" s="1237"/>
      <c r="Y370" s="1238" t="s">
        <v>622</v>
      </c>
      <c r="Z370" s="1239"/>
      <c r="AA370" s="1211" t="s">
        <v>623</v>
      </c>
      <c r="AB370" s="1087"/>
      <c r="AC370" s="1087"/>
      <c r="AD370" s="1087"/>
      <c r="AE370" s="1087"/>
      <c r="AF370" s="1087"/>
      <c r="AG370" s="1087"/>
      <c r="AH370" s="1088"/>
      <c r="AI370" s="269"/>
      <c r="AJ370" s="269"/>
      <c r="AK370" s="269"/>
      <c r="AL370" s="269"/>
      <c r="AM370" s="269"/>
    </row>
    <row r="371" spans="1:39" ht="15" customHeight="1">
      <c r="A371" s="462"/>
      <c r="B371" s="1161" t="s">
        <v>624</v>
      </c>
      <c r="C371" s="1162"/>
      <c r="D371" s="1162"/>
      <c r="E371" s="1162"/>
      <c r="F371" s="1162"/>
      <c r="G371" s="1162"/>
      <c r="H371" s="1162"/>
      <c r="I371" s="1162"/>
      <c r="J371" s="1162"/>
      <c r="K371" s="1162"/>
      <c r="L371" s="1162"/>
      <c r="M371" s="1162"/>
      <c r="N371" s="1162"/>
      <c r="O371" s="1162"/>
      <c r="P371" s="1162"/>
      <c r="Q371" s="1163"/>
      <c r="R371" s="1197" t="s">
        <v>530</v>
      </c>
      <c r="S371" s="1198"/>
      <c r="T371" s="1199"/>
      <c r="U371" s="1173">
        <f>IF(AI321=2,"",ROUND(Z30,2))</f>
      </c>
      <c r="V371" s="1174"/>
      <c r="W371" s="1174"/>
      <c r="X371" s="1175"/>
      <c r="Y371" s="1243" t="s">
        <v>802</v>
      </c>
      <c r="Z371" s="1244"/>
      <c r="AA371" s="1123" t="s">
        <v>625</v>
      </c>
      <c r="AB371" s="1120"/>
      <c r="AC371" s="1120"/>
      <c r="AD371" s="1120"/>
      <c r="AE371" s="1120"/>
      <c r="AF371" s="1120"/>
      <c r="AG371" s="1120"/>
      <c r="AH371" s="1121"/>
      <c r="AI371" s="269"/>
      <c r="AJ371" s="269"/>
      <c r="AK371" s="269"/>
      <c r="AL371" s="269"/>
      <c r="AM371" s="269"/>
    </row>
    <row r="372" spans="1:39" ht="15" customHeight="1">
      <c r="A372" s="462"/>
      <c r="B372" s="1161" t="s">
        <v>626</v>
      </c>
      <c r="C372" s="1162"/>
      <c r="D372" s="1162"/>
      <c r="E372" s="1162"/>
      <c r="F372" s="1162"/>
      <c r="G372" s="1162"/>
      <c r="H372" s="1162"/>
      <c r="I372" s="1162"/>
      <c r="J372" s="1162"/>
      <c r="K372" s="1162"/>
      <c r="L372" s="1162"/>
      <c r="M372" s="1162"/>
      <c r="N372" s="1162"/>
      <c r="O372" s="1162"/>
      <c r="P372" s="1162"/>
      <c r="Q372" s="1163"/>
      <c r="R372" s="1197" t="s">
        <v>530</v>
      </c>
      <c r="S372" s="1198"/>
      <c r="T372" s="1199"/>
      <c r="U372" s="1240">
        <f>IF(AI321=2,"",ROUNDDOWN(P26,2))</f>
      </c>
      <c r="V372" s="1241"/>
      <c r="W372" s="1241"/>
      <c r="X372" s="1242"/>
      <c r="Y372" s="1158" t="s">
        <v>627</v>
      </c>
      <c r="Z372" s="1159"/>
      <c r="AA372" s="1123" t="s">
        <v>625</v>
      </c>
      <c r="AB372" s="1120"/>
      <c r="AC372" s="1120"/>
      <c r="AD372" s="1120"/>
      <c r="AE372" s="1120"/>
      <c r="AF372" s="1120"/>
      <c r="AG372" s="1120"/>
      <c r="AH372" s="1121"/>
      <c r="AI372" s="269"/>
      <c r="AJ372" s="269"/>
      <c r="AK372" s="269"/>
      <c r="AL372" s="269"/>
      <c r="AM372" s="269"/>
    </row>
    <row r="373" spans="1:39" ht="15" customHeight="1">
      <c r="A373" s="462"/>
      <c r="B373" s="1211" t="s">
        <v>628</v>
      </c>
      <c r="C373" s="1087"/>
      <c r="D373" s="1087"/>
      <c r="E373" s="1087"/>
      <c r="F373" s="1087"/>
      <c r="G373" s="1087"/>
      <c r="H373" s="1087"/>
      <c r="I373" s="1087"/>
      <c r="J373" s="1087"/>
      <c r="K373" s="1087"/>
      <c r="L373" s="1087"/>
      <c r="M373" s="1087"/>
      <c r="N373" s="1087"/>
      <c r="O373" s="1087"/>
      <c r="P373" s="1087"/>
      <c r="Q373" s="1088"/>
      <c r="R373" s="1197" t="s">
        <v>629</v>
      </c>
      <c r="S373" s="1198"/>
      <c r="T373" s="1199"/>
      <c r="U373" s="1173">
        <f>IF(AI321=2,"",AA454)</f>
      </c>
      <c r="V373" s="1174"/>
      <c r="W373" s="1174"/>
      <c r="X373" s="1175"/>
      <c r="Y373" s="1085" t="s">
        <v>498</v>
      </c>
      <c r="Z373" s="1086"/>
      <c r="AA373" s="1123" t="s">
        <v>630</v>
      </c>
      <c r="AB373" s="1120"/>
      <c r="AC373" s="1120"/>
      <c r="AD373" s="1120"/>
      <c r="AE373" s="1120"/>
      <c r="AF373" s="1120"/>
      <c r="AG373" s="1120"/>
      <c r="AH373" s="1121"/>
      <c r="AI373" s="269"/>
      <c r="AJ373" s="269"/>
      <c r="AK373" s="269"/>
      <c r="AL373" s="269"/>
      <c r="AM373" s="269"/>
    </row>
    <row r="374" spans="1:39" ht="15" customHeight="1">
      <c r="A374" s="462"/>
      <c r="B374" s="1211" t="s">
        <v>631</v>
      </c>
      <c r="C374" s="1087"/>
      <c r="D374" s="1087"/>
      <c r="E374" s="1087"/>
      <c r="F374" s="1087"/>
      <c r="G374" s="1087"/>
      <c r="H374" s="1087"/>
      <c r="I374" s="1087"/>
      <c r="J374" s="1087"/>
      <c r="K374" s="1087"/>
      <c r="L374" s="1087"/>
      <c r="M374" s="1087"/>
      <c r="N374" s="1087"/>
      <c r="O374" s="1087"/>
      <c r="P374" s="1087"/>
      <c r="Q374" s="1088"/>
      <c r="R374" s="1197" t="s">
        <v>632</v>
      </c>
      <c r="S374" s="1198"/>
      <c r="T374" s="1199"/>
      <c r="U374" s="1173">
        <f>IF(AI321=2,"",AA456)</f>
      </c>
      <c r="V374" s="1174"/>
      <c r="W374" s="1174"/>
      <c r="X374" s="1175"/>
      <c r="Y374" s="1158" t="s">
        <v>402</v>
      </c>
      <c r="Z374" s="1159"/>
      <c r="AA374" s="1123" t="s">
        <v>633</v>
      </c>
      <c r="AB374" s="1120"/>
      <c r="AC374" s="1120"/>
      <c r="AD374" s="1120"/>
      <c r="AE374" s="1120"/>
      <c r="AF374" s="1120"/>
      <c r="AG374" s="1120"/>
      <c r="AH374" s="1121"/>
      <c r="AI374" s="269"/>
      <c r="AJ374" s="269"/>
      <c r="AK374" s="269"/>
      <c r="AL374" s="269"/>
      <c r="AM374" s="269"/>
    </row>
    <row r="375" spans="1:39" ht="15" customHeight="1">
      <c r="A375" s="462"/>
      <c r="B375" s="1161" t="s">
        <v>634</v>
      </c>
      <c r="C375" s="1162"/>
      <c r="D375" s="1162"/>
      <c r="E375" s="1162"/>
      <c r="F375" s="1162"/>
      <c r="G375" s="1162"/>
      <c r="H375" s="1162"/>
      <c r="I375" s="1162"/>
      <c r="J375" s="1162"/>
      <c r="K375" s="1162"/>
      <c r="L375" s="1162"/>
      <c r="M375" s="1162"/>
      <c r="N375" s="1162"/>
      <c r="O375" s="1162"/>
      <c r="P375" s="1162"/>
      <c r="Q375" s="1163"/>
      <c r="R375" s="1197" t="s">
        <v>635</v>
      </c>
      <c r="S375" s="1198"/>
      <c r="T375" s="1199"/>
      <c r="U375" s="1173">
        <f>IF(AI321=2,"",AA458)</f>
      </c>
      <c r="V375" s="1174"/>
      <c r="W375" s="1174"/>
      <c r="X375" s="1175"/>
      <c r="Y375" s="1158" t="s">
        <v>402</v>
      </c>
      <c r="Z375" s="1159"/>
      <c r="AA375" s="1123" t="s">
        <v>636</v>
      </c>
      <c r="AB375" s="1120"/>
      <c r="AC375" s="1120"/>
      <c r="AD375" s="1120"/>
      <c r="AE375" s="1120"/>
      <c r="AF375" s="1120"/>
      <c r="AG375" s="1120"/>
      <c r="AH375" s="1121"/>
      <c r="AI375" s="269"/>
      <c r="AJ375" s="269"/>
      <c r="AK375" s="269"/>
      <c r="AL375" s="269"/>
      <c r="AM375" s="269"/>
    </row>
    <row r="376" spans="1:39" ht="15" customHeight="1">
      <c r="A376" s="462"/>
      <c r="B376" s="1161" t="s">
        <v>637</v>
      </c>
      <c r="C376" s="1162"/>
      <c r="D376" s="1162"/>
      <c r="E376" s="1162"/>
      <c r="F376" s="1162"/>
      <c r="G376" s="1162"/>
      <c r="H376" s="1162"/>
      <c r="I376" s="1162"/>
      <c r="J376" s="1162"/>
      <c r="K376" s="1162"/>
      <c r="L376" s="1162"/>
      <c r="M376" s="1162"/>
      <c r="N376" s="1162"/>
      <c r="O376" s="1162"/>
      <c r="P376" s="1162"/>
      <c r="Q376" s="1163"/>
      <c r="R376" s="1197" t="s">
        <v>530</v>
      </c>
      <c r="S376" s="1198"/>
      <c r="T376" s="1199"/>
      <c r="U376" s="1173">
        <f>IF(AI321=2,"",AA460)</f>
      </c>
      <c r="V376" s="1174"/>
      <c r="W376" s="1174"/>
      <c r="X376" s="1175"/>
      <c r="Y376" s="1158" t="s">
        <v>638</v>
      </c>
      <c r="Z376" s="1159"/>
      <c r="AA376" s="1123" t="s">
        <v>639</v>
      </c>
      <c r="AB376" s="1120"/>
      <c r="AC376" s="1120"/>
      <c r="AD376" s="1120"/>
      <c r="AE376" s="1120"/>
      <c r="AF376" s="1120"/>
      <c r="AG376" s="1120"/>
      <c r="AH376" s="1121"/>
      <c r="AI376" s="269"/>
      <c r="AJ376" s="269"/>
      <c r="AK376" s="269"/>
      <c r="AL376" s="269"/>
      <c r="AM376" s="269"/>
    </row>
    <row r="377" ht="13.5">
      <c r="AH377" s="258">
        <f>$AH$1</f>
      </c>
    </row>
    <row r="378" spans="1:39" ht="15" customHeight="1">
      <c r="A378" s="306"/>
      <c r="B378" s="307"/>
      <c r="C378" s="269"/>
      <c r="D378" s="269"/>
      <c r="E378" s="269"/>
      <c r="F378" s="269"/>
      <c r="G378" s="269"/>
      <c r="H378" s="269"/>
      <c r="I378" s="269"/>
      <c r="J378" s="269"/>
      <c r="K378" s="269"/>
      <c r="L378" s="269"/>
      <c r="M378" s="272"/>
      <c r="N378" s="272"/>
      <c r="O378" s="272"/>
      <c r="P378" s="272"/>
      <c r="Q378" s="272"/>
      <c r="R378" s="273"/>
      <c r="S378" s="273"/>
      <c r="T378" s="273"/>
      <c r="U378" s="284"/>
      <c r="V378" s="269"/>
      <c r="W378" s="269"/>
      <c r="X378" s="269"/>
      <c r="Y378" s="269"/>
      <c r="Z378" s="269"/>
      <c r="AA378" s="284"/>
      <c r="AB378" s="269"/>
      <c r="AC378" s="269"/>
      <c r="AD378" s="269"/>
      <c r="AE378" s="269"/>
      <c r="AF378" s="269"/>
      <c r="AG378" s="269"/>
      <c r="AH378" s="264" t="s">
        <v>289</v>
      </c>
      <c r="AI378" s="269"/>
      <c r="AJ378" s="269"/>
      <c r="AK378" s="269"/>
      <c r="AL378" s="269"/>
      <c r="AM378" s="269"/>
    </row>
    <row r="379" spans="1:39" ht="15" customHeight="1">
      <c r="A379" s="306"/>
      <c r="B379" s="269"/>
      <c r="C379" s="269"/>
      <c r="D379" s="269"/>
      <c r="E379" s="269"/>
      <c r="F379" s="269"/>
      <c r="G379" s="269"/>
      <c r="H379" s="269"/>
      <c r="I379" s="269"/>
      <c r="J379" s="269"/>
      <c r="K379" s="269"/>
      <c r="L379" s="269"/>
      <c r="M379" s="269"/>
      <c r="N379" s="269"/>
      <c r="O379" s="269"/>
      <c r="P379" s="269"/>
      <c r="Q379" s="269"/>
      <c r="R379" s="269"/>
      <c r="S379" s="269"/>
      <c r="T379" s="269"/>
      <c r="U379" s="269"/>
      <c r="V379" s="269"/>
      <c r="W379" s="269"/>
      <c r="X379" s="393"/>
      <c r="Y379" s="393"/>
      <c r="Z379" s="393"/>
      <c r="AA379" s="393"/>
      <c r="AB379" s="393"/>
      <c r="AC379" s="393"/>
      <c r="AD379" s="393"/>
      <c r="AE379" s="393"/>
      <c r="AF379" s="393"/>
      <c r="AG379" s="393"/>
      <c r="AH379" s="264" t="s">
        <v>640</v>
      </c>
      <c r="AI379" s="269"/>
      <c r="AJ379" s="269"/>
      <c r="AK379" s="269"/>
      <c r="AL379" s="269"/>
      <c r="AM379" s="269"/>
    </row>
    <row r="380" spans="1:39" ht="15" customHeight="1">
      <c r="A380" s="306"/>
      <c r="B380" s="269"/>
      <c r="C380" s="480" t="s">
        <v>641</v>
      </c>
      <c r="D380" s="269"/>
      <c r="E380" s="269"/>
      <c r="F380" s="269"/>
      <c r="G380" s="269"/>
      <c r="H380" s="269"/>
      <c r="I380" s="269"/>
      <c r="J380" s="269"/>
      <c r="K380" s="269"/>
      <c r="L380" s="269"/>
      <c r="M380" s="269"/>
      <c r="N380" s="269"/>
      <c r="O380" s="269"/>
      <c r="P380" s="269"/>
      <c r="Q380" s="269"/>
      <c r="R380" s="269"/>
      <c r="S380" s="269"/>
      <c r="T380" s="269"/>
      <c r="U380" s="269"/>
      <c r="V380" s="269"/>
      <c r="W380" s="269"/>
      <c r="X380" s="393"/>
      <c r="Y380" s="393"/>
      <c r="Z380" s="393"/>
      <c r="AA380" s="393"/>
      <c r="AB380" s="393"/>
      <c r="AC380" s="393"/>
      <c r="AD380" s="393"/>
      <c r="AE380" s="393"/>
      <c r="AF380" s="393"/>
      <c r="AG380" s="393"/>
      <c r="AH380" s="264"/>
      <c r="AI380" s="269"/>
      <c r="AJ380" s="269"/>
      <c r="AK380" s="269"/>
      <c r="AL380" s="269"/>
      <c r="AM380" s="269"/>
    </row>
    <row r="381" spans="1:39" ht="12" customHeight="1">
      <c r="A381" s="462"/>
      <c r="B381" s="481" t="s">
        <v>642</v>
      </c>
      <c r="C381" s="482"/>
      <c r="D381" s="483"/>
      <c r="E381" s="483"/>
      <c r="F381" s="483"/>
      <c r="G381" s="483"/>
      <c r="H381" s="483"/>
      <c r="I381" s="483"/>
      <c r="J381" s="483"/>
      <c r="K381" s="483"/>
      <c r="L381" s="483"/>
      <c r="M381" s="483"/>
      <c r="N381" s="483"/>
      <c r="O381" s="483"/>
      <c r="P381" s="483"/>
      <c r="Q381" s="483"/>
      <c r="R381" s="484"/>
      <c r="S381" s="483"/>
      <c r="T381" s="483"/>
      <c r="U381" s="484"/>
      <c r="V381" s="483"/>
      <c r="W381" s="483"/>
      <c r="X381" s="483"/>
      <c r="Y381" s="485"/>
      <c r="Z381" s="485"/>
      <c r="AA381" s="485"/>
      <c r="AB381" s="485"/>
      <c r="AC381" s="485"/>
      <c r="AD381" s="486"/>
      <c r="AE381" s="486"/>
      <c r="AF381" s="486"/>
      <c r="AG381" s="486"/>
      <c r="AH381" s="487"/>
      <c r="AI381" s="488"/>
      <c r="AJ381" s="269"/>
      <c r="AK381" s="269"/>
      <c r="AL381" s="269"/>
      <c r="AM381" s="269"/>
    </row>
    <row r="382" spans="1:39" ht="12" customHeight="1">
      <c r="A382" s="462"/>
      <c r="B382" s="489" t="s">
        <v>643</v>
      </c>
      <c r="C382" s="483"/>
      <c r="D382" s="490"/>
      <c r="E382" s="490"/>
      <c r="F382" s="490"/>
      <c r="G382" s="490"/>
      <c r="H382" s="490"/>
      <c r="I382" s="490"/>
      <c r="J382" s="490"/>
      <c r="K382" s="490"/>
      <c r="L382" s="490"/>
      <c r="M382" s="490"/>
      <c r="N382" s="490"/>
      <c r="O382" s="490"/>
      <c r="P382" s="490"/>
      <c r="Q382" s="490"/>
      <c r="R382" s="491"/>
      <c r="S382" s="490"/>
      <c r="T382" s="490"/>
      <c r="U382" s="491"/>
      <c r="V382" s="490"/>
      <c r="W382" s="490"/>
      <c r="X382" s="490"/>
      <c r="Y382" s="492"/>
      <c r="Z382" s="492"/>
      <c r="AA382" s="492"/>
      <c r="AB382" s="492"/>
      <c r="AC382" s="492"/>
      <c r="AD382" s="493"/>
      <c r="AE382" s="493"/>
      <c r="AF382" s="493"/>
      <c r="AG382" s="493"/>
      <c r="AH382" s="494"/>
      <c r="AI382" s="488"/>
      <c r="AJ382" s="269"/>
      <c r="AK382" s="269"/>
      <c r="AL382" s="269"/>
      <c r="AM382" s="269"/>
    </row>
    <row r="383" spans="1:39" ht="6" customHeight="1">
      <c r="A383" s="306"/>
      <c r="B383" s="495"/>
      <c r="C383" s="496"/>
      <c r="D383" s="269"/>
      <c r="E383" s="269"/>
      <c r="F383" s="269"/>
      <c r="G383" s="269"/>
      <c r="H383" s="269"/>
      <c r="I383" s="269"/>
      <c r="J383" s="497"/>
      <c r="K383" s="269"/>
      <c r="L383" s="272"/>
      <c r="M383" s="269"/>
      <c r="N383" s="269"/>
      <c r="O383" s="269"/>
      <c r="P383" s="269"/>
      <c r="Q383" s="269"/>
      <c r="R383" s="309"/>
      <c r="S383" s="269"/>
      <c r="T383" s="269"/>
      <c r="U383" s="272"/>
      <c r="V383" s="269"/>
      <c r="W383" s="269"/>
      <c r="X383" s="269"/>
      <c r="Y383" s="269"/>
      <c r="Z383" s="269"/>
      <c r="AA383" s="269"/>
      <c r="AB383" s="269"/>
      <c r="AC383" s="262"/>
      <c r="AD383" s="262"/>
      <c r="AE383" s="262"/>
      <c r="AF383" s="269"/>
      <c r="AG383" s="269"/>
      <c r="AH383" s="339"/>
      <c r="AI383" s="269"/>
      <c r="AJ383" s="269"/>
      <c r="AK383" s="269"/>
      <c r="AL383" s="269"/>
      <c r="AM383" s="269"/>
    </row>
    <row r="384" spans="1:36" ht="15" customHeight="1">
      <c r="A384" s="306"/>
      <c r="B384" s="498"/>
      <c r="C384" s="496"/>
      <c r="D384" s="1248" t="s">
        <v>644</v>
      </c>
      <c r="E384" s="1248"/>
      <c r="F384" s="1253">
        <f>IF(AI321=2,"",U317)</f>
      </c>
      <c r="G384" s="1254"/>
      <c r="H384" s="1254"/>
      <c r="I384" s="1255"/>
      <c r="J384" s="499" t="s">
        <v>645</v>
      </c>
      <c r="M384" s="500"/>
      <c r="N384" s="501" t="s">
        <v>646</v>
      </c>
      <c r="O384" s="262"/>
      <c r="P384" s="502"/>
      <c r="Q384" s="262"/>
      <c r="R384" s="262"/>
      <c r="S384" s="262"/>
      <c r="T384" s="262"/>
      <c r="V384" s="503" t="s">
        <v>647</v>
      </c>
      <c r="Y384" s="1252" t="s">
        <v>648</v>
      </c>
      <c r="Z384" s="1252"/>
      <c r="AA384" s="1256">
        <f>IF(AI321=2,"",ROUNDDOWN(F384/0.9,1))</f>
      </c>
      <c r="AB384" s="1257"/>
      <c r="AC384" s="1257"/>
      <c r="AD384" s="1258"/>
      <c r="AE384" s="504" t="s">
        <v>649</v>
      </c>
      <c r="AF384" s="262"/>
      <c r="AG384" s="269"/>
      <c r="AH384" s="339"/>
      <c r="AI384" s="269"/>
      <c r="AJ384" s="269"/>
    </row>
    <row r="385" spans="1:39" ht="6" customHeight="1">
      <c r="A385" s="306"/>
      <c r="B385" s="505"/>
      <c r="C385" s="496"/>
      <c r="D385" s="269"/>
      <c r="E385" s="269"/>
      <c r="F385" s="269"/>
      <c r="G385" s="269"/>
      <c r="H385" s="269"/>
      <c r="I385" s="269"/>
      <c r="J385" s="497"/>
      <c r="K385" s="269"/>
      <c r="L385" s="272"/>
      <c r="M385" s="269"/>
      <c r="N385" s="269"/>
      <c r="O385" s="269"/>
      <c r="P385" s="269"/>
      <c r="Q385" s="269"/>
      <c r="R385" s="309"/>
      <c r="S385" s="269"/>
      <c r="T385" s="269"/>
      <c r="U385" s="272"/>
      <c r="V385" s="269"/>
      <c r="W385" s="269"/>
      <c r="X385" s="269"/>
      <c r="Y385" s="269"/>
      <c r="Z385" s="269"/>
      <c r="AA385" s="269"/>
      <c r="AB385" s="269"/>
      <c r="AC385" s="262"/>
      <c r="AD385" s="262"/>
      <c r="AE385" s="262"/>
      <c r="AF385" s="269"/>
      <c r="AG385" s="269"/>
      <c r="AH385" s="339"/>
      <c r="AI385" s="269"/>
      <c r="AJ385" s="269"/>
      <c r="AK385" s="269"/>
      <c r="AL385" s="269"/>
      <c r="AM385" s="269"/>
    </row>
    <row r="386" spans="1:39" ht="12" customHeight="1">
      <c r="A386" s="462"/>
      <c r="B386" s="1245" t="s">
        <v>650</v>
      </c>
      <c r="C386" s="483" t="s">
        <v>651</v>
      </c>
      <c r="D386" s="483"/>
      <c r="E386" s="506"/>
      <c r="F386" s="506"/>
      <c r="G386" s="506"/>
      <c r="H386" s="506"/>
      <c r="I386" s="506"/>
      <c r="J386" s="506"/>
      <c r="K386" s="506"/>
      <c r="L386" s="506"/>
      <c r="M386" s="506"/>
      <c r="N386" s="506"/>
      <c r="O386" s="506"/>
      <c r="P386" s="506"/>
      <c r="Q386" s="506"/>
      <c r="R386" s="507"/>
      <c r="S386" s="506"/>
      <c r="T386" s="506"/>
      <c r="U386" s="507"/>
      <c r="V386" s="506"/>
      <c r="W386" s="506"/>
      <c r="X386" s="506"/>
      <c r="Y386" s="508"/>
      <c r="Z386" s="508"/>
      <c r="AA386" s="508"/>
      <c r="AB386" s="508"/>
      <c r="AC386" s="508"/>
      <c r="AD386" s="509"/>
      <c r="AE386" s="509"/>
      <c r="AF386" s="509"/>
      <c r="AG386" s="509"/>
      <c r="AH386" s="510"/>
      <c r="AI386" s="488"/>
      <c r="AJ386" s="269"/>
      <c r="AK386" s="269"/>
      <c r="AL386" s="269"/>
      <c r="AM386" s="269"/>
    </row>
    <row r="387" spans="1:39" ht="6" customHeight="1">
      <c r="A387" s="306"/>
      <c r="B387" s="1246"/>
      <c r="D387" s="269"/>
      <c r="E387" s="269"/>
      <c r="F387" s="269"/>
      <c r="G387" s="269"/>
      <c r="H387" s="269"/>
      <c r="I387" s="269"/>
      <c r="J387" s="497"/>
      <c r="K387" s="269"/>
      <c r="L387" s="272"/>
      <c r="M387" s="269"/>
      <c r="N387" s="269"/>
      <c r="O387" s="269"/>
      <c r="P387" s="269"/>
      <c r="Q387" s="269"/>
      <c r="R387" s="309"/>
      <c r="S387" s="269"/>
      <c r="T387" s="269"/>
      <c r="U387" s="272"/>
      <c r="V387" s="269"/>
      <c r="W387" s="269"/>
      <c r="X387" s="269"/>
      <c r="Y387" s="269"/>
      <c r="Z387" s="269"/>
      <c r="AA387" s="269"/>
      <c r="AB387" s="269"/>
      <c r="AC387" s="262"/>
      <c r="AD387" s="262"/>
      <c r="AE387" s="262"/>
      <c r="AF387" s="269"/>
      <c r="AG387" s="269"/>
      <c r="AH387" s="339"/>
      <c r="AI387" s="269"/>
      <c r="AJ387" s="269"/>
      <c r="AK387" s="269"/>
      <c r="AL387" s="269"/>
      <c r="AM387" s="269"/>
    </row>
    <row r="388" spans="1:36" ht="15" customHeight="1">
      <c r="A388" s="306"/>
      <c r="B388" s="1246"/>
      <c r="D388" s="1248" t="s">
        <v>652</v>
      </c>
      <c r="E388" s="1248"/>
      <c r="F388" s="1249">
        <f>IF(OR(AND(AI321=0,U343=""),AI321=2),"",IF(U332="",U321,ROUNDDOWN(U321*(1-U332/100),1)))</f>
      </c>
      <c r="G388" s="1250"/>
      <c r="H388" s="1250"/>
      <c r="I388" s="1251"/>
      <c r="J388" s="511" t="s">
        <v>653</v>
      </c>
      <c r="L388" s="1252" t="s">
        <v>654</v>
      </c>
      <c r="M388" s="1252"/>
      <c r="N388" s="1249">
        <f>IF(OR(AND(AI321=0,U343=""),AI321=2),"",IF(U333="",U325,ROUNDDOWN(U325*(1-U333/100),1)))</f>
      </c>
      <c r="O388" s="1250"/>
      <c r="P388" s="1250"/>
      <c r="Q388" s="1251"/>
      <c r="R388" s="503" t="s">
        <v>653</v>
      </c>
      <c r="T388" s="1252" t="s">
        <v>655</v>
      </c>
      <c r="U388" s="1252"/>
      <c r="V388" s="1249">
        <f>IF(OR(AND(AI321=0,U343=""),AI321=2),"",U329)</f>
      </c>
      <c r="W388" s="1250"/>
      <c r="X388" s="1250"/>
      <c r="Y388" s="1251"/>
      <c r="Z388" s="503" t="s">
        <v>653</v>
      </c>
      <c r="AC388" s="262"/>
      <c r="AD388" s="500"/>
      <c r="AF388" s="269"/>
      <c r="AG388" s="269"/>
      <c r="AH388" s="339"/>
      <c r="AI388" s="269"/>
      <c r="AJ388" s="269"/>
    </row>
    <row r="389" spans="1:39" ht="6" customHeight="1">
      <c r="A389" s="306"/>
      <c r="B389" s="1246"/>
      <c r="D389" s="269"/>
      <c r="E389" s="269"/>
      <c r="F389" s="269"/>
      <c r="G389" s="269"/>
      <c r="H389" s="269"/>
      <c r="I389" s="497"/>
      <c r="J389" s="272"/>
      <c r="M389" s="269"/>
      <c r="N389" s="269"/>
      <c r="O389" s="269"/>
      <c r="P389" s="269"/>
      <c r="Q389" s="269"/>
      <c r="R389" s="309"/>
      <c r="S389" s="269"/>
      <c r="T389" s="269"/>
      <c r="U389" s="272"/>
      <c r="V389" s="269"/>
      <c r="W389" s="269"/>
      <c r="X389" s="269"/>
      <c r="Y389" s="269"/>
      <c r="Z389" s="269"/>
      <c r="AA389" s="269"/>
      <c r="AB389" s="269"/>
      <c r="AC389" s="262"/>
      <c r="AD389" s="262"/>
      <c r="AE389" s="262"/>
      <c r="AF389" s="269"/>
      <c r="AG389" s="269"/>
      <c r="AH389" s="339"/>
      <c r="AI389" s="269"/>
      <c r="AJ389" s="269"/>
      <c r="AK389" s="269"/>
      <c r="AL389" s="269"/>
      <c r="AM389" s="269"/>
    </row>
    <row r="390" spans="1:36" ht="15" customHeight="1">
      <c r="A390" s="306"/>
      <c r="B390" s="1246"/>
      <c r="D390" s="1252" t="s">
        <v>656</v>
      </c>
      <c r="E390" s="1252"/>
      <c r="F390" s="1249">
        <f>IF(OR(AND(AI321=0,U343=""),AI321=2),"",U330)</f>
      </c>
      <c r="G390" s="1250"/>
      <c r="H390" s="1250"/>
      <c r="I390" s="1251"/>
      <c r="J390" s="503" t="s">
        <v>653</v>
      </c>
      <c r="L390" s="1252" t="s">
        <v>657</v>
      </c>
      <c r="M390" s="1252"/>
      <c r="N390" s="1249">
        <f>IF(OR(AND(AI321=0,U343=""),AI321=2),"",U331)</f>
      </c>
      <c r="O390" s="1250"/>
      <c r="P390" s="1250"/>
      <c r="Q390" s="1251"/>
      <c r="V390" s="503" t="s">
        <v>647</v>
      </c>
      <c r="X390" s="1259" t="s">
        <v>658</v>
      </c>
      <c r="Y390" s="1259"/>
      <c r="Z390" s="1259"/>
      <c r="AA390" s="1265">
        <f>IF(OR(AND(AI321=0,U343=""),AI321=2),"",F388+N388+F390+V388+N390)</f>
      </c>
      <c r="AB390" s="1266"/>
      <c r="AC390" s="1266"/>
      <c r="AD390" s="1267"/>
      <c r="AE390" s="504" t="s">
        <v>649</v>
      </c>
      <c r="AF390" s="269"/>
      <c r="AG390" s="269"/>
      <c r="AH390" s="339"/>
      <c r="AI390" s="269"/>
      <c r="AJ390" s="269"/>
    </row>
    <row r="391" spans="1:39" ht="6" customHeight="1">
      <c r="A391" s="306"/>
      <c r="B391" s="1246"/>
      <c r="D391" s="269"/>
      <c r="E391" s="269"/>
      <c r="F391" s="269"/>
      <c r="G391" s="269"/>
      <c r="H391" s="269"/>
      <c r="I391" s="497"/>
      <c r="J391" s="269"/>
      <c r="L391" s="272"/>
      <c r="M391" s="269"/>
      <c r="N391" s="269"/>
      <c r="O391" s="269"/>
      <c r="P391" s="269"/>
      <c r="Q391" s="269"/>
      <c r="R391" s="269"/>
      <c r="S391" s="269"/>
      <c r="T391" s="269"/>
      <c r="U391" s="272"/>
      <c r="V391" s="269"/>
      <c r="W391" s="269"/>
      <c r="X391" s="269"/>
      <c r="Y391" s="269"/>
      <c r="Z391" s="269"/>
      <c r="AA391" s="269"/>
      <c r="AB391" s="262"/>
      <c r="AC391" s="262"/>
      <c r="AD391" s="269"/>
      <c r="AE391" s="262"/>
      <c r="AF391" s="269"/>
      <c r="AG391" s="269"/>
      <c r="AH391" s="339"/>
      <c r="AI391" s="269"/>
      <c r="AJ391" s="269"/>
      <c r="AK391" s="269"/>
      <c r="AL391" s="269"/>
      <c r="AM391" s="269"/>
    </row>
    <row r="392" spans="1:37" ht="15" customHeight="1">
      <c r="A392" s="306"/>
      <c r="B392" s="1246"/>
      <c r="D392" s="1252" t="s">
        <v>648</v>
      </c>
      <c r="E392" s="1252"/>
      <c r="F392" s="1249">
        <f>IF(OR(AND(AI321=0,U343=""),AI321=2),"",AA384)</f>
      </c>
      <c r="G392" s="1250"/>
      <c r="H392" s="1250"/>
      <c r="I392" s="1251"/>
      <c r="J392" s="499" t="s">
        <v>530</v>
      </c>
      <c r="L392" s="1268" t="s">
        <v>659</v>
      </c>
      <c r="M392" s="1268"/>
      <c r="N392" s="1249">
        <f>IF(OR(AND(AI321=0,U343=""),AI321=2),"",AA390)</f>
      </c>
      <c r="O392" s="1250"/>
      <c r="P392" s="1250"/>
      <c r="Q392" s="1251"/>
      <c r="T392" s="500"/>
      <c r="V392" s="503" t="s">
        <v>647</v>
      </c>
      <c r="Y392" s="1252" t="s">
        <v>660</v>
      </c>
      <c r="Z392" s="1252"/>
      <c r="AA392" s="1256">
        <f>IF(OR(AND(AI321=0,U343=""),AI321=2),"",F392-N392)</f>
      </c>
      <c r="AB392" s="1257"/>
      <c r="AC392" s="1257"/>
      <c r="AD392" s="1258"/>
      <c r="AE392" s="504" t="s">
        <v>649</v>
      </c>
      <c r="AF392" s="500"/>
      <c r="AG392" s="269"/>
      <c r="AH392" s="339"/>
      <c r="AI392" s="269"/>
      <c r="AJ392" s="269"/>
      <c r="AK392" s="269"/>
    </row>
    <row r="393" spans="1:39" ht="6" customHeight="1">
      <c r="A393" s="306"/>
      <c r="B393" s="1246"/>
      <c r="D393" s="285"/>
      <c r="E393" s="285"/>
      <c r="F393" s="285"/>
      <c r="G393" s="269"/>
      <c r="H393" s="269"/>
      <c r="I393" s="269"/>
      <c r="J393" s="497"/>
      <c r="K393" s="269"/>
      <c r="L393" s="269"/>
      <c r="M393" s="269"/>
      <c r="N393" s="269"/>
      <c r="O393" s="269"/>
      <c r="P393" s="269"/>
      <c r="Q393" s="269"/>
      <c r="R393" s="269"/>
      <c r="S393" s="269"/>
      <c r="T393" s="269"/>
      <c r="U393" s="269"/>
      <c r="V393" s="269"/>
      <c r="W393" s="269"/>
      <c r="X393" s="269"/>
      <c r="Y393" s="512"/>
      <c r="Z393" s="269"/>
      <c r="AA393" s="269"/>
      <c r="AB393" s="269"/>
      <c r="AC393" s="269"/>
      <c r="AD393" s="262"/>
      <c r="AE393" s="262"/>
      <c r="AF393" s="269"/>
      <c r="AG393" s="269"/>
      <c r="AH393" s="339"/>
      <c r="AI393" s="269"/>
      <c r="AJ393" s="269"/>
      <c r="AK393" s="269"/>
      <c r="AL393" s="269"/>
      <c r="AM393" s="269"/>
    </row>
    <row r="394" spans="1:39" ht="12" customHeight="1">
      <c r="A394" s="462"/>
      <c r="B394" s="1246"/>
      <c r="C394" s="483" t="s">
        <v>661</v>
      </c>
      <c r="D394" s="483"/>
      <c r="E394" s="506"/>
      <c r="F394" s="506"/>
      <c r="G394" s="506"/>
      <c r="H394" s="506"/>
      <c r="I394" s="506"/>
      <c r="J394" s="506"/>
      <c r="K394" s="506"/>
      <c r="L394" s="506"/>
      <c r="M394" s="506"/>
      <c r="N394" s="506"/>
      <c r="O394" s="506"/>
      <c r="P394" s="506"/>
      <c r="Q394" s="506"/>
      <c r="R394" s="507"/>
      <c r="S394" s="506"/>
      <c r="T394" s="506"/>
      <c r="U394" s="507"/>
      <c r="V394" s="506"/>
      <c r="W394" s="506"/>
      <c r="X394" s="506"/>
      <c r="Y394" s="508"/>
      <c r="Z394" s="508"/>
      <c r="AA394" s="508"/>
      <c r="AB394" s="508"/>
      <c r="AC394" s="508"/>
      <c r="AD394" s="509"/>
      <c r="AE394" s="509"/>
      <c r="AF394" s="509"/>
      <c r="AG394" s="509"/>
      <c r="AH394" s="510"/>
      <c r="AI394" s="488"/>
      <c r="AJ394" s="269"/>
      <c r="AK394" s="269"/>
      <c r="AL394" s="269"/>
      <c r="AM394" s="269"/>
    </row>
    <row r="395" spans="1:39" ht="6" customHeight="1">
      <c r="A395" s="306"/>
      <c r="B395" s="1246"/>
      <c r="D395" s="269"/>
      <c r="E395" s="269"/>
      <c r="F395" s="269"/>
      <c r="G395" s="269"/>
      <c r="H395" s="269"/>
      <c r="I395" s="269"/>
      <c r="J395" s="497"/>
      <c r="K395" s="269"/>
      <c r="L395" s="269"/>
      <c r="M395" s="269"/>
      <c r="N395" s="269"/>
      <c r="O395" s="269"/>
      <c r="P395" s="269"/>
      <c r="Q395" s="269"/>
      <c r="R395" s="309"/>
      <c r="S395" s="269"/>
      <c r="T395" s="269"/>
      <c r="U395" s="269"/>
      <c r="V395" s="269"/>
      <c r="W395" s="269"/>
      <c r="X395" s="269"/>
      <c r="Y395" s="269"/>
      <c r="Z395" s="269"/>
      <c r="AA395" s="269"/>
      <c r="AB395" s="269"/>
      <c r="AC395" s="262"/>
      <c r="AD395" s="262"/>
      <c r="AE395" s="262"/>
      <c r="AF395" s="269"/>
      <c r="AG395" s="269"/>
      <c r="AH395" s="339"/>
      <c r="AI395" s="269"/>
      <c r="AJ395" s="269"/>
      <c r="AK395" s="269"/>
      <c r="AL395" s="269"/>
      <c r="AM395" s="269"/>
    </row>
    <row r="396" spans="1:48" ht="15" customHeight="1">
      <c r="A396" s="306"/>
      <c r="B396" s="1246"/>
      <c r="D396" s="262"/>
      <c r="E396" s="262"/>
      <c r="F396" s="262"/>
      <c r="G396" s="262"/>
      <c r="H396" s="262"/>
      <c r="I396" s="262"/>
      <c r="J396" s="262"/>
      <c r="K396" s="262"/>
      <c r="L396" s="262"/>
      <c r="M396" s="262"/>
      <c r="N396" s="262"/>
      <c r="O396" s="262"/>
      <c r="P396" s="262"/>
      <c r="Q396" s="262"/>
      <c r="R396" s="262"/>
      <c r="S396" s="513"/>
      <c r="T396" s="262"/>
      <c r="AH396" s="514"/>
      <c r="AI396" s="504"/>
      <c r="AJ396" s="269"/>
      <c r="AM396" s="393"/>
      <c r="AN396" s="393"/>
      <c r="AO396" s="393"/>
      <c r="AP396" s="393"/>
      <c r="AQ396" s="393"/>
      <c r="AR396" s="393"/>
      <c r="AS396" s="393"/>
      <c r="AT396" s="393"/>
      <c r="AU396" s="393"/>
      <c r="AV396" s="393"/>
    </row>
    <row r="397" spans="1:39" ht="15" customHeight="1">
      <c r="A397" s="306"/>
      <c r="B397" s="1246"/>
      <c r="D397" s="1252" t="s">
        <v>662</v>
      </c>
      <c r="E397" s="1252"/>
      <c r="F397" s="1249">
        <f>IF(OR(AI321=1,AI321=2),"",U322)</f>
      </c>
      <c r="G397" s="1250"/>
      <c r="H397" s="1250"/>
      <c r="I397" s="1251"/>
      <c r="J397" s="499" t="s">
        <v>530</v>
      </c>
      <c r="L397" s="1252" t="s">
        <v>663</v>
      </c>
      <c r="M397" s="1252"/>
      <c r="N397" s="1249">
        <f>IF(OR(AI321=1,AI321=2),"",U323)</f>
      </c>
      <c r="O397" s="1250"/>
      <c r="P397" s="1250"/>
      <c r="Q397" s="1251"/>
      <c r="R397" s="499" t="s">
        <v>224</v>
      </c>
      <c r="T397" s="1260" t="s">
        <v>664</v>
      </c>
      <c r="U397" s="1261"/>
      <c r="V397" s="1262">
        <f>IF(OR(AI321=1,AI321=2),"",ROUND(Z30,2))</f>
      </c>
      <c r="W397" s="1263"/>
      <c r="X397" s="1264"/>
      <c r="Y397" s="267" t="s">
        <v>530</v>
      </c>
      <c r="Z397" s="1260" t="s">
        <v>665</v>
      </c>
      <c r="AA397" s="1261"/>
      <c r="AB397" s="1262">
        <f>IF(OR(AI321=1,AI321=2),"",N323)</f>
      </c>
      <c r="AC397" s="1263"/>
      <c r="AD397" s="1264"/>
      <c r="AF397" s="504"/>
      <c r="AG397" s="504"/>
      <c r="AH397" s="514"/>
      <c r="AI397" s="504"/>
      <c r="AJ397" s="269"/>
      <c r="AK397" s="269"/>
      <c r="AL397" s="269"/>
      <c r="AM397" s="269"/>
    </row>
    <row r="398" spans="1:48" ht="9" customHeight="1">
      <c r="A398" s="306"/>
      <c r="B398" s="1246"/>
      <c r="D398" s="262"/>
      <c r="E398" s="500"/>
      <c r="F398" s="500"/>
      <c r="G398" s="500"/>
      <c r="H398" s="500"/>
      <c r="I398" s="500"/>
      <c r="J398" s="500"/>
      <c r="L398" s="500"/>
      <c r="M398" s="500"/>
      <c r="N398" s="262"/>
      <c r="O398" s="262"/>
      <c r="P398" s="262"/>
      <c r="Q398" s="262"/>
      <c r="R398" s="262"/>
      <c r="S398" s="499" t="s">
        <v>666</v>
      </c>
      <c r="T398" s="262"/>
      <c r="U398" s="662"/>
      <c r="V398" s="662"/>
      <c r="W398" s="662"/>
      <c r="X398" s="662"/>
      <c r="Y398" s="662"/>
      <c r="Z398" s="662"/>
      <c r="AA398" s="662"/>
      <c r="AB398" s="662"/>
      <c r="AC398" s="662"/>
      <c r="AD398" s="662"/>
      <c r="AH398" s="514"/>
      <c r="AI398" s="504"/>
      <c r="AJ398" s="269"/>
      <c r="AN398" s="515"/>
      <c r="AO398" s="515"/>
      <c r="AP398" s="515"/>
      <c r="AQ398" s="262"/>
      <c r="AR398" s="515"/>
      <c r="AS398" s="262"/>
      <c r="AT398" s="515"/>
      <c r="AU398" s="515"/>
      <c r="AV398" s="515"/>
    </row>
    <row r="399" spans="1:39" ht="6" customHeight="1">
      <c r="A399" s="306"/>
      <c r="B399" s="1246"/>
      <c r="D399" s="269"/>
      <c r="E399" s="269"/>
      <c r="F399" s="269"/>
      <c r="G399" s="269"/>
      <c r="H399" s="269"/>
      <c r="I399" s="269"/>
      <c r="J399" s="269"/>
      <c r="L399" s="269"/>
      <c r="M399" s="269"/>
      <c r="N399" s="269"/>
      <c r="O399" s="269"/>
      <c r="P399" s="269"/>
      <c r="Q399" s="269"/>
      <c r="R399" s="309"/>
      <c r="S399" s="269"/>
      <c r="T399" s="269"/>
      <c r="U399" s="269"/>
      <c r="V399" s="269"/>
      <c r="W399" s="269"/>
      <c r="X399" s="269"/>
      <c r="Y399" s="269"/>
      <c r="Z399" s="269"/>
      <c r="AA399" s="269"/>
      <c r="AB399" s="269"/>
      <c r="AC399" s="262"/>
      <c r="AD399" s="262"/>
      <c r="AE399" s="262"/>
      <c r="AF399" s="269"/>
      <c r="AG399" s="269"/>
      <c r="AH399" s="339"/>
      <c r="AI399" s="269"/>
      <c r="AJ399" s="269"/>
      <c r="AK399" s="269"/>
      <c r="AL399" s="269"/>
      <c r="AM399" s="269"/>
    </row>
    <row r="400" spans="1:39" ht="15" customHeight="1">
      <c r="A400" s="306"/>
      <c r="B400" s="1246"/>
      <c r="D400" s="1252" t="s">
        <v>667</v>
      </c>
      <c r="E400" s="1252"/>
      <c r="F400" s="1249">
        <f>IF(OR(AI321=1,AI321=2),"",U326)</f>
      </c>
      <c r="G400" s="1250"/>
      <c r="H400" s="1250"/>
      <c r="I400" s="1251"/>
      <c r="J400" s="511" t="s">
        <v>530</v>
      </c>
      <c r="L400" s="1252" t="s">
        <v>668</v>
      </c>
      <c r="M400" s="1252"/>
      <c r="N400" s="1249">
        <f>IF(OR(AI321=1,AI321=2),"",U327)</f>
      </c>
      <c r="O400" s="1250"/>
      <c r="P400" s="1250"/>
      <c r="Q400" s="1251"/>
      <c r="R400" s="499" t="s">
        <v>224</v>
      </c>
      <c r="S400" s="269"/>
      <c r="T400" s="1260" t="s">
        <v>669</v>
      </c>
      <c r="U400" s="1261"/>
      <c r="V400" s="1262">
        <f>IF(OR(AI321=1,AI321=2),"",N322)</f>
      </c>
      <c r="W400" s="1263"/>
      <c r="X400" s="1264"/>
      <c r="Y400" s="267" t="s">
        <v>530</v>
      </c>
      <c r="Z400" s="1260" t="s">
        <v>665</v>
      </c>
      <c r="AA400" s="1261"/>
      <c r="AB400" s="1262">
        <f>IF(OR(AI321=1,AI321=2),"",N323)</f>
      </c>
      <c r="AC400" s="1263"/>
      <c r="AD400" s="1264"/>
      <c r="AF400" s="269"/>
      <c r="AG400" s="269"/>
      <c r="AH400" s="339"/>
      <c r="AI400" s="269"/>
      <c r="AJ400" s="269"/>
      <c r="AK400" s="269"/>
      <c r="AL400" s="269"/>
      <c r="AM400" s="269"/>
    </row>
    <row r="401" spans="1:39" ht="12" customHeight="1">
      <c r="A401" s="306"/>
      <c r="B401" s="1246"/>
      <c r="D401" s="269"/>
      <c r="E401" s="269"/>
      <c r="F401" s="269"/>
      <c r="G401" s="269"/>
      <c r="H401" s="269"/>
      <c r="I401" s="269"/>
      <c r="J401" s="269"/>
      <c r="L401" s="269"/>
      <c r="M401" s="269"/>
      <c r="N401" s="269"/>
      <c r="O401" s="269"/>
      <c r="P401" s="269"/>
      <c r="Q401" s="269"/>
      <c r="R401" s="309"/>
      <c r="S401" s="269"/>
      <c r="T401" s="269"/>
      <c r="U401" s="269"/>
      <c r="V401" s="269"/>
      <c r="W401" s="269"/>
      <c r="X401" s="269"/>
      <c r="Y401" s="269"/>
      <c r="Z401" s="269"/>
      <c r="AA401" s="269"/>
      <c r="AB401" s="269"/>
      <c r="AC401" s="262"/>
      <c r="AD401" s="262"/>
      <c r="AE401" s="262"/>
      <c r="AF401" s="269"/>
      <c r="AG401" s="269"/>
      <c r="AH401" s="339"/>
      <c r="AI401" s="269"/>
      <c r="AJ401" s="269"/>
      <c r="AK401" s="269"/>
      <c r="AL401" s="269"/>
      <c r="AM401" s="269"/>
    </row>
    <row r="402" spans="1:36" ht="15" customHeight="1">
      <c r="A402" s="306"/>
      <c r="B402" s="1246"/>
      <c r="D402" s="262"/>
      <c r="E402" s="513"/>
      <c r="F402" s="504"/>
      <c r="G402" s="504"/>
      <c r="H402" s="499"/>
      <c r="I402" s="499"/>
      <c r="J402" s="499" t="s">
        <v>653</v>
      </c>
      <c r="L402" s="1252" t="s">
        <v>663</v>
      </c>
      <c r="M402" s="1252"/>
      <c r="N402" s="1249">
        <f>IF(OR(AI321=1,AI321=2),"",U323)</f>
      </c>
      <c r="O402" s="1250"/>
      <c r="P402" s="1250"/>
      <c r="Q402" s="1251"/>
      <c r="T402" s="262"/>
      <c r="V402" s="503" t="s">
        <v>647</v>
      </c>
      <c r="Y402" s="1270" t="s">
        <v>670</v>
      </c>
      <c r="Z402" s="1270"/>
      <c r="AA402" s="1274">
        <f>IF(OR(AI321=1,AI321=2),"",IF(V400=AB400,N402,IF(ROUNDDOWN((F397-N397)*((V397-AB397)/(V400-AB400))+N402,1)&lt;0,0,ROUNDDOWN((F397-N397)*((V397-AB397)/(V400-AB400))+N402,1))))</f>
      </c>
      <c r="AB402" s="1272"/>
      <c r="AC402" s="1272"/>
      <c r="AD402" s="1273"/>
      <c r="AE402" s="504" t="s">
        <v>649</v>
      </c>
      <c r="AF402" s="262"/>
      <c r="AG402" s="306"/>
      <c r="AH402" s="516"/>
      <c r="AJ402" s="269"/>
    </row>
    <row r="403" spans="1:39" ht="12" customHeight="1">
      <c r="A403" s="306"/>
      <c r="B403" s="1246"/>
      <c r="D403" s="262"/>
      <c r="E403" s="517"/>
      <c r="F403" s="500"/>
      <c r="G403" s="500"/>
      <c r="H403" s="500"/>
      <c r="I403" s="500"/>
      <c r="J403" s="504"/>
      <c r="L403" s="504"/>
      <c r="M403" s="504"/>
      <c r="N403" s="504"/>
      <c r="O403" s="504"/>
      <c r="P403" s="504"/>
      <c r="Q403" s="504"/>
      <c r="R403" s="504"/>
      <c r="S403" s="504"/>
      <c r="T403" s="1252" t="s">
        <v>671</v>
      </c>
      <c r="U403" s="1252"/>
      <c r="V403" s="1252"/>
      <c r="W403" s="1252"/>
      <c r="X403" s="1252"/>
      <c r="Y403" s="1252"/>
      <c r="Z403" s="1252"/>
      <c r="AA403" s="1252"/>
      <c r="AB403" s="1252"/>
      <c r="AC403" s="1252"/>
      <c r="AD403" s="1252"/>
      <c r="AE403" s="1252"/>
      <c r="AF403" s="1252"/>
      <c r="AG403" s="1252"/>
      <c r="AH403" s="1269"/>
      <c r="AI403" s="504"/>
      <c r="AJ403" s="269"/>
      <c r="AK403" s="269"/>
      <c r="AL403" s="269"/>
      <c r="AM403" s="269"/>
    </row>
    <row r="404" spans="1:37" ht="15" customHeight="1">
      <c r="A404" s="306"/>
      <c r="B404" s="1246"/>
      <c r="D404" s="411"/>
      <c r="E404" s="513"/>
      <c r="F404" s="504"/>
      <c r="G404" s="504"/>
      <c r="H404" s="499"/>
      <c r="I404" s="499"/>
      <c r="J404" s="511" t="s">
        <v>653</v>
      </c>
      <c r="L404" s="1252" t="s">
        <v>668</v>
      </c>
      <c r="M404" s="1252"/>
      <c r="N404" s="1249">
        <f>IF(OR(AI321=1,AI321=2),"",U327)</f>
      </c>
      <c r="O404" s="1250"/>
      <c r="P404" s="1250"/>
      <c r="Q404" s="1251"/>
      <c r="T404" s="262"/>
      <c r="V404" s="503" t="s">
        <v>647</v>
      </c>
      <c r="Y404" s="1270" t="s">
        <v>672</v>
      </c>
      <c r="Z404" s="1270"/>
      <c r="AA404" s="1271">
        <f>IF(OR(AI321=1,AI321=2),"",IF(V400=AB400,N404,IF(ROUNDDOWN((F400-N400)*((V397-AB397)/(V400-AB400))+N404,1)&lt;0,0,ROUNDDOWN((F400-N400)*((V397-AB397)/(V400-AB400))+N404,1))))</f>
      </c>
      <c r="AB404" s="1272"/>
      <c r="AC404" s="1272"/>
      <c r="AD404" s="1273"/>
      <c r="AE404" s="504" t="s">
        <v>649</v>
      </c>
      <c r="AF404" s="262"/>
      <c r="AG404" s="306"/>
      <c r="AH404" s="516"/>
      <c r="AJ404" s="269"/>
      <c r="AK404" s="269"/>
    </row>
    <row r="405" spans="1:39" ht="12" customHeight="1">
      <c r="A405" s="306"/>
      <c r="B405" s="1246"/>
      <c r="D405" s="504"/>
      <c r="E405" s="518"/>
      <c r="F405" s="519"/>
      <c r="G405" s="519"/>
      <c r="H405" s="519"/>
      <c r="I405" s="519"/>
      <c r="J405" s="520"/>
      <c r="K405" s="519"/>
      <c r="L405" s="519"/>
      <c r="M405" s="519"/>
      <c r="N405" s="519"/>
      <c r="O405" s="519"/>
      <c r="P405" s="519"/>
      <c r="Q405" s="519"/>
      <c r="R405" s="519"/>
      <c r="S405" s="519"/>
      <c r="T405" s="1275" t="s">
        <v>673</v>
      </c>
      <c r="U405" s="1275"/>
      <c r="V405" s="1275"/>
      <c r="W405" s="1275"/>
      <c r="X405" s="1275"/>
      <c r="Y405" s="1275"/>
      <c r="Z405" s="1275"/>
      <c r="AA405" s="1275"/>
      <c r="AB405" s="1275"/>
      <c r="AC405" s="1275"/>
      <c r="AD405" s="1275"/>
      <c r="AE405" s="1275"/>
      <c r="AF405" s="1275"/>
      <c r="AG405" s="1275"/>
      <c r="AH405" s="1276"/>
      <c r="AI405" s="504"/>
      <c r="AJ405" s="269"/>
      <c r="AK405" s="269"/>
      <c r="AL405" s="269"/>
      <c r="AM405" s="269"/>
    </row>
    <row r="406" spans="1:39" ht="6" customHeight="1">
      <c r="A406" s="306"/>
      <c r="B406" s="1246"/>
      <c r="C406" s="521"/>
      <c r="D406" s="522"/>
      <c r="E406" s="269"/>
      <c r="F406" s="269"/>
      <c r="G406" s="269"/>
      <c r="H406" s="269"/>
      <c r="I406" s="269"/>
      <c r="J406" s="497"/>
      <c r="K406" s="269"/>
      <c r="L406" s="269"/>
      <c r="M406" s="269"/>
      <c r="N406" s="269"/>
      <c r="O406" s="269"/>
      <c r="P406" s="269"/>
      <c r="Q406" s="269"/>
      <c r="R406" s="309"/>
      <c r="S406" s="269"/>
      <c r="T406" s="269"/>
      <c r="U406" s="269"/>
      <c r="V406" s="269"/>
      <c r="W406" s="269"/>
      <c r="X406" s="269"/>
      <c r="Y406" s="269"/>
      <c r="Z406" s="269"/>
      <c r="AA406" s="269"/>
      <c r="AB406" s="269"/>
      <c r="AC406" s="262"/>
      <c r="AD406" s="262"/>
      <c r="AE406" s="262"/>
      <c r="AF406" s="269"/>
      <c r="AG406" s="269"/>
      <c r="AH406" s="339"/>
      <c r="AI406" s="269"/>
      <c r="AJ406" s="269"/>
      <c r="AK406" s="269"/>
      <c r="AL406" s="269"/>
      <c r="AM406" s="269"/>
    </row>
    <row r="407" spans="1:36" ht="15" customHeight="1">
      <c r="A407" s="306"/>
      <c r="B407" s="1246"/>
      <c r="D407" s="1277" t="s">
        <v>674</v>
      </c>
      <c r="E407" s="1277"/>
      <c r="F407" s="1249">
        <f>IF(OR(AI321=1,AI321=2),"",IF(U332="",AA402,ROUNDDOWN(AA402*(1-U332/100),1)))</f>
      </c>
      <c r="G407" s="1250"/>
      <c r="H407" s="1250"/>
      <c r="I407" s="1251"/>
      <c r="J407" s="511" t="s">
        <v>653</v>
      </c>
      <c r="L407" s="1252" t="s">
        <v>675</v>
      </c>
      <c r="M407" s="1252"/>
      <c r="N407" s="1249">
        <f>IF(OR(AI321=1,AI321=2),"",IF(U333="",AA404,ROUNDDOWN(AA404*(1-U333/100),1)))</f>
      </c>
      <c r="O407" s="1250"/>
      <c r="P407" s="1250"/>
      <c r="Q407" s="1251"/>
      <c r="R407" s="503" t="s">
        <v>653</v>
      </c>
      <c r="T407" s="1252" t="s">
        <v>655</v>
      </c>
      <c r="U407" s="1252"/>
      <c r="V407" s="1249">
        <f>IF(OR(AI321=1,AI321=2),"",U329)</f>
      </c>
      <c r="W407" s="1250"/>
      <c r="X407" s="1250"/>
      <c r="Y407" s="1251"/>
      <c r="Z407" s="511" t="s">
        <v>653</v>
      </c>
      <c r="AC407" s="500"/>
      <c r="AD407" s="262"/>
      <c r="AF407" s="504"/>
      <c r="AG407" s="269"/>
      <c r="AH407" s="339"/>
      <c r="AI407" s="269"/>
      <c r="AJ407" s="269"/>
    </row>
    <row r="408" spans="1:39" ht="6" customHeight="1">
      <c r="A408" s="306"/>
      <c r="B408" s="1246"/>
      <c r="D408" s="269"/>
      <c r="E408" s="269"/>
      <c r="F408" s="269"/>
      <c r="G408" s="269"/>
      <c r="H408" s="269"/>
      <c r="I408" s="497"/>
      <c r="J408" s="269"/>
      <c r="L408" s="272"/>
      <c r="M408" s="269"/>
      <c r="N408" s="269"/>
      <c r="O408" s="269"/>
      <c r="P408" s="269"/>
      <c r="Q408" s="269"/>
      <c r="R408" s="309"/>
      <c r="S408" s="269"/>
      <c r="T408" s="269"/>
      <c r="U408" s="272"/>
      <c r="V408" s="269"/>
      <c r="W408" s="269"/>
      <c r="X408" s="269"/>
      <c r="Y408" s="269"/>
      <c r="Z408" s="269"/>
      <c r="AA408" s="269"/>
      <c r="AB408" s="269"/>
      <c r="AC408" s="262"/>
      <c r="AD408" s="262"/>
      <c r="AE408" s="262"/>
      <c r="AF408" s="269"/>
      <c r="AG408" s="269"/>
      <c r="AH408" s="339"/>
      <c r="AI408" s="269"/>
      <c r="AJ408" s="269"/>
      <c r="AK408" s="269"/>
      <c r="AL408" s="269"/>
      <c r="AM408" s="269"/>
    </row>
    <row r="409" spans="1:39" ht="15" customHeight="1">
      <c r="A409" s="306"/>
      <c r="B409" s="1246"/>
      <c r="D409" s="1252" t="s">
        <v>656</v>
      </c>
      <c r="E409" s="1252"/>
      <c r="F409" s="1249">
        <f>IF(OR(AI321=1,AI321=2),"",U330)</f>
      </c>
      <c r="G409" s="1250"/>
      <c r="H409" s="1250"/>
      <c r="I409" s="1251"/>
      <c r="J409" s="503" t="s">
        <v>653</v>
      </c>
      <c r="L409" s="1252" t="s">
        <v>657</v>
      </c>
      <c r="M409" s="1252"/>
      <c r="N409" s="1249">
        <f>IF(OR(AI321=1,AI321=2),"",U331)</f>
      </c>
      <c r="O409" s="1250"/>
      <c r="P409" s="1250"/>
      <c r="Q409" s="1251"/>
      <c r="T409" s="500"/>
      <c r="V409" s="503" t="s">
        <v>647</v>
      </c>
      <c r="X409" s="1259" t="s">
        <v>659</v>
      </c>
      <c r="Y409" s="1259"/>
      <c r="Z409" s="1259"/>
      <c r="AA409" s="1265">
        <f>IF(OR(AI321=1,AI321=2),"",F407+N407+F409+V407+N409)</f>
      </c>
      <c r="AB409" s="1266"/>
      <c r="AC409" s="1266"/>
      <c r="AD409" s="1267"/>
      <c r="AE409" s="504" t="s">
        <v>649</v>
      </c>
      <c r="AF409" s="504"/>
      <c r="AG409" s="269"/>
      <c r="AH409" s="339"/>
      <c r="AI409" s="269"/>
      <c r="AJ409" s="269"/>
      <c r="AK409" s="269"/>
      <c r="AL409" s="269"/>
      <c r="AM409" s="269"/>
    </row>
    <row r="410" spans="1:39" ht="6" customHeight="1">
      <c r="A410" s="306"/>
      <c r="B410" s="1246"/>
      <c r="D410" s="504"/>
      <c r="E410" s="504"/>
      <c r="F410" s="504"/>
      <c r="G410" s="504"/>
      <c r="H410" s="504"/>
      <c r="I410" s="523"/>
      <c r="J410" s="504"/>
      <c r="L410" s="499"/>
      <c r="M410" s="504"/>
      <c r="N410" s="524"/>
      <c r="O410" s="524"/>
      <c r="P410" s="524"/>
      <c r="Q410" s="524"/>
      <c r="R410" s="504"/>
      <c r="S410" s="504"/>
      <c r="T410" s="504"/>
      <c r="U410" s="499"/>
      <c r="V410" s="504"/>
      <c r="W410" s="504"/>
      <c r="X410" s="504"/>
      <c r="Y410" s="512"/>
      <c r="Z410" s="504"/>
      <c r="AA410" s="504"/>
      <c r="AB410" s="504"/>
      <c r="AC410" s="262"/>
      <c r="AE410" s="504"/>
      <c r="AF410" s="504"/>
      <c r="AG410" s="504"/>
      <c r="AH410" s="514"/>
      <c r="AI410" s="504"/>
      <c r="AJ410" s="269"/>
      <c r="AK410" s="269"/>
      <c r="AL410" s="269"/>
      <c r="AM410" s="269"/>
    </row>
    <row r="411" spans="1:39" ht="15" customHeight="1">
      <c r="A411" s="306"/>
      <c r="B411" s="1246"/>
      <c r="D411" s="1252" t="s">
        <v>648</v>
      </c>
      <c r="E411" s="1252"/>
      <c r="F411" s="1249">
        <f>IF(OR(AI321=1,AI321=2),"",AA384)</f>
      </c>
      <c r="G411" s="1250"/>
      <c r="H411" s="1250"/>
      <c r="I411" s="1251"/>
      <c r="J411" s="499" t="s">
        <v>530</v>
      </c>
      <c r="L411" s="1252" t="s">
        <v>676</v>
      </c>
      <c r="M411" s="1252"/>
      <c r="N411" s="1249">
        <f>IF(OR(AI321=1,AI321=2),"",AA409)</f>
      </c>
      <c r="O411" s="1250"/>
      <c r="P411" s="1250"/>
      <c r="Q411" s="1251"/>
      <c r="T411" s="500"/>
      <c r="V411" s="503" t="s">
        <v>647</v>
      </c>
      <c r="Y411" s="1252" t="s">
        <v>660</v>
      </c>
      <c r="Z411" s="1252"/>
      <c r="AA411" s="1256">
        <f>IF(OR(AI321=1,AI321=2),"",F411-N411)</f>
      </c>
      <c r="AB411" s="1257"/>
      <c r="AC411" s="1257"/>
      <c r="AD411" s="1258"/>
      <c r="AE411" s="504" t="s">
        <v>649</v>
      </c>
      <c r="AF411" s="504"/>
      <c r="AG411" s="504"/>
      <c r="AH411" s="514"/>
      <c r="AI411" s="504"/>
      <c r="AJ411" s="269"/>
      <c r="AK411" s="269"/>
      <c r="AL411" s="269"/>
      <c r="AM411" s="269"/>
    </row>
    <row r="412" spans="1:39" ht="6" customHeight="1">
      <c r="A412" s="306"/>
      <c r="B412" s="1247"/>
      <c r="D412" s="504"/>
      <c r="E412" s="504"/>
      <c r="F412" s="504"/>
      <c r="G412" s="504"/>
      <c r="H412" s="504"/>
      <c r="I412" s="504"/>
      <c r="J412" s="523"/>
      <c r="K412" s="504"/>
      <c r="L412" s="504"/>
      <c r="M412" s="504"/>
      <c r="N412" s="504"/>
      <c r="O412" s="504"/>
      <c r="P412" s="504"/>
      <c r="Q412" s="504"/>
      <c r="R412" s="504"/>
      <c r="S412" s="504"/>
      <c r="T412" s="504"/>
      <c r="U412" s="504"/>
      <c r="V412" s="504"/>
      <c r="W412" s="504"/>
      <c r="X412" s="504"/>
      <c r="Y412" s="512"/>
      <c r="Z412" s="504"/>
      <c r="AA412" s="504"/>
      <c r="AB412" s="504"/>
      <c r="AC412" s="504"/>
      <c r="AD412" s="500"/>
      <c r="AE412" s="500"/>
      <c r="AF412" s="504"/>
      <c r="AG412" s="504"/>
      <c r="AH412" s="514"/>
      <c r="AI412" s="504"/>
      <c r="AJ412" s="269"/>
      <c r="AK412" s="269"/>
      <c r="AL412" s="269"/>
      <c r="AM412" s="269"/>
    </row>
    <row r="413" spans="1:39" ht="12" customHeight="1">
      <c r="A413" s="462"/>
      <c r="B413" s="481" t="s">
        <v>677</v>
      </c>
      <c r="C413" s="525"/>
      <c r="D413" s="506"/>
      <c r="E413" s="506"/>
      <c r="F413" s="506"/>
      <c r="G413" s="506"/>
      <c r="H413" s="506"/>
      <c r="I413" s="506"/>
      <c r="J413" s="506"/>
      <c r="K413" s="506"/>
      <c r="L413" s="506"/>
      <c r="M413" s="506"/>
      <c r="N413" s="506"/>
      <c r="O413" s="506"/>
      <c r="P413" s="506"/>
      <c r="Q413" s="506"/>
      <c r="R413" s="507"/>
      <c r="S413" s="506"/>
      <c r="T413" s="506"/>
      <c r="U413" s="507"/>
      <c r="V413" s="506"/>
      <c r="W413" s="506"/>
      <c r="X413" s="506"/>
      <c r="Y413" s="508"/>
      <c r="Z413" s="508"/>
      <c r="AA413" s="508"/>
      <c r="AB413" s="508"/>
      <c r="AC413" s="508"/>
      <c r="AD413" s="509"/>
      <c r="AE413" s="509"/>
      <c r="AF413" s="509"/>
      <c r="AG413" s="509"/>
      <c r="AH413" s="510"/>
      <c r="AI413" s="488"/>
      <c r="AJ413" s="269"/>
      <c r="AK413" s="269"/>
      <c r="AL413" s="269"/>
      <c r="AM413" s="269"/>
    </row>
    <row r="414" spans="1:39" ht="6" customHeight="1">
      <c r="A414" s="306"/>
      <c r="B414" s="1279" t="s">
        <v>678</v>
      </c>
      <c r="D414" s="269"/>
      <c r="E414" s="269"/>
      <c r="F414" s="269"/>
      <c r="G414" s="269"/>
      <c r="H414" s="269"/>
      <c r="I414" s="269"/>
      <c r="J414" s="497"/>
      <c r="K414" s="269"/>
      <c r="L414" s="269"/>
      <c r="M414" s="269"/>
      <c r="N414" s="269"/>
      <c r="O414" s="269"/>
      <c r="P414" s="269"/>
      <c r="Q414" s="269"/>
      <c r="R414" s="309"/>
      <c r="S414" s="269"/>
      <c r="T414" s="269"/>
      <c r="U414" s="269"/>
      <c r="V414" s="269"/>
      <c r="W414" s="269"/>
      <c r="X414" s="269"/>
      <c r="Y414" s="269"/>
      <c r="Z414" s="269"/>
      <c r="AA414" s="269"/>
      <c r="AB414" s="269"/>
      <c r="AC414" s="262"/>
      <c r="AD414" s="262"/>
      <c r="AE414" s="262"/>
      <c r="AF414" s="269"/>
      <c r="AG414" s="269"/>
      <c r="AH414" s="339"/>
      <c r="AI414" s="269"/>
      <c r="AJ414" s="269"/>
      <c r="AK414" s="269"/>
      <c r="AL414" s="269"/>
      <c r="AM414" s="269"/>
    </row>
    <row r="415" spans="1:36" ht="15" customHeight="1">
      <c r="A415" s="306"/>
      <c r="B415" s="1280"/>
      <c r="D415" s="1252" t="s">
        <v>679</v>
      </c>
      <c r="E415" s="1252"/>
      <c r="F415" s="1249">
        <f>IF(AI321=2,"",IF(U341&gt;0,U329,""))</f>
      </c>
      <c r="G415" s="1250"/>
      <c r="H415" s="1250"/>
      <c r="I415" s="1251"/>
      <c r="J415" s="499" t="s">
        <v>530</v>
      </c>
      <c r="L415" s="1252" t="s">
        <v>680</v>
      </c>
      <c r="M415" s="1252"/>
      <c r="N415" s="1249">
        <f>IF(AI321=2,"",IF(U341&gt;0,U341,""))</f>
      </c>
      <c r="O415" s="1250"/>
      <c r="P415" s="1250"/>
      <c r="Q415" s="1251"/>
      <c r="T415" s="500"/>
      <c r="V415" s="503" t="s">
        <v>647</v>
      </c>
      <c r="Y415" s="1252" t="s">
        <v>681</v>
      </c>
      <c r="Z415" s="1278"/>
      <c r="AA415" s="1256">
        <f>IF(AI321=2,"",IF(U341&gt;0,F415-N415,""))</f>
      </c>
      <c r="AB415" s="1257"/>
      <c r="AC415" s="1257"/>
      <c r="AD415" s="1258"/>
      <c r="AE415" s="504" t="s">
        <v>649</v>
      </c>
      <c r="AF415" s="504"/>
      <c r="AG415" s="504"/>
      <c r="AH415" s="514"/>
      <c r="AI415" s="504"/>
      <c r="AJ415" s="269"/>
    </row>
    <row r="416" spans="1:39" ht="6" customHeight="1">
      <c r="A416" s="306"/>
      <c r="B416" s="1281"/>
      <c r="D416" s="504"/>
      <c r="E416" s="504"/>
      <c r="F416" s="504"/>
      <c r="G416" s="504"/>
      <c r="H416" s="504"/>
      <c r="I416" s="504"/>
      <c r="J416" s="523"/>
      <c r="K416" s="504"/>
      <c r="L416" s="504"/>
      <c r="M416" s="504"/>
      <c r="N416" s="504"/>
      <c r="O416" s="504"/>
      <c r="P416" s="504"/>
      <c r="Q416" s="504"/>
      <c r="R416" s="504"/>
      <c r="S416" s="504"/>
      <c r="T416" s="504"/>
      <c r="U416" s="504"/>
      <c r="V416" s="504"/>
      <c r="W416" s="504"/>
      <c r="X416" s="309"/>
      <c r="Y416" s="512"/>
      <c r="Z416" s="504"/>
      <c r="AA416" s="504"/>
      <c r="AB416" s="504"/>
      <c r="AC416" s="504"/>
      <c r="AD416" s="500"/>
      <c r="AE416" s="500"/>
      <c r="AF416" s="504"/>
      <c r="AG416" s="504"/>
      <c r="AH416" s="514"/>
      <c r="AI416" s="504"/>
      <c r="AJ416" s="269"/>
      <c r="AK416" s="269"/>
      <c r="AL416" s="269"/>
      <c r="AM416" s="269"/>
    </row>
    <row r="417" spans="1:39" ht="12" customHeight="1">
      <c r="A417" s="462"/>
      <c r="B417" s="481" t="s">
        <v>682</v>
      </c>
      <c r="C417" s="525"/>
      <c r="D417" s="506"/>
      <c r="E417" s="506"/>
      <c r="F417" s="506"/>
      <c r="G417" s="506"/>
      <c r="H417" s="506"/>
      <c r="I417" s="506"/>
      <c r="J417" s="506"/>
      <c r="K417" s="506"/>
      <c r="L417" s="506"/>
      <c r="M417" s="506"/>
      <c r="N417" s="506"/>
      <c r="O417" s="506"/>
      <c r="P417" s="506"/>
      <c r="Q417" s="506"/>
      <c r="R417" s="507"/>
      <c r="S417" s="506"/>
      <c r="T417" s="506"/>
      <c r="U417" s="507"/>
      <c r="V417" s="506"/>
      <c r="W417" s="506"/>
      <c r="X417" s="506"/>
      <c r="Y417" s="508"/>
      <c r="Z417" s="508"/>
      <c r="AA417" s="508"/>
      <c r="AB417" s="508"/>
      <c r="AC417" s="508"/>
      <c r="AD417" s="509"/>
      <c r="AE417" s="509"/>
      <c r="AF417" s="509"/>
      <c r="AG417" s="509"/>
      <c r="AH417" s="510"/>
      <c r="AI417" s="488"/>
      <c r="AJ417" s="269"/>
      <c r="AK417" s="269"/>
      <c r="AL417" s="269"/>
      <c r="AM417" s="269"/>
    </row>
    <row r="418" spans="1:39" ht="6" customHeight="1">
      <c r="A418" s="306"/>
      <c r="B418" s="1279" t="s">
        <v>683</v>
      </c>
      <c r="D418" s="504"/>
      <c r="E418" s="504"/>
      <c r="F418" s="504"/>
      <c r="G418" s="504"/>
      <c r="H418" s="504"/>
      <c r="I418" s="504"/>
      <c r="J418" s="523"/>
      <c r="K418" s="504"/>
      <c r="L418" s="504"/>
      <c r="M418" s="504"/>
      <c r="N418" s="504"/>
      <c r="O418" s="504"/>
      <c r="P418" s="504"/>
      <c r="Q418" s="504"/>
      <c r="R418" s="504"/>
      <c r="S418" s="504"/>
      <c r="T418" s="504"/>
      <c r="U418" s="504"/>
      <c r="V418" s="504"/>
      <c r="W418" s="504"/>
      <c r="X418" s="309"/>
      <c r="Y418" s="512"/>
      <c r="Z418" s="504"/>
      <c r="AA418" s="504"/>
      <c r="AB418" s="504"/>
      <c r="AC418" s="504"/>
      <c r="AD418" s="500"/>
      <c r="AE418" s="500"/>
      <c r="AF418" s="504"/>
      <c r="AG418" s="504"/>
      <c r="AH418" s="514"/>
      <c r="AI418" s="504"/>
      <c r="AJ418" s="269"/>
      <c r="AK418" s="269"/>
      <c r="AL418" s="269"/>
      <c r="AM418" s="269"/>
    </row>
    <row r="419" spans="1:39" ht="15" customHeight="1">
      <c r="A419" s="306"/>
      <c r="B419" s="1280"/>
      <c r="D419" s="1252" t="s">
        <v>684</v>
      </c>
      <c r="E419" s="1252"/>
      <c r="F419" s="1249">
        <f>IF(AI321=2,"",IF(U343&gt;0,U318,""))</f>
      </c>
      <c r="G419" s="1250"/>
      <c r="H419" s="1250"/>
      <c r="I419" s="1251"/>
      <c r="J419" s="499" t="s">
        <v>530</v>
      </c>
      <c r="K419" s="1252" t="s">
        <v>685</v>
      </c>
      <c r="L419" s="1252"/>
      <c r="M419" s="1252"/>
      <c r="N419" s="1249">
        <f>IF(AI321=2,"",IF(U343&gt;0,U318,""))</f>
      </c>
      <c r="O419" s="1250"/>
      <c r="P419" s="1250"/>
      <c r="Q419" s="1251"/>
      <c r="R419" s="511" t="s">
        <v>530</v>
      </c>
      <c r="S419" s="1252" t="s">
        <v>686</v>
      </c>
      <c r="T419" s="1252"/>
      <c r="U419" s="1249">
        <f>IF(AI321=2,"",IF(U343&gt;0,U343,""))</f>
      </c>
      <c r="V419" s="1250"/>
      <c r="W419" s="1250"/>
      <c r="X419" s="1251"/>
      <c r="Y419" s="499" t="s">
        <v>224</v>
      </c>
      <c r="AB419" s="262"/>
      <c r="AD419" s="504"/>
      <c r="AF419" s="504"/>
      <c r="AG419" s="504"/>
      <c r="AH419" s="514"/>
      <c r="AI419" s="504"/>
      <c r="AJ419" s="269"/>
      <c r="AK419" s="269"/>
      <c r="AL419" s="269"/>
      <c r="AM419" s="269"/>
    </row>
    <row r="420" spans="1:39" ht="6" customHeight="1">
      <c r="A420" s="306"/>
      <c r="B420" s="1280"/>
      <c r="D420" s="504"/>
      <c r="E420" s="504"/>
      <c r="F420" s="504"/>
      <c r="G420" s="504"/>
      <c r="H420" s="504"/>
      <c r="I420" s="504"/>
      <c r="J420" s="523"/>
      <c r="K420" s="504"/>
      <c r="L420" s="504"/>
      <c r="M420" s="504"/>
      <c r="N420" s="504"/>
      <c r="O420" s="504"/>
      <c r="P420" s="504"/>
      <c r="Q420" s="504"/>
      <c r="R420" s="504"/>
      <c r="S420" s="504"/>
      <c r="T420" s="504"/>
      <c r="U420" s="499"/>
      <c r="V420" s="504"/>
      <c r="W420" s="504"/>
      <c r="X420" s="309"/>
      <c r="Y420" s="512"/>
      <c r="Z420" s="504"/>
      <c r="AA420" s="504"/>
      <c r="AB420" s="504"/>
      <c r="AC420" s="504"/>
      <c r="AD420" s="500"/>
      <c r="AE420" s="500"/>
      <c r="AF420" s="504"/>
      <c r="AG420" s="504"/>
      <c r="AH420" s="514"/>
      <c r="AI420" s="504"/>
      <c r="AJ420" s="269"/>
      <c r="AK420" s="269"/>
      <c r="AL420" s="269"/>
      <c r="AM420" s="269"/>
    </row>
    <row r="421" spans="1:37" ht="15" customHeight="1">
      <c r="A421" s="306"/>
      <c r="B421" s="1280"/>
      <c r="J421" s="499" t="s">
        <v>645</v>
      </c>
      <c r="K421" s="1282" t="s">
        <v>687</v>
      </c>
      <c r="L421" s="1283"/>
      <c r="M421" s="1283"/>
      <c r="N421" s="1249">
        <f>IF(AI321=2,"",IF(U343&gt;0,U338,""))</f>
      </c>
      <c r="O421" s="1250"/>
      <c r="P421" s="1250"/>
      <c r="Q421" s="1251"/>
      <c r="R421" s="499" t="s">
        <v>688</v>
      </c>
      <c r="V421" s="499" t="s">
        <v>647</v>
      </c>
      <c r="Y421" s="1252" t="s">
        <v>689</v>
      </c>
      <c r="Z421" s="1252"/>
      <c r="AA421" s="1256">
        <f>IF(AI321=2,"",IF(U343&gt;0,ROUNDDOWN(F419-((N419-U419)/N421*100),1),""))</f>
      </c>
      <c r="AB421" s="1257"/>
      <c r="AC421" s="1257"/>
      <c r="AD421" s="1258"/>
      <c r="AE421" s="504" t="s">
        <v>649</v>
      </c>
      <c r="AF421" s="504"/>
      <c r="AG421" s="504"/>
      <c r="AH421" s="514"/>
      <c r="AI421" s="504"/>
      <c r="AJ421" s="269"/>
      <c r="AK421" s="269"/>
    </row>
    <row r="422" spans="1:39" ht="6" customHeight="1">
      <c r="A422" s="306"/>
      <c r="B422" s="1280"/>
      <c r="D422" s="504"/>
      <c r="E422" s="504"/>
      <c r="F422" s="504"/>
      <c r="G422" s="504"/>
      <c r="H422" s="504"/>
      <c r="I422" s="504"/>
      <c r="J422" s="523"/>
      <c r="K422" s="504"/>
      <c r="L422" s="504"/>
      <c r="M422" s="504"/>
      <c r="N422" s="504"/>
      <c r="O422" s="504"/>
      <c r="P422" s="504"/>
      <c r="Q422" s="504"/>
      <c r="R422" s="504"/>
      <c r="S422" s="504"/>
      <c r="T422" s="504"/>
      <c r="U422" s="504"/>
      <c r="V422" s="504"/>
      <c r="W422" s="504"/>
      <c r="X422" s="504"/>
      <c r="Y422" s="309"/>
      <c r="Z422" s="504"/>
      <c r="AA422" s="504"/>
      <c r="AB422" s="504"/>
      <c r="AC422" s="504"/>
      <c r="AE422" s="500"/>
      <c r="AF422" s="504"/>
      <c r="AG422" s="504"/>
      <c r="AH422" s="514"/>
      <c r="AI422" s="504"/>
      <c r="AJ422" s="269"/>
      <c r="AK422" s="269"/>
      <c r="AL422" s="269"/>
      <c r="AM422" s="269"/>
    </row>
    <row r="423" spans="1:36" ht="15" customHeight="1">
      <c r="A423" s="306"/>
      <c r="B423" s="1280"/>
      <c r="D423" s="1252" t="s">
        <v>676</v>
      </c>
      <c r="E423" s="1252"/>
      <c r="F423" s="1249">
        <f>IF(AI321=2,"",IF(U343&lt;&gt;"",IF(OR(AI321=0,AI321=1),U334,""),""))</f>
      </c>
      <c r="G423" s="1250"/>
      <c r="H423" s="1250"/>
      <c r="I423" s="1251"/>
      <c r="J423" s="499" t="s">
        <v>530</v>
      </c>
      <c r="L423" s="1252" t="s">
        <v>689</v>
      </c>
      <c r="M423" s="1252"/>
      <c r="N423" s="1249">
        <f>IF(AA421="","",AA421)</f>
      </c>
      <c r="O423" s="1250"/>
      <c r="P423" s="1250"/>
      <c r="Q423" s="1251"/>
      <c r="T423" s="502"/>
      <c r="V423" s="513" t="s">
        <v>647</v>
      </c>
      <c r="Y423" s="1252" t="s">
        <v>690</v>
      </c>
      <c r="Z423" s="1284"/>
      <c r="AA423" s="1256">
        <f>IF(AA421="","",F423-N423)</f>
      </c>
      <c r="AB423" s="1257"/>
      <c r="AC423" s="1257"/>
      <c r="AD423" s="1258"/>
      <c r="AE423" s="504" t="s">
        <v>649</v>
      </c>
      <c r="AF423" s="262"/>
      <c r="AG423" s="504"/>
      <c r="AH423" s="514"/>
      <c r="AI423" s="504"/>
      <c r="AJ423" s="269"/>
    </row>
    <row r="424" spans="1:37" ht="12" customHeight="1">
      <c r="A424" s="306"/>
      <c r="B424" s="1281"/>
      <c r="D424" s="519"/>
      <c r="E424" s="519"/>
      <c r="F424" s="519"/>
      <c r="G424" s="519"/>
      <c r="H424" s="519"/>
      <c r="I424" s="519"/>
      <c r="J424" s="520"/>
      <c r="K424" s="519"/>
      <c r="L424" s="519"/>
      <c r="M424" s="519"/>
      <c r="N424" s="519"/>
      <c r="O424" s="519"/>
      <c r="P424" s="519"/>
      <c r="Q424" s="519"/>
      <c r="R424" s="519"/>
      <c r="S424" s="519"/>
      <c r="T424" s="519"/>
      <c r="U424" s="519"/>
      <c r="V424" s="519"/>
      <c r="W424" s="519"/>
      <c r="X424" s="519"/>
      <c r="Y424" s="526"/>
      <c r="Z424" s="519"/>
      <c r="AA424" s="519"/>
      <c r="AB424" s="519"/>
      <c r="AC424" s="519"/>
      <c r="AD424" s="527"/>
      <c r="AE424" s="527"/>
      <c r="AF424" s="519"/>
      <c r="AG424" s="519"/>
      <c r="AH424" s="528"/>
      <c r="AI424" s="504"/>
      <c r="AJ424" s="269"/>
      <c r="AK424" s="269"/>
    </row>
    <row r="425" spans="1:39" ht="12" customHeight="1">
      <c r="A425" s="462"/>
      <c r="B425" s="481" t="s">
        <v>691</v>
      </c>
      <c r="C425" s="525"/>
      <c r="D425" s="506"/>
      <c r="E425" s="506"/>
      <c r="F425" s="506"/>
      <c r="G425" s="506"/>
      <c r="H425" s="506"/>
      <c r="I425" s="506"/>
      <c r="J425" s="506"/>
      <c r="K425" s="506"/>
      <c r="L425" s="506"/>
      <c r="M425" s="506"/>
      <c r="N425" s="506"/>
      <c r="O425" s="506"/>
      <c r="P425" s="506"/>
      <c r="Q425" s="506"/>
      <c r="R425" s="507"/>
      <c r="S425" s="506"/>
      <c r="T425" s="506"/>
      <c r="U425" s="507"/>
      <c r="V425" s="506"/>
      <c r="W425" s="506"/>
      <c r="X425" s="506"/>
      <c r="Y425" s="508"/>
      <c r="Z425" s="508"/>
      <c r="AA425" s="508"/>
      <c r="AB425" s="508"/>
      <c r="AC425" s="508"/>
      <c r="AD425" s="509"/>
      <c r="AE425" s="509"/>
      <c r="AF425" s="509"/>
      <c r="AG425" s="509"/>
      <c r="AH425" s="510"/>
      <c r="AI425" s="488"/>
      <c r="AJ425" s="269"/>
      <c r="AK425" s="269"/>
      <c r="AL425" s="269"/>
      <c r="AM425" s="269"/>
    </row>
    <row r="426" spans="1:39" ht="6" customHeight="1">
      <c r="A426" s="306"/>
      <c r="B426" s="1285" t="s">
        <v>692</v>
      </c>
      <c r="D426" s="504"/>
      <c r="E426" s="504"/>
      <c r="F426" s="504"/>
      <c r="G426" s="504"/>
      <c r="H426" s="504"/>
      <c r="I426" s="504"/>
      <c r="J426" s="523"/>
      <c r="K426" s="504"/>
      <c r="L426" s="504"/>
      <c r="M426" s="504"/>
      <c r="N426" s="504"/>
      <c r="O426" s="504"/>
      <c r="P426" s="504"/>
      <c r="Q426" s="504"/>
      <c r="R426" s="504"/>
      <c r="S426" s="504"/>
      <c r="T426" s="504"/>
      <c r="U426" s="504"/>
      <c r="V426" s="504"/>
      <c r="W426" s="504"/>
      <c r="X426" s="309"/>
      <c r="Y426" s="512"/>
      <c r="Z426" s="504"/>
      <c r="AA426" s="504"/>
      <c r="AB426" s="504"/>
      <c r="AC426" s="504"/>
      <c r="AD426" s="500"/>
      <c r="AE426" s="500"/>
      <c r="AF426" s="504"/>
      <c r="AG426" s="504"/>
      <c r="AH426" s="514"/>
      <c r="AI426" s="504"/>
      <c r="AJ426" s="269"/>
      <c r="AK426" s="269"/>
      <c r="AL426" s="269"/>
      <c r="AM426" s="269"/>
    </row>
    <row r="427" spans="1:39" ht="15" customHeight="1">
      <c r="A427" s="306"/>
      <c r="B427" s="1286"/>
      <c r="D427" s="1252" t="s">
        <v>693</v>
      </c>
      <c r="E427" s="1252"/>
      <c r="F427" s="1249">
        <f>IF(AI321=2,"",IF(U346&lt;&gt;"",U346,""))</f>
      </c>
      <c r="G427" s="1250"/>
      <c r="H427" s="1250"/>
      <c r="I427" s="1251"/>
      <c r="J427" s="499" t="s">
        <v>653</v>
      </c>
      <c r="L427" s="1252" t="s">
        <v>694</v>
      </c>
      <c r="M427" s="1252"/>
      <c r="N427" s="1249">
        <f>IF(AI321=2,"",IF(U347&lt;&gt;"",U347,""))</f>
      </c>
      <c r="O427" s="1250"/>
      <c r="P427" s="1250"/>
      <c r="Q427" s="1251"/>
      <c r="R427" s="529" t="s">
        <v>645</v>
      </c>
      <c r="S427" s="501" t="s">
        <v>695</v>
      </c>
      <c r="T427" s="499"/>
      <c r="V427" s="529" t="s">
        <v>647</v>
      </c>
      <c r="W427" s="529"/>
      <c r="X427" s="529"/>
      <c r="Y427" s="1252" t="s">
        <v>696</v>
      </c>
      <c r="Z427" s="1289"/>
      <c r="AA427" s="1256">
        <f>IF(AI321=2,"",IF(OR(U346="",U347=""),"",ROUNDDOWN(F427+(N427/2),1)))</f>
      </c>
      <c r="AB427" s="1257"/>
      <c r="AC427" s="1257"/>
      <c r="AD427" s="1258"/>
      <c r="AE427" s="499" t="s">
        <v>627</v>
      </c>
      <c r="AG427" s="262"/>
      <c r="AH427" s="514"/>
      <c r="AI427" s="504"/>
      <c r="AJ427" s="269"/>
      <c r="AK427" s="269"/>
      <c r="AL427" s="269"/>
      <c r="AM427" s="269"/>
    </row>
    <row r="428" spans="1:39" ht="6" customHeight="1">
      <c r="A428" s="306"/>
      <c r="B428" s="1286"/>
      <c r="D428" s="504"/>
      <c r="E428" s="504"/>
      <c r="F428" s="504"/>
      <c r="G428" s="504"/>
      <c r="H428" s="504"/>
      <c r="I428" s="523"/>
      <c r="J428" s="504"/>
      <c r="L428" s="504"/>
      <c r="M428" s="504"/>
      <c r="N428" s="504"/>
      <c r="O428" s="504"/>
      <c r="P428" s="504"/>
      <c r="Q428" s="504"/>
      <c r="R428" s="504"/>
      <c r="S428" s="504"/>
      <c r="T428" s="504"/>
      <c r="U428" s="504"/>
      <c r="V428" s="504"/>
      <c r="W428" s="504"/>
      <c r="X428" s="504"/>
      <c r="Y428" s="504"/>
      <c r="Z428" s="309"/>
      <c r="AA428" s="278"/>
      <c r="AB428" s="504"/>
      <c r="AC428" s="504"/>
      <c r="AD428" s="500"/>
      <c r="AE428" s="500"/>
      <c r="AF428" s="504"/>
      <c r="AG428" s="504"/>
      <c r="AH428" s="514"/>
      <c r="AI428" s="504"/>
      <c r="AJ428" s="269"/>
      <c r="AK428" s="269"/>
      <c r="AL428" s="269"/>
      <c r="AM428" s="269"/>
    </row>
    <row r="429" spans="1:36" ht="15" customHeight="1">
      <c r="A429" s="306"/>
      <c r="B429" s="1286"/>
      <c r="D429" s="1252" t="s">
        <v>697</v>
      </c>
      <c r="E429" s="1252"/>
      <c r="F429" s="1249">
        <f>IF(AI321=2,"",IF(AND(AA427&lt;&gt;"",U349&gt;=0),U349,""))</f>
      </c>
      <c r="G429" s="1250"/>
      <c r="H429" s="1250"/>
      <c r="I429" s="1251"/>
      <c r="J429" s="499" t="s">
        <v>666</v>
      </c>
      <c r="L429" s="1252" t="s">
        <v>698</v>
      </c>
      <c r="M429" s="1252"/>
      <c r="N429" s="1249">
        <f>IF(AI321=2,"",AA427)</f>
      </c>
      <c r="O429" s="1250"/>
      <c r="P429" s="1250"/>
      <c r="Q429" s="1251"/>
      <c r="R429" s="529" t="s">
        <v>530</v>
      </c>
      <c r="S429" s="1252" t="s">
        <v>699</v>
      </c>
      <c r="T429" s="1252"/>
      <c r="U429" s="1252"/>
      <c r="V429" s="1249">
        <f>IF(AI321=2,"",IF(AND(AA427&lt;&gt;"",U350&gt;=0),U350,""))</f>
      </c>
      <c r="W429" s="1250"/>
      <c r="X429" s="1250"/>
      <c r="Y429" s="1251"/>
      <c r="Z429" s="513" t="s">
        <v>224</v>
      </c>
      <c r="AA429" s="257" t="s">
        <v>653</v>
      </c>
      <c r="AE429" s="262"/>
      <c r="AG429" s="457"/>
      <c r="AH429" s="530"/>
      <c r="AI429" s="504"/>
      <c r="AJ429" s="269"/>
    </row>
    <row r="430" spans="1:36" ht="6" customHeight="1">
      <c r="A430" s="306"/>
      <c r="B430" s="1286"/>
      <c r="D430" s="504"/>
      <c r="E430" s="504"/>
      <c r="F430" s="504"/>
      <c r="G430" s="504"/>
      <c r="H430" s="504"/>
      <c r="I430" s="523"/>
      <c r="J430" s="499"/>
      <c r="L430" s="504"/>
      <c r="M430" s="504"/>
      <c r="N430" s="504"/>
      <c r="O430" s="504"/>
      <c r="P430" s="504"/>
      <c r="Q430" s="504"/>
      <c r="R430" s="499"/>
      <c r="S430" s="504"/>
      <c r="T430" s="309"/>
      <c r="U430" s="278"/>
      <c r="V430" s="262"/>
      <c r="W430" s="262"/>
      <c r="X430" s="504"/>
      <c r="Y430" s="500"/>
      <c r="Z430" s="504"/>
      <c r="AE430" s="500"/>
      <c r="AG430" s="504"/>
      <c r="AH430" s="514"/>
      <c r="AI430" s="504"/>
      <c r="AJ430" s="269"/>
    </row>
    <row r="431" spans="1:36" ht="15" customHeight="1">
      <c r="A431" s="306"/>
      <c r="B431" s="1286"/>
      <c r="C431" s="1288" t="s">
        <v>700</v>
      </c>
      <c r="D431" s="1252"/>
      <c r="E431" s="1252"/>
      <c r="F431" s="1249">
        <f>IF(AI321=2,"",IF(AND(AA427&lt;&gt;"",U351&gt;=0),U351,""))</f>
      </c>
      <c r="G431" s="1250"/>
      <c r="H431" s="1250"/>
      <c r="I431" s="1251"/>
      <c r="J431" s="499" t="s">
        <v>666</v>
      </c>
      <c r="L431" s="1252" t="s">
        <v>698</v>
      </c>
      <c r="M431" s="1252"/>
      <c r="N431" s="1249">
        <f>IF(AI321=2,"",AA427)</f>
      </c>
      <c r="O431" s="1250"/>
      <c r="P431" s="1250"/>
      <c r="Q431" s="1251"/>
      <c r="R431" s="529" t="s">
        <v>530</v>
      </c>
      <c r="S431" s="1252" t="s">
        <v>701</v>
      </c>
      <c r="T431" s="1252"/>
      <c r="U431" s="1252"/>
      <c r="V431" s="1249">
        <f>IF(AI321=2,"",IF(AND(AA427&lt;&gt;"",U352&gt;=0),U352,""))</f>
      </c>
      <c r="W431" s="1250"/>
      <c r="X431" s="1250"/>
      <c r="Y431" s="1251"/>
      <c r="Z431" s="513" t="s">
        <v>224</v>
      </c>
      <c r="AA431" s="257" t="s">
        <v>653</v>
      </c>
      <c r="AE431" s="262"/>
      <c r="AG431" s="457"/>
      <c r="AH431" s="530"/>
      <c r="AI431" s="504"/>
      <c r="AJ431" s="269"/>
    </row>
    <row r="432" spans="1:36" ht="6" customHeight="1">
      <c r="A432" s="306"/>
      <c r="B432" s="1286"/>
      <c r="D432" s="504"/>
      <c r="E432" s="504"/>
      <c r="F432" s="504"/>
      <c r="G432" s="504"/>
      <c r="H432" s="504"/>
      <c r="I432" s="523"/>
      <c r="J432" s="499"/>
      <c r="L432" s="504"/>
      <c r="M432" s="504"/>
      <c r="N432" s="504"/>
      <c r="O432" s="504"/>
      <c r="P432" s="504"/>
      <c r="Q432" s="504"/>
      <c r="T432" s="504"/>
      <c r="U432" s="499"/>
      <c r="V432" s="504"/>
      <c r="W432" s="262"/>
      <c r="X432" s="504"/>
      <c r="Y432" s="309"/>
      <c r="Z432" s="278"/>
      <c r="AA432" s="262"/>
      <c r="AB432" s="262"/>
      <c r="AC432" s="504"/>
      <c r="AD432" s="500"/>
      <c r="AE432" s="500"/>
      <c r="AF432" s="504"/>
      <c r="AG432" s="504"/>
      <c r="AH432" s="514"/>
      <c r="AI432" s="504"/>
      <c r="AJ432" s="269"/>
    </row>
    <row r="433" spans="1:36" ht="15" customHeight="1">
      <c r="A433" s="306"/>
      <c r="B433" s="1286"/>
      <c r="D433" s="1252" t="s">
        <v>702</v>
      </c>
      <c r="E433" s="1252"/>
      <c r="F433" s="1249">
        <f>IF(AI321=2,"",IF(AA427="","",U330))</f>
      </c>
      <c r="G433" s="1250"/>
      <c r="H433" s="1250"/>
      <c r="I433" s="1251"/>
      <c r="J433" s="499" t="s">
        <v>666</v>
      </c>
      <c r="L433" s="1252" t="s">
        <v>703</v>
      </c>
      <c r="M433" s="1252"/>
      <c r="N433" s="1249">
        <f>IF(AI321=2,"",IF(AND(AA427&lt;&gt;"",U353&gt;=0),U353,""))</f>
      </c>
      <c r="O433" s="1250"/>
      <c r="P433" s="1250"/>
      <c r="Q433" s="1251"/>
      <c r="T433" s="504"/>
      <c r="V433" s="513" t="s">
        <v>647</v>
      </c>
      <c r="W433" s="262"/>
      <c r="X433" s="262"/>
      <c r="Y433" s="1252" t="s">
        <v>704</v>
      </c>
      <c r="Z433" s="1252"/>
      <c r="AA433" s="1256">
        <f>IF(AI321=2,"",IF(OR(AA427="",F429="",V429="",F431="",V431="",F433="",N433=""),"",ROUNDDOWN((F429*N429-V429)+(F431*N431-V431)+(F433*N433),1)))</f>
      </c>
      <c r="AB433" s="1257"/>
      <c r="AC433" s="1257"/>
      <c r="AD433" s="1258"/>
      <c r="AE433" s="504" t="s">
        <v>649</v>
      </c>
      <c r="AG433" s="457"/>
      <c r="AH433" s="530"/>
      <c r="AI433" s="504"/>
      <c r="AJ433" s="269"/>
    </row>
    <row r="434" spans="1:39" ht="6" customHeight="1">
      <c r="A434" s="306"/>
      <c r="B434" s="1287"/>
      <c r="D434" s="457"/>
      <c r="E434" s="457"/>
      <c r="F434" s="457"/>
      <c r="G434" s="457"/>
      <c r="H434" s="457"/>
      <c r="I434" s="457"/>
      <c r="J434" s="531"/>
      <c r="K434" s="457"/>
      <c r="L434" s="457"/>
      <c r="M434" s="457"/>
      <c r="N434" s="457"/>
      <c r="O434" s="457"/>
      <c r="P434" s="457"/>
      <c r="Q434" s="457"/>
      <c r="R434" s="457"/>
      <c r="S434" s="457"/>
      <c r="T434" s="457"/>
      <c r="U434" s="457"/>
      <c r="V434" s="457"/>
      <c r="W434" s="457"/>
      <c r="X434" s="457"/>
      <c r="Y434" s="457"/>
      <c r="Z434" s="309"/>
      <c r="AA434" s="457"/>
      <c r="AB434" s="457"/>
      <c r="AC434" s="457"/>
      <c r="AD434" s="500"/>
      <c r="AE434" s="500"/>
      <c r="AF434" s="457"/>
      <c r="AG434" s="457"/>
      <c r="AH434" s="530"/>
      <c r="AI434" s="504"/>
      <c r="AJ434" s="269"/>
      <c r="AK434" s="269"/>
      <c r="AL434" s="269"/>
      <c r="AM434" s="269"/>
    </row>
    <row r="435" spans="1:39" ht="12" customHeight="1">
      <c r="A435" s="462"/>
      <c r="B435" s="481" t="s">
        <v>705</v>
      </c>
      <c r="C435" s="525"/>
      <c r="D435" s="506"/>
      <c r="E435" s="506"/>
      <c r="F435" s="506"/>
      <c r="G435" s="506"/>
      <c r="H435" s="506"/>
      <c r="I435" s="506"/>
      <c r="J435" s="506"/>
      <c r="K435" s="506"/>
      <c r="L435" s="506"/>
      <c r="M435" s="506"/>
      <c r="N435" s="506"/>
      <c r="O435" s="506"/>
      <c r="P435" s="506"/>
      <c r="Q435" s="506"/>
      <c r="R435" s="507"/>
      <c r="S435" s="506"/>
      <c r="T435" s="506"/>
      <c r="U435" s="507"/>
      <c r="V435" s="506"/>
      <c r="W435" s="506"/>
      <c r="X435" s="506"/>
      <c r="Y435" s="508"/>
      <c r="Z435" s="508"/>
      <c r="AA435" s="508"/>
      <c r="AB435" s="508"/>
      <c r="AC435" s="508"/>
      <c r="AD435" s="509"/>
      <c r="AE435" s="509"/>
      <c r="AF435" s="509"/>
      <c r="AG435" s="509"/>
      <c r="AH435" s="510"/>
      <c r="AI435" s="488"/>
      <c r="AJ435" s="269"/>
      <c r="AK435" s="269"/>
      <c r="AL435" s="269"/>
      <c r="AM435" s="269"/>
    </row>
    <row r="436" spans="1:39" ht="6" customHeight="1">
      <c r="A436" s="306"/>
      <c r="B436" s="532"/>
      <c r="C436" s="533"/>
      <c r="D436" s="534"/>
      <c r="E436" s="504"/>
      <c r="F436" s="504"/>
      <c r="G436" s="504"/>
      <c r="H436" s="504"/>
      <c r="I436" s="504"/>
      <c r="J436" s="523"/>
      <c r="K436" s="504"/>
      <c r="L436" s="499"/>
      <c r="M436" s="262"/>
      <c r="N436" s="504"/>
      <c r="O436" s="504"/>
      <c r="P436" s="504"/>
      <c r="Q436" s="504"/>
      <c r="R436" s="504"/>
      <c r="S436" s="504"/>
      <c r="T436" s="504"/>
      <c r="U436" s="499"/>
      <c r="V436" s="504"/>
      <c r="W436" s="504"/>
      <c r="X436" s="309"/>
      <c r="Y436" s="278"/>
      <c r="Z436" s="504"/>
      <c r="AA436" s="262"/>
      <c r="AB436" s="262"/>
      <c r="AC436" s="504"/>
      <c r="AD436" s="500"/>
      <c r="AE436" s="500"/>
      <c r="AF436" s="504"/>
      <c r="AG436" s="504"/>
      <c r="AH436" s="514"/>
      <c r="AI436" s="504"/>
      <c r="AJ436" s="269"/>
      <c r="AK436" s="269"/>
      <c r="AL436" s="269"/>
      <c r="AM436" s="269"/>
    </row>
    <row r="437" spans="1:39" ht="15" customHeight="1">
      <c r="A437" s="306"/>
      <c r="B437" s="535"/>
      <c r="C437" s="457"/>
      <c r="D437" s="1252" t="s">
        <v>706</v>
      </c>
      <c r="E437" s="1252"/>
      <c r="F437" s="1249">
        <f>IF(AI321=2,"",U318)</f>
      </c>
      <c r="G437" s="1250"/>
      <c r="H437" s="1250"/>
      <c r="I437" s="1251"/>
      <c r="J437" s="499" t="s">
        <v>645</v>
      </c>
      <c r="L437" s="1290" t="s">
        <v>707</v>
      </c>
      <c r="M437" s="1290"/>
      <c r="N437" s="1282" t="s">
        <v>708</v>
      </c>
      <c r="O437" s="1282"/>
      <c r="P437" s="1282"/>
      <c r="Q437" s="1291">
        <f>IF(AI321=2,"",ROUNDDOWN(P26,2))</f>
      </c>
      <c r="R437" s="1292"/>
      <c r="S437" s="1292"/>
      <c r="T437" s="1293"/>
      <c r="U437" s="513" t="s">
        <v>627</v>
      </c>
      <c r="V437" s="503" t="s">
        <v>647</v>
      </c>
      <c r="Y437" s="1252" t="s">
        <v>709</v>
      </c>
      <c r="Z437" s="1252"/>
      <c r="AA437" s="1256">
        <f>IF(AI321=2,"",ROUNDDOWN(F437/120*Q437,1))</f>
      </c>
      <c r="AB437" s="1257"/>
      <c r="AC437" s="1257"/>
      <c r="AD437" s="1258"/>
      <c r="AE437" s="504" t="s">
        <v>649</v>
      </c>
      <c r="AF437" s="262"/>
      <c r="AG437" s="262"/>
      <c r="AH437" s="514"/>
      <c r="AI437" s="504"/>
      <c r="AJ437" s="269"/>
      <c r="AK437" s="269"/>
      <c r="AL437" s="269"/>
      <c r="AM437" s="269"/>
    </row>
    <row r="438" spans="1:39" ht="6" customHeight="1">
      <c r="A438" s="306"/>
      <c r="B438" s="535"/>
      <c r="C438" s="457"/>
      <c r="D438" s="504"/>
      <c r="E438" s="504"/>
      <c r="F438" s="504"/>
      <c r="G438" s="504"/>
      <c r="H438" s="504"/>
      <c r="I438" s="523"/>
      <c r="J438" s="504"/>
      <c r="L438" s="504"/>
      <c r="M438" s="504"/>
      <c r="N438" s="504"/>
      <c r="O438" s="504"/>
      <c r="P438" s="504"/>
      <c r="Q438" s="504"/>
      <c r="R438" s="504"/>
      <c r="S438" s="504"/>
      <c r="T438" s="504"/>
      <c r="U438" s="499"/>
      <c r="V438" s="504"/>
      <c r="W438" s="504"/>
      <c r="X438" s="309"/>
      <c r="Y438" s="278"/>
      <c r="Z438" s="309"/>
      <c r="AA438" s="504"/>
      <c r="AB438" s="500"/>
      <c r="AC438" s="500"/>
      <c r="AD438" s="504"/>
      <c r="AE438" s="262"/>
      <c r="AF438" s="262"/>
      <c r="AG438" s="504"/>
      <c r="AH438" s="514"/>
      <c r="AI438" s="504"/>
      <c r="AJ438" s="269"/>
      <c r="AK438" s="269"/>
      <c r="AL438" s="269"/>
      <c r="AM438" s="269"/>
    </row>
    <row r="439" spans="1:37" ht="15" customHeight="1">
      <c r="A439" s="306"/>
      <c r="B439" s="535"/>
      <c r="C439" s="457"/>
      <c r="D439" s="1252" t="s">
        <v>710</v>
      </c>
      <c r="E439" s="1252"/>
      <c r="F439" s="1249">
        <f>IF(AI321=2,"",IF(AI321=0,U337,U336))</f>
      </c>
      <c r="G439" s="1250"/>
      <c r="H439" s="1250"/>
      <c r="I439" s="1251"/>
      <c r="J439" s="499" t="s">
        <v>653</v>
      </c>
      <c r="M439" s="1252" t="s">
        <v>681</v>
      </c>
      <c r="N439" s="1252"/>
      <c r="O439" s="1249">
        <f>IF(AI321=2,"",IF(U342="",0,U342))</f>
      </c>
      <c r="P439" s="1250"/>
      <c r="Q439" s="1250"/>
      <c r="R439" s="1251"/>
      <c r="S439" s="499" t="s">
        <v>653</v>
      </c>
      <c r="T439" s="1252" t="s">
        <v>690</v>
      </c>
      <c r="U439" s="1252"/>
      <c r="V439" s="1249">
        <f>IF(AI321=2,"",IF(U345="",0,U345))</f>
      </c>
      <c r="W439" s="1250"/>
      <c r="X439" s="1250"/>
      <c r="Y439" s="1251"/>
      <c r="Z439" s="267" t="s">
        <v>653</v>
      </c>
      <c r="AB439" s="262"/>
      <c r="AC439" s="504"/>
      <c r="AE439" s="504"/>
      <c r="AF439" s="504"/>
      <c r="AG439" s="262"/>
      <c r="AH439" s="514"/>
      <c r="AI439" s="504"/>
      <c r="AJ439" s="269"/>
      <c r="AK439" s="269"/>
    </row>
    <row r="440" spans="1:39" ht="6" customHeight="1">
      <c r="A440" s="306"/>
      <c r="B440" s="535"/>
      <c r="C440" s="533"/>
      <c r="D440" s="504"/>
      <c r="E440" s="504"/>
      <c r="F440" s="504"/>
      <c r="G440" s="504"/>
      <c r="H440" s="504"/>
      <c r="I440" s="523"/>
      <c r="J440" s="504"/>
      <c r="L440" s="499"/>
      <c r="M440" s="262"/>
      <c r="N440" s="504"/>
      <c r="O440" s="504"/>
      <c r="P440" s="504"/>
      <c r="Q440" s="504"/>
      <c r="R440" s="504"/>
      <c r="S440" s="504"/>
      <c r="T440" s="504"/>
      <c r="U440" s="499"/>
      <c r="V440" s="504"/>
      <c r="W440" s="504"/>
      <c r="X440" s="309"/>
      <c r="Y440" s="278"/>
      <c r="Z440" s="504"/>
      <c r="AA440" s="262"/>
      <c r="AB440" s="262"/>
      <c r="AC440" s="504"/>
      <c r="AD440" s="500"/>
      <c r="AE440" s="500"/>
      <c r="AF440" s="504"/>
      <c r="AG440" s="504"/>
      <c r="AH440" s="514"/>
      <c r="AI440" s="504"/>
      <c r="AJ440" s="269"/>
      <c r="AK440" s="269"/>
      <c r="AL440" s="269"/>
      <c r="AM440" s="269"/>
    </row>
    <row r="441" spans="1:39" ht="15" customHeight="1">
      <c r="A441" s="306"/>
      <c r="B441" s="535"/>
      <c r="C441" s="457"/>
      <c r="D441" s="1252" t="s">
        <v>711</v>
      </c>
      <c r="E441" s="1252"/>
      <c r="F441" s="1249">
        <f>IF(AI321=2,"",IF(U354="",0,U354))</f>
      </c>
      <c r="G441" s="1250"/>
      <c r="H441" s="1250"/>
      <c r="I441" s="1251"/>
      <c r="J441" s="499" t="s">
        <v>712</v>
      </c>
      <c r="L441" s="1294" t="s">
        <v>707</v>
      </c>
      <c r="M441" s="1294"/>
      <c r="N441" s="1282" t="s">
        <v>708</v>
      </c>
      <c r="O441" s="1282"/>
      <c r="P441" s="1282"/>
      <c r="Q441" s="1291">
        <f>IF(AI321=2,"",ROUNDDOWN(P26,2))</f>
      </c>
      <c r="R441" s="1292"/>
      <c r="S441" s="1292"/>
      <c r="T441" s="1293"/>
      <c r="U441" s="513" t="s">
        <v>627</v>
      </c>
      <c r="V441" s="274" t="s">
        <v>647</v>
      </c>
      <c r="X441" s="1252" t="s">
        <v>713</v>
      </c>
      <c r="Y441" s="1252"/>
      <c r="Z441" s="1252"/>
      <c r="AA441" s="1296">
        <f>IF(AI321=2,"",ROUNDDOWN((F439+O439+V439+F441)/120*Q441,1))</f>
      </c>
      <c r="AB441" s="1297"/>
      <c r="AC441" s="1297"/>
      <c r="AD441" s="1298"/>
      <c r="AE441" s="504" t="s">
        <v>649</v>
      </c>
      <c r="AF441" s="504"/>
      <c r="AG441" s="262"/>
      <c r="AH441" s="514"/>
      <c r="AI441" s="504"/>
      <c r="AJ441" s="269"/>
      <c r="AK441" s="269"/>
      <c r="AL441" s="269"/>
      <c r="AM441" s="269"/>
    </row>
    <row r="442" spans="1:39" ht="6" customHeight="1">
      <c r="A442" s="306"/>
      <c r="B442" s="535"/>
      <c r="C442" s="457"/>
      <c r="D442" s="504"/>
      <c r="E442" s="504"/>
      <c r="F442" s="504"/>
      <c r="G442" s="504"/>
      <c r="H442" s="504"/>
      <c r="I442" s="523"/>
      <c r="J442" s="504"/>
      <c r="L442" s="504"/>
      <c r="M442" s="504"/>
      <c r="N442" s="504"/>
      <c r="O442" s="504"/>
      <c r="P442" s="504"/>
      <c r="Q442" s="504"/>
      <c r="R442" s="504"/>
      <c r="S442" s="504"/>
      <c r="T442" s="504"/>
      <c r="U442" s="499"/>
      <c r="V442" s="504"/>
      <c r="W442" s="504"/>
      <c r="X442" s="504"/>
      <c r="Y442" s="309"/>
      <c r="Z442" s="309"/>
      <c r="AA442" s="504"/>
      <c r="AB442" s="504"/>
      <c r="AC442" s="504"/>
      <c r="AD442" s="500"/>
      <c r="AE442" s="500"/>
      <c r="AF442" s="504"/>
      <c r="AG442" s="504"/>
      <c r="AH442" s="514"/>
      <c r="AI442" s="504"/>
      <c r="AJ442" s="269"/>
      <c r="AK442" s="269"/>
      <c r="AL442" s="269"/>
      <c r="AM442" s="269"/>
    </row>
    <row r="443" spans="1:37" ht="15" customHeight="1">
      <c r="A443" s="306"/>
      <c r="B443" s="535"/>
      <c r="C443" s="457"/>
      <c r="D443" s="1252" t="s">
        <v>709</v>
      </c>
      <c r="E443" s="1252"/>
      <c r="F443" s="1249">
        <f>IF(AI321=2,"",AA437)</f>
      </c>
      <c r="G443" s="1250"/>
      <c r="H443" s="1250"/>
      <c r="I443" s="1251"/>
      <c r="J443" s="499" t="s">
        <v>530</v>
      </c>
      <c r="L443" s="1252" t="s">
        <v>713</v>
      </c>
      <c r="M443" s="1252"/>
      <c r="N443" s="1252"/>
      <c r="O443" s="1299">
        <f>IF(AI321=2,"",AA441)</f>
      </c>
      <c r="P443" s="1300"/>
      <c r="Q443" s="1300"/>
      <c r="R443" s="1301"/>
      <c r="S443" s="262"/>
      <c r="T443" s="536"/>
      <c r="V443" s="503" t="s">
        <v>647</v>
      </c>
      <c r="X443" s="1252" t="s">
        <v>714</v>
      </c>
      <c r="Y443" s="1252"/>
      <c r="Z443" s="1252"/>
      <c r="AA443" s="1274">
        <f>IF(AI321=2,"",F443-O443)</f>
      </c>
      <c r="AB443" s="1272"/>
      <c r="AC443" s="1272"/>
      <c r="AD443" s="1273"/>
      <c r="AE443" s="504" t="s">
        <v>649</v>
      </c>
      <c r="AF443" s="504"/>
      <c r="AG443" s="504"/>
      <c r="AH443" s="514"/>
      <c r="AI443" s="504"/>
      <c r="AJ443" s="269"/>
      <c r="AK443" s="269"/>
    </row>
    <row r="444" spans="1:39" ht="6" customHeight="1">
      <c r="A444" s="306"/>
      <c r="B444" s="535"/>
      <c r="C444" s="533"/>
      <c r="D444" s="534"/>
      <c r="E444" s="504"/>
      <c r="F444" s="504"/>
      <c r="G444" s="504"/>
      <c r="H444" s="504"/>
      <c r="I444" s="504"/>
      <c r="J444" s="523"/>
      <c r="K444" s="504"/>
      <c r="L444" s="499"/>
      <c r="M444" s="262"/>
      <c r="N444" s="504"/>
      <c r="O444" s="504"/>
      <c r="P444" s="504"/>
      <c r="Q444" s="504"/>
      <c r="R444" s="504"/>
      <c r="S444" s="504"/>
      <c r="T444" s="504"/>
      <c r="U444" s="499"/>
      <c r="V444" s="504"/>
      <c r="W444" s="504"/>
      <c r="X444" s="309"/>
      <c r="Y444" s="278"/>
      <c r="Z444" s="504"/>
      <c r="AA444" s="262"/>
      <c r="AB444" s="262"/>
      <c r="AC444" s="504"/>
      <c r="AD444" s="500"/>
      <c r="AE444" s="500"/>
      <c r="AF444" s="504"/>
      <c r="AG444" s="504"/>
      <c r="AH444" s="514"/>
      <c r="AI444" s="504"/>
      <c r="AJ444" s="269"/>
      <c r="AK444" s="269"/>
      <c r="AL444" s="269"/>
      <c r="AM444" s="269"/>
    </row>
    <row r="445" spans="1:39" ht="12" customHeight="1">
      <c r="A445" s="462"/>
      <c r="B445" s="537" t="s">
        <v>715</v>
      </c>
      <c r="C445" s="538"/>
      <c r="D445" s="483"/>
      <c r="E445" s="483"/>
      <c r="F445" s="483"/>
      <c r="G445" s="483"/>
      <c r="H445" s="483"/>
      <c r="I445" s="483"/>
      <c r="J445" s="483"/>
      <c r="K445" s="483"/>
      <c r="L445" s="483"/>
      <c r="M445" s="483"/>
      <c r="N445" s="483"/>
      <c r="O445" s="483"/>
      <c r="P445" s="483"/>
      <c r="Q445" s="483"/>
      <c r="R445" s="484"/>
      <c r="S445" s="483"/>
      <c r="T445" s="483"/>
      <c r="U445" s="484"/>
      <c r="V445" s="483"/>
      <c r="W445" s="483"/>
      <c r="X445" s="483"/>
      <c r="Y445" s="485"/>
      <c r="Z445" s="485"/>
      <c r="AA445" s="485"/>
      <c r="AB445" s="485"/>
      <c r="AC445" s="485"/>
      <c r="AD445" s="486"/>
      <c r="AE445" s="486"/>
      <c r="AF445" s="486"/>
      <c r="AG445" s="486"/>
      <c r="AH445" s="487"/>
      <c r="AI445" s="488"/>
      <c r="AJ445" s="269"/>
      <c r="AK445" s="269"/>
      <c r="AL445" s="269"/>
      <c r="AM445" s="269"/>
    </row>
    <row r="446" spans="1:39" ht="6" customHeight="1">
      <c r="A446" s="306"/>
      <c r="B446" s="1280" t="s">
        <v>716</v>
      </c>
      <c r="D446" s="504"/>
      <c r="E446" s="504"/>
      <c r="F446" s="504"/>
      <c r="G446" s="504"/>
      <c r="H446" s="504"/>
      <c r="I446" s="504"/>
      <c r="J446" s="523"/>
      <c r="K446" s="504"/>
      <c r="L446" s="504"/>
      <c r="M446" s="504"/>
      <c r="N446" s="504"/>
      <c r="O446" s="504"/>
      <c r="P446" s="504"/>
      <c r="Q446" s="504"/>
      <c r="R446" s="504"/>
      <c r="S446" s="504"/>
      <c r="T446" s="504"/>
      <c r="U446" s="504"/>
      <c r="V446" s="504"/>
      <c r="W446" s="504"/>
      <c r="X446" s="504"/>
      <c r="Y446" s="309"/>
      <c r="Z446" s="309"/>
      <c r="AA446" s="504"/>
      <c r="AB446" s="504"/>
      <c r="AC446" s="504"/>
      <c r="AD446" s="500"/>
      <c r="AE446" s="500"/>
      <c r="AF446" s="504"/>
      <c r="AG446" s="504"/>
      <c r="AH446" s="514"/>
      <c r="AI446" s="504"/>
      <c r="AJ446" s="269"/>
      <c r="AK446" s="269"/>
      <c r="AL446" s="269"/>
      <c r="AM446" s="269"/>
    </row>
    <row r="447" spans="1:39" ht="15" customHeight="1">
      <c r="A447" s="306"/>
      <c r="B447" s="1280"/>
      <c r="D447" s="1252" t="s">
        <v>717</v>
      </c>
      <c r="E447" s="1252"/>
      <c r="F447" s="1249">
        <f>IF(AI321=2,"",IF(AND(U365="",U366=""),U363,""))</f>
      </c>
      <c r="G447" s="1250"/>
      <c r="H447" s="1250"/>
      <c r="I447" s="1251"/>
      <c r="J447" s="257" t="s">
        <v>645</v>
      </c>
      <c r="K447" s="1302" t="s">
        <v>718</v>
      </c>
      <c r="L447" s="1302"/>
      <c r="M447" s="1303"/>
      <c r="N447" s="1249">
        <f>IF(AI321=2,"",IF(AND(U365="",U366=""),U338,""))</f>
      </c>
      <c r="O447" s="1250"/>
      <c r="P447" s="1250"/>
      <c r="Q447" s="1251"/>
      <c r="R447" s="499" t="s">
        <v>402</v>
      </c>
      <c r="S447" s="1295" t="s">
        <v>719</v>
      </c>
      <c r="T447" s="1295"/>
      <c r="U447" s="1295"/>
      <c r="V447" s="267" t="s">
        <v>647</v>
      </c>
      <c r="X447" s="262"/>
      <c r="Y447" s="1252" t="s">
        <v>720</v>
      </c>
      <c r="Z447" s="1252"/>
      <c r="AA447" s="1296">
        <f>IF(AI321=2,"",IF(AND(U365="",U366=""),ROUNDDOWN(F447/0.44/N447*100,1),""))</f>
      </c>
      <c r="AB447" s="1297"/>
      <c r="AC447" s="1297"/>
      <c r="AD447" s="1298"/>
      <c r="AE447" s="504" t="s">
        <v>649</v>
      </c>
      <c r="AG447" s="539"/>
      <c r="AH447" s="540"/>
      <c r="AM447" s="269"/>
    </row>
    <row r="448" spans="1:39" ht="6" customHeight="1">
      <c r="A448" s="306"/>
      <c r="B448" s="1280"/>
      <c r="D448" s="504"/>
      <c r="E448" s="504"/>
      <c r="F448" s="504"/>
      <c r="G448" s="504"/>
      <c r="H448" s="504"/>
      <c r="I448" s="504"/>
      <c r="J448" s="523"/>
      <c r="K448" s="504"/>
      <c r="L448" s="504"/>
      <c r="M448" s="504"/>
      <c r="N448" s="504"/>
      <c r="O448" s="504"/>
      <c r="P448" s="504"/>
      <c r="Q448" s="504"/>
      <c r="R448" s="504"/>
      <c r="S448" s="504"/>
      <c r="T448" s="504"/>
      <c r="U448" s="504"/>
      <c r="V448" s="504"/>
      <c r="W448" s="504"/>
      <c r="X448" s="504"/>
      <c r="Y448" s="309"/>
      <c r="Z448" s="309"/>
      <c r="AA448" s="504"/>
      <c r="AB448" s="504"/>
      <c r="AC448" s="504"/>
      <c r="AD448" s="500"/>
      <c r="AE448" s="500"/>
      <c r="AF448" s="504"/>
      <c r="AG448" s="504"/>
      <c r="AH448" s="514"/>
      <c r="AI448" s="504"/>
      <c r="AJ448" s="269"/>
      <c r="AK448" s="269"/>
      <c r="AL448" s="269"/>
      <c r="AM448" s="269"/>
    </row>
    <row r="449" spans="1:39" ht="15" customHeight="1">
      <c r="A449" s="306"/>
      <c r="B449" s="1280"/>
      <c r="C449" s="1304" t="s">
        <v>721</v>
      </c>
      <c r="D449" s="1305"/>
      <c r="E449" s="1305"/>
      <c r="F449" s="1305"/>
      <c r="G449" s="1305"/>
      <c r="H449" s="1305"/>
      <c r="I449" s="1305"/>
      <c r="K449" s="504"/>
      <c r="L449" s="504"/>
      <c r="M449" s="504"/>
      <c r="N449" s="504"/>
      <c r="P449" s="504"/>
      <c r="Q449" s="504"/>
      <c r="R449" s="504"/>
      <c r="S449" s="504"/>
      <c r="T449" s="504"/>
      <c r="U449" s="504"/>
      <c r="V449" s="504"/>
      <c r="W449" s="504"/>
      <c r="X449" s="309"/>
      <c r="Y449" s="278"/>
      <c r="Z449" s="504"/>
      <c r="AA449" s="504"/>
      <c r="AB449" s="504"/>
      <c r="AC449" s="457"/>
      <c r="AD449" s="457"/>
      <c r="AE449" s="504"/>
      <c r="AF449" s="504"/>
      <c r="AG449" s="262"/>
      <c r="AH449" s="514"/>
      <c r="AI449" s="504"/>
      <c r="AJ449" s="269"/>
      <c r="AK449" s="269"/>
      <c r="AL449" s="269"/>
      <c r="AM449" s="269"/>
    </row>
    <row r="450" spans="1:39" ht="15" customHeight="1">
      <c r="A450" s="306"/>
      <c r="B450" s="1280"/>
      <c r="C450" s="1306" t="s">
        <v>722</v>
      </c>
      <c r="D450" s="1307"/>
      <c r="E450" s="1307"/>
      <c r="F450" s="1307"/>
      <c r="G450" s="1307"/>
      <c r="H450" s="1307"/>
      <c r="I450" s="1307"/>
      <c r="J450" s="1249">
        <f>IF(OR(U365&lt;&gt;"",U366&lt;&gt;""),ROUNDDOWN(U365,1),"")</f>
      </c>
      <c r="K450" s="1250"/>
      <c r="L450" s="1250"/>
      <c r="M450" s="1251"/>
      <c r="N450" s="499" t="s">
        <v>666</v>
      </c>
      <c r="O450" s="1302" t="s">
        <v>723</v>
      </c>
      <c r="P450" s="1302"/>
      <c r="Q450" s="1302"/>
      <c r="R450" s="1302"/>
      <c r="S450" s="1249">
        <f>IF(OR(U365&lt;&gt;"",U366&lt;&gt;""),ROUNDDOWN(U366,2),"")</f>
      </c>
      <c r="T450" s="1250"/>
      <c r="U450" s="1250"/>
      <c r="V450" s="1251"/>
      <c r="X450" s="267" t="s">
        <v>647</v>
      </c>
      <c r="Y450" s="1252" t="s">
        <v>720</v>
      </c>
      <c r="Z450" s="1252"/>
      <c r="AA450" s="1256">
        <f>IF(OR(U365&lt;&gt;"",U366&lt;&gt;""),ROUNDDOWN(J450*S450,1),"")</f>
      </c>
      <c r="AB450" s="1257"/>
      <c r="AC450" s="1257"/>
      <c r="AD450" s="1258"/>
      <c r="AE450" s="504" t="s">
        <v>649</v>
      </c>
      <c r="AF450" s="504"/>
      <c r="AG450" s="504"/>
      <c r="AH450" s="514"/>
      <c r="AI450" s="504"/>
      <c r="AJ450" s="269"/>
      <c r="AK450" s="269"/>
      <c r="AL450" s="269"/>
      <c r="AM450" s="269"/>
    </row>
    <row r="451" spans="1:39" ht="6" customHeight="1">
      <c r="A451" s="306"/>
      <c r="B451" s="1280"/>
      <c r="D451" s="504"/>
      <c r="E451" s="504"/>
      <c r="F451" s="504"/>
      <c r="G451" s="504"/>
      <c r="H451" s="504"/>
      <c r="I451" s="504"/>
      <c r="J451" s="523"/>
      <c r="K451" s="504"/>
      <c r="L451" s="504"/>
      <c r="M451" s="504"/>
      <c r="N451" s="504"/>
      <c r="O451" s="504"/>
      <c r="P451" s="504"/>
      <c r="Q451" s="504"/>
      <c r="R451" s="504"/>
      <c r="S451" s="504"/>
      <c r="T451" s="504"/>
      <c r="U451" s="504"/>
      <c r="V451" s="504"/>
      <c r="W451" s="504"/>
      <c r="X451" s="512"/>
      <c r="Y451" s="512"/>
      <c r="Z451" s="504"/>
      <c r="AA451" s="504"/>
      <c r="AB451" s="504"/>
      <c r="AC451" s="504"/>
      <c r="AD451" s="457"/>
      <c r="AE451" s="457"/>
      <c r="AF451" s="504"/>
      <c r="AG451" s="504"/>
      <c r="AH451" s="514"/>
      <c r="AI451" s="504"/>
      <c r="AJ451" s="269"/>
      <c r="AK451" s="269"/>
      <c r="AL451" s="269"/>
      <c r="AM451" s="269"/>
    </row>
    <row r="452" spans="1:39" ht="12" customHeight="1">
      <c r="A452" s="462"/>
      <c r="B452" s="537" t="s">
        <v>724</v>
      </c>
      <c r="C452" s="538"/>
      <c r="D452" s="483"/>
      <c r="E452" s="483"/>
      <c r="F452" s="483"/>
      <c r="G452" s="483"/>
      <c r="H452" s="483"/>
      <c r="I452" s="483"/>
      <c r="J452" s="483"/>
      <c r="K452" s="483"/>
      <c r="L452" s="483"/>
      <c r="M452" s="483"/>
      <c r="N452" s="483"/>
      <c r="O452" s="483"/>
      <c r="P452" s="483"/>
      <c r="Q452" s="483"/>
      <c r="R452" s="484"/>
      <c r="S452" s="483"/>
      <c r="T452" s="483"/>
      <c r="U452" s="484"/>
      <c r="V452" s="483"/>
      <c r="W452" s="483"/>
      <c r="X452" s="483"/>
      <c r="Y452" s="485"/>
      <c r="Z452" s="485"/>
      <c r="AA452" s="485"/>
      <c r="AB452" s="485"/>
      <c r="AC452" s="485"/>
      <c r="AD452" s="486"/>
      <c r="AE452" s="486"/>
      <c r="AF452" s="486"/>
      <c r="AG452" s="486"/>
      <c r="AH452" s="487"/>
      <c r="AI452" s="488"/>
      <c r="AJ452" s="269"/>
      <c r="AK452" s="269"/>
      <c r="AL452" s="269"/>
      <c r="AM452" s="269"/>
    </row>
    <row r="453" spans="1:39" ht="15" customHeight="1">
      <c r="A453" s="306"/>
      <c r="B453" s="541"/>
      <c r="C453" s="504" t="s">
        <v>725</v>
      </c>
      <c r="D453" s="504"/>
      <c r="E453" s="504"/>
      <c r="F453" s="504"/>
      <c r="G453" s="504"/>
      <c r="H453" s="504"/>
      <c r="I453" s="523"/>
      <c r="J453" s="504"/>
      <c r="L453" s="504"/>
      <c r="M453" s="504"/>
      <c r="N453" s="504"/>
      <c r="O453" s="504"/>
      <c r="P453" s="504"/>
      <c r="Q453" s="504"/>
      <c r="R453" s="504"/>
      <c r="S453" s="504"/>
      <c r="T453" s="504"/>
      <c r="U453" s="504"/>
      <c r="V453" s="504"/>
      <c r="W453" s="504"/>
      <c r="X453" s="504"/>
      <c r="Y453" s="512"/>
      <c r="Z453" s="504"/>
      <c r="AA453" s="504"/>
      <c r="AB453" s="504"/>
      <c r="AC453" s="504"/>
      <c r="AD453" s="457"/>
      <c r="AE453" s="457"/>
      <c r="AF453" s="504"/>
      <c r="AG453" s="504"/>
      <c r="AH453" s="514"/>
      <c r="AI453" s="504"/>
      <c r="AJ453" s="269"/>
      <c r="AK453" s="269"/>
      <c r="AL453" s="269"/>
      <c r="AM453" s="269"/>
    </row>
    <row r="454" spans="1:37" ht="15" customHeight="1">
      <c r="A454" s="306"/>
      <c r="B454" s="542"/>
      <c r="C454" s="1252" t="s">
        <v>713</v>
      </c>
      <c r="D454" s="1252"/>
      <c r="E454" s="1252"/>
      <c r="F454" s="1299">
        <f>IF(AI321=2,"",AA441)</f>
      </c>
      <c r="G454" s="1300"/>
      <c r="H454" s="1300"/>
      <c r="I454" s="1301"/>
      <c r="J454" s="499" t="s">
        <v>653</v>
      </c>
      <c r="L454" s="1252" t="s">
        <v>720</v>
      </c>
      <c r="M454" s="1252"/>
      <c r="N454" s="1299">
        <f>IF(AI321=2,"",IF(AA450="",AA447,AA450))</f>
      </c>
      <c r="O454" s="1300"/>
      <c r="P454" s="1300"/>
      <c r="Q454" s="1301"/>
      <c r="S454" s="262"/>
      <c r="T454" s="529"/>
      <c r="V454" s="267" t="s">
        <v>647</v>
      </c>
      <c r="X454" s="1252" t="s">
        <v>726</v>
      </c>
      <c r="Y454" s="1252"/>
      <c r="Z454" s="1252"/>
      <c r="AA454" s="1296">
        <f>IF(AI321=2,"",F454+N454)</f>
      </c>
      <c r="AB454" s="1297"/>
      <c r="AC454" s="1297"/>
      <c r="AD454" s="1298"/>
      <c r="AE454" s="504" t="s">
        <v>649</v>
      </c>
      <c r="AF454" s="500"/>
      <c r="AG454" s="262"/>
      <c r="AH454" s="514"/>
      <c r="AI454" s="269"/>
      <c r="AJ454" s="269"/>
      <c r="AK454" s="269"/>
    </row>
    <row r="455" spans="1:39" ht="15" customHeight="1">
      <c r="A455" s="306"/>
      <c r="B455" s="541"/>
      <c r="C455" s="504" t="s">
        <v>727</v>
      </c>
      <c r="D455" s="504"/>
      <c r="E455" s="504"/>
      <c r="F455" s="504"/>
      <c r="G455" s="504"/>
      <c r="H455" s="504"/>
      <c r="I455" s="523"/>
      <c r="J455" s="504"/>
      <c r="L455" s="504"/>
      <c r="M455" s="504"/>
      <c r="N455" s="504"/>
      <c r="O455" s="504"/>
      <c r="P455" s="504"/>
      <c r="Q455" s="504"/>
      <c r="R455" s="504"/>
      <c r="S455" s="504"/>
      <c r="T455" s="504"/>
      <c r="U455" s="504"/>
      <c r="V455" s="504"/>
      <c r="W455" s="504"/>
      <c r="X455" s="504"/>
      <c r="Y455" s="512"/>
      <c r="Z455" s="504"/>
      <c r="AA455" s="504"/>
      <c r="AB455" s="504"/>
      <c r="AC455" s="504"/>
      <c r="AD455" s="457"/>
      <c r="AE455" s="457"/>
      <c r="AF455" s="504"/>
      <c r="AG455" s="504"/>
      <c r="AH455" s="514"/>
      <c r="AI455" s="504"/>
      <c r="AJ455" s="269"/>
      <c r="AK455" s="269"/>
      <c r="AL455" s="269"/>
      <c r="AM455" s="269"/>
    </row>
    <row r="456" spans="1:38" ht="15" customHeight="1">
      <c r="A456" s="306"/>
      <c r="B456" s="542"/>
      <c r="C456" s="1252" t="s">
        <v>726</v>
      </c>
      <c r="D456" s="1252"/>
      <c r="E456" s="1252"/>
      <c r="F456" s="1249">
        <f>IF(AI321=2,"",AA454)</f>
      </c>
      <c r="G456" s="1250"/>
      <c r="H456" s="1250"/>
      <c r="I456" s="1251"/>
      <c r="J456" s="499" t="s">
        <v>645</v>
      </c>
      <c r="L456" s="1252" t="s">
        <v>709</v>
      </c>
      <c r="M456" s="1252"/>
      <c r="N456" s="1249">
        <f>IF(AI321=2,"",AA437)</f>
      </c>
      <c r="O456" s="1250"/>
      <c r="P456" s="1250"/>
      <c r="Q456" s="1251"/>
      <c r="R456" s="499" t="s">
        <v>666</v>
      </c>
      <c r="S456" s="501" t="s">
        <v>728</v>
      </c>
      <c r="T456" s="504"/>
      <c r="V456" s="503" t="s">
        <v>647</v>
      </c>
      <c r="W456" s="504"/>
      <c r="X456" s="262"/>
      <c r="Y456" s="1252" t="s">
        <v>729</v>
      </c>
      <c r="Z456" s="1284"/>
      <c r="AA456" s="838">
        <f>IF(AI321=2,"",ROUNDDOWN(F456/N456*100,1))</f>
      </c>
      <c r="AB456" s="839"/>
      <c r="AC456" s="839"/>
      <c r="AD456" s="840"/>
      <c r="AE456" s="499" t="s">
        <v>272</v>
      </c>
      <c r="AF456" s="504"/>
      <c r="AG456" s="504"/>
      <c r="AH456" s="514"/>
      <c r="AI456" s="269"/>
      <c r="AJ456" s="269"/>
      <c r="AK456" s="269"/>
      <c r="AL456" s="269"/>
    </row>
    <row r="457" spans="1:39" ht="15" customHeight="1">
      <c r="A457" s="306"/>
      <c r="B457" s="541"/>
      <c r="C457" s="504" t="s">
        <v>730</v>
      </c>
      <c r="D457" s="504"/>
      <c r="E457" s="504"/>
      <c r="F457" s="504"/>
      <c r="G457" s="504"/>
      <c r="H457" s="504"/>
      <c r="I457" s="523"/>
      <c r="J457" s="504"/>
      <c r="L457" s="504"/>
      <c r="M457" s="504"/>
      <c r="N457" s="504"/>
      <c r="O457" s="504"/>
      <c r="P457" s="504"/>
      <c r="Q457" s="504"/>
      <c r="R457" s="504"/>
      <c r="S457" s="504"/>
      <c r="T457" s="504"/>
      <c r="U457" s="504"/>
      <c r="V457" s="504"/>
      <c r="W457" s="504"/>
      <c r="X457" s="504"/>
      <c r="Y457" s="512"/>
      <c r="Z457" s="504"/>
      <c r="AA457" s="504"/>
      <c r="AB457" s="504"/>
      <c r="AC457" s="504"/>
      <c r="AD457" s="457"/>
      <c r="AE457" s="457"/>
      <c r="AF457" s="504"/>
      <c r="AG457" s="504"/>
      <c r="AH457" s="514"/>
      <c r="AI457" s="504"/>
      <c r="AJ457" s="269"/>
      <c r="AK457" s="269"/>
      <c r="AL457" s="269"/>
      <c r="AM457" s="269"/>
    </row>
    <row r="458" spans="1:39" ht="15" customHeight="1">
      <c r="A458" s="306"/>
      <c r="B458" s="542"/>
      <c r="C458" s="1252" t="s">
        <v>713</v>
      </c>
      <c r="D458" s="1252"/>
      <c r="E458" s="1252"/>
      <c r="F458" s="1311">
        <f>IF(AI321=2,"",AA441)</f>
      </c>
      <c r="G458" s="1312"/>
      <c r="H458" s="1312"/>
      <c r="I458" s="1313"/>
      <c r="J458" s="499" t="s">
        <v>645</v>
      </c>
      <c r="L458" s="1252" t="s">
        <v>709</v>
      </c>
      <c r="M458" s="1252"/>
      <c r="N458" s="1249">
        <f>IF(AI321=2,"",AA437)</f>
      </c>
      <c r="O458" s="1250"/>
      <c r="P458" s="1250"/>
      <c r="Q458" s="1251"/>
      <c r="R458" s="499" t="s">
        <v>666</v>
      </c>
      <c r="S458" s="501" t="s">
        <v>728</v>
      </c>
      <c r="T458" s="262"/>
      <c r="V458" s="503" t="s">
        <v>647</v>
      </c>
      <c r="X458" s="1252" t="s">
        <v>731</v>
      </c>
      <c r="Y458" s="1252"/>
      <c r="Z458" s="1252"/>
      <c r="AA458" s="838">
        <f>IF(AI321=2,"",ROUNDDOWN(F458/N458*100,1))</f>
      </c>
      <c r="AB458" s="839"/>
      <c r="AC458" s="839"/>
      <c r="AD458" s="840"/>
      <c r="AE458" s="499" t="s">
        <v>272</v>
      </c>
      <c r="AF458" s="262"/>
      <c r="AG458" s="504"/>
      <c r="AH458" s="514"/>
      <c r="AI458" s="504"/>
      <c r="AJ458" s="269"/>
      <c r="AK458" s="269"/>
      <c r="AL458" s="269"/>
      <c r="AM458" s="269"/>
    </row>
    <row r="459" spans="1:39" ht="15" customHeight="1">
      <c r="A459" s="306"/>
      <c r="B459" s="542"/>
      <c r="C459" s="504" t="s">
        <v>732</v>
      </c>
      <c r="D459" s="504"/>
      <c r="E459" s="504"/>
      <c r="F459" s="504"/>
      <c r="G459" s="504"/>
      <c r="H459" s="504"/>
      <c r="I459" s="504"/>
      <c r="J459" s="504"/>
      <c r="L459" s="504"/>
      <c r="M459" s="504"/>
      <c r="N459" s="504"/>
      <c r="O459" s="504"/>
      <c r="P459" s="504"/>
      <c r="Q459" s="504"/>
      <c r="R459" s="504"/>
      <c r="S459" s="504"/>
      <c r="T459" s="504"/>
      <c r="U459" s="504"/>
      <c r="V459" s="504"/>
      <c r="W459" s="504"/>
      <c r="X459" s="504"/>
      <c r="Y459" s="309"/>
      <c r="Z459" s="504"/>
      <c r="AA459" s="504"/>
      <c r="AB459" s="504"/>
      <c r="AC459" s="504"/>
      <c r="AD459" s="457"/>
      <c r="AE459" s="457"/>
      <c r="AF459" s="504"/>
      <c r="AG459" s="504"/>
      <c r="AH459" s="514"/>
      <c r="AI459" s="504"/>
      <c r="AJ459" s="269"/>
      <c r="AK459" s="269"/>
      <c r="AL459" s="269"/>
      <c r="AM459" s="269"/>
    </row>
    <row r="460" spans="1:38" ht="15" customHeight="1">
      <c r="A460" s="306"/>
      <c r="B460" s="1314" t="s">
        <v>733</v>
      </c>
      <c r="C460" s="1282"/>
      <c r="D460" s="1282"/>
      <c r="E460" s="1282"/>
      <c r="F460" s="1315">
        <f>IF(AI321=2,"",P46)</f>
      </c>
      <c r="G460" s="1316"/>
      <c r="H460" s="1316"/>
      <c r="I460" s="1317"/>
      <c r="J460" s="499" t="s">
        <v>645</v>
      </c>
      <c r="K460" s="1252" t="s">
        <v>734</v>
      </c>
      <c r="L460" s="1252"/>
      <c r="M460" s="1252"/>
      <c r="N460" s="1318">
        <f>IF(AI321=2,"",AA454)</f>
      </c>
      <c r="O460" s="1319"/>
      <c r="P460" s="1319"/>
      <c r="Q460" s="1320"/>
      <c r="R460" s="499" t="s">
        <v>666</v>
      </c>
      <c r="S460" s="501" t="s">
        <v>735</v>
      </c>
      <c r="V460" s="511" t="s">
        <v>647</v>
      </c>
      <c r="W460" s="269"/>
      <c r="X460" s="1282" t="s">
        <v>736</v>
      </c>
      <c r="Y460" s="1282"/>
      <c r="Z460" s="1282"/>
      <c r="AA460" s="1308">
        <f>IF(AI321=2,"",ROUNDDOWN(F460/(N460*1000),1))</f>
      </c>
      <c r="AB460" s="1309"/>
      <c r="AC460" s="1309"/>
      <c r="AD460" s="1310"/>
      <c r="AE460" s="306" t="s">
        <v>638</v>
      </c>
      <c r="AF460" s="262"/>
      <c r="AG460" s="262"/>
      <c r="AH460" s="514"/>
      <c r="AI460" s="269"/>
      <c r="AJ460" s="269"/>
      <c r="AK460" s="269"/>
      <c r="AL460" s="269"/>
    </row>
    <row r="461" spans="1:39" ht="6" customHeight="1">
      <c r="A461" s="306"/>
      <c r="B461" s="543"/>
      <c r="C461" s="544"/>
      <c r="D461" s="544"/>
      <c r="E461" s="545"/>
      <c r="F461" s="544"/>
      <c r="G461" s="544"/>
      <c r="H461" s="544"/>
      <c r="I461" s="544"/>
      <c r="J461" s="544"/>
      <c r="K461" s="544"/>
      <c r="L461" s="544"/>
      <c r="M461" s="544"/>
      <c r="N461" s="544"/>
      <c r="O461" s="544"/>
      <c r="P461" s="544"/>
      <c r="Q461" s="544"/>
      <c r="R461" s="544"/>
      <c r="S461" s="544"/>
      <c r="T461" s="544"/>
      <c r="U461" s="544"/>
      <c r="V461" s="544"/>
      <c r="W461" s="544"/>
      <c r="X461" s="546"/>
      <c r="Y461" s="546"/>
      <c r="Z461" s="544"/>
      <c r="AA461" s="544"/>
      <c r="AB461" s="544"/>
      <c r="AC461" s="544"/>
      <c r="AD461" s="547"/>
      <c r="AE461" s="547"/>
      <c r="AF461" s="544"/>
      <c r="AG461" s="544"/>
      <c r="AH461" s="548"/>
      <c r="AI461" s="504"/>
      <c r="AJ461" s="269"/>
      <c r="AK461" s="269"/>
      <c r="AL461" s="269"/>
      <c r="AM461" s="269"/>
    </row>
    <row r="462" spans="1:39" ht="15" customHeight="1">
      <c r="A462" s="306"/>
      <c r="B462" s="269"/>
      <c r="C462" s="269"/>
      <c r="D462" s="269"/>
      <c r="E462" s="269"/>
      <c r="F462" s="269"/>
      <c r="G462" s="269"/>
      <c r="H462" s="269"/>
      <c r="I462" s="269"/>
      <c r="J462" s="269"/>
      <c r="K462" s="269"/>
      <c r="L462" s="269"/>
      <c r="M462" s="269"/>
      <c r="N462" s="269"/>
      <c r="O462" s="269"/>
      <c r="P462" s="269"/>
      <c r="Q462" s="269"/>
      <c r="R462" s="269"/>
      <c r="S462" s="269"/>
      <c r="T462" s="269"/>
      <c r="U462" s="269"/>
      <c r="V462" s="269"/>
      <c r="W462" s="269"/>
      <c r="X462" s="393"/>
      <c r="Y462" s="393"/>
      <c r="Z462" s="393"/>
      <c r="AA462" s="393"/>
      <c r="AB462" s="393"/>
      <c r="AC462" s="393"/>
      <c r="AD462" s="393"/>
      <c r="AE462" s="393"/>
      <c r="AF462" s="393"/>
      <c r="AG462" s="393"/>
      <c r="AH462" s="264"/>
      <c r="AI462" s="269"/>
      <c r="AJ462" s="269"/>
      <c r="AK462" s="269"/>
      <c r="AL462" s="269"/>
      <c r="AM462" s="269"/>
    </row>
    <row r="620" ht="21"/>
    <row r="625" ht="21"/>
    <row r="657" ht="21"/>
    <row r="662" ht="21"/>
    <row r="664" ht="21"/>
    <row r="666" ht="21"/>
    <row r="673" ht="21"/>
    <row r="678" ht="21"/>
    <row r="680" ht="21"/>
    <row r="705" ht="21"/>
    <row r="710" ht="21"/>
    <row r="712" ht="21"/>
    <row r="714" ht="21"/>
    <row r="721" ht="21"/>
    <row r="726" ht="21"/>
    <row r="728" ht="21"/>
    <row r="738" ht="21"/>
    <row r="743" ht="21"/>
    <row r="745" ht="21"/>
    <row r="747" ht="21"/>
    <row r="754" ht="21"/>
    <row r="759" ht="21"/>
    <row r="761" ht="21"/>
    <row r="786" ht="21"/>
    <row r="791" ht="21"/>
    <row r="793" ht="21"/>
    <row r="795" ht="21"/>
    <row r="802" ht="21"/>
    <row r="807" ht="21"/>
    <row r="809" ht="21"/>
    <row r="821" ht="21"/>
    <row r="826" ht="21"/>
    <row r="828" ht="21"/>
    <row r="830" ht="21"/>
    <row r="837" ht="21"/>
    <row r="842" ht="21"/>
    <row r="844" ht="21"/>
    <row r="847" ht="21"/>
    <row r="849" ht="21"/>
    <row r="851" ht="21"/>
    <row r="858" ht="21"/>
    <row r="863" ht="21"/>
    <row r="865" ht="21"/>
    <row r="866" ht="21"/>
    <row r="870" ht="21"/>
    <row r="872" ht="21"/>
    <row r="873" ht="21"/>
    <row r="876" ht="21"/>
    <row r="877" ht="21"/>
    <row r="878" ht="21"/>
    <row r="880" ht="21"/>
    <row r="882" ht="21"/>
    <row r="884" ht="21"/>
    <row r="891" ht="21"/>
    <row r="896" ht="21"/>
    <row r="898" ht="21"/>
    <row r="901" ht="21"/>
    <row r="903" ht="21"/>
    <row r="905" ht="21"/>
    <row r="912" ht="21"/>
    <row r="917" ht="21"/>
    <row r="919" ht="21"/>
    <row r="920" ht="21"/>
    <row r="924" ht="21"/>
    <row r="926" ht="21"/>
    <row r="927" ht="21"/>
    <row r="930" ht="21"/>
    <row r="931" ht="21"/>
    <row r="932" ht="21"/>
    <row r="934" ht="21"/>
    <row r="937" ht="21"/>
    <row r="938" ht="21"/>
    <row r="939" ht="21"/>
    <row r="940" ht="21"/>
    <row r="943" ht="21"/>
    <row r="944" ht="21"/>
    <row r="945" ht="21"/>
    <row r="946" ht="21"/>
    <row r="947" ht="21"/>
    <row r="948" ht="21"/>
    <row r="949" ht="21"/>
    <row r="952" ht="21"/>
    <row r="956" ht="21"/>
    <row r="958" ht="21"/>
    <row r="959" ht="21"/>
    <row r="962" ht="21"/>
    <row r="963" ht="21"/>
    <row r="964" ht="21"/>
    <row r="966" ht="21"/>
    <row r="969" ht="21"/>
    <row r="970" ht="21"/>
    <row r="971" ht="21"/>
    <row r="972" ht="21"/>
    <row r="975" ht="21"/>
    <row r="976" ht="21"/>
    <row r="977" ht="21"/>
    <row r="978" ht="21"/>
    <row r="979" ht="21"/>
    <row r="980" ht="21"/>
    <row r="981" ht="21"/>
    <row r="984" ht="21"/>
    <row r="985" ht="21"/>
    <row r="986" ht="21"/>
    <row r="988" ht="21"/>
    <row r="991" ht="21"/>
    <row r="992" ht="21"/>
    <row r="993" ht="21"/>
    <row r="994" ht="21"/>
    <row r="997" ht="21"/>
    <row r="998" ht="21"/>
    <row r="999" ht="21"/>
    <row r="1000" ht="21"/>
    <row r="1001" ht="21"/>
    <row r="1002" ht="21"/>
    <row r="1003" ht="21"/>
    <row r="1006" ht="21"/>
    <row r="1007" ht="21"/>
    <row r="1009" ht="21"/>
    <row r="1010" ht="21"/>
    <row r="1011" ht="21"/>
    <row r="1013" ht="21"/>
    <row r="1015" ht="21"/>
    <row r="1017" ht="21"/>
    <row r="1024" ht="21"/>
    <row r="1029" ht="21"/>
    <row r="1031" ht="21"/>
    <row r="1034" ht="21"/>
    <row r="1036" ht="21"/>
    <row r="1038" ht="21"/>
    <row r="1045" ht="21"/>
    <row r="1050" ht="21"/>
    <row r="1052" ht="21"/>
    <row r="1053" ht="21"/>
    <row r="1057" ht="21"/>
    <row r="1059" ht="21"/>
    <row r="1060" ht="21"/>
    <row r="1063" ht="21"/>
    <row r="1064" ht="21"/>
    <row r="1065" ht="21"/>
    <row r="1067" ht="21"/>
    <row r="1070" ht="21"/>
    <row r="1071" ht="21"/>
    <row r="1072" ht="21"/>
    <row r="1073" ht="21"/>
    <row r="1076" ht="21"/>
    <row r="1077" ht="21"/>
    <row r="1078" ht="21"/>
    <row r="1079" ht="21"/>
    <row r="1080" ht="21"/>
    <row r="1081" ht="21"/>
    <row r="1082" ht="21"/>
    <row r="1085" ht="21"/>
    <row r="1089" ht="21"/>
    <row r="1091" ht="21"/>
    <row r="1092" ht="21"/>
    <row r="1095" ht="21"/>
    <row r="1096" ht="21"/>
    <row r="1097" ht="21"/>
    <row r="1099" ht="21"/>
    <row r="1102" ht="21"/>
    <row r="1103" ht="21"/>
    <row r="1104" ht="21"/>
    <row r="1105" ht="21"/>
    <row r="1108" ht="21"/>
    <row r="1109" ht="21"/>
    <row r="1110" ht="21"/>
    <row r="1111" ht="21"/>
    <row r="1112" ht="21"/>
    <row r="1113" ht="21"/>
    <row r="1114" ht="21"/>
    <row r="1117" ht="21"/>
    <row r="1118" ht="21"/>
    <row r="1119" ht="21"/>
    <row r="1121" ht="21"/>
    <row r="1124" ht="21"/>
    <row r="1125" ht="21"/>
    <row r="1126" ht="21"/>
    <row r="1127" ht="21"/>
    <row r="1130" ht="21"/>
    <row r="1131" ht="21"/>
    <row r="1132" ht="21"/>
    <row r="1133" ht="21"/>
    <row r="1134" ht="21"/>
    <row r="1135" ht="21"/>
    <row r="1136" ht="21"/>
    <row r="1139" ht="21"/>
    <row r="1140" ht="21"/>
    <row r="1141" ht="21"/>
    <row r="1142" ht="21"/>
    <row r="1145" ht="21"/>
    <row r="1146" ht="21"/>
    <row r="1147" ht="21"/>
    <row r="1148" ht="21"/>
    <row r="1149" ht="21"/>
    <row r="1150" ht="21"/>
    <row r="1151" ht="21"/>
    <row r="1154" ht="21"/>
    <row r="1155" ht="21"/>
    <row r="1156" ht="21"/>
    <row r="1158" ht="21"/>
    <row r="1161" ht="21"/>
    <row r="1162" ht="21"/>
    <row r="1163" ht="21"/>
    <row r="1164" ht="21"/>
    <row r="1167" ht="21"/>
    <row r="1168" ht="21"/>
    <row r="1169" ht="21"/>
    <row r="1170" ht="21"/>
    <row r="1171" ht="21"/>
    <row r="1172" ht="21"/>
    <row r="1173" ht="21"/>
    <row r="1176" ht="21"/>
    <row r="1177" ht="21"/>
    <row r="1178" ht="21"/>
    <row r="1179" ht="21"/>
    <row r="1180" ht="21"/>
    <row r="1181" ht="21"/>
    <row r="1182" ht="21"/>
    <row r="1183" ht="21"/>
    <row r="1184" ht="21"/>
    <row r="1187" ht="21"/>
    <row r="1188" ht="21"/>
    <row r="1189" ht="21"/>
    <row r="1190" ht="21"/>
    <row r="1193" ht="21"/>
    <row r="1194" ht="21"/>
    <row r="1195" ht="21"/>
    <row r="1196" ht="21"/>
    <row r="1197" ht="21"/>
    <row r="1198" ht="21"/>
    <row r="1199" ht="21"/>
    <row r="1202" ht="21"/>
    <row r="1203" ht="21"/>
    <row r="1204" ht="21"/>
    <row r="1206" ht="21"/>
    <row r="1209" ht="21"/>
    <row r="1210" ht="21"/>
    <row r="1211" ht="21"/>
    <row r="1212" ht="21"/>
    <row r="1215" ht="21"/>
    <row r="1216" ht="21"/>
    <row r="1217" ht="21"/>
    <row r="1218" ht="21"/>
    <row r="1219" ht="21"/>
    <row r="1220" ht="21"/>
    <row r="1221" ht="21"/>
    <row r="1224" ht="21"/>
    <row r="1225" ht="21"/>
    <row r="1226" ht="21"/>
    <row r="1227" ht="21"/>
    <row r="1228" ht="21"/>
    <row r="1231" ht="21"/>
    <row r="1234" ht="21"/>
    <row r="1235" ht="21"/>
    <row r="1236" ht="21"/>
    <row r="1237" ht="21"/>
    <row r="1238" ht="21"/>
    <row r="1241" ht="21"/>
    <row r="1244" ht="21"/>
    <row r="1245" ht="21"/>
    <row r="1246" ht="21"/>
    <row r="1247" ht="21"/>
    <row r="1248" ht="21"/>
    <row r="1251" ht="21"/>
    <row r="1254" ht="21"/>
    <row r="1255" ht="21"/>
    <row r="1256" ht="21"/>
    <row r="1257" ht="21"/>
    <row r="1258" ht="21"/>
    <row r="1260" ht="21"/>
    <row r="1261" ht="21"/>
    <row r="1262" ht="21"/>
    <row r="1264" ht="21"/>
    <row r="1267" ht="21"/>
    <row r="1268" ht="21"/>
    <row r="1269" ht="21"/>
    <row r="1270" ht="21"/>
    <row r="1271" ht="21"/>
    <row r="1272" ht="21"/>
    <row r="1273" ht="21"/>
    <row r="1276" ht="21"/>
    <row r="1278" ht="21"/>
    <row r="1279" ht="21"/>
    <row r="1280" ht="21"/>
    <row r="1281" ht="21"/>
    <row r="1283" ht="21"/>
    <row r="1284" ht="21"/>
    <row r="1287" ht="21"/>
    <row r="1288" ht="21"/>
    <row r="1289" ht="21"/>
    <row r="1290" ht="21"/>
    <row r="1291" ht="21"/>
    <row r="1294" ht="21"/>
    <row r="1297" ht="21"/>
    <row r="1298" ht="21"/>
    <row r="1299" ht="21"/>
    <row r="1300" ht="21"/>
    <row r="1301" ht="21"/>
    <row r="1304" ht="21"/>
    <row r="1307" ht="21"/>
    <row r="1308" ht="21"/>
    <row r="1309" ht="21"/>
    <row r="1310" ht="21"/>
    <row r="1311" ht="21"/>
    <row r="1314" ht="21"/>
    <row r="1317" ht="21"/>
    <row r="1318" ht="21"/>
    <row r="1319" ht="21"/>
    <row r="1320" ht="21"/>
    <row r="1321" ht="21"/>
    <row r="1323" ht="21"/>
    <row r="1324" ht="21"/>
    <row r="1325" ht="21"/>
    <row r="1327" ht="21"/>
    <row r="1330" ht="21"/>
    <row r="1331" ht="21"/>
    <row r="1332" ht="21"/>
    <row r="1333" ht="21"/>
    <row r="1334" ht="21"/>
    <row r="1335" ht="21"/>
    <row r="1336" ht="21"/>
    <row r="1339" ht="21"/>
    <row r="1341" ht="21"/>
    <row r="1342" ht="21"/>
    <row r="1343" ht="21"/>
    <row r="1344" ht="21"/>
    <row r="1346" ht="21"/>
    <row r="1347" ht="21"/>
    <row r="1349" ht="21"/>
    <row r="1350" ht="21"/>
    <row r="1351" ht="21"/>
    <row r="1353" ht="21"/>
    <row r="1356" ht="21"/>
    <row r="1357" ht="21"/>
    <row r="1358" ht="21"/>
    <row r="1359" ht="21"/>
    <row r="1360" ht="21"/>
    <row r="1361" ht="21"/>
    <row r="1362" ht="21"/>
    <row r="1365" ht="21"/>
    <row r="1367" ht="21"/>
    <row r="1368" ht="21"/>
    <row r="1369" ht="21"/>
    <row r="1370" ht="21"/>
    <row r="1372" ht="21"/>
    <row r="1373" ht="21"/>
    <row r="1375" ht="21"/>
    <row r="1377" ht="21"/>
    <row r="1378" ht="21"/>
    <row r="1379" ht="21"/>
    <row r="1380" ht="21"/>
    <row r="1382" ht="21"/>
    <row r="1383" ht="21"/>
    <row r="1384" ht="21"/>
    <row r="1385" ht="21"/>
    <row r="1387" ht="21"/>
    <row r="1388" ht="21"/>
    <row r="1390" ht="21"/>
    <row r="1392" ht="21"/>
    <row r="1393" ht="21"/>
    <row r="1394" ht="21"/>
    <row r="1396" ht="21"/>
    <row r="1399" ht="21"/>
    <row r="1400" ht="21"/>
    <row r="1401" ht="21"/>
    <row r="1402" ht="21"/>
    <row r="1403" ht="21"/>
    <row r="1405" ht="21"/>
    <row r="1406" ht="21"/>
    <row r="1407" ht="21"/>
    <row r="1409" ht="21"/>
    <row r="1412" ht="21"/>
    <row r="1413" ht="21"/>
    <row r="1414" ht="21"/>
    <row r="1415" ht="21"/>
    <row r="1416" ht="21"/>
    <row r="1417" ht="21"/>
    <row r="1418" ht="21"/>
    <row r="1421" ht="21"/>
    <row r="1423" ht="21"/>
    <row r="1424" ht="21"/>
    <row r="1425" ht="21"/>
    <row r="1426" ht="21"/>
    <row r="1428" ht="21"/>
    <row r="1429" ht="21"/>
    <row r="1431" ht="21"/>
    <row r="1432" ht="21"/>
    <row r="1433" ht="21"/>
    <row r="1435" ht="21"/>
    <row r="1438" ht="21"/>
    <row r="1439" ht="21"/>
    <row r="1440" ht="21"/>
    <row r="1441" ht="21"/>
    <row r="1442" ht="21"/>
    <row r="1443" ht="21"/>
    <row r="1444" ht="21"/>
    <row r="1447" ht="21"/>
    <row r="1449" ht="21"/>
    <row r="1450" ht="21"/>
    <row r="1451" ht="21"/>
    <row r="1452" ht="21"/>
    <row r="1454" ht="21"/>
    <row r="1455" ht="21"/>
    <row r="1457" ht="21"/>
    <row r="1459" ht="21"/>
    <row r="1460" ht="21"/>
    <row r="1461" ht="21"/>
    <row r="1462" ht="21"/>
    <row r="1464" ht="21"/>
    <row r="1465" ht="21"/>
    <row r="1466" ht="21"/>
    <row r="1467" ht="21"/>
    <row r="1469" ht="21"/>
    <row r="1470" ht="21"/>
    <row r="1472" ht="21"/>
    <row r="1474" ht="21"/>
    <row r="1475" ht="21"/>
    <row r="1476" ht="21"/>
    <row r="1478" ht="21"/>
    <row r="1479" ht="21"/>
    <row r="1480" ht="21"/>
    <row r="1481" ht="21"/>
    <row r="1482" ht="21"/>
    <row r="1483" ht="21"/>
    <row r="1484" ht="21"/>
    <row r="1485" ht="21"/>
    <row r="1487" ht="21"/>
    <row r="1488" ht="21"/>
    <row r="1489" ht="21"/>
    <row r="1490" ht="21"/>
    <row r="1491" ht="21"/>
    <row r="1492" ht="21"/>
    <row r="1493" ht="21"/>
    <row r="1494" ht="21"/>
    <row r="1496" ht="21"/>
    <row r="1497" ht="21"/>
    <row r="1498" ht="21"/>
    <row r="1499" ht="21"/>
    <row r="1500" ht="21"/>
    <row r="1503" ht="21"/>
    <row r="1505" ht="21"/>
    <row r="1506" ht="21"/>
    <row r="1507" ht="21"/>
    <row r="1508" ht="21"/>
    <row r="1510" ht="21"/>
    <row r="1511" ht="21"/>
    <row r="1513" ht="21"/>
    <row r="1515" ht="21"/>
    <row r="1516" ht="21"/>
    <row r="1517" ht="21"/>
    <row r="1518" ht="21"/>
    <row r="1520" ht="21"/>
    <row r="1521" ht="21"/>
    <row r="1522" ht="21"/>
    <row r="1523" ht="21"/>
    <row r="1525" ht="21"/>
    <row r="1526" ht="21"/>
    <row r="1528" ht="21"/>
    <row r="1530" ht="21"/>
    <row r="1531" ht="21"/>
    <row r="1532" ht="21"/>
    <row r="1534" ht="21"/>
    <row r="1535" ht="21"/>
    <row r="1536" ht="21"/>
    <row r="1537" ht="21"/>
    <row r="1538" ht="21"/>
    <row r="1539" ht="21"/>
    <row r="1540" ht="21"/>
    <row r="1541" ht="21"/>
    <row r="1543" ht="21"/>
    <row r="1544" ht="21"/>
    <row r="1545" ht="21"/>
    <row r="1546" ht="21"/>
    <row r="1547" ht="21"/>
    <row r="1548" ht="21"/>
    <row r="1549" ht="21"/>
    <row r="1550" ht="21"/>
    <row r="1552" ht="21"/>
    <row r="1553" ht="21"/>
    <row r="1554" ht="21"/>
    <row r="1555" ht="21"/>
    <row r="1556" ht="21"/>
    <row r="1557" ht="21"/>
    <row r="1558" ht="21"/>
    <row r="1559" ht="21"/>
    <row r="1560" ht="21"/>
    <row r="1561" ht="21"/>
    <row r="1562" ht="21"/>
    <row r="1563" ht="21"/>
    <row r="1564" ht="21"/>
    <row r="1565" ht="21"/>
    <row r="1566" ht="21"/>
    <row r="1568" ht="21"/>
    <row r="1569" ht="21"/>
    <row r="1570" ht="21"/>
    <row r="1571" ht="21"/>
    <row r="1572" ht="21"/>
    <row r="1573" ht="21"/>
    <row r="1574" ht="21"/>
    <row r="1575" ht="21"/>
    <row r="1577" ht="21"/>
    <row r="1578" ht="21"/>
    <row r="1579" ht="21"/>
    <row r="1580" ht="21"/>
    <row r="1581" ht="21"/>
    <row r="1582" ht="21"/>
    <row r="1583" ht="21"/>
    <row r="1584" ht="21"/>
    <row r="1585" ht="21"/>
    <row r="1586" ht="21"/>
    <row r="1587" ht="21"/>
    <row r="1588" ht="21"/>
    <row r="1589" ht="21"/>
    <row r="1590" ht="21"/>
    <row r="1592" ht="21"/>
    <row r="1593" ht="21"/>
    <row r="1594" ht="21"/>
    <row r="1595" ht="21"/>
    <row r="1596" ht="21"/>
    <row r="1597" ht="21"/>
    <row r="1598" ht="21"/>
    <row r="1599" ht="21"/>
    <row r="1600" ht="21"/>
    <row r="1601" ht="21"/>
    <row r="1602" ht="21"/>
    <row r="1603" ht="21"/>
    <row r="1604" ht="21"/>
    <row r="1605" ht="21"/>
    <row r="1606" ht="21"/>
    <row r="1607" ht="21"/>
    <row r="1608" ht="21"/>
    <row r="1609" ht="21"/>
    <row r="1610" ht="21"/>
    <row r="1611" ht="21"/>
    <row r="1612" ht="21"/>
    <row r="1613" ht="21"/>
    <row r="1614" ht="21"/>
    <row r="1615" ht="21"/>
    <row r="1616" ht="21"/>
    <row r="1617" ht="21"/>
    <row r="1618" ht="21"/>
    <row r="1619" ht="21"/>
    <row r="1620" ht="21"/>
    <row r="1621" ht="21"/>
    <row r="1622" ht="21"/>
    <row r="1623" ht="21"/>
    <row r="1624" ht="21"/>
    <row r="1625" ht="21"/>
    <row r="1626" ht="21"/>
    <row r="1627" ht="21"/>
    <row r="1628" ht="21"/>
    <row r="1629" ht="21"/>
    <row r="1630" ht="21"/>
    <row r="1631" ht="21"/>
    <row r="1632" ht="21"/>
    <row r="1633" ht="21"/>
    <row r="1634" ht="21"/>
    <row r="1635" ht="21"/>
    <row r="1636" ht="21"/>
    <row r="1637" ht="21"/>
    <row r="1638" ht="21"/>
    <row r="1639" ht="21"/>
    <row r="1640" ht="21"/>
    <row r="1641" ht="21"/>
    <row r="1642" ht="21"/>
    <row r="1643" ht="21"/>
    <row r="1644" ht="21"/>
    <row r="1645" ht="21"/>
    <row r="1646" ht="21"/>
    <row r="1647" ht="21"/>
    <row r="1648" ht="21"/>
    <row r="1649" ht="21"/>
    <row r="1650" ht="21"/>
    <row r="1651" ht="21"/>
    <row r="1652" ht="21"/>
    <row r="1653" ht="21"/>
    <row r="1654" ht="21"/>
    <row r="1655" ht="21"/>
    <row r="1656" ht="21"/>
    <row r="1657" ht="21"/>
    <row r="1658" ht="21"/>
    <row r="1659" ht="21"/>
    <row r="1660" ht="21"/>
    <row r="1661" ht="21"/>
    <row r="1662" ht="21"/>
    <row r="1663" ht="21"/>
    <row r="1664" ht="21"/>
    <row r="1665" ht="21"/>
    <row r="1666" ht="21"/>
    <row r="1667" ht="21"/>
    <row r="1668" ht="21"/>
    <row r="1669" ht="21"/>
    <row r="1670" ht="21"/>
    <row r="1671" ht="21"/>
    <row r="1672" ht="21"/>
    <row r="1673" ht="21"/>
    <row r="1674" ht="21"/>
    <row r="1675" ht="21"/>
    <row r="1676" ht="21"/>
    <row r="1677" ht="21"/>
    <row r="1678" ht="21"/>
    <row r="1679" ht="21"/>
    <row r="1680" ht="21"/>
    <row r="1681" ht="21"/>
    <row r="1682" ht="21"/>
    <row r="1683" ht="21"/>
    <row r="1684" ht="21"/>
    <row r="1685" ht="21"/>
    <row r="1686" ht="21"/>
    <row r="1687" ht="21"/>
    <row r="1688" ht="21"/>
    <row r="1689" ht="21"/>
    <row r="1690" ht="21"/>
    <row r="1691" ht="21"/>
    <row r="1692" ht="21"/>
    <row r="1693" ht="21"/>
    <row r="1694" ht="21"/>
    <row r="1695" ht="21"/>
    <row r="1696" ht="21"/>
    <row r="1697" ht="21"/>
    <row r="1698" ht="21"/>
    <row r="1699" ht="21"/>
    <row r="1700" ht="21"/>
    <row r="1701" ht="21"/>
    <row r="1702" ht="21"/>
    <row r="1703" ht="21"/>
    <row r="1704" ht="21"/>
    <row r="1705" ht="21"/>
    <row r="1706" ht="21"/>
    <row r="1707" ht="21"/>
    <row r="1708" ht="21"/>
    <row r="1709" ht="21"/>
    <row r="1710" ht="21"/>
    <row r="1711" ht="21"/>
    <row r="1712" ht="21"/>
    <row r="1713" ht="21"/>
    <row r="1714" ht="21"/>
    <row r="1715" ht="21"/>
    <row r="1716" ht="21"/>
    <row r="1717" ht="21"/>
    <row r="1718" ht="21"/>
    <row r="1719" ht="21"/>
    <row r="1720" ht="21"/>
    <row r="1721" ht="21"/>
    <row r="1722" ht="21"/>
    <row r="1723" ht="21"/>
    <row r="1724" ht="21"/>
    <row r="1725" ht="21"/>
    <row r="1726" ht="21"/>
    <row r="1727" ht="21"/>
    <row r="1728" ht="21"/>
    <row r="1729" ht="21"/>
    <row r="1730" ht="21"/>
    <row r="1731" ht="21"/>
    <row r="1732" ht="21"/>
    <row r="1733" ht="21"/>
    <row r="1734" ht="21"/>
    <row r="1735" ht="21"/>
    <row r="1736" ht="21"/>
    <row r="1737" ht="21"/>
    <row r="1738" ht="21"/>
    <row r="1739" ht="21"/>
    <row r="1740" ht="21"/>
    <row r="1741" ht="21"/>
    <row r="1742" ht="21"/>
    <row r="1743" ht="21"/>
    <row r="1744" ht="21"/>
    <row r="1745" ht="21"/>
    <row r="1746" ht="21"/>
    <row r="1747" ht="21"/>
    <row r="1748" ht="21"/>
    <row r="1749" ht="21"/>
    <row r="1750" ht="21"/>
    <row r="1751" ht="21"/>
    <row r="1752" ht="21"/>
    <row r="1753" ht="21"/>
    <row r="1754" ht="21"/>
    <row r="1755" ht="21"/>
    <row r="1756" ht="21"/>
    <row r="1757" ht="21"/>
    <row r="1758" ht="21"/>
    <row r="1759" ht="21"/>
    <row r="1760" ht="21"/>
    <row r="1761" ht="21"/>
    <row r="1762" ht="21"/>
    <row r="1763" ht="21"/>
    <row r="1764" ht="21"/>
    <row r="1765" ht="21"/>
    <row r="1766" ht="21"/>
    <row r="1767" ht="21"/>
    <row r="1768" ht="21"/>
    <row r="1769" ht="21"/>
    <row r="1770" ht="21"/>
    <row r="1771" ht="21"/>
    <row r="1772" ht="21"/>
    <row r="1773" ht="21"/>
    <row r="1774" ht="21"/>
    <row r="1775" ht="21"/>
    <row r="1776" ht="21"/>
    <row r="1777" ht="21"/>
    <row r="1778" ht="21"/>
    <row r="1779" ht="21"/>
    <row r="1780" ht="21"/>
    <row r="1781" ht="21"/>
    <row r="1782" ht="21"/>
    <row r="1783" ht="21"/>
    <row r="1784" ht="21"/>
    <row r="1785" ht="21"/>
    <row r="1786" ht="21"/>
    <row r="1787" ht="21"/>
    <row r="1788" ht="21"/>
    <row r="1789" ht="21"/>
    <row r="1790" ht="21"/>
    <row r="1791" ht="21"/>
    <row r="1792" ht="21"/>
    <row r="1793" ht="21"/>
    <row r="1794" ht="21"/>
    <row r="1795" ht="21"/>
    <row r="1796" ht="21"/>
    <row r="1797" ht="21"/>
    <row r="1798" ht="21"/>
    <row r="1799" ht="21"/>
    <row r="1800" ht="21"/>
    <row r="1801" ht="21"/>
    <row r="1802" ht="21"/>
    <row r="1803" ht="21"/>
    <row r="1804" ht="21"/>
    <row r="1805" ht="21"/>
    <row r="1806" ht="21"/>
    <row r="1807" ht="21"/>
    <row r="1808" ht="21"/>
    <row r="1809" ht="21"/>
    <row r="1810" ht="21"/>
    <row r="1811" ht="21"/>
    <row r="1812" ht="21"/>
    <row r="1813" ht="21"/>
    <row r="1814" ht="21"/>
    <row r="1815" ht="21"/>
    <row r="1816" ht="21"/>
    <row r="1817" ht="21"/>
    <row r="1818" ht="21"/>
    <row r="1819" ht="21"/>
    <row r="1820" ht="21"/>
    <row r="1821" ht="21"/>
    <row r="1822" ht="21"/>
    <row r="1823" ht="21"/>
    <row r="1824" ht="21"/>
    <row r="1825" ht="21"/>
    <row r="1826" ht="21"/>
    <row r="1827" ht="21"/>
    <row r="1828" ht="21"/>
    <row r="1829" ht="21"/>
    <row r="1830" ht="21"/>
    <row r="1831" ht="21"/>
    <row r="1832" ht="21"/>
    <row r="1833" ht="21"/>
    <row r="1834" ht="21"/>
    <row r="1835" ht="21"/>
    <row r="1836" ht="21"/>
    <row r="1837" ht="21"/>
    <row r="1838" ht="21"/>
    <row r="1839" ht="21"/>
    <row r="1840" ht="21"/>
    <row r="1841" ht="21"/>
    <row r="1842" ht="21"/>
    <row r="1843" ht="21"/>
    <row r="1844" ht="21"/>
    <row r="1845" ht="21"/>
    <row r="1846" ht="21"/>
    <row r="1847" ht="21"/>
    <row r="1848" ht="21"/>
    <row r="1849" ht="21"/>
    <row r="1850" ht="21"/>
    <row r="1851" ht="21"/>
    <row r="1852" ht="21"/>
    <row r="1853" ht="21"/>
    <row r="1854" ht="21"/>
    <row r="1855" ht="21"/>
    <row r="1856" ht="21"/>
    <row r="1857" ht="21"/>
    <row r="1858" ht="21"/>
    <row r="1859" ht="21"/>
    <row r="1860" ht="21"/>
    <row r="1861" ht="21"/>
    <row r="1862" ht="21"/>
    <row r="1863" ht="21"/>
    <row r="1864" ht="21"/>
    <row r="1865" ht="21"/>
    <row r="1866" ht="21"/>
    <row r="1867" ht="21"/>
    <row r="1868" ht="21"/>
    <row r="1869" ht="21"/>
    <row r="1870" ht="21"/>
    <row r="1871" ht="21"/>
    <row r="1872" ht="21"/>
    <row r="1873" ht="21"/>
    <row r="1874" ht="21"/>
    <row r="1875" ht="21"/>
    <row r="1876" ht="21"/>
    <row r="1877" ht="21"/>
    <row r="1878" ht="21"/>
    <row r="1879" ht="21"/>
    <row r="1880" ht="21"/>
    <row r="1881" ht="21"/>
    <row r="1882" ht="21"/>
    <row r="1883" ht="21"/>
    <row r="1884" ht="21"/>
    <row r="1885" ht="21"/>
    <row r="1886" ht="21"/>
    <row r="1887" ht="21"/>
    <row r="1888" ht="21"/>
    <row r="1889" ht="21"/>
    <row r="1890" ht="21"/>
    <row r="1891" ht="21"/>
    <row r="1892" ht="21"/>
    <row r="1893" ht="21"/>
    <row r="1894" ht="21"/>
    <row r="1895" ht="21"/>
    <row r="1896" ht="21"/>
    <row r="1897" ht="21"/>
    <row r="1898" ht="21"/>
    <row r="1899" ht="21"/>
    <row r="1900" ht="21"/>
    <row r="1901" ht="21"/>
    <row r="1902" ht="21"/>
    <row r="1903" ht="21"/>
    <row r="1904" ht="21"/>
    <row r="1905" ht="21"/>
    <row r="1906" ht="21"/>
    <row r="1907" ht="21"/>
    <row r="1908" ht="21"/>
    <row r="1909" ht="21"/>
    <row r="1910" ht="21"/>
    <row r="1911" ht="21"/>
    <row r="1912" ht="21"/>
    <row r="1913" ht="21"/>
    <row r="1914" ht="21"/>
    <row r="1915" ht="21"/>
    <row r="1916" ht="21"/>
    <row r="1917" ht="21"/>
    <row r="1918" ht="21"/>
    <row r="1919" ht="21"/>
    <row r="1920" ht="21"/>
    <row r="1921" ht="21"/>
    <row r="1922" ht="21"/>
    <row r="1923" ht="21"/>
    <row r="1924" ht="21"/>
    <row r="1925" ht="21"/>
    <row r="1926" ht="21"/>
    <row r="1927" ht="21"/>
    <row r="1928" ht="21"/>
    <row r="1929" ht="21"/>
    <row r="1930" ht="21"/>
    <row r="1931" ht="21"/>
    <row r="1932" ht="21"/>
    <row r="1933" ht="21"/>
    <row r="1934" ht="21"/>
    <row r="1935" ht="21"/>
    <row r="1936" ht="21"/>
    <row r="1937" ht="21"/>
    <row r="1938" ht="21"/>
    <row r="1939" ht="21"/>
    <row r="1940" ht="21"/>
    <row r="1941" ht="21"/>
    <row r="1942" ht="21"/>
    <row r="1943" ht="21"/>
    <row r="1944" ht="21"/>
    <row r="1945" ht="21"/>
    <row r="1946" ht="21"/>
    <row r="1947" ht="21"/>
    <row r="1948" ht="21"/>
    <row r="1949" ht="21"/>
    <row r="1950" ht="21"/>
    <row r="1951" ht="21"/>
    <row r="1952" ht="21"/>
    <row r="1953" ht="21"/>
    <row r="1954" ht="21"/>
    <row r="1955" ht="21"/>
    <row r="1956" ht="21"/>
    <row r="1957" ht="21"/>
    <row r="1958" ht="21"/>
    <row r="1959" ht="21"/>
    <row r="1960" ht="21"/>
    <row r="1961" ht="21"/>
    <row r="1962" ht="21"/>
    <row r="1963" ht="21"/>
    <row r="1964" ht="21"/>
    <row r="1965" ht="21"/>
    <row r="1966" ht="21"/>
    <row r="1967" ht="21"/>
    <row r="1968" ht="21"/>
    <row r="1969" ht="21"/>
    <row r="1970" ht="21"/>
    <row r="1971" ht="21"/>
    <row r="1972" ht="21"/>
    <row r="1973" ht="21"/>
    <row r="1974" ht="21"/>
    <row r="1975" ht="21"/>
    <row r="1976" ht="21"/>
    <row r="1977" ht="21"/>
    <row r="1978" ht="21"/>
    <row r="1979" ht="21"/>
    <row r="1980" ht="21"/>
    <row r="1981" ht="21"/>
    <row r="1982" ht="21"/>
    <row r="1983" ht="21"/>
    <row r="1984" ht="21"/>
    <row r="1985" ht="21"/>
    <row r="1986" ht="21"/>
    <row r="1987" ht="21"/>
    <row r="1988" ht="21"/>
    <row r="1989" ht="21"/>
    <row r="1990" ht="21"/>
    <row r="1991" ht="21"/>
    <row r="1992" ht="21"/>
    <row r="1993" ht="21"/>
    <row r="1994" ht="21"/>
    <row r="1995" ht="21"/>
    <row r="1996" ht="21"/>
    <row r="1997" ht="21"/>
    <row r="1998" ht="21"/>
    <row r="1999" ht="21"/>
    <row r="2000" ht="21"/>
    <row r="2001" ht="21"/>
    <row r="2002" ht="21"/>
    <row r="2003" ht="21"/>
    <row r="2004" ht="21"/>
    <row r="2005" ht="21"/>
    <row r="2006" ht="21"/>
    <row r="2007" ht="21"/>
    <row r="2008" ht="21"/>
    <row r="2009" ht="21"/>
    <row r="2010" ht="21"/>
    <row r="2011" ht="21"/>
    <row r="2012" ht="21"/>
    <row r="2013" ht="21"/>
    <row r="2014" ht="21"/>
    <row r="2015" ht="21"/>
    <row r="2016" ht="21"/>
    <row r="2017" ht="21"/>
    <row r="2018" ht="21"/>
    <row r="2019" ht="21"/>
    <row r="2020" ht="21"/>
    <row r="2021" ht="21"/>
    <row r="2022" ht="21"/>
    <row r="2023" ht="21"/>
    <row r="2024" ht="21"/>
    <row r="2025" ht="21"/>
    <row r="2026" ht="21"/>
    <row r="2027" ht="21"/>
    <row r="2028" ht="21"/>
    <row r="2029" ht="21"/>
    <row r="2030" ht="21"/>
    <row r="2031" ht="21"/>
    <row r="2032" ht="21"/>
    <row r="2033" ht="21"/>
    <row r="2034" ht="21"/>
    <row r="2035" ht="21"/>
    <row r="2036" ht="21"/>
    <row r="2037" ht="21"/>
    <row r="2038" ht="21"/>
    <row r="2039" ht="21"/>
    <row r="2040" ht="21"/>
    <row r="2041" ht="21"/>
    <row r="2042" ht="21"/>
    <row r="2043" ht="21"/>
    <row r="2044" ht="21"/>
    <row r="2045" ht="21"/>
    <row r="2046" ht="21"/>
    <row r="2047" ht="21"/>
    <row r="2048" ht="21"/>
    <row r="2049" ht="21"/>
    <row r="2050" ht="21"/>
    <row r="2051" ht="21"/>
    <row r="2052" ht="21"/>
    <row r="2053" ht="21"/>
    <row r="2054" ht="21"/>
    <row r="2055" ht="21"/>
    <row r="2056" ht="21"/>
    <row r="2057" ht="21"/>
    <row r="2058" ht="21"/>
    <row r="2059" ht="21"/>
    <row r="2060" ht="21"/>
    <row r="2061" ht="21"/>
    <row r="2062" ht="21"/>
    <row r="2063" ht="21"/>
    <row r="2064" ht="21"/>
    <row r="2065" ht="21"/>
    <row r="2066" ht="21"/>
    <row r="2067" ht="21"/>
    <row r="2068" ht="21"/>
    <row r="2069" ht="21"/>
    <row r="2070" ht="21"/>
    <row r="2071" ht="21"/>
    <row r="2072" ht="21"/>
    <row r="2073" ht="21"/>
    <row r="2074" ht="21"/>
    <row r="2075" ht="21"/>
    <row r="2076" ht="21"/>
    <row r="2077" ht="21"/>
    <row r="2078" ht="21"/>
    <row r="2079" ht="21"/>
    <row r="2080" ht="21"/>
    <row r="2081" ht="21"/>
    <row r="2082" ht="21"/>
    <row r="2083" ht="21"/>
    <row r="2084" ht="21"/>
    <row r="2085" ht="21"/>
    <row r="2086" ht="21"/>
    <row r="2087" ht="21"/>
    <row r="2088" ht="21"/>
    <row r="2089" ht="21"/>
    <row r="2090" ht="21"/>
    <row r="2091" ht="21"/>
    <row r="2092" ht="21"/>
    <row r="2093" ht="21"/>
    <row r="2094" ht="21"/>
    <row r="2095" ht="21"/>
    <row r="2096" ht="21"/>
    <row r="2097" ht="21"/>
    <row r="2098" ht="21"/>
    <row r="2099" ht="21"/>
    <row r="2100" ht="21"/>
    <row r="2101" ht="21"/>
    <row r="2102" ht="21"/>
    <row r="2103" ht="21"/>
    <row r="2104" ht="21"/>
    <row r="2105" ht="21"/>
    <row r="2106" ht="21"/>
    <row r="2107" ht="21"/>
    <row r="2108" ht="21"/>
    <row r="2109" ht="21"/>
    <row r="2110" ht="21"/>
    <row r="2111" ht="21"/>
    <row r="2112" ht="21"/>
    <row r="2113" ht="21"/>
    <row r="2114" ht="21"/>
    <row r="2115" ht="21"/>
    <row r="2116" ht="21"/>
    <row r="2117" ht="21"/>
    <row r="2118" ht="21"/>
    <row r="2119" ht="21"/>
    <row r="2120" ht="21"/>
    <row r="2121" ht="21"/>
    <row r="2122" ht="21"/>
    <row r="2123" ht="21"/>
    <row r="2124" ht="21"/>
    <row r="2125" ht="21"/>
    <row r="2126" ht="21"/>
    <row r="2127" ht="21"/>
    <row r="2128" ht="21"/>
    <row r="2129" ht="21"/>
    <row r="2130" ht="21"/>
    <row r="2131" ht="21"/>
    <row r="2132" ht="21"/>
    <row r="2133" ht="21"/>
    <row r="2134" ht="21"/>
    <row r="2135" ht="21"/>
    <row r="2136" ht="21"/>
    <row r="2137" ht="21"/>
    <row r="2138" ht="21"/>
    <row r="2139" ht="21"/>
    <row r="2140" ht="21"/>
    <row r="2141" ht="21"/>
    <row r="2142" ht="21"/>
    <row r="2143" ht="21"/>
    <row r="2144" ht="21"/>
    <row r="2145" ht="21"/>
    <row r="2146" ht="21"/>
    <row r="2147" ht="21"/>
    <row r="2148" ht="21"/>
    <row r="2149" ht="21"/>
    <row r="2150" ht="21"/>
    <row r="2151" ht="21"/>
    <row r="2152" ht="21"/>
    <row r="2153" ht="21"/>
    <row r="2154" ht="21"/>
    <row r="2155" ht="21"/>
    <row r="2156" ht="21"/>
    <row r="2157" ht="21"/>
    <row r="2158" ht="21"/>
    <row r="2159" ht="21"/>
    <row r="2160" ht="21"/>
    <row r="2161" ht="21"/>
    <row r="2162" ht="21"/>
    <row r="2163" ht="21"/>
    <row r="2164" ht="21"/>
    <row r="2165" ht="21"/>
    <row r="2166" ht="21"/>
    <row r="2167" ht="21"/>
    <row r="2168" ht="21"/>
    <row r="2169" ht="21"/>
    <row r="2170" ht="21"/>
    <row r="2171" ht="21"/>
    <row r="2172" ht="21"/>
    <row r="2173" ht="21"/>
    <row r="2174" ht="21"/>
    <row r="2175" ht="21"/>
    <row r="2176" ht="21"/>
    <row r="2177" ht="21"/>
    <row r="2178" ht="21"/>
    <row r="2179" ht="21"/>
    <row r="2180" ht="21"/>
    <row r="2181" ht="21"/>
    <row r="2182" ht="21"/>
    <row r="2183" ht="21"/>
    <row r="2184" ht="21"/>
    <row r="2185" ht="21"/>
    <row r="2186" ht="21"/>
    <row r="2187" ht="21"/>
    <row r="2188" ht="21"/>
    <row r="2189" ht="21"/>
    <row r="2190" ht="21"/>
    <row r="2191" ht="21"/>
    <row r="2192" ht="21"/>
    <row r="2193" ht="21"/>
    <row r="2194" ht="21"/>
    <row r="2195" ht="21"/>
    <row r="2196" ht="21"/>
    <row r="2197" ht="21"/>
    <row r="2198" ht="21"/>
    <row r="2199" ht="21"/>
    <row r="2200" ht="21"/>
    <row r="2201" ht="21"/>
    <row r="2202" ht="21"/>
    <row r="2203" ht="21"/>
    <row r="2204" ht="21"/>
    <row r="2205" ht="21"/>
    <row r="2206" ht="21"/>
    <row r="2207" ht="21"/>
    <row r="2208" ht="21"/>
    <row r="2209" ht="21"/>
    <row r="2210" ht="21"/>
    <row r="2211" ht="21"/>
    <row r="2212" ht="21"/>
    <row r="2213" ht="21"/>
    <row r="2214" ht="21"/>
    <row r="2215" ht="21"/>
    <row r="2216" ht="21"/>
    <row r="2217" ht="21"/>
    <row r="2218" ht="21"/>
    <row r="2219" ht="21"/>
    <row r="2220" ht="21"/>
    <row r="2221" ht="21"/>
    <row r="2222" ht="21"/>
    <row r="2223" ht="21"/>
    <row r="2224" ht="21"/>
    <row r="2225" ht="21"/>
    <row r="2226" ht="21"/>
    <row r="2227" ht="21"/>
    <row r="2228" ht="21"/>
    <row r="2229" ht="21"/>
    <row r="2230" ht="21"/>
    <row r="2231" ht="21"/>
    <row r="2232" ht="21"/>
    <row r="2233" ht="21"/>
    <row r="2234" ht="21"/>
    <row r="2235" ht="21"/>
    <row r="2236" ht="21"/>
    <row r="2237" ht="21"/>
    <row r="2238" ht="21"/>
    <row r="2239" ht="21"/>
    <row r="2240" ht="21"/>
    <row r="2241" ht="21"/>
    <row r="2242" ht="21"/>
    <row r="2243" ht="21"/>
    <row r="2244" ht="21"/>
    <row r="2245" ht="21"/>
    <row r="2246" ht="21"/>
    <row r="2247" ht="21"/>
    <row r="2248" ht="21"/>
    <row r="2249" ht="21"/>
    <row r="2250" ht="21"/>
    <row r="2251" ht="21"/>
    <row r="2252" ht="21"/>
    <row r="2253" ht="21"/>
    <row r="2254" ht="21"/>
    <row r="2255" ht="21"/>
    <row r="2256" ht="21"/>
    <row r="2257" ht="21"/>
    <row r="2258" ht="21"/>
    <row r="2259" ht="21"/>
    <row r="2260" ht="21"/>
    <row r="2261" ht="21"/>
    <row r="2262" ht="21"/>
    <row r="2263" ht="21"/>
    <row r="2264" ht="21"/>
    <row r="2265" ht="21"/>
    <row r="2266" ht="21"/>
    <row r="2267" ht="21"/>
    <row r="2268" ht="21"/>
    <row r="2269" ht="21"/>
    <row r="2270" ht="21"/>
    <row r="2271" ht="21"/>
    <row r="2272" ht="21"/>
    <row r="2273" ht="21"/>
    <row r="2274" ht="21"/>
    <row r="2275" ht="21"/>
    <row r="2276" ht="21"/>
    <row r="2277" ht="21"/>
    <row r="2278" ht="21"/>
    <row r="2279" ht="21"/>
    <row r="2280" ht="21"/>
    <row r="2281" ht="21"/>
    <row r="2282" ht="21"/>
    <row r="2283" ht="21"/>
    <row r="2284" ht="21"/>
    <row r="2285" ht="21"/>
    <row r="2286" ht="21"/>
    <row r="2287" ht="21"/>
    <row r="2288" ht="21"/>
    <row r="2289" ht="21"/>
    <row r="2290" ht="21"/>
    <row r="2291" ht="21"/>
    <row r="2292" ht="21"/>
    <row r="2293" ht="21"/>
    <row r="2294" ht="21"/>
    <row r="2295" ht="21"/>
    <row r="2296" ht="21"/>
    <row r="2297" ht="21"/>
    <row r="2298" ht="21"/>
    <row r="2299" ht="21"/>
    <row r="2300" ht="21"/>
    <row r="2301" ht="21"/>
    <row r="2302" ht="21"/>
    <row r="2303" ht="21"/>
    <row r="2304" ht="21"/>
    <row r="2305" ht="21"/>
    <row r="2306" ht="21"/>
    <row r="2307" ht="21"/>
    <row r="2308" ht="21"/>
    <row r="2309" ht="21"/>
    <row r="2310" ht="21"/>
    <row r="2311" ht="21"/>
    <row r="2312" ht="21"/>
    <row r="2313" ht="21"/>
    <row r="2314" ht="21"/>
    <row r="2315" ht="21"/>
    <row r="2316" ht="21"/>
    <row r="2317" ht="21"/>
    <row r="2318" ht="21"/>
    <row r="2319" ht="21"/>
    <row r="2320" ht="21"/>
    <row r="2321" ht="21"/>
    <row r="2322" ht="21"/>
    <row r="2323" ht="21"/>
    <row r="2324" ht="21"/>
    <row r="2325" ht="21"/>
    <row r="2326" ht="21"/>
    <row r="2327" ht="21"/>
    <row r="2328" ht="21"/>
    <row r="2329" ht="21"/>
    <row r="2330" ht="21"/>
    <row r="2331" ht="21"/>
    <row r="2332" ht="21"/>
    <row r="2333" ht="21"/>
    <row r="2334" ht="21"/>
    <row r="2335" ht="21"/>
    <row r="2336" ht="21"/>
    <row r="2337" ht="21"/>
    <row r="2338" ht="21"/>
    <row r="2339" ht="21"/>
    <row r="2340" ht="21"/>
    <row r="2341" ht="21"/>
    <row r="2342" ht="21"/>
    <row r="2343" ht="21"/>
    <row r="2344" ht="21"/>
    <row r="2345" ht="21"/>
    <row r="2346" ht="21"/>
    <row r="2347" ht="21"/>
    <row r="2348" ht="21"/>
    <row r="2349" ht="21"/>
    <row r="2350" ht="21"/>
    <row r="2351" ht="21"/>
    <row r="2352" ht="21"/>
    <row r="2353" ht="21"/>
    <row r="2354" ht="21"/>
    <row r="2355" ht="21"/>
    <row r="2356" ht="21"/>
    <row r="2357" ht="21"/>
    <row r="2358" ht="21"/>
    <row r="2359" ht="21"/>
    <row r="2360" ht="21"/>
    <row r="2361" ht="21"/>
    <row r="2362" ht="21"/>
    <row r="2363" ht="21"/>
    <row r="2364" ht="21"/>
    <row r="2365" ht="21"/>
    <row r="2366" ht="21"/>
    <row r="2367" ht="21"/>
    <row r="2368" ht="21"/>
    <row r="2369" ht="21"/>
    <row r="2370" ht="21"/>
    <row r="2371" ht="21"/>
    <row r="2372" ht="21"/>
    <row r="2373" ht="21"/>
    <row r="2374" ht="21"/>
    <row r="2375" ht="21"/>
    <row r="2376" ht="21"/>
    <row r="2377" ht="21"/>
    <row r="2378" ht="21"/>
    <row r="2379" ht="21"/>
    <row r="2380" ht="21"/>
    <row r="2381" ht="21"/>
    <row r="2382" ht="21"/>
    <row r="2383" ht="21"/>
    <row r="2384" ht="21"/>
    <row r="2385" ht="21"/>
    <row r="2386" ht="21"/>
    <row r="2387" ht="21"/>
    <row r="2388" ht="21"/>
    <row r="2389" ht="21"/>
    <row r="2390" ht="21"/>
    <row r="2391" ht="21"/>
    <row r="2392" ht="21"/>
    <row r="2393" ht="21"/>
    <row r="2394" ht="21"/>
    <row r="2395" ht="21"/>
    <row r="2396" ht="21"/>
    <row r="2397" ht="21"/>
    <row r="2398" ht="21"/>
    <row r="2399" ht="21"/>
    <row r="2400" ht="21"/>
    <row r="2401" ht="21"/>
    <row r="2402" ht="21"/>
    <row r="2403" ht="21"/>
    <row r="2404" ht="21"/>
    <row r="2405" ht="21"/>
    <row r="2406" ht="21"/>
    <row r="2407" ht="21"/>
    <row r="2408" ht="21"/>
    <row r="2409" ht="21"/>
    <row r="2410" ht="21"/>
    <row r="2411" ht="21"/>
    <row r="2412" ht="21"/>
    <row r="2413" ht="21"/>
    <row r="2414" ht="21"/>
    <row r="2415" ht="21"/>
    <row r="2416" ht="21"/>
    <row r="2417" ht="21"/>
    <row r="2418" ht="21"/>
    <row r="2419" ht="21"/>
    <row r="2420" ht="21"/>
    <row r="2421" ht="21"/>
    <row r="2422" ht="21"/>
    <row r="2423" ht="21"/>
    <row r="2424" ht="21"/>
    <row r="2425" ht="21"/>
    <row r="2426" ht="21"/>
    <row r="2427" ht="21"/>
    <row r="2428" ht="21"/>
    <row r="2429" ht="21"/>
    <row r="2430" ht="21"/>
    <row r="2431" ht="21"/>
    <row r="2432" ht="21"/>
    <row r="2433" ht="21"/>
    <row r="2434" ht="21"/>
    <row r="2435" ht="21"/>
    <row r="2436" ht="21"/>
    <row r="2437" ht="21"/>
    <row r="2438" ht="21"/>
    <row r="2439" ht="21"/>
    <row r="2440" ht="21"/>
    <row r="2441" ht="21"/>
    <row r="2442" ht="21"/>
    <row r="2443" ht="21"/>
    <row r="2444" ht="21"/>
    <row r="2445" ht="21"/>
    <row r="2446" ht="21"/>
    <row r="2447" ht="21"/>
    <row r="2448" ht="21"/>
    <row r="2449" ht="21"/>
    <row r="2450" ht="21"/>
    <row r="2451" ht="21"/>
    <row r="2452" ht="21"/>
    <row r="2453" ht="21"/>
    <row r="2454" ht="21"/>
    <row r="2455" ht="21"/>
    <row r="2456" ht="21"/>
    <row r="2457" ht="21"/>
    <row r="2458" ht="21"/>
    <row r="2459" ht="21"/>
    <row r="2460" ht="21"/>
    <row r="2461" ht="21"/>
    <row r="2462" ht="21"/>
    <row r="2463" ht="21"/>
    <row r="2464" ht="21"/>
    <row r="2465" ht="21"/>
    <row r="2466" ht="21"/>
    <row r="2467" ht="21"/>
    <row r="2468" ht="21"/>
    <row r="2469" ht="21"/>
    <row r="2470" ht="21"/>
    <row r="2471" ht="21"/>
    <row r="2472" ht="21"/>
    <row r="2473" ht="21"/>
    <row r="2474" ht="21"/>
    <row r="2475" ht="21"/>
    <row r="2476" ht="21"/>
    <row r="2477" ht="21"/>
    <row r="2478" ht="21"/>
    <row r="2479" ht="21"/>
    <row r="2480" ht="21"/>
    <row r="2481" ht="21"/>
    <row r="2482" ht="21"/>
    <row r="2483" ht="21"/>
    <row r="2484" ht="21"/>
    <row r="2485" ht="21"/>
    <row r="2486" ht="21"/>
    <row r="2487" ht="21"/>
    <row r="2488" ht="21"/>
    <row r="2489" ht="21"/>
    <row r="2490" ht="21"/>
    <row r="2491" ht="21"/>
    <row r="2492" ht="21"/>
    <row r="2493" ht="21"/>
    <row r="2494" ht="21"/>
    <row r="2495" ht="21"/>
    <row r="2496" ht="21"/>
    <row r="2497" ht="21"/>
    <row r="2498" ht="21"/>
    <row r="2499" ht="21"/>
    <row r="2500" ht="21"/>
    <row r="2501" ht="21"/>
    <row r="2502" ht="21"/>
    <row r="2503" ht="21"/>
    <row r="2504" ht="21"/>
    <row r="2505" ht="21"/>
    <row r="2506" ht="21"/>
    <row r="2507" ht="21"/>
    <row r="2508" ht="21"/>
    <row r="2509" ht="21"/>
    <row r="2510" ht="21"/>
    <row r="2511" ht="21"/>
    <row r="2512" ht="21"/>
    <row r="2513" ht="21"/>
    <row r="2514" ht="21"/>
    <row r="2515" ht="21"/>
    <row r="2516" ht="21"/>
    <row r="2517" ht="21"/>
    <row r="2518" ht="21"/>
    <row r="2519" ht="21"/>
    <row r="2520" ht="21"/>
    <row r="2521" ht="21"/>
    <row r="2522" ht="21"/>
    <row r="2523" ht="21"/>
    <row r="2524" ht="21"/>
    <row r="2525" ht="21"/>
    <row r="2526" ht="21"/>
    <row r="2527" ht="21"/>
    <row r="2528" ht="21"/>
    <row r="2529" ht="21"/>
    <row r="2530" ht="21"/>
    <row r="2531" ht="21"/>
    <row r="2532" ht="21"/>
    <row r="2533" ht="21"/>
    <row r="2534" ht="21"/>
    <row r="2535" ht="21"/>
    <row r="2536" ht="21"/>
    <row r="2537" ht="21"/>
    <row r="2538" ht="21"/>
    <row r="2539" ht="21"/>
    <row r="2540" ht="21"/>
    <row r="2541" ht="21"/>
    <row r="2542" ht="21"/>
    <row r="2543" ht="21"/>
    <row r="2544" ht="21"/>
    <row r="2545" ht="21"/>
    <row r="2546" ht="21"/>
    <row r="2547" ht="21"/>
    <row r="2548" ht="21"/>
    <row r="2549" ht="21"/>
    <row r="2550" ht="21"/>
    <row r="2551" ht="21"/>
    <row r="2552" ht="21"/>
    <row r="2553" ht="21"/>
    <row r="2554" ht="21"/>
    <row r="2555" ht="21"/>
    <row r="2556" ht="21"/>
    <row r="2557" ht="21"/>
    <row r="2558" ht="21"/>
    <row r="2559" ht="21"/>
    <row r="2560" ht="21"/>
    <row r="2561" ht="21"/>
    <row r="2562" ht="21"/>
    <row r="2563" ht="21"/>
    <row r="2564" ht="21"/>
    <row r="2565" ht="21"/>
    <row r="2566" ht="21"/>
    <row r="2567" ht="21"/>
    <row r="2568" ht="21"/>
    <row r="2569" ht="21"/>
    <row r="2570" ht="21"/>
    <row r="2571" ht="21"/>
    <row r="2572" ht="21"/>
    <row r="2573" ht="21"/>
    <row r="2574" ht="21"/>
    <row r="2575" ht="21"/>
    <row r="2576" ht="21"/>
    <row r="2577" ht="21"/>
    <row r="2578" ht="21"/>
    <row r="2579" ht="21"/>
    <row r="2580" ht="21"/>
    <row r="2581" ht="21"/>
    <row r="2582" ht="21"/>
    <row r="2583" ht="21"/>
    <row r="2584" ht="21"/>
    <row r="2585" ht="21"/>
    <row r="2586" ht="21"/>
    <row r="2587" ht="21"/>
    <row r="2588" ht="21"/>
    <row r="2589" ht="21"/>
    <row r="2590" ht="21"/>
    <row r="2591" ht="21"/>
    <row r="2592" ht="21"/>
    <row r="2593" ht="21"/>
    <row r="2594" ht="21"/>
    <row r="2595" ht="21"/>
    <row r="2596" ht="21"/>
    <row r="2597" ht="21"/>
    <row r="2598" ht="21"/>
    <row r="2599" ht="21"/>
    <row r="2600" ht="21"/>
    <row r="2601" ht="21"/>
    <row r="2602" ht="21"/>
    <row r="2603" ht="21"/>
    <row r="2604" ht="21"/>
    <row r="2605" ht="21"/>
    <row r="2606" ht="21"/>
    <row r="2607" ht="21"/>
    <row r="2608" ht="21"/>
    <row r="2609" ht="21"/>
    <row r="2610" ht="21"/>
    <row r="2611" ht="21"/>
    <row r="2612" ht="21"/>
    <row r="2613" ht="21"/>
    <row r="2614" ht="21"/>
    <row r="2615" ht="21"/>
    <row r="2616" ht="21"/>
    <row r="2617" ht="21"/>
    <row r="2618" ht="21"/>
    <row r="2619" ht="21"/>
    <row r="2620" ht="21"/>
    <row r="2621" ht="21"/>
    <row r="2622" ht="21"/>
    <row r="2623" ht="21"/>
    <row r="2624" ht="21"/>
    <row r="2625" ht="21"/>
    <row r="2626" ht="21"/>
    <row r="2627" ht="21"/>
    <row r="2628" ht="21"/>
    <row r="2629" ht="21"/>
    <row r="2630" ht="21"/>
    <row r="2631" ht="21"/>
    <row r="2632" ht="21"/>
    <row r="2633" ht="21"/>
    <row r="2634" ht="21"/>
    <row r="2635" ht="21"/>
    <row r="2636" ht="21"/>
    <row r="2637" ht="21"/>
    <row r="2638" ht="21"/>
    <row r="2639" ht="21"/>
    <row r="2640" ht="21"/>
    <row r="2641" ht="21"/>
    <row r="2642" ht="21"/>
    <row r="2643" ht="21"/>
    <row r="2644" ht="21"/>
    <row r="2645" ht="21"/>
    <row r="2646" ht="21"/>
    <row r="2647" ht="21"/>
    <row r="2648" ht="21"/>
    <row r="2649" ht="21"/>
    <row r="2650" ht="21"/>
    <row r="2651" ht="21"/>
    <row r="2652" ht="21"/>
    <row r="2653" ht="21"/>
    <row r="2654" ht="21"/>
    <row r="2655" ht="21"/>
    <row r="2656" ht="21"/>
    <row r="2657" ht="21"/>
    <row r="2658" ht="21"/>
    <row r="2659" ht="21"/>
    <row r="2660" ht="21"/>
    <row r="2661" ht="21"/>
    <row r="2662" ht="21"/>
    <row r="2663" ht="21"/>
    <row r="2664" ht="21"/>
    <row r="2665" ht="21"/>
    <row r="2666" ht="21"/>
    <row r="2667" ht="21"/>
    <row r="2668" ht="21"/>
    <row r="2669" ht="21"/>
    <row r="2670" ht="21"/>
    <row r="2671" ht="21"/>
    <row r="2672" ht="21"/>
    <row r="2673" ht="21"/>
    <row r="2674" ht="21"/>
    <row r="2675" ht="21"/>
    <row r="2676" ht="21"/>
    <row r="2677" ht="21"/>
    <row r="2678" ht="21"/>
    <row r="2679" ht="21"/>
    <row r="2680" ht="21"/>
    <row r="2681" ht="21"/>
    <row r="2682" ht="21"/>
    <row r="2683" ht="21"/>
    <row r="2684" ht="21"/>
    <row r="2685" ht="21"/>
    <row r="2686" ht="21"/>
    <row r="2687" ht="21"/>
    <row r="2688" ht="21"/>
    <row r="2689" ht="21"/>
    <row r="2690" ht="21"/>
    <row r="2691" ht="21"/>
    <row r="2692" ht="21"/>
    <row r="2693" ht="21"/>
    <row r="2694" ht="21"/>
    <row r="2695" ht="21"/>
    <row r="2696" ht="21"/>
    <row r="2697" ht="21"/>
    <row r="2698" ht="21"/>
    <row r="2699" ht="21"/>
    <row r="2700" ht="21"/>
    <row r="2701" ht="21"/>
    <row r="2702" ht="21"/>
    <row r="2703" ht="21"/>
    <row r="2704" ht="21"/>
    <row r="2705" ht="21"/>
    <row r="2706" ht="21"/>
    <row r="2707" ht="21"/>
    <row r="2708" ht="21"/>
    <row r="2709" ht="21"/>
    <row r="2710" ht="21"/>
    <row r="2711" ht="21"/>
    <row r="2712" ht="21"/>
    <row r="2713" ht="21"/>
    <row r="2714" ht="21"/>
    <row r="2715" ht="21"/>
    <row r="2716" ht="21"/>
    <row r="2717" ht="21"/>
    <row r="2718" ht="21"/>
    <row r="2719" ht="21"/>
    <row r="2720" ht="21"/>
    <row r="2721" ht="21"/>
    <row r="2722" ht="21"/>
    <row r="2723" ht="21"/>
    <row r="2724" ht="21"/>
    <row r="2725" ht="21"/>
    <row r="2726" ht="21"/>
    <row r="2727" ht="21"/>
    <row r="2728" ht="21"/>
    <row r="2729" ht="21"/>
    <row r="2730" ht="21"/>
    <row r="2731" ht="21"/>
    <row r="2732" ht="21"/>
    <row r="2733" ht="21"/>
    <row r="2734" ht="21"/>
    <row r="2735" ht="21"/>
    <row r="2736" ht="21"/>
    <row r="2737" ht="21"/>
    <row r="2738" ht="21"/>
    <row r="2739" ht="21"/>
    <row r="2740" ht="21"/>
    <row r="2741" ht="21"/>
    <row r="2742" ht="21"/>
    <row r="2743" ht="21"/>
    <row r="2744" ht="21"/>
    <row r="2745" ht="21"/>
    <row r="2746" ht="21"/>
    <row r="2747" ht="21"/>
    <row r="2748" ht="21"/>
    <row r="2749" ht="21"/>
    <row r="2750" ht="21"/>
    <row r="2751" ht="21"/>
    <row r="2752" ht="21"/>
    <row r="2753" ht="21"/>
    <row r="2754" ht="21"/>
    <row r="2755" ht="21"/>
    <row r="2756" ht="21"/>
    <row r="2757" ht="21"/>
    <row r="2758" ht="21"/>
    <row r="2759" ht="21"/>
    <row r="2760" ht="21"/>
    <row r="2761" ht="21"/>
    <row r="2762" ht="21"/>
    <row r="2763" ht="21"/>
    <row r="2764" ht="21"/>
    <row r="2765" ht="21"/>
    <row r="2766" ht="21"/>
    <row r="2767" ht="21"/>
    <row r="2768" ht="21"/>
    <row r="2769" ht="21"/>
    <row r="2770" ht="21"/>
    <row r="2771" ht="21"/>
    <row r="2772" ht="21"/>
    <row r="2773" ht="21"/>
    <row r="2774" ht="21"/>
    <row r="2775" ht="21"/>
    <row r="2776" ht="21"/>
    <row r="2777" ht="21"/>
    <row r="2778" ht="21"/>
    <row r="2779" ht="21"/>
    <row r="2780" ht="21"/>
    <row r="2781" ht="21"/>
    <row r="2782" ht="21"/>
    <row r="2783" ht="21"/>
    <row r="2784" ht="21"/>
    <row r="2785" ht="21"/>
    <row r="2786" ht="21"/>
    <row r="2787" ht="21"/>
    <row r="2788" ht="21"/>
    <row r="2789" ht="21"/>
    <row r="2790" ht="21"/>
    <row r="2791" ht="21"/>
    <row r="2792" ht="21"/>
    <row r="2793" ht="21"/>
    <row r="2794" ht="21"/>
    <row r="2795" ht="21"/>
    <row r="2796" ht="21"/>
    <row r="2797" ht="21"/>
    <row r="2798" ht="21"/>
    <row r="2799" ht="21"/>
    <row r="2800" ht="21"/>
    <row r="2801" ht="21"/>
    <row r="2802" ht="21"/>
    <row r="2803" ht="21"/>
    <row r="2804" ht="21"/>
    <row r="2805" ht="21"/>
    <row r="2806" ht="21"/>
    <row r="2807" ht="21"/>
    <row r="2808" ht="21"/>
    <row r="2809" ht="21"/>
    <row r="2810" ht="21"/>
    <row r="2811" ht="21"/>
    <row r="2812" ht="21"/>
    <row r="2813" ht="21"/>
    <row r="2814" ht="21"/>
    <row r="2815" ht="21"/>
    <row r="2816" ht="21"/>
    <row r="2817" ht="21"/>
    <row r="2818" ht="21"/>
    <row r="2819" ht="21"/>
    <row r="2820" ht="21"/>
    <row r="2821" ht="21"/>
    <row r="2822" ht="21"/>
    <row r="2823" ht="21"/>
    <row r="2824" ht="21"/>
    <row r="2825" ht="21"/>
    <row r="2826" ht="21"/>
    <row r="2827" ht="21"/>
    <row r="2828" ht="21"/>
    <row r="2829" ht="21"/>
    <row r="2830" ht="21"/>
    <row r="2831" ht="21"/>
    <row r="2832" ht="21"/>
    <row r="2833" ht="21"/>
    <row r="2834" ht="21"/>
    <row r="2835" ht="21"/>
    <row r="2836" ht="21"/>
    <row r="2837" ht="21"/>
    <row r="2838" ht="21"/>
    <row r="2839" ht="21"/>
    <row r="2840" ht="21"/>
    <row r="2841" ht="21"/>
    <row r="2842" ht="21"/>
    <row r="2843" ht="21"/>
    <row r="2844" ht="21"/>
    <row r="2845" ht="21"/>
    <row r="2846" ht="21"/>
    <row r="2847" ht="21"/>
    <row r="2848" ht="21"/>
    <row r="2849" ht="21"/>
    <row r="2850" ht="21"/>
    <row r="2851" ht="21"/>
    <row r="2852" ht="21"/>
    <row r="2853" ht="21"/>
    <row r="2854" ht="21"/>
    <row r="2855" ht="21"/>
    <row r="2856" ht="21"/>
    <row r="2857" ht="21"/>
    <row r="2858" ht="21"/>
    <row r="2859" ht="21"/>
    <row r="2860" ht="21"/>
    <row r="2861" ht="21"/>
    <row r="2862" ht="21"/>
    <row r="2863" ht="21"/>
    <row r="2864" ht="21"/>
    <row r="2865" ht="21"/>
    <row r="2866" ht="21"/>
    <row r="2867" ht="21"/>
    <row r="2868" ht="21"/>
    <row r="2869" ht="21"/>
    <row r="2870" ht="21"/>
    <row r="2871" ht="21"/>
    <row r="2872" ht="21"/>
    <row r="2873" ht="21"/>
    <row r="2874" ht="21"/>
    <row r="2875" ht="21"/>
    <row r="2876" ht="21"/>
    <row r="2877" ht="21"/>
    <row r="2878" ht="21"/>
    <row r="2879" ht="21"/>
    <row r="2880" ht="21"/>
    <row r="2881" ht="21"/>
    <row r="2882" ht="21"/>
    <row r="2883" ht="21"/>
    <row r="2884" ht="21"/>
    <row r="2885" ht="21"/>
    <row r="2886" ht="21"/>
    <row r="2887" ht="21"/>
    <row r="2888" ht="21"/>
    <row r="2889" ht="21"/>
    <row r="2890" ht="21"/>
    <row r="2891" ht="21"/>
    <row r="2892" ht="21"/>
    <row r="2893" ht="21"/>
    <row r="2894" ht="21"/>
    <row r="2895" ht="21"/>
    <row r="2896" ht="21"/>
    <row r="2897" ht="21"/>
    <row r="2898" ht="21"/>
    <row r="2899" ht="21"/>
    <row r="2900" ht="21"/>
    <row r="2901" ht="21"/>
    <row r="2902" ht="21"/>
    <row r="2903" ht="21"/>
    <row r="2904" ht="21"/>
    <row r="2905" ht="21"/>
    <row r="2906" ht="21"/>
    <row r="2907" ht="21"/>
    <row r="2908" ht="21"/>
    <row r="2909" ht="21"/>
    <row r="2910" ht="21"/>
    <row r="2911" ht="21"/>
    <row r="2912" ht="21"/>
    <row r="2913" ht="21"/>
    <row r="2914" ht="21"/>
    <row r="2915" ht="21"/>
    <row r="2916" ht="21"/>
    <row r="2917" ht="21"/>
    <row r="2918" ht="21"/>
    <row r="2919" ht="21"/>
    <row r="2920" ht="21"/>
    <row r="2921" ht="21"/>
    <row r="2922" ht="21"/>
    <row r="2923" ht="21"/>
    <row r="2924" ht="21"/>
    <row r="2925" ht="21"/>
    <row r="2926" ht="21"/>
    <row r="2927" ht="21"/>
    <row r="2928" ht="21"/>
    <row r="2929" ht="21"/>
    <row r="2930" ht="21"/>
    <row r="2931" ht="21"/>
    <row r="2932" ht="21"/>
    <row r="2933" ht="21"/>
    <row r="2934" ht="21"/>
    <row r="2935" ht="21"/>
    <row r="2936" ht="21"/>
    <row r="2937" ht="21"/>
    <row r="2938" ht="21"/>
    <row r="2939" ht="21"/>
    <row r="2940" ht="21"/>
    <row r="2941" ht="21"/>
    <row r="2942" ht="21"/>
    <row r="2943" ht="21"/>
    <row r="2944" ht="21"/>
    <row r="2945" ht="21"/>
    <row r="2946" ht="21"/>
    <row r="2947" ht="21"/>
    <row r="2948" ht="21"/>
    <row r="2949" ht="21"/>
    <row r="2950" ht="21"/>
    <row r="2951" ht="21"/>
    <row r="2952" ht="21"/>
    <row r="2953" ht="21"/>
    <row r="2954" ht="21"/>
    <row r="2955" ht="21"/>
    <row r="2956" ht="21"/>
    <row r="2957" ht="21"/>
    <row r="2958" ht="21"/>
    <row r="2959" ht="21"/>
    <row r="2960" ht="21"/>
    <row r="2961" ht="21"/>
    <row r="2962" ht="21"/>
    <row r="2963" ht="21"/>
    <row r="2964" ht="21"/>
    <row r="2965" ht="21"/>
    <row r="2966" ht="21"/>
    <row r="2967" ht="21"/>
    <row r="2968" ht="21"/>
    <row r="2969" ht="21"/>
    <row r="2970" ht="21"/>
    <row r="2971" ht="21"/>
    <row r="2972" ht="21"/>
    <row r="2973" ht="21"/>
    <row r="2974" ht="21"/>
    <row r="2975" ht="21"/>
    <row r="2976" ht="21"/>
    <row r="2977" ht="21"/>
    <row r="2978" ht="21"/>
    <row r="2979" ht="21"/>
    <row r="2980" ht="21"/>
    <row r="2981" ht="21"/>
    <row r="2982" ht="21"/>
    <row r="2983" ht="21"/>
    <row r="2984" ht="21"/>
    <row r="2985" ht="21"/>
    <row r="2986" ht="21"/>
    <row r="2987" ht="21"/>
    <row r="2988" ht="21"/>
    <row r="2989" ht="21"/>
    <row r="2990" ht="21"/>
    <row r="2991" ht="21"/>
    <row r="2992" ht="21"/>
    <row r="2993" ht="21"/>
    <row r="2994" ht="21"/>
    <row r="2995" ht="21"/>
    <row r="2996" ht="21"/>
    <row r="2997" ht="21"/>
    <row r="2998" ht="21"/>
    <row r="2999" ht="21"/>
    <row r="3000" ht="21"/>
    <row r="3001" ht="21"/>
    <row r="3002" ht="21"/>
    <row r="3003" ht="21"/>
    <row r="3004" ht="21"/>
    <row r="3005" ht="21"/>
    <row r="3006" ht="21"/>
    <row r="3007" ht="21"/>
    <row r="3008" ht="21"/>
    <row r="3009" ht="21"/>
    <row r="3010" ht="21"/>
    <row r="3011" ht="21"/>
    <row r="3012" ht="21"/>
    <row r="3013" ht="21"/>
    <row r="3014" ht="21"/>
    <row r="3015" ht="21"/>
    <row r="3016" ht="21"/>
    <row r="3017" ht="21"/>
    <row r="3018" ht="21"/>
    <row r="3019" ht="21"/>
    <row r="3020" ht="21"/>
    <row r="3021" ht="21"/>
    <row r="3022" ht="21"/>
    <row r="3023" ht="21"/>
    <row r="3024" ht="21"/>
    <row r="3025" ht="21"/>
    <row r="3026" ht="21"/>
    <row r="3027" ht="21"/>
    <row r="3028" ht="21"/>
    <row r="3029" ht="21"/>
    <row r="3030" ht="21"/>
    <row r="3031" ht="21"/>
    <row r="3032" ht="21"/>
    <row r="3033" ht="21"/>
    <row r="3034" ht="21"/>
    <row r="3035" ht="21"/>
    <row r="3036" ht="21"/>
    <row r="3037" ht="21"/>
    <row r="3038" ht="21"/>
    <row r="3039" ht="21"/>
    <row r="3040" ht="21"/>
    <row r="3041" ht="21"/>
    <row r="3042" ht="21"/>
    <row r="3043" ht="21"/>
    <row r="3044" ht="21"/>
    <row r="3045" ht="21"/>
    <row r="3046" ht="21"/>
    <row r="3047" ht="21"/>
    <row r="3048" ht="21"/>
    <row r="3049" ht="21"/>
    <row r="3050" ht="21"/>
    <row r="3051" ht="21"/>
    <row r="3052" ht="21"/>
    <row r="3053" ht="21"/>
    <row r="3054" ht="21"/>
    <row r="3055" ht="21"/>
    <row r="3056" ht="21"/>
    <row r="3057" ht="21"/>
    <row r="3058" ht="21"/>
    <row r="3059" ht="21"/>
    <row r="3060" ht="21"/>
    <row r="3061" ht="21"/>
    <row r="3062" ht="21"/>
    <row r="3063" ht="21"/>
    <row r="3064" ht="21"/>
    <row r="3065" ht="21"/>
    <row r="3066" ht="21"/>
    <row r="3067" ht="21"/>
    <row r="3068" ht="21"/>
    <row r="3069" ht="21"/>
    <row r="3070" ht="21"/>
    <row r="3071" ht="21"/>
    <row r="3072" ht="21"/>
    <row r="3073" ht="21"/>
    <row r="3074" ht="21"/>
    <row r="3075" ht="21"/>
    <row r="3076" ht="21"/>
    <row r="3077" ht="21"/>
    <row r="3078" ht="21"/>
    <row r="3079" ht="21"/>
    <row r="3080" ht="21"/>
    <row r="3081" ht="21"/>
    <row r="3082" ht="21"/>
    <row r="3083" ht="21"/>
    <row r="3084" ht="21"/>
    <row r="3085" ht="21"/>
    <row r="3086" ht="21"/>
    <row r="3087" ht="21"/>
    <row r="3088" ht="21"/>
    <row r="3089" ht="21"/>
    <row r="3090" ht="21"/>
    <row r="3091" ht="21"/>
    <row r="3092" ht="21"/>
    <row r="3093" ht="21"/>
    <row r="3094" ht="21"/>
    <row r="3095" ht="21"/>
    <row r="3096" ht="21"/>
    <row r="3097" ht="21"/>
    <row r="3098" ht="21"/>
    <row r="3099" ht="21"/>
    <row r="3100" ht="21"/>
    <row r="3101" ht="21"/>
    <row r="3102" ht="21"/>
    <row r="3103" ht="21"/>
    <row r="3104" ht="21"/>
    <row r="3105" ht="21"/>
    <row r="3106" ht="21"/>
    <row r="3107" ht="21"/>
    <row r="3108" ht="21"/>
    <row r="3109" ht="21"/>
    <row r="3110" ht="21"/>
    <row r="3111" ht="21"/>
    <row r="3112" ht="21"/>
    <row r="3113" ht="21"/>
    <row r="3114" ht="21"/>
    <row r="3115" ht="21"/>
    <row r="3116" ht="21"/>
    <row r="3117" ht="21"/>
    <row r="3118" ht="21"/>
    <row r="3119" ht="21"/>
    <row r="3120" ht="21"/>
    <row r="3121" ht="21"/>
    <row r="3122" ht="21"/>
    <row r="3123" ht="21"/>
    <row r="3124" ht="21"/>
    <row r="3125" ht="21"/>
    <row r="3126" ht="21"/>
    <row r="3127" ht="21"/>
    <row r="3128" ht="21"/>
    <row r="3129" ht="21"/>
    <row r="3130" ht="21"/>
    <row r="3131" ht="21"/>
    <row r="3132" ht="21"/>
    <row r="3133" ht="21"/>
    <row r="3134" ht="21"/>
    <row r="3135" ht="21"/>
    <row r="3136" ht="21"/>
    <row r="3137" ht="21"/>
    <row r="3138" ht="21"/>
    <row r="3139" ht="21"/>
    <row r="3140" ht="21"/>
    <row r="3141" ht="21"/>
    <row r="3142" ht="21"/>
    <row r="3143" ht="21"/>
    <row r="3144" ht="21"/>
    <row r="3145" ht="21"/>
    <row r="3146" ht="21"/>
    <row r="3147" ht="21"/>
    <row r="3148" ht="21"/>
    <row r="3149" ht="21"/>
    <row r="3150" ht="21"/>
    <row r="3151" ht="21"/>
    <row r="3152" ht="21"/>
    <row r="3153" ht="21"/>
    <row r="3154" ht="21"/>
    <row r="3155" ht="21"/>
    <row r="3156" ht="21"/>
    <row r="3157" ht="21"/>
    <row r="3158" ht="21"/>
    <row r="3159" ht="21"/>
    <row r="3160" ht="21"/>
    <row r="3161" ht="21"/>
    <row r="3162" ht="21"/>
    <row r="3163" ht="21"/>
    <row r="3164" ht="21"/>
    <row r="3165" ht="21"/>
    <row r="3166" ht="21"/>
    <row r="3167" ht="21"/>
    <row r="3168" ht="21"/>
    <row r="3169" ht="21"/>
    <row r="3170" ht="21"/>
    <row r="3171" ht="21"/>
    <row r="3172" ht="21"/>
    <row r="3173" ht="21"/>
    <row r="3174" ht="21"/>
    <row r="3175" ht="21"/>
    <row r="3176" ht="21"/>
    <row r="3177" ht="21"/>
    <row r="3178" ht="21"/>
    <row r="3179" ht="21"/>
    <row r="3180" ht="21"/>
    <row r="3181" ht="21"/>
    <row r="3182" ht="21"/>
    <row r="3183" ht="21"/>
    <row r="3184" ht="21"/>
    <row r="3185" ht="21"/>
    <row r="3186" ht="21"/>
    <row r="3187" ht="21"/>
    <row r="3188" ht="21"/>
    <row r="3189" ht="21"/>
    <row r="3190" ht="21"/>
    <row r="3191" ht="21"/>
    <row r="3192" ht="21"/>
    <row r="3193" ht="21"/>
    <row r="3194" ht="21"/>
    <row r="3195" ht="21"/>
    <row r="3196" ht="21"/>
    <row r="3197" ht="21"/>
    <row r="3198" ht="21"/>
    <row r="3199" ht="21"/>
    <row r="3200" ht="21"/>
    <row r="3201" ht="21"/>
    <row r="3202" ht="21"/>
    <row r="3203" ht="21"/>
    <row r="3204" ht="21"/>
    <row r="3205" ht="21"/>
    <row r="3206" ht="21"/>
    <row r="3207" ht="21"/>
    <row r="3208" ht="21"/>
    <row r="3209" ht="21"/>
    <row r="3210" ht="21"/>
    <row r="3211" ht="21"/>
    <row r="3212" ht="21"/>
    <row r="3213" ht="21"/>
    <row r="3214" ht="21"/>
    <row r="3215" ht="21"/>
    <row r="3216" ht="21"/>
    <row r="3217" ht="21"/>
    <row r="3218" ht="21"/>
    <row r="3219" ht="21"/>
    <row r="3220" ht="21"/>
    <row r="3221" ht="21"/>
    <row r="3222" ht="21"/>
    <row r="3223" ht="21"/>
    <row r="3224" ht="21"/>
    <row r="3225" ht="21"/>
    <row r="3226" ht="21"/>
    <row r="3227" ht="21"/>
    <row r="3228" ht="21"/>
    <row r="3229" ht="21"/>
    <row r="3230" ht="21"/>
    <row r="3231" ht="21"/>
    <row r="3232" ht="21"/>
    <row r="3233" ht="21"/>
    <row r="3234" ht="21"/>
    <row r="3235" ht="21"/>
    <row r="3236" ht="21"/>
    <row r="3237" ht="21"/>
    <row r="3238" ht="21"/>
    <row r="3239" ht="21"/>
    <row r="3240" ht="21"/>
    <row r="3241" ht="21"/>
    <row r="3242" ht="21"/>
    <row r="3243" ht="21"/>
    <row r="3244" ht="21"/>
    <row r="3245" ht="21"/>
    <row r="3246" ht="21"/>
    <row r="3247" ht="21"/>
    <row r="3248" ht="21"/>
    <row r="3249" ht="21"/>
    <row r="3250" ht="21"/>
    <row r="3251" ht="21"/>
    <row r="3252" ht="21"/>
    <row r="3253" ht="21"/>
    <row r="3254" ht="21"/>
    <row r="3255" ht="21"/>
    <row r="3256" ht="21"/>
    <row r="3257" ht="21"/>
    <row r="3258" ht="21"/>
    <row r="3259" ht="21"/>
    <row r="3260" ht="21"/>
    <row r="3261" ht="21"/>
    <row r="3262" ht="21"/>
    <row r="3263" ht="21"/>
    <row r="3264" ht="21"/>
    <row r="3265" ht="21"/>
    <row r="3266" ht="21"/>
    <row r="3267" ht="21"/>
    <row r="3268" ht="21"/>
    <row r="3269" ht="21"/>
    <row r="3270" ht="21"/>
    <row r="3271" ht="21"/>
    <row r="3272" ht="21"/>
    <row r="3273" ht="21"/>
    <row r="3274" ht="21"/>
    <row r="3275" ht="21"/>
    <row r="3276" ht="21"/>
    <row r="3277" ht="21"/>
    <row r="3278" ht="21"/>
    <row r="3279" ht="21"/>
    <row r="3280" ht="21"/>
    <row r="3281" ht="21"/>
    <row r="3282" ht="21"/>
    <row r="3283" ht="21"/>
    <row r="3284" ht="21"/>
    <row r="3285" ht="21"/>
    <row r="3286" ht="21"/>
    <row r="3287" ht="21"/>
    <row r="3288" ht="21"/>
    <row r="3289" ht="21"/>
    <row r="3290" ht="21"/>
    <row r="3291" ht="21"/>
    <row r="3292" ht="21"/>
    <row r="3293" ht="21"/>
    <row r="3294" ht="21"/>
    <row r="3295" ht="21"/>
    <row r="3296" ht="21"/>
    <row r="3297" ht="21"/>
    <row r="3298" ht="21"/>
    <row r="3299" ht="21"/>
    <row r="3300" ht="21"/>
    <row r="3301" ht="21"/>
    <row r="3302" ht="21"/>
    <row r="3303" ht="21"/>
    <row r="3304" ht="21"/>
    <row r="3305" ht="21"/>
    <row r="3306" ht="21"/>
    <row r="3307" ht="21"/>
    <row r="3308" ht="21"/>
    <row r="3309" ht="21"/>
    <row r="3310" ht="21"/>
    <row r="3311" ht="21"/>
    <row r="3312" ht="21"/>
    <row r="3313" ht="21"/>
    <row r="3314" ht="21"/>
    <row r="3315" ht="21"/>
    <row r="3316" ht="21"/>
    <row r="3317" ht="21"/>
    <row r="3318" ht="21"/>
    <row r="3319" ht="21"/>
    <row r="3320" ht="21"/>
    <row r="3321" ht="21"/>
    <row r="3322" ht="21"/>
    <row r="3323" ht="21"/>
    <row r="3324" ht="21"/>
    <row r="3325" ht="21"/>
    <row r="3326" ht="21"/>
    <row r="3327" ht="21"/>
    <row r="3328" ht="21"/>
    <row r="3329" ht="21"/>
    <row r="3330" ht="21"/>
    <row r="3331" ht="21"/>
    <row r="3332" ht="21"/>
    <row r="3333" ht="21"/>
    <row r="3334" ht="21"/>
    <row r="3335" ht="21"/>
    <row r="3336" ht="21"/>
    <row r="3337" ht="21"/>
    <row r="3338" ht="21"/>
    <row r="3339" ht="21"/>
    <row r="3340" ht="21"/>
    <row r="3341" ht="21"/>
    <row r="3342" ht="21"/>
    <row r="3343" ht="21"/>
    <row r="3344" ht="21"/>
    <row r="3345" ht="21"/>
    <row r="3346" ht="21"/>
    <row r="3347" ht="21"/>
    <row r="3348" ht="21"/>
    <row r="3349" ht="21"/>
    <row r="3350" ht="21"/>
    <row r="3351" ht="21"/>
    <row r="3352" ht="21"/>
    <row r="3353" ht="21"/>
    <row r="3354" ht="21"/>
    <row r="3355" ht="21"/>
    <row r="3356" ht="21"/>
    <row r="3357" ht="21"/>
    <row r="3358" ht="21"/>
    <row r="3359" ht="21"/>
    <row r="3360" ht="21"/>
    <row r="3361" ht="21"/>
    <row r="3362" ht="21"/>
    <row r="3363" ht="21"/>
    <row r="3364" ht="21"/>
    <row r="3365" ht="21"/>
    <row r="3366" ht="21"/>
    <row r="3367" ht="21"/>
    <row r="3368" ht="21"/>
    <row r="3369" ht="21"/>
    <row r="3370" ht="21"/>
    <row r="3371" ht="21"/>
    <row r="3372" ht="21"/>
    <row r="3373" ht="21"/>
    <row r="3374" ht="21"/>
    <row r="3375" ht="21"/>
    <row r="3376" ht="21"/>
    <row r="3377" ht="21"/>
    <row r="3378" ht="21"/>
    <row r="3379" ht="21"/>
    <row r="3380" ht="21"/>
    <row r="3381" ht="21"/>
    <row r="3382" ht="21"/>
    <row r="3383" ht="21"/>
    <row r="3384" ht="21"/>
    <row r="3385" ht="21"/>
    <row r="3386" ht="21"/>
    <row r="3387" ht="21"/>
    <row r="3388" ht="21"/>
    <row r="3389" ht="21"/>
    <row r="3390" ht="21"/>
    <row r="3391" ht="21"/>
    <row r="3392" ht="21"/>
    <row r="3393" ht="21"/>
    <row r="3394" ht="21"/>
    <row r="3395" ht="21"/>
    <row r="3396" ht="21"/>
    <row r="3397" ht="21"/>
    <row r="3398" ht="21"/>
    <row r="3399" ht="21"/>
    <row r="3400" ht="21"/>
    <row r="3401" ht="21"/>
    <row r="3402" ht="21"/>
    <row r="3403" ht="21"/>
    <row r="3404" ht="21"/>
    <row r="3405" ht="21"/>
    <row r="3406" ht="21"/>
    <row r="3407" ht="21"/>
    <row r="3408" ht="21"/>
    <row r="3409" ht="21"/>
    <row r="3410" ht="21"/>
    <row r="3411" ht="21"/>
    <row r="3412" ht="21"/>
    <row r="3413" ht="21"/>
    <row r="3414" ht="21"/>
    <row r="3415" ht="21"/>
    <row r="3416" ht="21"/>
    <row r="3417" ht="21"/>
    <row r="3418" ht="21"/>
    <row r="3419" ht="21"/>
    <row r="3420" ht="21"/>
    <row r="3421" ht="21"/>
    <row r="3422" ht="21"/>
    <row r="3423" ht="21"/>
    <row r="3424" ht="21"/>
    <row r="3425" ht="21"/>
    <row r="3426" ht="21"/>
    <row r="3427" ht="21"/>
    <row r="3428" ht="21"/>
    <row r="3429" ht="21"/>
    <row r="3430" ht="21"/>
    <row r="3431" ht="21"/>
    <row r="3432" ht="21"/>
    <row r="3433" ht="21"/>
    <row r="3434" ht="21"/>
    <row r="3435" ht="21"/>
    <row r="3436" ht="21"/>
    <row r="3437" ht="21"/>
    <row r="3438" ht="21"/>
    <row r="3439" ht="21"/>
    <row r="3440" ht="21"/>
    <row r="3441" ht="21"/>
    <row r="3442" ht="21"/>
    <row r="3443" ht="21"/>
    <row r="3444" ht="21"/>
    <row r="3445" ht="21"/>
    <row r="3446" ht="21"/>
    <row r="3447" ht="21"/>
    <row r="3448" ht="21"/>
    <row r="3449" ht="21"/>
    <row r="3450" ht="21"/>
    <row r="3451" ht="21"/>
    <row r="3452" ht="21"/>
    <row r="3453" ht="21"/>
    <row r="3454" ht="21"/>
    <row r="3455" ht="21"/>
    <row r="3456" ht="21"/>
    <row r="3457" ht="21"/>
    <row r="3458" ht="21"/>
    <row r="3459" ht="21"/>
    <row r="3460" ht="21"/>
    <row r="3461" ht="21"/>
    <row r="3462" ht="21"/>
    <row r="3463" ht="21"/>
    <row r="3464" ht="21"/>
    <row r="3465" ht="21"/>
    <row r="3466" ht="21"/>
    <row r="3467" ht="21"/>
    <row r="3468" ht="21"/>
    <row r="3469" ht="21"/>
    <row r="3470" ht="21"/>
    <row r="3471" ht="21"/>
    <row r="3472" ht="21"/>
    <row r="3473" ht="21"/>
    <row r="3474" ht="21"/>
    <row r="3475" ht="21"/>
    <row r="3476" ht="21"/>
    <row r="3477" ht="21"/>
    <row r="3478" ht="21"/>
    <row r="3479" ht="21"/>
    <row r="3480" ht="21"/>
    <row r="3481" ht="21"/>
    <row r="3482" ht="21"/>
    <row r="3483" ht="21"/>
    <row r="3484" ht="21"/>
    <row r="3485" ht="21"/>
    <row r="3486" ht="21"/>
    <row r="3487" ht="21"/>
    <row r="3488" ht="21"/>
    <row r="3489" ht="21"/>
    <row r="3490" ht="21"/>
    <row r="3491" ht="21"/>
    <row r="3492" ht="21"/>
    <row r="3493" ht="21"/>
    <row r="3494" ht="21"/>
    <row r="3495" ht="21"/>
    <row r="3496" ht="21"/>
    <row r="3497" ht="21"/>
    <row r="3498" ht="21"/>
    <row r="3499" ht="21"/>
    <row r="3500" ht="21"/>
    <row r="3501" ht="21"/>
    <row r="3502" ht="21"/>
    <row r="3503" ht="21"/>
    <row r="3504" ht="21"/>
    <row r="3505" ht="21"/>
    <row r="3506" ht="21"/>
    <row r="3507" ht="21"/>
    <row r="3508" ht="21"/>
    <row r="3509" ht="21"/>
    <row r="3510" ht="21"/>
    <row r="3511" ht="21"/>
    <row r="3512" ht="21"/>
    <row r="3513" ht="21"/>
    <row r="3514" ht="21"/>
    <row r="3515" ht="21"/>
    <row r="3516" ht="21"/>
    <row r="3517" ht="21"/>
    <row r="3518" ht="21"/>
    <row r="3519" ht="21"/>
    <row r="3520" ht="21"/>
    <row r="3521" ht="21"/>
    <row r="3522" ht="21"/>
    <row r="3523" ht="21"/>
    <row r="3524" ht="21"/>
    <row r="3525" ht="21"/>
    <row r="3526" ht="21"/>
    <row r="3527" ht="21"/>
    <row r="3528" ht="21"/>
    <row r="3529" ht="21"/>
    <row r="3530" ht="21"/>
    <row r="3531" ht="21"/>
    <row r="3532" ht="21"/>
    <row r="3533" ht="21"/>
    <row r="3534" ht="21"/>
    <row r="3535" ht="21"/>
    <row r="3536" ht="21"/>
    <row r="3537" ht="21"/>
    <row r="3538" ht="21"/>
    <row r="3539" ht="21"/>
    <row r="3540" ht="21"/>
    <row r="3541" ht="21"/>
    <row r="3542" ht="21"/>
    <row r="3543" ht="21"/>
    <row r="3544" ht="21"/>
    <row r="3545" ht="21"/>
    <row r="3546" ht="21"/>
    <row r="3547" ht="21"/>
    <row r="3548" ht="21"/>
    <row r="3549" ht="21"/>
    <row r="3550" ht="21"/>
    <row r="3551" ht="21"/>
    <row r="3552" ht="21"/>
    <row r="3553" ht="21"/>
    <row r="3554" ht="21"/>
    <row r="3555" ht="21"/>
    <row r="3556" ht="21"/>
    <row r="3557" ht="21"/>
    <row r="3558" ht="21"/>
    <row r="3559" ht="21"/>
    <row r="3560" ht="21"/>
    <row r="3561" ht="21"/>
    <row r="3562" ht="21"/>
    <row r="3563" ht="21"/>
    <row r="3564" ht="21"/>
    <row r="3565" ht="21"/>
    <row r="3566" ht="21"/>
    <row r="3567" ht="21"/>
    <row r="3568" ht="21"/>
    <row r="3569" ht="21"/>
    <row r="3570" ht="21"/>
    <row r="3571" ht="21"/>
    <row r="3572" ht="21"/>
    <row r="3573" ht="21"/>
    <row r="3574" ht="21"/>
    <row r="3575" ht="21"/>
    <row r="3576" ht="21"/>
    <row r="3577" ht="21"/>
    <row r="3578" ht="21"/>
    <row r="3579" ht="21"/>
    <row r="3580" ht="21"/>
    <row r="3581" ht="21"/>
    <row r="3582" ht="21"/>
    <row r="3583" ht="21"/>
    <row r="3584" ht="21"/>
    <row r="3585" ht="21"/>
    <row r="3586" ht="21"/>
    <row r="3587" ht="21"/>
    <row r="3588" ht="21"/>
    <row r="3589" ht="21"/>
    <row r="3590" ht="21"/>
    <row r="3591" ht="21"/>
    <row r="3592" ht="21"/>
    <row r="3593" ht="21"/>
    <row r="3594" ht="21"/>
    <row r="3595" ht="21"/>
    <row r="3596" ht="21"/>
    <row r="3597" ht="21"/>
    <row r="3598" ht="21"/>
    <row r="3599" ht="21"/>
    <row r="3600" ht="21"/>
    <row r="3601" ht="21"/>
    <row r="3602" ht="21"/>
    <row r="3603" ht="21"/>
    <row r="3604" ht="21"/>
    <row r="3605" ht="21"/>
    <row r="3606" ht="21"/>
    <row r="3607" ht="21"/>
    <row r="3608" ht="21"/>
    <row r="3609" ht="21"/>
    <row r="3610" ht="21"/>
    <row r="3611" ht="21"/>
    <row r="3612" ht="21"/>
    <row r="3613" ht="21"/>
    <row r="3614" ht="21"/>
    <row r="3615" ht="21"/>
    <row r="3616" ht="21"/>
    <row r="3617" ht="21"/>
    <row r="3618" ht="21"/>
    <row r="3619" ht="21"/>
    <row r="3620" ht="21"/>
    <row r="3621" ht="21"/>
    <row r="3622" ht="21"/>
    <row r="3623" ht="21"/>
    <row r="3624" ht="21"/>
    <row r="3625" ht="21"/>
    <row r="3626" ht="21"/>
    <row r="3627" ht="21"/>
    <row r="3628" ht="21"/>
    <row r="3629" ht="21"/>
    <row r="3630" ht="21"/>
    <row r="3631" ht="21"/>
    <row r="3632" ht="21"/>
    <row r="3633" ht="21"/>
    <row r="3634" ht="21"/>
    <row r="3635" ht="21"/>
    <row r="3636" ht="21"/>
    <row r="3637" ht="21"/>
    <row r="3638" ht="21"/>
    <row r="3639" ht="21"/>
    <row r="3640" ht="21"/>
    <row r="3641" ht="21"/>
    <row r="3642" ht="21"/>
    <row r="3643" ht="21"/>
    <row r="3644" ht="21"/>
    <row r="3645" ht="21"/>
    <row r="3646" ht="21"/>
    <row r="3647" ht="21"/>
    <row r="3648" ht="21"/>
    <row r="3649" ht="21"/>
    <row r="3650" ht="21"/>
    <row r="3651" ht="21"/>
    <row r="3652" ht="21"/>
    <row r="3653" ht="21"/>
    <row r="3654" ht="21"/>
    <row r="3655" ht="21"/>
    <row r="3656" ht="21"/>
    <row r="3657" ht="21"/>
    <row r="3658" ht="21"/>
    <row r="3659" ht="21"/>
    <row r="3660" ht="21"/>
    <row r="3661" ht="21"/>
    <row r="3662" ht="21"/>
    <row r="3663" ht="21"/>
    <row r="3664" ht="21"/>
    <row r="3665" ht="21"/>
    <row r="3666" ht="21"/>
    <row r="3667" ht="21"/>
    <row r="3668" ht="21"/>
    <row r="3669" ht="21"/>
    <row r="3670" ht="21"/>
    <row r="3671" ht="21"/>
    <row r="3672" ht="21"/>
    <row r="3673" ht="21"/>
    <row r="3674" ht="21"/>
    <row r="3675" ht="21"/>
    <row r="3676" ht="21"/>
    <row r="3677" ht="21"/>
    <row r="3678" ht="21"/>
    <row r="3679" ht="21"/>
    <row r="3680" ht="21"/>
    <row r="3681" ht="21"/>
    <row r="3682" ht="21"/>
    <row r="3683" ht="21"/>
    <row r="3684" ht="21"/>
    <row r="3685" ht="21"/>
    <row r="3686" ht="21"/>
    <row r="3687" ht="21"/>
    <row r="3688" ht="21"/>
    <row r="3689" ht="21"/>
    <row r="3690" ht="21"/>
    <row r="3691" ht="21"/>
    <row r="3692" ht="21"/>
    <row r="3693" ht="21"/>
    <row r="3694" ht="21"/>
    <row r="3695" ht="21"/>
    <row r="3696" ht="21"/>
    <row r="3697" ht="21"/>
    <row r="3698" ht="21"/>
    <row r="3699" ht="21"/>
    <row r="3700" ht="21"/>
    <row r="3701" ht="21"/>
    <row r="3702" ht="21"/>
    <row r="3703" ht="21"/>
    <row r="3704" ht="21"/>
    <row r="3705" ht="21"/>
    <row r="3706" ht="21"/>
    <row r="3707" ht="21"/>
    <row r="3708" ht="21"/>
    <row r="3709" ht="21"/>
    <row r="3710" ht="21"/>
    <row r="3711" ht="21"/>
    <row r="3712" ht="21"/>
    <row r="3713" ht="21"/>
    <row r="3714" ht="21"/>
    <row r="3715" ht="21"/>
    <row r="3716" ht="21"/>
    <row r="3717" ht="21"/>
    <row r="3718" ht="21"/>
    <row r="3719" ht="21"/>
    <row r="3720" ht="21"/>
    <row r="3721" ht="21"/>
    <row r="3722" ht="21"/>
    <row r="3723" ht="21"/>
    <row r="3724" ht="21"/>
    <row r="3725" ht="21"/>
    <row r="3726" ht="21"/>
    <row r="3727" ht="21"/>
    <row r="3728" ht="21"/>
    <row r="3729" ht="21"/>
    <row r="3730" ht="21"/>
    <row r="3731" ht="21"/>
    <row r="3732" ht="21"/>
    <row r="3733" ht="21"/>
    <row r="3734" ht="21"/>
    <row r="3735" ht="21"/>
    <row r="3736" ht="21"/>
    <row r="3737" ht="21"/>
    <row r="3738" ht="21"/>
    <row r="3739" ht="21"/>
    <row r="3740" ht="21"/>
    <row r="3741" ht="21"/>
    <row r="3742" ht="21"/>
    <row r="3743" ht="21"/>
    <row r="3744" ht="21"/>
    <row r="3745" ht="21"/>
    <row r="3746" ht="21"/>
    <row r="3747" ht="21"/>
    <row r="3748" ht="21"/>
    <row r="3749" ht="21"/>
    <row r="3750" ht="21"/>
    <row r="3751" ht="21"/>
    <row r="3752" ht="21"/>
    <row r="3753" ht="21"/>
    <row r="3754" ht="21"/>
    <row r="3755" ht="21"/>
    <row r="3756" ht="21"/>
    <row r="3757" ht="21"/>
    <row r="3758" ht="21"/>
    <row r="3759" ht="21"/>
    <row r="3760" ht="21"/>
    <row r="3761" ht="21"/>
    <row r="3762" ht="21"/>
    <row r="3763" ht="21"/>
    <row r="3764" ht="21"/>
    <row r="3765" ht="21"/>
    <row r="3766" ht="21"/>
    <row r="3767" ht="21"/>
    <row r="3768" ht="21"/>
    <row r="3769" ht="21"/>
    <row r="3770" ht="21"/>
    <row r="3771" ht="21"/>
    <row r="3772" ht="21"/>
    <row r="3773" ht="21"/>
    <row r="3774" ht="21"/>
    <row r="3775" ht="21"/>
    <row r="3776" ht="21"/>
    <row r="3777" ht="21"/>
    <row r="3778" ht="21"/>
    <row r="3779" ht="21"/>
    <row r="3780" ht="21"/>
    <row r="3781" ht="21"/>
    <row r="3782" ht="21"/>
    <row r="3783" ht="21"/>
    <row r="3784" ht="21"/>
    <row r="3785" ht="21"/>
    <row r="3786" ht="21"/>
    <row r="3787" ht="21"/>
    <row r="3788" ht="21"/>
    <row r="3789" ht="21"/>
    <row r="3790" ht="21"/>
    <row r="3791" ht="21"/>
    <row r="3792" ht="21"/>
    <row r="3793" ht="21"/>
    <row r="3794" ht="21"/>
    <row r="3795" ht="21"/>
    <row r="3796" ht="21"/>
    <row r="3797" ht="21"/>
    <row r="3798" ht="21"/>
    <row r="3799" ht="21"/>
    <row r="3800" ht="21"/>
    <row r="3801" ht="21"/>
    <row r="3802" ht="21"/>
    <row r="3803" ht="21"/>
    <row r="3804" ht="21"/>
    <row r="3805" ht="21"/>
    <row r="3806" ht="21"/>
    <row r="3807" ht="21"/>
    <row r="3808" ht="21"/>
    <row r="3809" ht="21"/>
    <row r="3810" ht="21"/>
    <row r="3811" ht="21"/>
    <row r="3812" ht="21"/>
    <row r="3813" ht="21"/>
    <row r="3814" ht="21"/>
    <row r="3815" ht="21"/>
    <row r="3816" ht="21"/>
    <row r="3817" ht="21"/>
    <row r="3818" ht="21"/>
    <row r="3819" ht="21"/>
    <row r="3820" ht="21"/>
    <row r="3821" ht="21"/>
    <row r="3822" ht="21"/>
    <row r="3823" ht="21"/>
    <row r="3824" ht="21"/>
    <row r="3825" ht="21"/>
    <row r="3826" ht="21"/>
    <row r="3827" ht="21"/>
    <row r="3828" ht="21"/>
    <row r="3829" ht="21"/>
    <row r="3830" ht="21"/>
    <row r="3831" ht="21"/>
    <row r="3832" ht="21"/>
    <row r="3833" ht="21"/>
    <row r="3834" ht="21"/>
    <row r="3835" ht="21"/>
    <row r="3836" ht="21"/>
    <row r="3837" ht="21"/>
    <row r="3838" ht="21"/>
    <row r="3839" ht="21"/>
    <row r="3840" ht="21"/>
    <row r="3841" ht="21"/>
    <row r="3842" ht="21"/>
    <row r="3843" ht="21"/>
    <row r="3844" ht="21"/>
    <row r="3845" ht="21"/>
    <row r="3846" ht="21"/>
    <row r="3847" ht="21"/>
    <row r="3848" ht="21"/>
    <row r="3849" ht="21"/>
    <row r="3850" ht="21"/>
    <row r="3851" ht="21"/>
    <row r="3852" ht="21"/>
    <row r="3853" ht="21"/>
    <row r="3854" ht="21"/>
    <row r="3855" ht="21"/>
    <row r="3856" ht="21"/>
    <row r="3857" ht="21"/>
    <row r="3858" ht="21"/>
    <row r="3859" ht="21"/>
    <row r="3860" ht="21"/>
    <row r="3861" ht="21"/>
    <row r="3862" ht="21"/>
    <row r="3863" ht="21"/>
    <row r="3864" ht="21"/>
    <row r="3865" ht="21"/>
    <row r="3866" ht="21"/>
    <row r="3867" ht="21"/>
    <row r="3868" ht="21"/>
    <row r="3869" ht="21"/>
    <row r="3870" ht="21"/>
    <row r="3871" ht="21"/>
    <row r="3872" ht="21"/>
    <row r="3873" ht="21"/>
    <row r="3874" ht="21"/>
    <row r="3875" ht="21"/>
    <row r="3876" ht="21"/>
    <row r="3877" ht="21"/>
    <row r="3878" ht="21"/>
    <row r="3879" ht="21"/>
    <row r="3880" ht="21"/>
    <row r="3881" ht="21"/>
    <row r="3882" ht="21"/>
    <row r="3883" ht="21"/>
    <row r="3884" ht="21"/>
    <row r="3885" ht="21"/>
    <row r="3886" ht="21"/>
    <row r="3887" ht="21"/>
    <row r="3888" ht="21"/>
    <row r="3889" ht="21"/>
    <row r="3890" ht="21"/>
    <row r="3891" ht="21"/>
    <row r="3892" ht="21"/>
    <row r="3893" ht="21"/>
    <row r="3894" ht="21"/>
    <row r="3895" ht="21"/>
    <row r="3896" ht="21"/>
    <row r="3897" ht="21"/>
    <row r="3898" ht="21"/>
    <row r="3899" ht="21"/>
    <row r="3900" ht="21"/>
    <row r="3901" ht="21"/>
    <row r="3902" ht="21"/>
    <row r="3903" ht="21"/>
    <row r="3904" ht="21"/>
    <row r="3905" ht="21"/>
    <row r="3906" ht="21"/>
    <row r="3907" ht="21"/>
    <row r="3908" ht="21"/>
    <row r="3909" ht="21"/>
    <row r="3910" ht="21"/>
    <row r="3911" ht="21"/>
    <row r="3912" ht="21"/>
    <row r="3913" ht="21"/>
    <row r="3914" ht="21"/>
    <row r="3915" ht="21"/>
    <row r="3916" ht="21"/>
    <row r="3917" ht="21"/>
    <row r="3918" ht="21"/>
    <row r="3919" ht="21"/>
    <row r="3920" ht="21"/>
    <row r="3921" ht="21"/>
    <row r="3922" ht="21"/>
    <row r="3923" ht="21"/>
    <row r="3924" ht="21"/>
    <row r="3925" ht="21"/>
    <row r="3926" ht="21"/>
    <row r="3927" ht="21"/>
    <row r="3928" ht="21"/>
    <row r="3929" ht="21"/>
    <row r="3930" ht="21"/>
    <row r="3931" ht="21"/>
    <row r="3932" ht="21"/>
    <row r="3933" ht="21"/>
    <row r="3934" ht="21"/>
    <row r="3935" ht="21"/>
    <row r="3936" ht="21"/>
    <row r="3937" ht="21"/>
    <row r="3938" ht="21"/>
    <row r="3939" ht="21"/>
    <row r="3940" ht="21"/>
    <row r="3941" ht="21"/>
    <row r="3942" ht="21"/>
    <row r="3943" ht="21"/>
    <row r="3944" ht="21"/>
    <row r="3945" ht="21"/>
    <row r="3946" ht="21"/>
    <row r="3947" ht="21"/>
    <row r="3948" ht="21"/>
    <row r="3949" ht="21"/>
    <row r="3950" ht="21"/>
    <row r="3951" ht="21"/>
    <row r="3952" ht="21"/>
    <row r="3953" ht="21"/>
    <row r="3954" ht="21"/>
    <row r="3955" ht="21"/>
    <row r="3956" ht="21"/>
    <row r="3957" ht="21"/>
    <row r="3958" ht="21"/>
    <row r="3959" ht="21"/>
    <row r="3960" ht="21"/>
    <row r="3961" ht="21"/>
    <row r="3962" ht="21"/>
    <row r="3963" ht="21"/>
    <row r="3964" ht="21"/>
    <row r="3965" ht="21"/>
    <row r="3966" ht="21"/>
    <row r="3967" ht="21"/>
    <row r="3968" ht="21"/>
    <row r="3969" ht="21"/>
    <row r="3970" ht="21"/>
    <row r="3971" ht="21"/>
    <row r="3972" ht="21"/>
    <row r="3973" ht="21"/>
    <row r="3974" ht="21"/>
    <row r="3975" ht="21"/>
    <row r="3976" ht="21"/>
    <row r="3977" ht="21"/>
    <row r="3978" ht="21"/>
    <row r="3979" ht="21"/>
    <row r="3980" ht="21"/>
    <row r="3981" ht="21"/>
    <row r="3982" ht="21"/>
    <row r="3983" ht="21"/>
    <row r="3984" ht="21"/>
    <row r="3985" ht="21"/>
    <row r="3986" ht="21"/>
    <row r="3987" ht="21"/>
    <row r="3988" ht="21"/>
    <row r="3989" ht="21"/>
    <row r="3990" ht="21"/>
    <row r="3991" ht="21"/>
    <row r="3992" ht="21"/>
    <row r="3993" ht="21"/>
    <row r="3994" ht="21"/>
    <row r="3995" ht="21"/>
    <row r="3996" ht="21"/>
    <row r="3997" ht="21"/>
    <row r="3998" ht="21"/>
    <row r="3999" ht="21"/>
    <row r="4000" ht="21"/>
    <row r="4001" ht="21"/>
    <row r="4002" ht="21"/>
    <row r="4003" ht="21"/>
    <row r="4004" ht="21"/>
    <row r="4005" ht="21"/>
    <row r="4006" ht="21"/>
    <row r="4007" ht="21"/>
    <row r="4008" ht="21"/>
    <row r="4009" ht="21"/>
    <row r="4010" ht="21"/>
    <row r="4011" ht="21"/>
    <row r="4012" ht="21"/>
    <row r="4013" ht="21"/>
    <row r="4014" ht="21"/>
    <row r="4015" ht="21"/>
    <row r="4016" ht="21"/>
    <row r="4017" ht="21"/>
    <row r="4018" ht="21"/>
    <row r="4019" ht="21"/>
    <row r="4020" ht="21"/>
    <row r="4021" ht="21"/>
    <row r="4022" ht="21"/>
    <row r="4023" ht="21"/>
    <row r="4024" ht="21"/>
    <row r="4025" ht="21"/>
    <row r="4026" ht="21"/>
    <row r="4027" ht="21"/>
    <row r="4028" ht="21"/>
    <row r="4029" ht="21"/>
    <row r="4030" ht="21"/>
    <row r="4031" ht="21"/>
    <row r="4032" ht="21"/>
    <row r="4033" ht="21"/>
    <row r="4034" ht="21"/>
    <row r="4035" ht="21"/>
    <row r="4036" ht="21"/>
    <row r="4037" ht="21"/>
    <row r="4038" ht="21"/>
    <row r="4039" ht="21"/>
    <row r="4040" ht="21"/>
    <row r="4041" ht="21"/>
    <row r="4042" ht="21"/>
    <row r="4043" ht="21"/>
    <row r="4044" ht="21"/>
    <row r="4045" ht="21"/>
    <row r="4046" ht="21"/>
    <row r="4047" ht="21"/>
    <row r="4048" ht="21"/>
    <row r="4049" ht="21"/>
    <row r="4050" ht="21"/>
    <row r="4051" ht="21"/>
    <row r="4052" ht="21"/>
    <row r="4053" ht="21"/>
    <row r="4054" ht="21"/>
    <row r="4055" ht="21"/>
    <row r="4056" ht="21"/>
    <row r="4057" ht="21"/>
    <row r="4058" ht="21"/>
    <row r="4059" ht="21"/>
    <row r="4060" ht="21"/>
    <row r="4061" ht="21"/>
    <row r="4062" ht="21"/>
    <row r="4063" ht="21"/>
    <row r="4064" ht="21"/>
    <row r="4065" ht="21"/>
    <row r="4066" ht="21"/>
    <row r="4067" ht="21"/>
    <row r="4068" ht="21"/>
    <row r="4069" ht="21"/>
    <row r="4070" ht="21"/>
    <row r="4071" ht="21"/>
    <row r="4072" ht="21"/>
    <row r="4073" ht="21"/>
    <row r="4074" ht="21"/>
    <row r="4075" ht="21"/>
    <row r="4076" ht="21"/>
    <row r="4077" ht="21"/>
    <row r="4078" ht="21"/>
    <row r="4079" ht="21"/>
    <row r="4080" ht="21"/>
    <row r="4081" ht="21"/>
    <row r="4082" ht="21"/>
    <row r="4083" ht="21"/>
    <row r="4084" ht="21"/>
    <row r="4085" ht="21"/>
    <row r="4086" ht="21"/>
    <row r="4087" ht="21"/>
    <row r="4088" ht="21"/>
    <row r="4089" ht="21"/>
    <row r="4090" ht="21"/>
    <row r="4091" ht="21"/>
    <row r="4092" ht="21"/>
    <row r="4093" ht="21"/>
    <row r="4094" ht="21"/>
    <row r="4095" ht="21"/>
    <row r="4096" ht="21"/>
    <row r="4097" ht="21"/>
    <row r="4098" ht="21"/>
    <row r="4099" ht="21"/>
    <row r="4100" ht="21"/>
    <row r="4101" ht="21"/>
    <row r="4102" ht="21"/>
    <row r="4103" ht="21"/>
    <row r="4104" ht="21"/>
    <row r="4105" ht="21"/>
    <row r="4106" ht="21"/>
    <row r="4107" ht="21"/>
    <row r="4108" ht="21"/>
    <row r="4109" ht="21"/>
    <row r="4110" ht="21"/>
    <row r="4111" ht="21"/>
    <row r="4112" ht="21"/>
    <row r="4113" ht="21"/>
    <row r="4114" ht="21"/>
    <row r="4115" ht="21"/>
    <row r="4116" ht="21"/>
    <row r="4117" ht="21"/>
    <row r="4118" ht="21"/>
    <row r="4119" ht="21"/>
    <row r="4120" ht="21"/>
    <row r="4121" ht="21"/>
    <row r="4122" ht="21"/>
    <row r="4123" ht="21"/>
    <row r="4124" ht="21"/>
    <row r="4125" ht="21"/>
    <row r="4126" ht="21"/>
    <row r="4127" ht="21"/>
    <row r="4128" ht="21"/>
    <row r="4129" ht="21"/>
    <row r="4130" ht="21"/>
    <row r="4131" ht="21"/>
    <row r="4132" ht="21"/>
    <row r="4133" ht="21"/>
    <row r="4134" ht="21"/>
    <row r="4135" ht="21"/>
    <row r="4136" ht="21"/>
    <row r="4137" ht="21"/>
    <row r="4138" ht="21"/>
    <row r="4139" ht="21"/>
    <row r="4140" ht="21"/>
    <row r="4141" ht="21"/>
    <row r="4142" ht="21"/>
    <row r="4143" ht="21"/>
    <row r="4144" ht="21"/>
    <row r="4145" ht="21"/>
    <row r="4146" ht="21"/>
    <row r="4147" ht="21"/>
    <row r="4148" ht="21"/>
    <row r="4149" ht="21"/>
    <row r="4150" ht="21"/>
    <row r="4151" ht="21"/>
    <row r="4152" ht="21"/>
    <row r="4153" ht="21"/>
    <row r="4154" ht="21"/>
    <row r="4155" ht="21"/>
    <row r="4156" ht="21"/>
    <row r="4157" ht="21"/>
    <row r="4158" ht="21"/>
    <row r="4159" ht="21"/>
    <row r="4160" ht="21"/>
    <row r="4161" ht="21"/>
    <row r="4162" ht="21"/>
    <row r="4163" ht="21"/>
    <row r="4164" ht="21"/>
    <row r="4165" ht="21"/>
    <row r="4166" ht="21"/>
    <row r="4167" ht="21"/>
    <row r="4168" ht="21"/>
    <row r="4169" ht="21"/>
    <row r="4170" ht="21"/>
    <row r="4171" ht="21"/>
    <row r="4172" ht="21"/>
    <row r="4173" ht="21"/>
    <row r="4174" ht="21"/>
    <row r="4175" ht="21"/>
    <row r="4176" ht="21"/>
    <row r="4177" ht="21"/>
    <row r="4178" ht="21"/>
    <row r="4179" ht="21"/>
    <row r="4180" ht="21"/>
    <row r="4181" ht="21"/>
    <row r="4182" ht="21"/>
    <row r="4183" ht="21"/>
    <row r="4184" ht="21"/>
    <row r="4185" ht="21"/>
    <row r="4186" ht="21"/>
    <row r="4187" ht="21"/>
    <row r="4188" ht="21"/>
    <row r="4189" ht="21"/>
    <row r="4190" ht="21"/>
    <row r="4191" ht="21"/>
    <row r="4192" ht="21"/>
    <row r="4193" ht="21"/>
    <row r="4194" ht="21"/>
    <row r="4195" ht="21"/>
    <row r="4196" ht="21"/>
    <row r="4197" ht="21"/>
    <row r="4198" ht="21"/>
    <row r="4199" ht="21"/>
    <row r="4200" ht="21"/>
    <row r="4201" ht="21"/>
    <row r="4202" ht="21"/>
    <row r="4203" ht="21"/>
    <row r="4204" ht="21"/>
    <row r="4205" ht="21"/>
    <row r="4206" ht="21"/>
    <row r="4207" ht="21"/>
    <row r="4208" ht="21"/>
    <row r="4209" ht="21"/>
    <row r="4210" ht="21"/>
    <row r="4211" ht="21"/>
    <row r="4212" ht="21"/>
    <row r="4213" ht="21"/>
    <row r="4214" ht="21"/>
    <row r="4215" ht="21"/>
    <row r="4216" ht="21"/>
    <row r="4217" ht="21"/>
    <row r="4218" ht="21"/>
    <row r="4219" ht="21"/>
    <row r="4220" ht="21"/>
    <row r="4221" ht="21"/>
    <row r="4222" ht="21"/>
    <row r="4223" ht="21"/>
    <row r="4224" ht="21"/>
    <row r="4225" ht="21"/>
    <row r="4226" ht="21"/>
    <row r="4227" ht="21"/>
    <row r="4228" ht="21"/>
    <row r="4229" ht="21"/>
    <row r="4230" ht="21"/>
    <row r="4231" ht="21"/>
    <row r="4232" ht="21"/>
    <row r="4233" ht="21"/>
    <row r="4234" ht="21"/>
    <row r="4235" ht="21"/>
    <row r="4236" ht="21"/>
    <row r="4237" ht="21"/>
    <row r="4238" ht="21"/>
    <row r="4239" ht="21"/>
    <row r="4240" ht="21"/>
    <row r="4241" ht="21"/>
    <row r="4242" ht="21"/>
    <row r="4243" ht="21"/>
    <row r="4244" ht="21"/>
    <row r="4245" ht="21"/>
    <row r="4246" ht="21"/>
    <row r="4247" ht="21"/>
    <row r="4248" ht="21"/>
    <row r="4249" ht="21"/>
    <row r="4250" ht="21"/>
    <row r="4251" ht="21"/>
    <row r="4252" ht="21"/>
    <row r="4253" ht="21"/>
    <row r="4254" ht="21"/>
    <row r="4255" ht="21"/>
    <row r="4256" ht="21"/>
    <row r="4257" ht="21"/>
    <row r="4258" ht="21"/>
    <row r="4259" ht="21"/>
    <row r="4260" ht="21"/>
    <row r="4261" ht="21"/>
    <row r="4262" ht="21"/>
    <row r="4263" ht="21"/>
    <row r="4264" ht="21"/>
    <row r="4265" ht="21"/>
    <row r="4266" ht="21"/>
    <row r="4267" ht="21"/>
    <row r="4268" ht="21"/>
    <row r="4269" ht="21"/>
    <row r="4270" ht="21"/>
    <row r="4271" ht="21"/>
    <row r="4272" ht="21"/>
    <row r="4273" ht="21"/>
    <row r="4274" ht="21"/>
    <row r="4275" ht="21"/>
    <row r="4276" ht="21"/>
    <row r="4277" ht="21"/>
    <row r="4278" ht="21"/>
    <row r="4279" ht="21"/>
    <row r="4280" ht="21"/>
    <row r="4281" ht="21"/>
    <row r="4282" ht="21"/>
    <row r="4283" ht="21"/>
    <row r="4284" ht="21"/>
    <row r="4285" ht="21"/>
    <row r="4286" ht="21"/>
    <row r="4287" ht="21"/>
    <row r="4288" ht="21"/>
    <row r="4289" ht="21"/>
    <row r="4290" ht="21"/>
    <row r="4291" ht="21"/>
    <row r="4292" ht="21"/>
    <row r="4293" ht="21"/>
    <row r="4294" ht="21"/>
    <row r="4295" ht="21"/>
    <row r="4296" ht="21"/>
    <row r="4297" ht="21"/>
    <row r="4298" ht="21"/>
    <row r="4299" ht="21"/>
    <row r="4300" ht="21"/>
    <row r="4301" ht="21"/>
    <row r="4302" ht="21"/>
    <row r="4303" ht="21"/>
    <row r="4304" ht="21"/>
    <row r="4305" ht="21"/>
    <row r="4306" ht="21"/>
    <row r="4307" ht="21"/>
    <row r="4308" ht="21"/>
    <row r="4309" ht="21"/>
    <row r="4310" ht="21"/>
    <row r="4311" ht="21"/>
    <row r="4312" ht="21"/>
    <row r="4313" ht="21"/>
    <row r="4314" ht="21"/>
    <row r="4315" ht="21"/>
    <row r="4316" ht="21"/>
    <row r="4317" ht="21"/>
    <row r="4318" ht="21"/>
    <row r="4319" ht="21"/>
    <row r="4320" ht="21"/>
    <row r="4321" ht="21"/>
    <row r="4322" ht="21"/>
    <row r="4323" ht="21"/>
    <row r="4324" ht="21"/>
    <row r="4325" ht="21"/>
    <row r="4326" ht="21"/>
    <row r="4327" ht="21"/>
    <row r="4328" ht="21"/>
    <row r="4329" ht="21"/>
    <row r="4330" ht="21"/>
    <row r="4331" ht="21"/>
    <row r="4332" ht="21"/>
    <row r="4333" ht="21"/>
    <row r="4334" ht="21"/>
    <row r="4335" ht="21"/>
    <row r="4336" ht="21"/>
    <row r="4337" ht="21"/>
    <row r="4338" ht="21"/>
    <row r="4339" ht="21"/>
    <row r="4340" ht="21"/>
    <row r="4341" ht="21"/>
    <row r="4342" ht="21"/>
    <row r="4343" ht="21"/>
    <row r="4344" ht="21"/>
    <row r="4345" ht="21"/>
    <row r="4346" ht="21"/>
    <row r="4347" ht="21"/>
    <row r="4348" ht="21"/>
    <row r="4349" ht="21"/>
    <row r="4350" ht="21"/>
    <row r="4351" ht="21"/>
    <row r="4352" ht="21"/>
    <row r="4353" ht="21"/>
    <row r="4354" ht="21"/>
    <row r="4355" ht="21"/>
    <row r="4356" ht="21"/>
    <row r="4357" ht="21"/>
    <row r="4358" ht="21"/>
    <row r="4359" ht="21"/>
    <row r="4360" ht="21"/>
    <row r="4361" ht="21"/>
    <row r="4362" ht="21"/>
    <row r="4363" ht="21"/>
    <row r="4364" ht="21"/>
    <row r="4365" ht="21"/>
    <row r="4366" ht="21"/>
    <row r="4367" ht="21"/>
    <row r="4368" ht="21"/>
    <row r="4369" ht="21"/>
    <row r="4370" ht="21"/>
    <row r="4371" ht="21"/>
    <row r="4372" ht="21"/>
    <row r="4373" ht="21"/>
    <row r="4374" ht="21"/>
    <row r="4375" ht="21"/>
    <row r="4376" ht="21"/>
    <row r="4377" ht="21"/>
    <row r="4378" ht="21"/>
    <row r="4379" ht="21"/>
    <row r="4380" ht="21"/>
    <row r="4381" ht="21"/>
    <row r="4382" ht="21"/>
    <row r="4383" ht="21"/>
    <row r="4384" ht="21"/>
    <row r="4385" ht="21"/>
    <row r="4386" ht="21"/>
    <row r="4387" ht="21"/>
    <row r="4388" ht="21"/>
    <row r="4389" ht="21"/>
    <row r="4390" ht="21"/>
    <row r="4391" ht="21"/>
    <row r="4392" ht="21"/>
    <row r="4393" ht="21"/>
    <row r="4394" ht="21"/>
    <row r="4395" ht="21"/>
    <row r="4396" ht="21"/>
    <row r="4397" ht="21"/>
    <row r="4398" ht="21"/>
    <row r="4399" ht="21"/>
    <row r="4400" ht="21"/>
    <row r="4401" ht="21"/>
    <row r="4402" ht="21"/>
    <row r="4403" ht="21"/>
    <row r="4404" ht="21"/>
    <row r="4405" ht="21"/>
    <row r="4406" ht="21"/>
    <row r="4407" ht="21"/>
    <row r="4408" ht="21"/>
    <row r="4409" ht="21"/>
    <row r="4410" ht="21"/>
    <row r="4411" ht="21"/>
    <row r="4412" ht="21"/>
    <row r="4413" ht="21"/>
    <row r="4414" ht="21"/>
    <row r="4415" ht="21"/>
    <row r="4416" ht="21"/>
    <row r="4417" ht="21"/>
    <row r="4418" ht="21"/>
    <row r="4419" ht="21"/>
    <row r="4420" ht="21"/>
    <row r="4421" ht="21"/>
    <row r="4422" ht="21"/>
    <row r="4423" ht="21"/>
    <row r="4424" ht="21"/>
    <row r="4425" ht="21"/>
    <row r="4426" ht="21"/>
    <row r="4427" ht="21"/>
    <row r="4428" ht="21"/>
    <row r="4429" ht="21"/>
    <row r="4430" ht="21"/>
    <row r="4431" ht="21"/>
    <row r="4432" ht="21"/>
    <row r="4433" ht="21"/>
    <row r="4434" ht="21"/>
    <row r="4435" ht="21"/>
    <row r="4436" ht="21"/>
    <row r="4437" ht="21"/>
    <row r="4438" ht="21"/>
    <row r="4439" ht="21"/>
    <row r="4440" ht="21"/>
    <row r="4441" ht="21"/>
    <row r="4442" ht="21"/>
    <row r="4443" ht="21"/>
    <row r="4444" ht="21"/>
    <row r="4445" ht="21"/>
    <row r="4446" ht="21"/>
    <row r="4447" ht="21"/>
    <row r="4448" ht="21"/>
    <row r="4449" ht="21"/>
    <row r="4450" ht="21"/>
    <row r="4451" ht="21"/>
    <row r="4452" ht="21"/>
    <row r="4453" ht="21"/>
    <row r="4454" ht="21"/>
    <row r="4455" ht="21"/>
    <row r="4456" ht="21"/>
    <row r="4457" ht="21"/>
    <row r="4458" ht="21"/>
    <row r="4459" ht="21"/>
    <row r="4460" ht="21"/>
    <row r="4461" ht="21"/>
    <row r="4462" ht="21"/>
    <row r="4463" ht="21"/>
    <row r="4464" ht="21"/>
    <row r="4465" ht="21"/>
    <row r="4466" ht="21"/>
    <row r="4467" ht="21"/>
    <row r="4468" ht="21"/>
    <row r="4469" ht="21"/>
    <row r="4470" ht="21"/>
    <row r="4471" ht="21"/>
    <row r="4472" ht="21"/>
    <row r="4473" ht="21"/>
    <row r="4474" ht="21"/>
    <row r="4475" ht="21"/>
    <row r="4476" ht="21"/>
    <row r="4477" ht="21"/>
    <row r="4478" ht="21"/>
    <row r="4479" ht="21"/>
    <row r="4480" ht="21"/>
    <row r="4481" ht="21"/>
    <row r="4482" ht="21"/>
    <row r="4483" ht="21"/>
    <row r="4484" ht="21"/>
    <row r="4485" ht="21"/>
    <row r="4486" ht="21"/>
    <row r="4487" ht="21"/>
    <row r="4488" ht="21"/>
    <row r="4489" ht="21"/>
    <row r="4490" ht="21"/>
    <row r="4491" ht="21"/>
    <row r="4492" ht="21"/>
    <row r="4493" ht="21"/>
    <row r="4494" ht="21"/>
    <row r="4495" ht="21"/>
    <row r="4496" ht="21"/>
    <row r="4497" ht="21"/>
    <row r="4498" ht="21"/>
    <row r="4499" ht="21"/>
    <row r="4500" ht="21"/>
    <row r="4501" ht="21"/>
    <row r="4502" ht="21"/>
    <row r="4503" ht="21"/>
    <row r="4504" ht="21"/>
    <row r="4505" ht="21"/>
    <row r="4506" ht="21"/>
    <row r="4507" ht="21"/>
    <row r="4508" ht="21"/>
    <row r="4509" ht="21"/>
    <row r="4510" ht="21"/>
    <row r="4511" ht="21"/>
    <row r="4512" ht="21"/>
    <row r="4513" ht="21"/>
    <row r="4514" ht="21"/>
    <row r="4515" ht="21"/>
    <row r="4516" ht="21"/>
    <row r="4517" ht="21"/>
    <row r="4518" ht="21"/>
    <row r="4519" ht="21"/>
    <row r="4520" ht="21"/>
    <row r="4521" ht="21"/>
    <row r="4522" ht="21"/>
    <row r="4523" ht="21"/>
    <row r="4524" ht="21"/>
    <row r="4525" ht="21"/>
    <row r="4526" ht="21"/>
    <row r="4527" ht="21"/>
    <row r="4528" ht="21"/>
    <row r="4529" ht="21"/>
    <row r="4530" ht="21"/>
    <row r="4531" ht="21"/>
    <row r="4532" ht="21"/>
    <row r="4533" ht="21"/>
    <row r="4534" ht="21"/>
    <row r="4535" ht="21"/>
    <row r="4536" ht="21"/>
    <row r="4537" ht="21"/>
    <row r="4538" ht="21"/>
    <row r="4539" ht="21"/>
    <row r="4540" ht="21"/>
    <row r="4541" ht="21"/>
    <row r="4542" ht="21"/>
    <row r="4543" ht="21"/>
    <row r="4544" ht="21"/>
    <row r="4545" ht="21"/>
    <row r="4546" ht="21"/>
    <row r="4547" ht="21"/>
    <row r="4548" ht="21"/>
    <row r="4549" ht="21"/>
    <row r="4550" ht="21"/>
    <row r="4551" ht="21"/>
    <row r="4552" ht="21"/>
    <row r="4553" ht="21"/>
    <row r="4554" ht="21"/>
    <row r="4555" ht="21"/>
    <row r="4556" ht="21"/>
    <row r="4557" ht="21"/>
    <row r="4558" ht="21"/>
    <row r="4559" ht="21"/>
    <row r="4560" ht="21"/>
    <row r="4561" ht="21"/>
    <row r="4562" ht="21"/>
    <row r="4563" ht="21"/>
    <row r="4564" ht="21"/>
    <row r="4565" ht="21"/>
    <row r="4566" ht="21"/>
    <row r="4567" ht="21"/>
    <row r="4568" ht="21"/>
    <row r="4569" ht="21"/>
    <row r="4570" ht="21"/>
    <row r="4571" ht="21"/>
    <row r="4572" ht="21"/>
    <row r="4573" ht="21"/>
    <row r="4574" ht="21"/>
    <row r="4575" ht="21"/>
    <row r="4576" ht="21"/>
    <row r="4577" ht="21"/>
    <row r="4578" ht="21"/>
    <row r="4579" ht="21"/>
    <row r="4580" ht="21"/>
    <row r="4581" ht="21"/>
    <row r="4582" ht="21"/>
    <row r="4583" ht="21"/>
    <row r="4584" ht="21"/>
    <row r="4585" ht="21"/>
    <row r="4586" ht="21"/>
    <row r="4587" ht="21"/>
    <row r="4588" ht="21"/>
    <row r="4589" ht="21"/>
    <row r="4590" ht="21"/>
    <row r="4591" ht="21"/>
    <row r="4592" ht="21"/>
    <row r="4593" ht="21"/>
    <row r="4594" ht="21"/>
    <row r="4595" ht="21"/>
    <row r="4596" ht="21"/>
    <row r="4597" ht="21"/>
    <row r="4598" ht="21"/>
    <row r="4599" ht="21"/>
    <row r="4600" ht="21"/>
    <row r="4601" ht="21"/>
    <row r="4602" ht="21"/>
    <row r="4603" ht="21"/>
    <row r="4604" ht="21"/>
    <row r="4605" ht="21"/>
    <row r="4606" ht="21"/>
    <row r="4607" ht="21"/>
    <row r="4608" ht="21"/>
    <row r="4609" ht="21"/>
    <row r="4610" ht="21"/>
    <row r="4611" ht="21"/>
    <row r="4612" ht="21"/>
    <row r="4613" ht="21"/>
    <row r="4614" ht="21"/>
    <row r="4615" ht="21"/>
    <row r="4616" ht="21"/>
    <row r="4617" ht="21"/>
    <row r="4618" ht="21"/>
    <row r="4619" ht="21"/>
    <row r="4620" ht="21"/>
    <row r="4621" ht="21"/>
    <row r="4622" ht="21"/>
    <row r="4623" ht="21"/>
    <row r="4624" ht="21"/>
    <row r="4625" ht="21"/>
    <row r="4626" ht="21"/>
    <row r="4627" ht="21"/>
    <row r="4628" ht="21"/>
    <row r="4629" ht="21"/>
    <row r="4630" ht="21"/>
    <row r="4631" ht="21"/>
    <row r="4632" ht="21"/>
    <row r="4633" ht="21"/>
    <row r="4634" ht="21"/>
    <row r="4635" ht="21"/>
    <row r="4636" ht="21"/>
    <row r="4637" ht="21"/>
    <row r="4638" ht="21"/>
    <row r="4639" ht="21"/>
    <row r="4640" ht="21"/>
    <row r="4641" ht="21"/>
    <row r="4642" ht="21"/>
    <row r="4643" ht="21"/>
    <row r="4644" ht="21"/>
    <row r="4645" ht="21"/>
    <row r="4646" ht="21"/>
    <row r="4647" ht="21"/>
    <row r="4648" ht="21"/>
    <row r="4649" ht="21"/>
    <row r="4650" ht="21"/>
    <row r="4651" ht="21"/>
    <row r="4652" ht="21"/>
    <row r="4653" ht="21"/>
    <row r="4654" ht="21"/>
    <row r="4655" ht="21"/>
    <row r="4656" ht="21"/>
    <row r="4657" ht="21"/>
    <row r="4658" ht="21"/>
    <row r="4659" ht="21"/>
    <row r="4660" ht="21"/>
    <row r="4661" ht="21"/>
    <row r="4662" ht="21"/>
    <row r="4663" ht="21"/>
    <row r="4664" ht="21"/>
    <row r="4665" ht="21"/>
    <row r="4666" ht="21"/>
    <row r="4667" ht="21"/>
    <row r="4668" ht="21"/>
    <row r="4669" ht="21"/>
    <row r="4670" ht="21"/>
    <row r="4671" ht="21"/>
    <row r="4672" ht="21"/>
    <row r="4673" ht="21"/>
    <row r="4674" ht="21"/>
    <row r="4675" ht="21"/>
    <row r="4676" ht="21"/>
    <row r="4677" ht="21"/>
    <row r="4678" ht="21"/>
    <row r="4679" ht="21"/>
    <row r="4680" ht="21"/>
    <row r="4681" ht="21"/>
    <row r="4682" ht="21"/>
    <row r="4683" ht="21"/>
    <row r="4684" ht="21"/>
    <row r="4685" ht="21"/>
    <row r="4686" ht="21"/>
    <row r="4687" ht="21"/>
    <row r="4688" ht="21"/>
    <row r="4689" ht="21"/>
    <row r="4690" ht="21"/>
    <row r="4691" ht="21"/>
    <row r="4692" ht="21"/>
    <row r="4693" ht="21"/>
    <row r="4694" ht="21"/>
    <row r="4695" ht="21"/>
    <row r="4696" ht="21"/>
    <row r="4697" ht="21"/>
    <row r="4698" ht="21"/>
    <row r="4699" ht="21"/>
    <row r="4700" ht="21"/>
    <row r="4701" ht="21"/>
    <row r="4702" ht="21"/>
    <row r="4703" ht="21"/>
    <row r="4704" ht="21"/>
    <row r="4705" ht="21"/>
    <row r="4706" ht="21"/>
    <row r="4707" ht="21"/>
    <row r="4708" ht="21"/>
    <row r="4709" ht="21"/>
    <row r="4710" ht="21"/>
    <row r="4711" ht="21"/>
    <row r="4712" ht="21"/>
    <row r="4713" ht="21"/>
    <row r="4714" ht="21"/>
    <row r="4715" ht="21"/>
    <row r="4716" ht="21"/>
    <row r="4717" ht="21"/>
    <row r="4718" ht="21"/>
    <row r="4719" ht="21"/>
    <row r="4720" ht="21"/>
    <row r="4721" ht="21"/>
    <row r="4722" ht="21"/>
    <row r="4723" ht="21"/>
    <row r="4724" ht="21"/>
    <row r="4725" ht="21"/>
    <row r="4726" ht="21"/>
    <row r="4727" ht="21"/>
    <row r="4728" ht="21"/>
    <row r="4729" ht="21"/>
    <row r="4730" ht="21"/>
    <row r="4731" ht="21"/>
    <row r="4732" ht="21"/>
    <row r="4733" ht="21"/>
    <row r="4734" ht="21"/>
    <row r="4735" ht="21"/>
    <row r="4736" ht="21"/>
    <row r="4737" ht="21"/>
    <row r="4738" ht="21"/>
    <row r="4739" ht="21"/>
    <row r="4740" ht="21"/>
    <row r="4741" ht="21"/>
    <row r="4742" ht="21"/>
    <row r="4743" ht="21"/>
    <row r="4744" ht="21"/>
    <row r="4745" ht="21"/>
    <row r="4746" ht="21"/>
    <row r="4747" ht="21"/>
    <row r="4748" ht="21"/>
    <row r="4749" ht="21"/>
    <row r="4750" ht="21"/>
    <row r="4751" ht="21"/>
    <row r="4752" ht="21"/>
    <row r="4753" ht="21"/>
    <row r="4754" ht="21"/>
    <row r="4755" ht="21"/>
    <row r="4756" ht="21"/>
    <row r="4757" ht="21"/>
    <row r="4758" ht="21"/>
    <row r="4759" ht="21"/>
    <row r="4760" ht="21"/>
    <row r="4761" ht="21"/>
    <row r="4762" ht="21"/>
    <row r="4763" ht="21"/>
    <row r="4764" ht="21"/>
    <row r="4765" ht="21"/>
    <row r="4766" ht="21"/>
    <row r="4767" ht="21"/>
    <row r="4768" ht="21"/>
    <row r="4769" ht="21"/>
    <row r="4770" ht="21"/>
    <row r="4771" ht="21"/>
    <row r="4772" ht="21"/>
    <row r="4773" ht="21"/>
    <row r="4774" ht="21"/>
    <row r="4775" ht="21"/>
    <row r="4776" ht="21"/>
    <row r="4777" ht="21"/>
    <row r="4778" ht="21"/>
    <row r="4779" ht="21"/>
    <row r="4780" ht="21"/>
    <row r="4781" ht="21"/>
    <row r="4782" ht="21"/>
    <row r="4783" ht="21"/>
    <row r="4784" ht="21"/>
    <row r="4785" ht="21"/>
    <row r="4786" ht="21"/>
    <row r="4787" ht="21"/>
    <row r="4788" ht="21"/>
    <row r="4789" ht="21"/>
    <row r="4790" ht="21"/>
    <row r="4791" ht="21"/>
    <row r="4792" ht="21"/>
    <row r="4793" ht="21"/>
    <row r="4794" ht="21"/>
    <row r="4795" ht="21"/>
    <row r="4796" ht="21"/>
    <row r="4797" ht="21"/>
    <row r="4798" ht="21"/>
    <row r="4799" ht="21"/>
    <row r="4800" ht="21"/>
    <row r="4801" ht="21"/>
    <row r="4802" ht="21"/>
    <row r="4803" ht="21"/>
    <row r="4804" ht="21"/>
    <row r="4805" ht="21"/>
    <row r="4806" ht="21"/>
    <row r="4807" ht="21"/>
    <row r="4808" ht="21"/>
    <row r="4809" ht="21"/>
    <row r="4810" ht="21"/>
    <row r="4811" ht="21"/>
    <row r="4812" ht="21"/>
    <row r="4813" ht="21"/>
    <row r="4814" ht="21"/>
    <row r="4815" ht="21"/>
    <row r="4816" ht="21"/>
    <row r="4817" ht="21"/>
    <row r="4818" ht="21"/>
    <row r="4819" ht="21"/>
    <row r="4820" ht="21"/>
    <row r="4821" ht="21"/>
    <row r="4822" ht="21"/>
    <row r="4823" ht="21"/>
    <row r="4824" ht="21"/>
    <row r="4825" ht="21"/>
    <row r="4826" ht="21"/>
    <row r="4827" ht="21"/>
    <row r="4828" ht="21"/>
    <row r="4829" ht="21"/>
    <row r="4830" ht="21"/>
    <row r="4831" ht="21"/>
    <row r="4832" ht="21"/>
    <row r="4833" ht="21"/>
    <row r="4834" ht="21"/>
    <row r="4835" ht="21"/>
    <row r="4836" ht="21"/>
    <row r="4837" ht="21"/>
    <row r="4838" ht="21"/>
    <row r="4839" ht="21"/>
    <row r="4840" ht="21"/>
    <row r="4841" ht="21"/>
    <row r="4842" ht="21"/>
    <row r="4843" ht="21"/>
    <row r="4844" ht="21"/>
    <row r="4845" ht="21"/>
    <row r="4846" ht="21"/>
    <row r="4847" ht="21"/>
    <row r="4848" ht="21"/>
    <row r="4849" ht="21"/>
    <row r="4850" ht="21"/>
    <row r="4851" ht="21"/>
    <row r="4852" ht="21"/>
    <row r="4853" ht="21"/>
    <row r="4854" ht="21"/>
    <row r="4855" ht="21"/>
    <row r="4856" ht="21"/>
    <row r="4857" ht="21"/>
    <row r="4858" ht="21"/>
    <row r="4859" ht="21"/>
    <row r="4860" ht="21"/>
    <row r="4861" ht="21"/>
    <row r="4862" ht="21"/>
    <row r="4863" ht="21"/>
    <row r="4864" ht="21"/>
    <row r="4865" ht="21"/>
    <row r="4866" ht="21"/>
    <row r="4867" ht="21"/>
  </sheetData>
  <sheetProtection password="FE89" sheet="1"/>
  <mergeCells count="1293">
    <mergeCell ref="B460:E460"/>
    <mergeCell ref="F460:I460"/>
    <mergeCell ref="K460:M460"/>
    <mergeCell ref="N460:Q460"/>
    <mergeCell ref="Y456:Z456"/>
    <mergeCell ref="AA456:AD456"/>
    <mergeCell ref="C458:E458"/>
    <mergeCell ref="F458:I458"/>
    <mergeCell ref="L458:M458"/>
    <mergeCell ref="N458:Q458"/>
    <mergeCell ref="X460:Z460"/>
    <mergeCell ref="AA460:AD460"/>
    <mergeCell ref="X458:Z458"/>
    <mergeCell ref="AA458:AD458"/>
    <mergeCell ref="X454:Z454"/>
    <mergeCell ref="AA454:AD454"/>
    <mergeCell ref="C456:E456"/>
    <mergeCell ref="F456:I456"/>
    <mergeCell ref="C454:E454"/>
    <mergeCell ref="F454:I454"/>
    <mergeCell ref="L454:M454"/>
    <mergeCell ref="N454:Q454"/>
    <mergeCell ref="L456:M456"/>
    <mergeCell ref="N456:Q456"/>
    <mergeCell ref="Y447:Z447"/>
    <mergeCell ref="AA447:AD447"/>
    <mergeCell ref="C449:I449"/>
    <mergeCell ref="C450:I450"/>
    <mergeCell ref="J450:M450"/>
    <mergeCell ref="O450:R450"/>
    <mergeCell ref="S450:V450"/>
    <mergeCell ref="Y450:Z450"/>
    <mergeCell ref="AA450:AD450"/>
    <mergeCell ref="N447:Q447"/>
    <mergeCell ref="B446:B451"/>
    <mergeCell ref="D447:E447"/>
    <mergeCell ref="F447:I447"/>
    <mergeCell ref="K447:M447"/>
    <mergeCell ref="X441:Z441"/>
    <mergeCell ref="S447:U447"/>
    <mergeCell ref="AA441:AD441"/>
    <mergeCell ref="D443:E443"/>
    <mergeCell ref="F443:I443"/>
    <mergeCell ref="L443:N443"/>
    <mergeCell ref="O443:R443"/>
    <mergeCell ref="X443:Z443"/>
    <mergeCell ref="AA443:AD443"/>
    <mergeCell ref="D441:E441"/>
    <mergeCell ref="F439:I439"/>
    <mergeCell ref="M439:N439"/>
    <mergeCell ref="O439:R439"/>
    <mergeCell ref="L441:M441"/>
    <mergeCell ref="N441:P441"/>
    <mergeCell ref="Q441:T441"/>
    <mergeCell ref="F441:I441"/>
    <mergeCell ref="T439:U439"/>
    <mergeCell ref="V439:Y439"/>
    <mergeCell ref="AA433:AD433"/>
    <mergeCell ref="D437:E437"/>
    <mergeCell ref="F437:I437"/>
    <mergeCell ref="L437:M437"/>
    <mergeCell ref="N437:P437"/>
    <mergeCell ref="Q437:T437"/>
    <mergeCell ref="Y437:Z437"/>
    <mergeCell ref="AA437:AD437"/>
    <mergeCell ref="D439:E439"/>
    <mergeCell ref="S431:U431"/>
    <mergeCell ref="V431:Y431"/>
    <mergeCell ref="D433:E433"/>
    <mergeCell ref="F433:I433"/>
    <mergeCell ref="L433:M433"/>
    <mergeCell ref="N433:Q433"/>
    <mergeCell ref="Y433:Z433"/>
    <mergeCell ref="N431:Q431"/>
    <mergeCell ref="AA427:AD427"/>
    <mergeCell ref="D429:E429"/>
    <mergeCell ref="F429:I429"/>
    <mergeCell ref="L429:M429"/>
    <mergeCell ref="N429:Q429"/>
    <mergeCell ref="S429:U429"/>
    <mergeCell ref="V429:Y429"/>
    <mergeCell ref="N427:Q427"/>
    <mergeCell ref="Y427:Z427"/>
    <mergeCell ref="B426:B434"/>
    <mergeCell ref="D427:E427"/>
    <mergeCell ref="F427:I427"/>
    <mergeCell ref="L427:M427"/>
    <mergeCell ref="C431:E431"/>
    <mergeCell ref="F431:I431"/>
    <mergeCell ref="L431:M431"/>
    <mergeCell ref="Y421:Z421"/>
    <mergeCell ref="AA421:AD421"/>
    <mergeCell ref="D423:E423"/>
    <mergeCell ref="F423:I423"/>
    <mergeCell ref="L423:M423"/>
    <mergeCell ref="N423:Q423"/>
    <mergeCell ref="Y423:Z423"/>
    <mergeCell ref="AA423:AD423"/>
    <mergeCell ref="AA415:AD415"/>
    <mergeCell ref="B418:B424"/>
    <mergeCell ref="D419:E419"/>
    <mergeCell ref="F419:I419"/>
    <mergeCell ref="K419:M419"/>
    <mergeCell ref="N419:Q419"/>
    <mergeCell ref="S419:T419"/>
    <mergeCell ref="U419:X419"/>
    <mergeCell ref="K421:M421"/>
    <mergeCell ref="N421:Q421"/>
    <mergeCell ref="B414:B416"/>
    <mergeCell ref="D415:E415"/>
    <mergeCell ref="F415:I415"/>
    <mergeCell ref="L415:M415"/>
    <mergeCell ref="N415:Q415"/>
    <mergeCell ref="Y415:Z415"/>
    <mergeCell ref="D411:E411"/>
    <mergeCell ref="F411:I411"/>
    <mergeCell ref="L411:M411"/>
    <mergeCell ref="N411:Q411"/>
    <mergeCell ref="Y411:Z411"/>
    <mergeCell ref="AA411:AD411"/>
    <mergeCell ref="D409:E409"/>
    <mergeCell ref="F409:I409"/>
    <mergeCell ref="L409:M409"/>
    <mergeCell ref="N409:Q409"/>
    <mergeCell ref="X409:Z409"/>
    <mergeCell ref="AA409:AD409"/>
    <mergeCell ref="T405:AH405"/>
    <mergeCell ref="D407:E407"/>
    <mergeCell ref="F407:I407"/>
    <mergeCell ref="L407:M407"/>
    <mergeCell ref="N407:Q407"/>
    <mergeCell ref="T407:U407"/>
    <mergeCell ref="V407:Y407"/>
    <mergeCell ref="AB400:AD400"/>
    <mergeCell ref="T403:AH403"/>
    <mergeCell ref="L404:M404"/>
    <mergeCell ref="N404:Q404"/>
    <mergeCell ref="Y404:Z404"/>
    <mergeCell ref="AA404:AD404"/>
    <mergeCell ref="L402:M402"/>
    <mergeCell ref="N402:Q402"/>
    <mergeCell ref="Y402:Z402"/>
    <mergeCell ref="AA402:AD402"/>
    <mergeCell ref="N397:Q397"/>
    <mergeCell ref="Z397:AA397"/>
    <mergeCell ref="AB397:AD397"/>
    <mergeCell ref="D400:E400"/>
    <mergeCell ref="F400:I400"/>
    <mergeCell ref="L400:M400"/>
    <mergeCell ref="N400:Q400"/>
    <mergeCell ref="T400:U400"/>
    <mergeCell ref="V400:X400"/>
    <mergeCell ref="Z400:AA400"/>
    <mergeCell ref="T397:U397"/>
    <mergeCell ref="V397:X397"/>
    <mergeCell ref="AA390:AD390"/>
    <mergeCell ref="D392:E392"/>
    <mergeCell ref="F392:I392"/>
    <mergeCell ref="L392:M392"/>
    <mergeCell ref="N392:Q392"/>
    <mergeCell ref="Y392:Z392"/>
    <mergeCell ref="AA392:AD392"/>
    <mergeCell ref="D397:E397"/>
    <mergeCell ref="Y384:Z384"/>
    <mergeCell ref="AA384:AD384"/>
    <mergeCell ref="V388:Y388"/>
    <mergeCell ref="D390:E390"/>
    <mergeCell ref="F390:I390"/>
    <mergeCell ref="L390:M390"/>
    <mergeCell ref="N390:Q390"/>
    <mergeCell ref="X390:Z390"/>
    <mergeCell ref="N388:Q388"/>
    <mergeCell ref="T388:U388"/>
    <mergeCell ref="U375:X375"/>
    <mergeCell ref="Y375:Z375"/>
    <mergeCell ref="B386:B412"/>
    <mergeCell ref="D388:E388"/>
    <mergeCell ref="F388:I388"/>
    <mergeCell ref="L388:M388"/>
    <mergeCell ref="D384:E384"/>
    <mergeCell ref="F384:I384"/>
    <mergeCell ref="F397:I397"/>
    <mergeCell ref="L397:M397"/>
    <mergeCell ref="U373:X373"/>
    <mergeCell ref="Y373:Z373"/>
    <mergeCell ref="AA375:AH375"/>
    <mergeCell ref="B376:Q376"/>
    <mergeCell ref="R376:T376"/>
    <mergeCell ref="U376:X376"/>
    <mergeCell ref="Y376:Z376"/>
    <mergeCell ref="AA376:AH376"/>
    <mergeCell ref="B375:Q375"/>
    <mergeCell ref="R375:T375"/>
    <mergeCell ref="U371:X371"/>
    <mergeCell ref="Y371:Z371"/>
    <mergeCell ref="AA373:AH373"/>
    <mergeCell ref="B374:Q374"/>
    <mergeCell ref="R374:T374"/>
    <mergeCell ref="U374:X374"/>
    <mergeCell ref="Y374:Z374"/>
    <mergeCell ref="AA374:AH374"/>
    <mergeCell ref="B373:Q373"/>
    <mergeCell ref="R373:T373"/>
    <mergeCell ref="U369:X369"/>
    <mergeCell ref="Y369:Z369"/>
    <mergeCell ref="AA371:AH371"/>
    <mergeCell ref="B372:Q372"/>
    <mergeCell ref="R372:T372"/>
    <mergeCell ref="U372:X372"/>
    <mergeCell ref="Y372:Z372"/>
    <mergeCell ref="AA372:AH372"/>
    <mergeCell ref="B371:Q371"/>
    <mergeCell ref="R371:T371"/>
    <mergeCell ref="Y367:Z367"/>
    <mergeCell ref="AA367:AH367"/>
    <mergeCell ref="AA369:AH369"/>
    <mergeCell ref="B370:Q370"/>
    <mergeCell ref="R370:T370"/>
    <mergeCell ref="U370:X370"/>
    <mergeCell ref="Y370:Z370"/>
    <mergeCell ref="AA370:AH370"/>
    <mergeCell ref="B369:Q369"/>
    <mergeCell ref="R369:T369"/>
    <mergeCell ref="B365:E367"/>
    <mergeCell ref="F365:Q365"/>
    <mergeCell ref="R365:T365"/>
    <mergeCell ref="U365:X365"/>
    <mergeCell ref="F367:Q367"/>
    <mergeCell ref="R367:T367"/>
    <mergeCell ref="U367:X367"/>
    <mergeCell ref="Y365:Z365"/>
    <mergeCell ref="AA365:AH365"/>
    <mergeCell ref="F366:Q366"/>
    <mergeCell ref="R366:T366"/>
    <mergeCell ref="U366:X366"/>
    <mergeCell ref="Y366:Z366"/>
    <mergeCell ref="AA366:AH366"/>
    <mergeCell ref="AA363:AH363"/>
    <mergeCell ref="F364:Q364"/>
    <mergeCell ref="R364:T364"/>
    <mergeCell ref="U364:X364"/>
    <mergeCell ref="Y364:Z364"/>
    <mergeCell ref="AA364:AH364"/>
    <mergeCell ref="AA362:AH362"/>
    <mergeCell ref="B363:E364"/>
    <mergeCell ref="F363:Q363"/>
    <mergeCell ref="R363:T363"/>
    <mergeCell ref="U363:X363"/>
    <mergeCell ref="Y363:Z363"/>
    <mergeCell ref="B362:Q362"/>
    <mergeCell ref="R362:T362"/>
    <mergeCell ref="U362:X362"/>
    <mergeCell ref="Y362:Z362"/>
    <mergeCell ref="B360:Q360"/>
    <mergeCell ref="R360:T360"/>
    <mergeCell ref="U360:X360"/>
    <mergeCell ref="Y360:Z360"/>
    <mergeCell ref="AA360:AH360"/>
    <mergeCell ref="V361:AH361"/>
    <mergeCell ref="B358:Q358"/>
    <mergeCell ref="R358:T358"/>
    <mergeCell ref="U358:X358"/>
    <mergeCell ref="Y358:Z358"/>
    <mergeCell ref="AA358:AH358"/>
    <mergeCell ref="B359:Q359"/>
    <mergeCell ref="R359:T359"/>
    <mergeCell ref="U359:X359"/>
    <mergeCell ref="Y359:Z359"/>
    <mergeCell ref="AA359:AH359"/>
    <mergeCell ref="B355:Q355"/>
    <mergeCell ref="R355:T355"/>
    <mergeCell ref="U355:X355"/>
    <mergeCell ref="Y355:Z355"/>
    <mergeCell ref="AA355:AH355"/>
    <mergeCell ref="B357:Q357"/>
    <mergeCell ref="R357:T357"/>
    <mergeCell ref="U357:X357"/>
    <mergeCell ref="Y357:Z357"/>
    <mergeCell ref="AA357:AH357"/>
    <mergeCell ref="D353:Q353"/>
    <mergeCell ref="R353:T353"/>
    <mergeCell ref="U353:X353"/>
    <mergeCell ref="Y353:Z353"/>
    <mergeCell ref="AA353:AH353"/>
    <mergeCell ref="D354:Q354"/>
    <mergeCell ref="R354:T354"/>
    <mergeCell ref="U354:X354"/>
    <mergeCell ref="AA354:AH354"/>
    <mergeCell ref="D351:Q351"/>
    <mergeCell ref="R351:T351"/>
    <mergeCell ref="U351:X351"/>
    <mergeCell ref="Y351:Z351"/>
    <mergeCell ref="AA351:AH351"/>
    <mergeCell ref="D352:Q352"/>
    <mergeCell ref="R352:T352"/>
    <mergeCell ref="U352:X352"/>
    <mergeCell ref="AA352:AH352"/>
    <mergeCell ref="AA349:AH349"/>
    <mergeCell ref="D350:Q350"/>
    <mergeCell ref="R350:T350"/>
    <mergeCell ref="U350:X350"/>
    <mergeCell ref="AA350:AH350"/>
    <mergeCell ref="Y350:Z350"/>
    <mergeCell ref="AA347:AH347"/>
    <mergeCell ref="D348:Q348"/>
    <mergeCell ref="R348:T348"/>
    <mergeCell ref="U348:X348"/>
    <mergeCell ref="Y348:Z348"/>
    <mergeCell ref="AA348:AH348"/>
    <mergeCell ref="D347:Q347"/>
    <mergeCell ref="R347:T347"/>
    <mergeCell ref="U347:X347"/>
    <mergeCell ref="Y347:Z347"/>
    <mergeCell ref="Y352:Z352"/>
    <mergeCell ref="Y354:Z354"/>
    <mergeCell ref="D349:Q349"/>
    <mergeCell ref="R349:T349"/>
    <mergeCell ref="U349:X349"/>
    <mergeCell ref="Y349:Z349"/>
    <mergeCell ref="B346:C354"/>
    <mergeCell ref="D346:Q346"/>
    <mergeCell ref="R346:T346"/>
    <mergeCell ref="U346:X346"/>
    <mergeCell ref="Y345:Z345"/>
    <mergeCell ref="AA345:AH345"/>
    <mergeCell ref="Y346:Z346"/>
    <mergeCell ref="AA346:AH346"/>
    <mergeCell ref="Y343:Z343"/>
    <mergeCell ref="AA343:AH343"/>
    <mergeCell ref="F344:Q344"/>
    <mergeCell ref="R344:T344"/>
    <mergeCell ref="U344:X344"/>
    <mergeCell ref="Y344:Z344"/>
    <mergeCell ref="AA344:AH344"/>
    <mergeCell ref="B343:E345"/>
    <mergeCell ref="F343:Q343"/>
    <mergeCell ref="R343:T343"/>
    <mergeCell ref="U343:X343"/>
    <mergeCell ref="F345:Q345"/>
    <mergeCell ref="R345:T345"/>
    <mergeCell ref="U345:X345"/>
    <mergeCell ref="B341:E342"/>
    <mergeCell ref="F341:Q341"/>
    <mergeCell ref="R341:T341"/>
    <mergeCell ref="U341:X341"/>
    <mergeCell ref="Y341:Z341"/>
    <mergeCell ref="AA341:AH341"/>
    <mergeCell ref="F342:Q342"/>
    <mergeCell ref="R342:T342"/>
    <mergeCell ref="U342:X342"/>
    <mergeCell ref="Y342:Z342"/>
    <mergeCell ref="AA342:AH342"/>
    <mergeCell ref="V339:AH339"/>
    <mergeCell ref="B340:Q340"/>
    <mergeCell ref="R340:T340"/>
    <mergeCell ref="U340:X340"/>
    <mergeCell ref="Y340:Z340"/>
    <mergeCell ref="AA340:AH340"/>
    <mergeCell ref="Y338:Z338"/>
    <mergeCell ref="Y336:Z337"/>
    <mergeCell ref="AA336:AH336"/>
    <mergeCell ref="G337:Q337"/>
    <mergeCell ref="U337:X337"/>
    <mergeCell ref="AA337:AH337"/>
    <mergeCell ref="AA338:AH338"/>
    <mergeCell ref="B338:Q338"/>
    <mergeCell ref="R338:T338"/>
    <mergeCell ref="U338:X338"/>
    <mergeCell ref="B336:F337"/>
    <mergeCell ref="G336:Q336"/>
    <mergeCell ref="R336:T337"/>
    <mergeCell ref="U336:X336"/>
    <mergeCell ref="AA333:AH333"/>
    <mergeCell ref="B334:F335"/>
    <mergeCell ref="G334:Q334"/>
    <mergeCell ref="R334:T335"/>
    <mergeCell ref="U334:X334"/>
    <mergeCell ref="Y334:Z335"/>
    <mergeCell ref="AA334:AH334"/>
    <mergeCell ref="G335:Q335"/>
    <mergeCell ref="U335:X335"/>
    <mergeCell ref="AA335:AH335"/>
    <mergeCell ref="R331:T331"/>
    <mergeCell ref="U331:X331"/>
    <mergeCell ref="Y331:Z331"/>
    <mergeCell ref="AA331:AH331"/>
    <mergeCell ref="B332:F333"/>
    <mergeCell ref="R332:T332"/>
    <mergeCell ref="U332:X332"/>
    <mergeCell ref="Y332:Z332"/>
    <mergeCell ref="U333:X333"/>
    <mergeCell ref="Y333:Z333"/>
    <mergeCell ref="AA332:AH332"/>
    <mergeCell ref="R333:T333"/>
    <mergeCell ref="R329:T329"/>
    <mergeCell ref="U329:X329"/>
    <mergeCell ref="Y329:Z329"/>
    <mergeCell ref="AA329:AH329"/>
    <mergeCell ref="R330:T330"/>
    <mergeCell ref="U330:X330"/>
    <mergeCell ref="Y330:Z330"/>
    <mergeCell ref="AA330:AH330"/>
    <mergeCell ref="R328:T328"/>
    <mergeCell ref="U328:X328"/>
    <mergeCell ref="Y328:Z328"/>
    <mergeCell ref="AA328:AH328"/>
    <mergeCell ref="Y326:Z326"/>
    <mergeCell ref="AA326:AH326"/>
    <mergeCell ref="K327:M327"/>
    <mergeCell ref="N327:Q327"/>
    <mergeCell ref="U327:X327"/>
    <mergeCell ref="Y327:Z327"/>
    <mergeCell ref="AA327:AH327"/>
    <mergeCell ref="U325:X325"/>
    <mergeCell ref="R327:T327"/>
    <mergeCell ref="AA323:AH323"/>
    <mergeCell ref="R324:T324"/>
    <mergeCell ref="U324:X324"/>
    <mergeCell ref="Y324:Z324"/>
    <mergeCell ref="AA324:AH324"/>
    <mergeCell ref="AA325:AH325"/>
    <mergeCell ref="R326:T326"/>
    <mergeCell ref="U326:X326"/>
    <mergeCell ref="Y325:Z325"/>
    <mergeCell ref="AA321:AH321"/>
    <mergeCell ref="G322:J324"/>
    <mergeCell ref="K322:M322"/>
    <mergeCell ref="N322:Q322"/>
    <mergeCell ref="R322:T322"/>
    <mergeCell ref="AA322:AH322"/>
    <mergeCell ref="K323:M323"/>
    <mergeCell ref="G325:Q325"/>
    <mergeCell ref="R325:T325"/>
    <mergeCell ref="N323:Q323"/>
    <mergeCell ref="B321:C331"/>
    <mergeCell ref="D321:F324"/>
    <mergeCell ref="G321:Q321"/>
    <mergeCell ref="D325:F328"/>
    <mergeCell ref="G326:J328"/>
    <mergeCell ref="K326:M326"/>
    <mergeCell ref="N326:Q326"/>
    <mergeCell ref="R323:T323"/>
    <mergeCell ref="U323:X323"/>
    <mergeCell ref="Y323:Z323"/>
    <mergeCell ref="U322:X322"/>
    <mergeCell ref="Y322:Z322"/>
    <mergeCell ref="U318:X318"/>
    <mergeCell ref="Y318:Z318"/>
    <mergeCell ref="R321:T321"/>
    <mergeCell ref="U321:X321"/>
    <mergeCell ref="Y321:Z321"/>
    <mergeCell ref="U316:X316"/>
    <mergeCell ref="Y316:Z316"/>
    <mergeCell ref="AA318:AH318"/>
    <mergeCell ref="B320:Q320"/>
    <mergeCell ref="R320:T320"/>
    <mergeCell ref="U320:X320"/>
    <mergeCell ref="Y320:Z320"/>
    <mergeCell ref="AA320:AH320"/>
    <mergeCell ref="B318:Q318"/>
    <mergeCell ref="R318:T318"/>
    <mergeCell ref="C305:G305"/>
    <mergeCell ref="C306:G306"/>
    <mergeCell ref="AA316:AH316"/>
    <mergeCell ref="B317:Q317"/>
    <mergeCell ref="R317:T317"/>
    <mergeCell ref="U317:X317"/>
    <mergeCell ref="Y317:Z317"/>
    <mergeCell ref="AA317:AH317"/>
    <mergeCell ref="B316:Q316"/>
    <mergeCell ref="R316:T316"/>
    <mergeCell ref="AD314:AH314"/>
    <mergeCell ref="H306:Q306"/>
    <mergeCell ref="B313:AA313"/>
    <mergeCell ref="B314:G314"/>
    <mergeCell ref="X314:AA314"/>
    <mergeCell ref="B302:B306"/>
    <mergeCell ref="C302:G302"/>
    <mergeCell ref="H302:Q302"/>
    <mergeCell ref="Y302:AH302"/>
    <mergeCell ref="C304:G304"/>
    <mergeCell ref="H305:Q305"/>
    <mergeCell ref="T305:X305"/>
    <mergeCell ref="Y305:AH305"/>
    <mergeCell ref="S302:S305"/>
    <mergeCell ref="T302:X302"/>
    <mergeCell ref="H304:Q304"/>
    <mergeCell ref="T304:X304"/>
    <mergeCell ref="Y304:AH304"/>
    <mergeCell ref="AC298:AE298"/>
    <mergeCell ref="AF298:AH298"/>
    <mergeCell ref="C303:G303"/>
    <mergeCell ref="H303:Q303"/>
    <mergeCell ref="T303:X303"/>
    <mergeCell ref="Y303:AH303"/>
    <mergeCell ref="AC299:AE299"/>
    <mergeCell ref="AF299:AH299"/>
    <mergeCell ref="AC294:AE294"/>
    <mergeCell ref="AF294:AH294"/>
    <mergeCell ref="AC295:AE295"/>
    <mergeCell ref="AF295:AH295"/>
    <mergeCell ref="AC296:AE296"/>
    <mergeCell ref="AF296:AH296"/>
    <mergeCell ref="AC297:AE297"/>
    <mergeCell ref="AF297:AH297"/>
    <mergeCell ref="AC293:AE293"/>
    <mergeCell ref="AF293:AH293"/>
    <mergeCell ref="AC288:AE288"/>
    <mergeCell ref="AF288:AH288"/>
    <mergeCell ref="AC289:AE289"/>
    <mergeCell ref="AF289:AH289"/>
    <mergeCell ref="AC292:AE292"/>
    <mergeCell ref="AF292:AH292"/>
    <mergeCell ref="AC291:AE291"/>
    <mergeCell ref="AF291:AH291"/>
    <mergeCell ref="Y284:Z284"/>
    <mergeCell ref="AA284:AB284"/>
    <mergeCell ref="AC284:AD284"/>
    <mergeCell ref="AE284:AF284"/>
    <mergeCell ref="AC283:AD283"/>
    <mergeCell ref="AE283:AF283"/>
    <mergeCell ref="AG284:AH284"/>
    <mergeCell ref="AB286:AB299"/>
    <mergeCell ref="AC286:AE286"/>
    <mergeCell ref="AF286:AH286"/>
    <mergeCell ref="AC287:AE287"/>
    <mergeCell ref="AF287:AH287"/>
    <mergeCell ref="AC290:AE290"/>
    <mergeCell ref="AF290:AH290"/>
    <mergeCell ref="AC282:AD282"/>
    <mergeCell ref="AE282:AF282"/>
    <mergeCell ref="AG283:AH283"/>
    <mergeCell ref="C284:D284"/>
    <mergeCell ref="E284:F284"/>
    <mergeCell ref="G284:J284"/>
    <mergeCell ref="K284:P284"/>
    <mergeCell ref="Q284:X284"/>
    <mergeCell ref="Y283:Z283"/>
    <mergeCell ref="AA283:AB283"/>
    <mergeCell ref="AC281:AD281"/>
    <mergeCell ref="AE281:AF281"/>
    <mergeCell ref="AG282:AH282"/>
    <mergeCell ref="C283:D283"/>
    <mergeCell ref="E283:F283"/>
    <mergeCell ref="G283:J283"/>
    <mergeCell ref="K283:P283"/>
    <mergeCell ref="Q283:X283"/>
    <mergeCell ref="Y282:Z282"/>
    <mergeCell ref="AA282:AB282"/>
    <mergeCell ref="AC280:AD280"/>
    <mergeCell ref="AE280:AF280"/>
    <mergeCell ref="AG281:AH281"/>
    <mergeCell ref="C282:D282"/>
    <mergeCell ref="E282:F282"/>
    <mergeCell ref="G282:J282"/>
    <mergeCell ref="K282:P282"/>
    <mergeCell ref="Q282:X282"/>
    <mergeCell ref="Y281:Z281"/>
    <mergeCell ref="AA281:AB281"/>
    <mergeCell ref="AC279:AD279"/>
    <mergeCell ref="AE279:AF279"/>
    <mergeCell ref="AG280:AH280"/>
    <mergeCell ref="C281:D281"/>
    <mergeCell ref="E281:F281"/>
    <mergeCell ref="G281:J281"/>
    <mergeCell ref="K281:P281"/>
    <mergeCell ref="Q281:X281"/>
    <mergeCell ref="Y280:Z280"/>
    <mergeCell ref="AA280:AB280"/>
    <mergeCell ref="AC278:AD278"/>
    <mergeCell ref="AE278:AF278"/>
    <mergeCell ref="AG279:AH279"/>
    <mergeCell ref="C280:D280"/>
    <mergeCell ref="E280:F280"/>
    <mergeCell ref="G280:J280"/>
    <mergeCell ref="K280:P280"/>
    <mergeCell ref="Q280:X280"/>
    <mergeCell ref="Y279:Z279"/>
    <mergeCell ref="AA279:AB279"/>
    <mergeCell ref="AC277:AD277"/>
    <mergeCell ref="AE277:AF277"/>
    <mergeCell ref="AG278:AH278"/>
    <mergeCell ref="C279:D279"/>
    <mergeCell ref="E279:F279"/>
    <mergeCell ref="G279:J279"/>
    <mergeCell ref="K279:P279"/>
    <mergeCell ref="Q279:X279"/>
    <mergeCell ref="Y278:Z278"/>
    <mergeCell ref="AA278:AB278"/>
    <mergeCell ref="AC276:AD276"/>
    <mergeCell ref="AE276:AF276"/>
    <mergeCell ref="AG277:AH277"/>
    <mergeCell ref="C278:D278"/>
    <mergeCell ref="E278:F278"/>
    <mergeCell ref="G278:J278"/>
    <mergeCell ref="K278:P278"/>
    <mergeCell ref="Q278:X278"/>
    <mergeCell ref="Y277:Z277"/>
    <mergeCell ref="AA277:AB277"/>
    <mergeCell ref="AC275:AD275"/>
    <mergeCell ref="AE275:AF275"/>
    <mergeCell ref="AG276:AH276"/>
    <mergeCell ref="C277:D277"/>
    <mergeCell ref="E277:F277"/>
    <mergeCell ref="G277:J277"/>
    <mergeCell ref="K277:P277"/>
    <mergeCell ref="Q277:X277"/>
    <mergeCell ref="Y276:Z276"/>
    <mergeCell ref="AA276:AB276"/>
    <mergeCell ref="AC274:AD274"/>
    <mergeCell ref="AE274:AF274"/>
    <mergeCell ref="AG275:AH275"/>
    <mergeCell ref="C276:D276"/>
    <mergeCell ref="E276:F276"/>
    <mergeCell ref="G276:J276"/>
    <mergeCell ref="K276:P276"/>
    <mergeCell ref="Q276:X276"/>
    <mergeCell ref="Y275:Z275"/>
    <mergeCell ref="AA275:AB275"/>
    <mergeCell ref="AC273:AD273"/>
    <mergeCell ref="AE273:AF273"/>
    <mergeCell ref="AG274:AH274"/>
    <mergeCell ref="C275:D275"/>
    <mergeCell ref="E275:F275"/>
    <mergeCell ref="G275:J275"/>
    <mergeCell ref="K275:P275"/>
    <mergeCell ref="Q275:X275"/>
    <mergeCell ref="Y274:Z274"/>
    <mergeCell ref="AA274:AB274"/>
    <mergeCell ref="AC272:AD272"/>
    <mergeCell ref="AE272:AF272"/>
    <mergeCell ref="AG273:AH273"/>
    <mergeCell ref="C274:D274"/>
    <mergeCell ref="E274:F274"/>
    <mergeCell ref="G274:J274"/>
    <mergeCell ref="K274:P274"/>
    <mergeCell ref="Q274:X274"/>
    <mergeCell ref="Y273:Z273"/>
    <mergeCell ref="AA273:AB273"/>
    <mergeCell ref="AC271:AD271"/>
    <mergeCell ref="AE271:AF271"/>
    <mergeCell ref="AG272:AH272"/>
    <mergeCell ref="C273:D273"/>
    <mergeCell ref="E273:F273"/>
    <mergeCell ref="G273:J273"/>
    <mergeCell ref="K273:P273"/>
    <mergeCell ref="Q273:X273"/>
    <mergeCell ref="Y272:Z272"/>
    <mergeCell ref="AA272:AB272"/>
    <mergeCell ref="AC270:AD270"/>
    <mergeCell ref="AE270:AF270"/>
    <mergeCell ref="AG271:AH271"/>
    <mergeCell ref="C272:D272"/>
    <mergeCell ref="E272:F272"/>
    <mergeCell ref="G272:J272"/>
    <mergeCell ref="K272:P272"/>
    <mergeCell ref="Q272:X272"/>
    <mergeCell ref="Y271:Z271"/>
    <mergeCell ref="AA271:AB271"/>
    <mergeCell ref="AC269:AD269"/>
    <mergeCell ref="AE269:AF269"/>
    <mergeCell ref="AG270:AH270"/>
    <mergeCell ref="C271:D271"/>
    <mergeCell ref="E271:F271"/>
    <mergeCell ref="G271:J271"/>
    <mergeCell ref="K271:P271"/>
    <mergeCell ref="Q271:X271"/>
    <mergeCell ref="Y270:Z270"/>
    <mergeCell ref="AA270:AB270"/>
    <mergeCell ref="AC268:AD268"/>
    <mergeCell ref="AE268:AF268"/>
    <mergeCell ref="AG269:AH269"/>
    <mergeCell ref="C270:D270"/>
    <mergeCell ref="E270:F270"/>
    <mergeCell ref="G270:J270"/>
    <mergeCell ref="K270:P270"/>
    <mergeCell ref="Q270:X270"/>
    <mergeCell ref="Y269:Z269"/>
    <mergeCell ref="AA269:AB269"/>
    <mergeCell ref="AC267:AD267"/>
    <mergeCell ref="AE267:AF267"/>
    <mergeCell ref="AG268:AH268"/>
    <mergeCell ref="C269:D269"/>
    <mergeCell ref="E269:F269"/>
    <mergeCell ref="G269:J269"/>
    <mergeCell ref="K269:P269"/>
    <mergeCell ref="Q269:X269"/>
    <mergeCell ref="Y268:Z268"/>
    <mergeCell ref="AA268:AB268"/>
    <mergeCell ref="AC266:AD266"/>
    <mergeCell ref="AE266:AF266"/>
    <mergeCell ref="AG267:AH267"/>
    <mergeCell ref="C268:D268"/>
    <mergeCell ref="E268:F268"/>
    <mergeCell ref="G268:J268"/>
    <mergeCell ref="K268:P268"/>
    <mergeCell ref="Q268:X268"/>
    <mergeCell ref="Y267:Z267"/>
    <mergeCell ref="AA267:AB267"/>
    <mergeCell ref="AC265:AD265"/>
    <mergeCell ref="AE265:AF265"/>
    <mergeCell ref="AG266:AH266"/>
    <mergeCell ref="C267:D267"/>
    <mergeCell ref="E267:F267"/>
    <mergeCell ref="G267:J267"/>
    <mergeCell ref="K267:P267"/>
    <mergeCell ref="Q267:X267"/>
    <mergeCell ref="Y266:Z266"/>
    <mergeCell ref="AA266:AB266"/>
    <mergeCell ref="AC264:AD264"/>
    <mergeCell ref="AE264:AF264"/>
    <mergeCell ref="AG265:AH265"/>
    <mergeCell ref="C266:D266"/>
    <mergeCell ref="E266:F266"/>
    <mergeCell ref="G266:J266"/>
    <mergeCell ref="K266:P266"/>
    <mergeCell ref="Q266:X266"/>
    <mergeCell ref="Y265:Z265"/>
    <mergeCell ref="AA265:AB265"/>
    <mergeCell ref="AC263:AD263"/>
    <mergeCell ref="AE263:AF263"/>
    <mergeCell ref="AG264:AH264"/>
    <mergeCell ref="C265:D265"/>
    <mergeCell ref="E265:F265"/>
    <mergeCell ref="G265:J265"/>
    <mergeCell ref="K265:P265"/>
    <mergeCell ref="Q265:X265"/>
    <mergeCell ref="Y264:Z264"/>
    <mergeCell ref="AA264:AB264"/>
    <mergeCell ref="AC262:AD262"/>
    <mergeCell ref="AE262:AF262"/>
    <mergeCell ref="AG263:AH263"/>
    <mergeCell ref="C264:D264"/>
    <mergeCell ref="E264:F264"/>
    <mergeCell ref="G264:J264"/>
    <mergeCell ref="K264:P264"/>
    <mergeCell ref="Q264:X264"/>
    <mergeCell ref="Y263:Z263"/>
    <mergeCell ref="AA263:AB263"/>
    <mergeCell ref="AC261:AD261"/>
    <mergeCell ref="AE261:AF261"/>
    <mergeCell ref="AG262:AH262"/>
    <mergeCell ref="C263:D263"/>
    <mergeCell ref="E263:F263"/>
    <mergeCell ref="G263:J263"/>
    <mergeCell ref="K263:P263"/>
    <mergeCell ref="Q263:X263"/>
    <mergeCell ref="Y262:Z262"/>
    <mergeCell ref="AA262:AB262"/>
    <mergeCell ref="AC260:AD260"/>
    <mergeCell ref="AE260:AF260"/>
    <mergeCell ref="AG261:AH261"/>
    <mergeCell ref="C262:D262"/>
    <mergeCell ref="E262:F262"/>
    <mergeCell ref="G262:J262"/>
    <mergeCell ref="K262:P262"/>
    <mergeCell ref="Q262:X262"/>
    <mergeCell ref="Y261:Z261"/>
    <mergeCell ref="AA261:AB261"/>
    <mergeCell ref="AC258:AD259"/>
    <mergeCell ref="AE258:AF259"/>
    <mergeCell ref="AG260:AH260"/>
    <mergeCell ref="C261:D261"/>
    <mergeCell ref="E261:F261"/>
    <mergeCell ref="G261:J261"/>
    <mergeCell ref="K261:P261"/>
    <mergeCell ref="Q261:X261"/>
    <mergeCell ref="Y260:Z260"/>
    <mergeCell ref="AA260:AB260"/>
    <mergeCell ref="AG258:AH259"/>
    <mergeCell ref="C260:D260"/>
    <mergeCell ref="E260:F260"/>
    <mergeCell ref="G260:J260"/>
    <mergeCell ref="K260:P260"/>
    <mergeCell ref="Q260:X260"/>
    <mergeCell ref="K258:P259"/>
    <mergeCell ref="Q258:X259"/>
    <mergeCell ref="Y258:Z259"/>
    <mergeCell ref="AA258:AB259"/>
    <mergeCell ref="Q250:U250"/>
    <mergeCell ref="W250:AA250"/>
    <mergeCell ref="B258:B259"/>
    <mergeCell ref="C258:D259"/>
    <mergeCell ref="E258:F259"/>
    <mergeCell ref="G258:J259"/>
    <mergeCell ref="AC250:AF250"/>
    <mergeCell ref="AG250:AH250"/>
    <mergeCell ref="B249:H249"/>
    <mergeCell ref="I249:P249"/>
    <mergeCell ref="Q249:U249"/>
    <mergeCell ref="W249:AA249"/>
    <mergeCell ref="AC249:AF249"/>
    <mergeCell ref="AG249:AH249"/>
    <mergeCell ref="B250:H250"/>
    <mergeCell ref="I250:P250"/>
    <mergeCell ref="B248:H248"/>
    <mergeCell ref="I248:P248"/>
    <mergeCell ref="Q248:U248"/>
    <mergeCell ref="W248:AA248"/>
    <mergeCell ref="AC248:AF248"/>
    <mergeCell ref="AG248:AH248"/>
    <mergeCell ref="AC239:AD239"/>
    <mergeCell ref="AE239:AF239"/>
    <mergeCell ref="AG239:AH239"/>
    <mergeCell ref="AG244:AH247"/>
    <mergeCell ref="AG238:AH238"/>
    <mergeCell ref="B244:H247"/>
    <mergeCell ref="I244:P247"/>
    <mergeCell ref="Q244:AB245"/>
    <mergeCell ref="AC244:AF247"/>
    <mergeCell ref="Q246:V247"/>
    <mergeCell ref="W246:AB247"/>
    <mergeCell ref="I239:P239"/>
    <mergeCell ref="Q239:S239"/>
    <mergeCell ref="T239:V239"/>
    <mergeCell ref="AE237:AF237"/>
    <mergeCell ref="AG237:AH237"/>
    <mergeCell ref="B238:H238"/>
    <mergeCell ref="I238:P238"/>
    <mergeCell ref="Q238:S238"/>
    <mergeCell ref="T238:V238"/>
    <mergeCell ref="Z238:AA238"/>
    <mergeCell ref="AC238:AD238"/>
    <mergeCell ref="AE238:AF238"/>
    <mergeCell ref="Q237:S237"/>
    <mergeCell ref="Z237:AA237"/>
    <mergeCell ref="Q231:AD232"/>
    <mergeCell ref="B239:H239"/>
    <mergeCell ref="AC237:AD237"/>
    <mergeCell ref="W239:X239"/>
    <mergeCell ref="Z239:AA239"/>
    <mergeCell ref="B231:H236"/>
    <mergeCell ref="I231:P236"/>
    <mergeCell ref="T237:V237"/>
    <mergeCell ref="W237:X237"/>
    <mergeCell ref="W238:X238"/>
    <mergeCell ref="B237:H237"/>
    <mergeCell ref="I237:P237"/>
    <mergeCell ref="AG223:AH223"/>
    <mergeCell ref="AE231:AF236"/>
    <mergeCell ref="AG231:AH236"/>
    <mergeCell ref="Q233:V234"/>
    <mergeCell ref="W233:Y234"/>
    <mergeCell ref="Z233:AB234"/>
    <mergeCell ref="AC233:AD236"/>
    <mergeCell ref="B223:C223"/>
    <mergeCell ref="D223:F223"/>
    <mergeCell ref="G223:L223"/>
    <mergeCell ref="M223:T223"/>
    <mergeCell ref="AG221:AH221"/>
    <mergeCell ref="AA222:AB222"/>
    <mergeCell ref="Q235:S236"/>
    <mergeCell ref="T235:V236"/>
    <mergeCell ref="W235:AB236"/>
    <mergeCell ref="AD222:AE222"/>
    <mergeCell ref="AG222:AH222"/>
    <mergeCell ref="U223:W223"/>
    <mergeCell ref="X223:Z223"/>
    <mergeCell ref="AA223:AB223"/>
    <mergeCell ref="AD223:AE223"/>
    <mergeCell ref="AA221:AB221"/>
    <mergeCell ref="AD221:AE221"/>
    <mergeCell ref="U221:W221"/>
    <mergeCell ref="X221:Z221"/>
    <mergeCell ref="U222:W222"/>
    <mergeCell ref="X222:Z222"/>
    <mergeCell ref="B222:C222"/>
    <mergeCell ref="D222:F222"/>
    <mergeCell ref="G222:L222"/>
    <mergeCell ref="M222:T222"/>
    <mergeCell ref="B221:C221"/>
    <mergeCell ref="D221:F221"/>
    <mergeCell ref="G221:L221"/>
    <mergeCell ref="M221:T221"/>
    <mergeCell ref="B220:C220"/>
    <mergeCell ref="D220:F220"/>
    <mergeCell ref="G220:L220"/>
    <mergeCell ref="M220:T220"/>
    <mergeCell ref="AA217:AB217"/>
    <mergeCell ref="B219:C219"/>
    <mergeCell ref="D219:F219"/>
    <mergeCell ref="G219:L219"/>
    <mergeCell ref="M219:T219"/>
    <mergeCell ref="U219:W219"/>
    <mergeCell ref="X219:Z219"/>
    <mergeCell ref="U220:W220"/>
    <mergeCell ref="X220:Z220"/>
    <mergeCell ref="AG218:AH218"/>
    <mergeCell ref="AA219:AB219"/>
    <mergeCell ref="AG220:AH220"/>
    <mergeCell ref="AA220:AB220"/>
    <mergeCell ref="AD220:AE220"/>
    <mergeCell ref="AD219:AE219"/>
    <mergeCell ref="AG219:AH219"/>
    <mergeCell ref="AD217:AE217"/>
    <mergeCell ref="AG217:AH217"/>
    <mergeCell ref="B218:C218"/>
    <mergeCell ref="D218:F218"/>
    <mergeCell ref="G218:L218"/>
    <mergeCell ref="M218:T218"/>
    <mergeCell ref="U218:W218"/>
    <mergeCell ref="X218:Z218"/>
    <mergeCell ref="AA218:AB218"/>
    <mergeCell ref="AD218:AE218"/>
    <mergeCell ref="X216:Z216"/>
    <mergeCell ref="B217:C217"/>
    <mergeCell ref="D217:F217"/>
    <mergeCell ref="G217:L217"/>
    <mergeCell ref="M217:T217"/>
    <mergeCell ref="U217:W217"/>
    <mergeCell ref="X217:Z217"/>
    <mergeCell ref="AG216:AH216"/>
    <mergeCell ref="AD215:AE215"/>
    <mergeCell ref="X214:Z214"/>
    <mergeCell ref="B216:C216"/>
    <mergeCell ref="D216:F216"/>
    <mergeCell ref="G216:L216"/>
    <mergeCell ref="M216:T216"/>
    <mergeCell ref="AA216:AB216"/>
    <mergeCell ref="AD216:AE216"/>
    <mergeCell ref="U216:W216"/>
    <mergeCell ref="AG215:AH215"/>
    <mergeCell ref="AA214:AB214"/>
    <mergeCell ref="AD214:AE214"/>
    <mergeCell ref="B214:C214"/>
    <mergeCell ref="D214:F214"/>
    <mergeCell ref="G214:L214"/>
    <mergeCell ref="AG214:AH214"/>
    <mergeCell ref="U215:W215"/>
    <mergeCell ref="X215:Z215"/>
    <mergeCell ref="AA215:AB215"/>
    <mergeCell ref="U214:W214"/>
    <mergeCell ref="U209:AF209"/>
    <mergeCell ref="B215:C215"/>
    <mergeCell ref="D215:F215"/>
    <mergeCell ref="G215:L215"/>
    <mergeCell ref="M215:T215"/>
    <mergeCell ref="M214:T214"/>
    <mergeCell ref="B209:C213"/>
    <mergeCell ref="D209:F213"/>
    <mergeCell ref="G209:L213"/>
    <mergeCell ref="M209:T213"/>
    <mergeCell ref="AG209:AH213"/>
    <mergeCell ref="U210:AC210"/>
    <mergeCell ref="AD210:AF210"/>
    <mergeCell ref="U211:W213"/>
    <mergeCell ref="X211:Z213"/>
    <mergeCell ref="AA211:AC213"/>
    <mergeCell ref="AD211:AF213"/>
    <mergeCell ref="AG198:AH198"/>
    <mergeCell ref="T196:W196"/>
    <mergeCell ref="X196:Z196"/>
    <mergeCell ref="B199:I199"/>
    <mergeCell ref="J199:S199"/>
    <mergeCell ref="T199:W199"/>
    <mergeCell ref="X199:Z199"/>
    <mergeCell ref="AA199:AC199"/>
    <mergeCell ref="AD199:AF199"/>
    <mergeCell ref="AG199:AH199"/>
    <mergeCell ref="B198:I198"/>
    <mergeCell ref="J198:S198"/>
    <mergeCell ref="AA196:AC196"/>
    <mergeCell ref="AD196:AF196"/>
    <mergeCell ref="T198:W198"/>
    <mergeCell ref="X198:Z198"/>
    <mergeCell ref="AA198:AC198"/>
    <mergeCell ref="AD198:AF198"/>
    <mergeCell ref="AG196:AH196"/>
    <mergeCell ref="B197:I197"/>
    <mergeCell ref="J197:S197"/>
    <mergeCell ref="T197:W197"/>
    <mergeCell ref="X197:Z197"/>
    <mergeCell ref="AA197:AC197"/>
    <mergeCell ref="AD197:AF197"/>
    <mergeCell ref="AG197:AH197"/>
    <mergeCell ref="B196:I196"/>
    <mergeCell ref="J196:S196"/>
    <mergeCell ref="AG193:AH193"/>
    <mergeCell ref="B194:I194"/>
    <mergeCell ref="J194:W194"/>
    <mergeCell ref="X194:Z194"/>
    <mergeCell ref="AA194:AC194"/>
    <mergeCell ref="E193:I193"/>
    <mergeCell ref="J193:W193"/>
    <mergeCell ref="AD194:AF194"/>
    <mergeCell ref="AG194:AH194"/>
    <mergeCell ref="B191:D193"/>
    <mergeCell ref="B189:D190"/>
    <mergeCell ref="E189:I189"/>
    <mergeCell ref="J189:W189"/>
    <mergeCell ref="X189:Z189"/>
    <mergeCell ref="E190:I190"/>
    <mergeCell ref="J190:W190"/>
    <mergeCell ref="X190:Z190"/>
    <mergeCell ref="AG191:AH192"/>
    <mergeCell ref="AD192:AF192"/>
    <mergeCell ref="AG190:AH190"/>
    <mergeCell ref="AA189:AC189"/>
    <mergeCell ref="AD189:AF189"/>
    <mergeCell ref="AA191:AC192"/>
    <mergeCell ref="AG189:AH189"/>
    <mergeCell ref="AA190:AC190"/>
    <mergeCell ref="AD190:AF190"/>
    <mergeCell ref="AD191:AF191"/>
    <mergeCell ref="E191:I192"/>
    <mergeCell ref="J191:W192"/>
    <mergeCell ref="X191:Z192"/>
    <mergeCell ref="X193:Z193"/>
    <mergeCell ref="AA193:AC193"/>
    <mergeCell ref="AD193:AF193"/>
    <mergeCell ref="AG187:AH187"/>
    <mergeCell ref="E188:I188"/>
    <mergeCell ref="J188:W188"/>
    <mergeCell ref="X188:Z188"/>
    <mergeCell ref="AA188:AC188"/>
    <mergeCell ref="AD188:AF188"/>
    <mergeCell ref="AG188:AH188"/>
    <mergeCell ref="AA187:AC187"/>
    <mergeCell ref="AD187:AF187"/>
    <mergeCell ref="B187:D188"/>
    <mergeCell ref="E187:I187"/>
    <mergeCell ref="J187:W187"/>
    <mergeCell ref="X187:Z187"/>
    <mergeCell ref="B186:I186"/>
    <mergeCell ref="J186:W186"/>
    <mergeCell ref="X186:Z186"/>
    <mergeCell ref="AA186:AC186"/>
    <mergeCell ref="B185:I185"/>
    <mergeCell ref="J185:W185"/>
    <mergeCell ref="X185:Z185"/>
    <mergeCell ref="AA185:AC185"/>
    <mergeCell ref="AD184:AF184"/>
    <mergeCell ref="AG184:AH184"/>
    <mergeCell ref="AD186:AF186"/>
    <mergeCell ref="AG186:AH186"/>
    <mergeCell ref="AD185:AF185"/>
    <mergeCell ref="AG185:AH185"/>
    <mergeCell ref="B184:I184"/>
    <mergeCell ref="J184:W184"/>
    <mergeCell ref="X184:Z184"/>
    <mergeCell ref="AA184:AC184"/>
    <mergeCell ref="AD180:AH180"/>
    <mergeCell ref="B178:I178"/>
    <mergeCell ref="J178:S178"/>
    <mergeCell ref="T178:W178"/>
    <mergeCell ref="X178:Z178"/>
    <mergeCell ref="AA178:AC178"/>
    <mergeCell ref="AD178:AF178"/>
    <mergeCell ref="AG178:AH178"/>
    <mergeCell ref="B176:I176"/>
    <mergeCell ref="J176:S176"/>
    <mergeCell ref="K180:V180"/>
    <mergeCell ref="X180:AB180"/>
    <mergeCell ref="AA177:AC177"/>
    <mergeCell ref="AD177:AF177"/>
    <mergeCell ref="AG177:AH177"/>
    <mergeCell ref="B175:I175"/>
    <mergeCell ref="J175:S175"/>
    <mergeCell ref="T177:W177"/>
    <mergeCell ref="X177:Z177"/>
    <mergeCell ref="B177:I177"/>
    <mergeCell ref="J177:S177"/>
    <mergeCell ref="T175:W175"/>
    <mergeCell ref="AA175:AC175"/>
    <mergeCell ref="AD175:AF175"/>
    <mergeCell ref="AG175:AH175"/>
    <mergeCell ref="AA176:AC176"/>
    <mergeCell ref="AD176:AF176"/>
    <mergeCell ref="AG176:AH176"/>
    <mergeCell ref="AG170:AH171"/>
    <mergeCell ref="AD171:AF171"/>
    <mergeCell ref="AD172:AF172"/>
    <mergeCell ref="AG172:AH172"/>
    <mergeCell ref="T176:W176"/>
    <mergeCell ref="X176:Z176"/>
    <mergeCell ref="J173:W173"/>
    <mergeCell ref="X173:Z173"/>
    <mergeCell ref="X175:Z175"/>
    <mergeCell ref="AA173:AC173"/>
    <mergeCell ref="E172:I172"/>
    <mergeCell ref="J172:W172"/>
    <mergeCell ref="X172:Z172"/>
    <mergeCell ref="AA172:AC172"/>
    <mergeCell ref="B173:I173"/>
    <mergeCell ref="AD173:AF173"/>
    <mergeCell ref="AG173:AH173"/>
    <mergeCell ref="AG168:AH168"/>
    <mergeCell ref="E169:I169"/>
    <mergeCell ref="J169:W169"/>
    <mergeCell ref="X169:Z169"/>
    <mergeCell ref="AA169:AC169"/>
    <mergeCell ref="AD169:AF169"/>
    <mergeCell ref="AG169:AH169"/>
    <mergeCell ref="AA168:AC168"/>
    <mergeCell ref="AA170:AC171"/>
    <mergeCell ref="AD170:AF170"/>
    <mergeCell ref="B170:D172"/>
    <mergeCell ref="E170:I171"/>
    <mergeCell ref="J170:W171"/>
    <mergeCell ref="X170:Z171"/>
    <mergeCell ref="B168:D169"/>
    <mergeCell ref="E168:I168"/>
    <mergeCell ref="J168:W168"/>
    <mergeCell ref="X168:Z168"/>
    <mergeCell ref="AD168:AF168"/>
    <mergeCell ref="AG166:AH166"/>
    <mergeCell ref="E167:I167"/>
    <mergeCell ref="J167:W167"/>
    <mergeCell ref="X167:Z167"/>
    <mergeCell ref="AA167:AC167"/>
    <mergeCell ref="AD167:AF167"/>
    <mergeCell ref="AG167:AH167"/>
    <mergeCell ref="AA166:AC166"/>
    <mergeCell ref="AD166:AF166"/>
    <mergeCell ref="X165:Z165"/>
    <mergeCell ref="AA165:AC165"/>
    <mergeCell ref="B166:D167"/>
    <mergeCell ref="E166:I166"/>
    <mergeCell ref="J166:W166"/>
    <mergeCell ref="X166:Z166"/>
    <mergeCell ref="AD165:AF165"/>
    <mergeCell ref="AG165:AH165"/>
    <mergeCell ref="B164:I164"/>
    <mergeCell ref="J164:W164"/>
    <mergeCell ref="X164:Z164"/>
    <mergeCell ref="AA164:AC164"/>
    <mergeCell ref="AD164:AF164"/>
    <mergeCell ref="AG164:AH164"/>
    <mergeCell ref="B165:I165"/>
    <mergeCell ref="J165:W165"/>
    <mergeCell ref="B163:I163"/>
    <mergeCell ref="J163:W163"/>
    <mergeCell ref="X163:Z163"/>
    <mergeCell ref="AA163:AC163"/>
    <mergeCell ref="AD163:AF163"/>
    <mergeCell ref="AG163:AH163"/>
    <mergeCell ref="B146:C146"/>
    <mergeCell ref="D146:I146"/>
    <mergeCell ref="X146:Y146"/>
    <mergeCell ref="Z146:AG146"/>
    <mergeCell ref="C156:J156"/>
    <mergeCell ref="K156:M156"/>
    <mergeCell ref="R156:W156"/>
    <mergeCell ref="X156:Z156"/>
    <mergeCell ref="B145:C145"/>
    <mergeCell ref="D145:I145"/>
    <mergeCell ref="J145:M145"/>
    <mergeCell ref="N145:T145"/>
    <mergeCell ref="U145:W145"/>
    <mergeCell ref="X145:AH145"/>
    <mergeCell ref="B142:C143"/>
    <mergeCell ref="D142:I143"/>
    <mergeCell ref="J142:AH142"/>
    <mergeCell ref="J143:AH143"/>
    <mergeCell ref="B144:C144"/>
    <mergeCell ref="D144:I144"/>
    <mergeCell ref="J144:M144"/>
    <mergeCell ref="N144:T144"/>
    <mergeCell ref="U144:W144"/>
    <mergeCell ref="X144:AH144"/>
    <mergeCell ref="V140:Z140"/>
    <mergeCell ref="AA140:AD140"/>
    <mergeCell ref="AE140:AH140"/>
    <mergeCell ref="AE141:AH141"/>
    <mergeCell ref="AE138:AH138"/>
    <mergeCell ref="J139:O139"/>
    <mergeCell ref="P139:U139"/>
    <mergeCell ref="V139:Z139"/>
    <mergeCell ref="AA139:AD139"/>
    <mergeCell ref="AE139:AH139"/>
    <mergeCell ref="J138:O138"/>
    <mergeCell ref="P138:U138"/>
    <mergeCell ref="B138:C141"/>
    <mergeCell ref="D138:I141"/>
    <mergeCell ref="V138:Z138"/>
    <mergeCell ref="AA138:AD138"/>
    <mergeCell ref="J141:O141"/>
    <mergeCell ref="P141:U141"/>
    <mergeCell ref="V141:Z141"/>
    <mergeCell ref="AA141:AD141"/>
    <mergeCell ref="J140:O140"/>
    <mergeCell ref="P140:U140"/>
    <mergeCell ref="K134:S134"/>
    <mergeCell ref="K135:L135"/>
    <mergeCell ref="M135:AG135"/>
    <mergeCell ref="D136:I137"/>
    <mergeCell ref="Q129:X129"/>
    <mergeCell ref="K130:O130"/>
    <mergeCell ref="Q130:U130"/>
    <mergeCell ref="W130:AH130"/>
    <mergeCell ref="B136:C137"/>
    <mergeCell ref="B129:C131"/>
    <mergeCell ref="D129:I131"/>
    <mergeCell ref="K129:O129"/>
    <mergeCell ref="K131:L131"/>
    <mergeCell ref="M131:AG131"/>
    <mergeCell ref="B132:C135"/>
    <mergeCell ref="D132:I135"/>
    <mergeCell ref="K132:P132"/>
    <mergeCell ref="K133:S133"/>
    <mergeCell ref="B125:C125"/>
    <mergeCell ref="D125:I125"/>
    <mergeCell ref="J125:AH125"/>
    <mergeCell ref="B126:C128"/>
    <mergeCell ref="D126:I128"/>
    <mergeCell ref="K126:O126"/>
    <mergeCell ref="K127:N127"/>
    <mergeCell ref="K128:L128"/>
    <mergeCell ref="M128:AG128"/>
    <mergeCell ref="Z54:AH54"/>
    <mergeCell ref="P56:U56"/>
    <mergeCell ref="Z56:AI56"/>
    <mergeCell ref="B124:C124"/>
    <mergeCell ref="D124:I124"/>
    <mergeCell ref="J124:AH124"/>
    <mergeCell ref="N57:R57"/>
    <mergeCell ref="D64:E64"/>
    <mergeCell ref="F64:AF64"/>
    <mergeCell ref="P54:U54"/>
    <mergeCell ref="P46:X46"/>
    <mergeCell ref="P50:U50"/>
    <mergeCell ref="Z50:AI50"/>
    <mergeCell ref="P52:U52"/>
    <mergeCell ref="Z52:AI52"/>
    <mergeCell ref="L40:O40"/>
    <mergeCell ref="P40:AH40"/>
    <mergeCell ref="P44:AH44"/>
    <mergeCell ref="P41:AH41"/>
    <mergeCell ref="L43:O43"/>
    <mergeCell ref="P43:AH43"/>
    <mergeCell ref="Y36:Z36"/>
    <mergeCell ref="AA36:AB36"/>
    <mergeCell ref="AC36:AD36"/>
    <mergeCell ref="Y37:AH37"/>
    <mergeCell ref="AE36:AF36"/>
    <mergeCell ref="AG36:AH36"/>
    <mergeCell ref="P37:X37"/>
    <mergeCell ref="P35:X35"/>
    <mergeCell ref="Y35:Z35"/>
    <mergeCell ref="AA35:AB35"/>
    <mergeCell ref="AC35:AD35"/>
    <mergeCell ref="AE35:AF35"/>
    <mergeCell ref="AG35:AH35"/>
    <mergeCell ref="P36:X36"/>
    <mergeCell ref="AE34:AF34"/>
    <mergeCell ref="AG34:AH34"/>
    <mergeCell ref="AC33:AD33"/>
    <mergeCell ref="P33:X33"/>
    <mergeCell ref="Y33:Z33"/>
    <mergeCell ref="P34:X34"/>
    <mergeCell ref="Y34:Z34"/>
    <mergeCell ref="AA34:AB34"/>
    <mergeCell ref="AC34:AD34"/>
    <mergeCell ref="P30:R32"/>
    <mergeCell ref="S30:W30"/>
    <mergeCell ref="S32:W32"/>
    <mergeCell ref="AG33:AH33"/>
    <mergeCell ref="AE33:AF33"/>
    <mergeCell ref="Z28:AA28"/>
    <mergeCell ref="AB28:AC28"/>
    <mergeCell ref="AD28:AE28"/>
    <mergeCell ref="AA29:AH29"/>
    <mergeCell ref="Z30:AA30"/>
    <mergeCell ref="AF30:AH30"/>
    <mergeCell ref="AA31:AH31"/>
    <mergeCell ref="Z32:AA32"/>
    <mergeCell ref="AA33:AB33"/>
    <mergeCell ref="I28:L28"/>
    <mergeCell ref="P28:Q28"/>
    <mergeCell ref="R28:S28"/>
    <mergeCell ref="T28:U28"/>
    <mergeCell ref="V28:W28"/>
    <mergeCell ref="X28:Y28"/>
    <mergeCell ref="Q18:U18"/>
    <mergeCell ref="Q19:U19"/>
    <mergeCell ref="Q22:R22"/>
    <mergeCell ref="Q23:R23"/>
    <mergeCell ref="S23:AE23"/>
    <mergeCell ref="I26:L26"/>
    <mergeCell ref="P26:X26"/>
    <mergeCell ref="I12:L12"/>
    <mergeCell ref="P12:Q12"/>
    <mergeCell ref="S12:U12"/>
    <mergeCell ref="V12:X12"/>
    <mergeCell ref="P14:S14"/>
    <mergeCell ref="I16:L16"/>
    <mergeCell ref="P16:Q16"/>
    <mergeCell ref="I10:L10"/>
    <mergeCell ref="P10:X10"/>
    <mergeCell ref="A4:AH4"/>
    <mergeCell ref="I6:L6"/>
    <mergeCell ref="P6:Q6"/>
    <mergeCell ref="P8:X8"/>
  </mergeCells>
  <conditionalFormatting sqref="U334:X334">
    <cfRule type="expression" priority="89" dxfId="0" stopIfTrue="1">
      <formula>$AI$321=2</formula>
    </cfRule>
    <cfRule type="expression" priority="90" dxfId="29" stopIfTrue="1">
      <formula>AND($AI$321=0,U343&lt;&gt;"")</formula>
    </cfRule>
    <cfRule type="expression" priority="91" dxfId="0" stopIfTrue="1">
      <formula>$AI$321=0</formula>
    </cfRule>
  </conditionalFormatting>
  <conditionalFormatting sqref="U375:X376 V373:X373 U371:X372 U373:U374">
    <cfRule type="expression" priority="88" dxfId="0" stopIfTrue="1">
      <formula>$AI$321=2</formula>
    </cfRule>
  </conditionalFormatting>
  <conditionalFormatting sqref="U366:X366">
    <cfRule type="expression" priority="87" dxfId="14" stopIfTrue="1">
      <formula>AND($U$365&lt;&gt;"",$U$366="")</formula>
    </cfRule>
  </conditionalFormatting>
  <conditionalFormatting sqref="U365:X365">
    <cfRule type="expression" priority="86" dxfId="14" stopIfTrue="1">
      <formula>AND($U$366&lt;&gt;"",$U$365="")</formula>
    </cfRule>
  </conditionalFormatting>
  <conditionalFormatting sqref="U360:X360">
    <cfRule type="expression" priority="85" dxfId="0" stopIfTrue="1">
      <formula>$U$360=""</formula>
    </cfRule>
  </conditionalFormatting>
  <conditionalFormatting sqref="U358:X358">
    <cfRule type="expression" priority="84" dxfId="0" stopIfTrue="1">
      <formula>$U$358=""</formula>
    </cfRule>
  </conditionalFormatting>
  <conditionalFormatting sqref="U359:X359">
    <cfRule type="expression" priority="83" dxfId="0" stopIfTrue="1">
      <formula>$U$359=""</formula>
    </cfRule>
  </conditionalFormatting>
  <conditionalFormatting sqref="U355:X355">
    <cfRule type="expression" priority="82" dxfId="0" stopIfTrue="1">
      <formula>$U$355=""</formula>
    </cfRule>
  </conditionalFormatting>
  <conditionalFormatting sqref="U363:X363">
    <cfRule type="expression" priority="81" dxfId="14" stopIfTrue="1">
      <formula>$U$363=""</formula>
    </cfRule>
  </conditionalFormatting>
  <conditionalFormatting sqref="U364:X364 U367:X367">
    <cfRule type="expression" priority="80" dxfId="0" stopIfTrue="1">
      <formula>$U$363=""</formula>
    </cfRule>
  </conditionalFormatting>
  <conditionalFormatting sqref="C395:AH412">
    <cfRule type="expression" priority="79" dxfId="0" stopIfTrue="1">
      <formula>$AI$321=1</formula>
    </cfRule>
  </conditionalFormatting>
  <conditionalFormatting sqref="C387:AH393">
    <cfRule type="expression" priority="78" dxfId="0" stopIfTrue="1">
      <formula>AND($AI$321=0,$U$343="")</formula>
    </cfRule>
  </conditionalFormatting>
  <conditionalFormatting sqref="U338">
    <cfRule type="expression" priority="77" dxfId="14" stopIfTrue="1">
      <formula>$U$338=""</formula>
    </cfRule>
  </conditionalFormatting>
  <conditionalFormatting sqref="U342:X342">
    <cfRule type="expression" priority="76" dxfId="0" stopIfTrue="1">
      <formula>$U$341=""</formula>
    </cfRule>
  </conditionalFormatting>
  <conditionalFormatting sqref="U343:X345">
    <cfRule type="expression" priority="75" dxfId="0" stopIfTrue="1">
      <formula>$U$343=""</formula>
    </cfRule>
  </conditionalFormatting>
  <conditionalFormatting sqref="U336:X336">
    <cfRule type="expression" priority="73" dxfId="0" stopIfTrue="1">
      <formula>$AI$321=2</formula>
    </cfRule>
    <cfRule type="expression" priority="74" dxfId="0" stopIfTrue="1">
      <formula>$AI$321=0</formula>
    </cfRule>
  </conditionalFormatting>
  <conditionalFormatting sqref="U335:X335 U337:X337">
    <cfRule type="expression" priority="71" dxfId="89" stopIfTrue="1">
      <formula>$AI$321=2</formula>
    </cfRule>
    <cfRule type="expression" priority="72" dxfId="0" stopIfTrue="1">
      <formula>$AI$321=1</formula>
    </cfRule>
  </conditionalFormatting>
  <conditionalFormatting sqref="U318:X318">
    <cfRule type="expression" priority="70" dxfId="0" stopIfTrue="1">
      <formula>$U$317=""</formula>
    </cfRule>
  </conditionalFormatting>
  <conditionalFormatting sqref="N322:Q322">
    <cfRule type="expression" priority="67" dxfId="89" stopIfTrue="1">
      <formula>$AI$321=2</formula>
    </cfRule>
    <cfRule type="expression" priority="68" dxfId="89" stopIfTrue="1">
      <formula>$AI$321=1</formula>
    </cfRule>
    <cfRule type="expression" priority="69" dxfId="14" stopIfTrue="1">
      <formula>$N$322=""</formula>
    </cfRule>
  </conditionalFormatting>
  <conditionalFormatting sqref="U322:X322">
    <cfRule type="expression" priority="64" dxfId="89" stopIfTrue="1">
      <formula>$AI$321=2</formula>
    </cfRule>
    <cfRule type="expression" priority="65" dxfId="89" stopIfTrue="1">
      <formula>$AI$321=1</formula>
    </cfRule>
    <cfRule type="expression" priority="66" dxfId="14" stopIfTrue="1">
      <formula>$U$322=""</formula>
    </cfRule>
  </conditionalFormatting>
  <conditionalFormatting sqref="N323:Q323">
    <cfRule type="expression" priority="61" dxfId="89" stopIfTrue="1">
      <formula>$AI$321=2</formula>
    </cfRule>
    <cfRule type="expression" priority="62" dxfId="89" stopIfTrue="1">
      <formula>$AI$321=1</formula>
    </cfRule>
    <cfRule type="expression" priority="63" dxfId="14" stopIfTrue="1">
      <formula>$N$323=""</formula>
    </cfRule>
  </conditionalFormatting>
  <conditionalFormatting sqref="U323:X323">
    <cfRule type="expression" priority="58" dxfId="89" stopIfTrue="1">
      <formula>$AI$321=2</formula>
    </cfRule>
    <cfRule type="expression" priority="59" dxfId="89" stopIfTrue="1">
      <formula>$AI$321=1</formula>
    </cfRule>
    <cfRule type="expression" priority="60" dxfId="14" stopIfTrue="1">
      <formula>$U$323=""</formula>
    </cfRule>
  </conditionalFormatting>
  <conditionalFormatting sqref="N326:Q326">
    <cfRule type="expression" priority="55" dxfId="89" stopIfTrue="1">
      <formula>$AI$321=2</formula>
    </cfRule>
    <cfRule type="expression" priority="56" dxfId="89" stopIfTrue="1">
      <formula>$AI$321=1</formula>
    </cfRule>
    <cfRule type="expression" priority="57" dxfId="14" stopIfTrue="1">
      <formula>$N$326=""</formula>
    </cfRule>
  </conditionalFormatting>
  <conditionalFormatting sqref="U326:X326">
    <cfRule type="expression" priority="52" dxfId="89" stopIfTrue="1">
      <formula>$AI$321=2</formula>
    </cfRule>
    <cfRule type="expression" priority="53" dxfId="89" stopIfTrue="1">
      <formula>$AI$321=1</formula>
    </cfRule>
    <cfRule type="expression" priority="54" dxfId="14" stopIfTrue="1">
      <formula>$U$326=""</formula>
    </cfRule>
  </conditionalFormatting>
  <conditionalFormatting sqref="N327:Q327">
    <cfRule type="expression" priority="49" dxfId="89" stopIfTrue="1">
      <formula>$AI$321=2</formula>
    </cfRule>
    <cfRule type="expression" priority="50" dxfId="89" stopIfTrue="1">
      <formula>$AI$321=1</formula>
    </cfRule>
    <cfRule type="expression" priority="51" dxfId="14" stopIfTrue="1">
      <formula>$N$327=""</formula>
    </cfRule>
  </conditionalFormatting>
  <conditionalFormatting sqref="U327:X327">
    <cfRule type="expression" priority="46" dxfId="89" stopIfTrue="1">
      <formula>$AI$321=2</formula>
    </cfRule>
    <cfRule type="expression" priority="47" dxfId="89" stopIfTrue="1">
      <formula>$AI$321=1</formula>
    </cfRule>
    <cfRule type="expression" priority="48" dxfId="14" stopIfTrue="1">
      <formula>$U$327=""</formula>
    </cfRule>
  </conditionalFormatting>
  <conditionalFormatting sqref="AD314:AH314">
    <cfRule type="expression" priority="45" dxfId="14" stopIfTrue="1">
      <formula>$AD$314=""</formula>
    </cfRule>
  </conditionalFormatting>
  <conditionalFormatting sqref="U317:X317">
    <cfRule type="expression" priority="44" dxfId="14" stopIfTrue="1">
      <formula>$U$317=""</formula>
    </cfRule>
  </conditionalFormatting>
  <conditionalFormatting sqref="U330:X330">
    <cfRule type="expression" priority="43" dxfId="14" stopIfTrue="1">
      <formula>$U$330=""</formula>
    </cfRule>
  </conditionalFormatting>
  <conditionalFormatting sqref="U331:X331">
    <cfRule type="expression" priority="42" dxfId="14" stopIfTrue="1">
      <formula>$U$331=""</formula>
    </cfRule>
  </conditionalFormatting>
  <conditionalFormatting sqref="P26:X26">
    <cfRule type="expression" priority="41" dxfId="14" stopIfTrue="1">
      <formula>$P$26=""</formula>
    </cfRule>
  </conditionalFormatting>
  <conditionalFormatting sqref="P8:X8">
    <cfRule type="expression" priority="40" dxfId="14" stopIfTrue="1">
      <formula>$P$8=""</formula>
    </cfRule>
  </conditionalFormatting>
  <conditionalFormatting sqref="P10:X10">
    <cfRule type="expression" priority="39" dxfId="14" stopIfTrue="1">
      <formula>$P$10=""</formula>
    </cfRule>
  </conditionalFormatting>
  <conditionalFormatting sqref="Z30:AA30">
    <cfRule type="expression" priority="38" dxfId="14" stopIfTrue="1">
      <formula>$Z$30=""</formula>
    </cfRule>
  </conditionalFormatting>
  <conditionalFormatting sqref="P40:AH40">
    <cfRule type="expression" priority="37" dxfId="14" stopIfTrue="1">
      <formula>$P$40=""</formula>
    </cfRule>
  </conditionalFormatting>
  <conditionalFormatting sqref="U321:X321">
    <cfRule type="expression" priority="34" dxfId="0" stopIfTrue="1">
      <formula>$AI$321=2</formula>
    </cfRule>
    <cfRule type="expression" priority="35" dxfId="29" stopIfTrue="1">
      <formula>$AI$321=0</formula>
    </cfRule>
    <cfRule type="expression" priority="36" dxfId="14" stopIfTrue="1">
      <formula>$U$321=""</formula>
    </cfRule>
  </conditionalFormatting>
  <conditionalFormatting sqref="U325:X325">
    <cfRule type="expression" priority="31" dxfId="0" stopIfTrue="1">
      <formula>$AI$321=2</formula>
    </cfRule>
    <cfRule type="expression" priority="32" dxfId="29" stopIfTrue="1">
      <formula>$AI$321=0</formula>
    </cfRule>
    <cfRule type="expression" priority="33" dxfId="14" stopIfTrue="1">
      <formula>$U$325=""</formula>
    </cfRule>
  </conditionalFormatting>
  <conditionalFormatting sqref="U348:X348">
    <cfRule type="expression" priority="30" dxfId="0" stopIfTrue="1">
      <formula>OR($U$346="",$U$347="")</formula>
    </cfRule>
  </conditionalFormatting>
  <conditionalFormatting sqref="U346:X346">
    <cfRule type="expression" priority="29" dxfId="14" stopIfTrue="1">
      <formula>AND($U$346="",OR($U$347&lt;&gt;"",$U$349&lt;&gt;"",$U$350&lt;&gt;"",$U$351&lt;&gt;"",$U$352&lt;&gt;"",$U$353&lt;&gt;""))</formula>
    </cfRule>
  </conditionalFormatting>
  <conditionalFormatting sqref="U347:X347">
    <cfRule type="expression" priority="28" dxfId="14" stopIfTrue="1">
      <formula>AND($U$347="",OR($U$346&lt;&gt;"",$U$349&lt;&gt;"",$U$350&lt;&gt;"",$U$351&lt;&gt;"",$U$352&lt;&gt;"",$U$353&lt;&gt;""))</formula>
    </cfRule>
  </conditionalFormatting>
  <conditionalFormatting sqref="U349:X349">
    <cfRule type="expression" priority="27" dxfId="14" stopIfTrue="1">
      <formula>AND($U$349="",OR($U$346&lt;&gt;"",$U$347&lt;&gt;"",$U$350&lt;&gt;"",$U$351&lt;&gt;"",$U$352&lt;&gt;"",$U$353&lt;&gt;""))</formula>
    </cfRule>
  </conditionalFormatting>
  <conditionalFormatting sqref="U350:X350">
    <cfRule type="expression" priority="26" dxfId="14" stopIfTrue="1">
      <formula>AND($U$350="",OR($U$346&lt;&gt;"",$U$347&lt;&gt;"",$U$349&lt;&gt;"",$U$351&lt;&gt;"",$U$352&lt;&gt;"",$U$353&lt;&gt;""))</formula>
    </cfRule>
  </conditionalFormatting>
  <conditionalFormatting sqref="U351:X351">
    <cfRule type="expression" priority="25" dxfId="14" stopIfTrue="1">
      <formula>AND($U$351="",OR($U$346&lt;&gt;"",$U$347&lt;&gt;"",$U$349&lt;&gt;"",$U$350&lt;&gt;"",$U$352&lt;&gt;"",$U$353&lt;&gt;""))</formula>
    </cfRule>
  </conditionalFormatting>
  <conditionalFormatting sqref="U352:X352">
    <cfRule type="expression" priority="24" dxfId="14" stopIfTrue="1">
      <formula>AND($U$352="",OR($U$346&lt;&gt;"",$U$347&lt;&gt;"",$U$349&lt;&gt;"",$U$350&lt;&gt;"",$U$351&lt;&gt;"",$U$353&lt;&gt;""))</formula>
    </cfRule>
  </conditionalFormatting>
  <conditionalFormatting sqref="U353:X353">
    <cfRule type="expression" priority="23" dxfId="14" stopIfTrue="1">
      <formula>AND($U$353="",OR($U$346&lt;&gt;"",$U$347&lt;&gt;"",$U$349&lt;&gt;"",$U$350&lt;&gt;"",$U$351&lt;&gt;"",$U$352&lt;&gt;""))</formula>
    </cfRule>
  </conditionalFormatting>
  <conditionalFormatting sqref="P16:Q16">
    <cfRule type="expression" priority="22" dxfId="14" stopIfTrue="1">
      <formula>$P$16=""</formula>
    </cfRule>
  </conditionalFormatting>
  <conditionalFormatting sqref="P14:S14">
    <cfRule type="expression" priority="21" dxfId="14" stopIfTrue="1">
      <formula>$P$14=""</formula>
    </cfRule>
  </conditionalFormatting>
  <conditionalFormatting sqref="P12:Q12">
    <cfRule type="expression" priority="20" dxfId="12" stopIfTrue="1">
      <formula>$P$12=""</formula>
    </cfRule>
  </conditionalFormatting>
  <conditionalFormatting sqref="P41:AH41">
    <cfRule type="expression" priority="18" dxfId="12" stopIfTrue="1">
      <formula>$P$41=""</formula>
    </cfRule>
  </conditionalFormatting>
  <conditionalFormatting sqref="U332:X333">
    <cfRule type="expression" priority="17" dxfId="0" stopIfTrue="1">
      <formula>$P$43=""</formula>
    </cfRule>
  </conditionalFormatting>
  <conditionalFormatting sqref="U329:X329">
    <cfRule type="expression" priority="16" dxfId="14" stopIfTrue="1">
      <formula>$U$329=""</formula>
    </cfRule>
  </conditionalFormatting>
  <conditionalFormatting sqref="P46:X46">
    <cfRule type="expression" priority="15" dxfId="12" stopIfTrue="1">
      <formula>$P$46=""</formula>
    </cfRule>
  </conditionalFormatting>
  <conditionalFormatting sqref="U354:X354">
    <cfRule type="expression" priority="13" dxfId="0" stopIfTrue="1">
      <formula>$AA$433=""</formula>
    </cfRule>
  </conditionalFormatting>
  <conditionalFormatting sqref="C414:AH416">
    <cfRule type="expression" priority="12" dxfId="8" stopIfTrue="1">
      <formula>AND($AI$321&lt;&gt;2,$AA$415="")</formula>
    </cfRule>
  </conditionalFormatting>
  <conditionalFormatting sqref="C418:AH424">
    <cfRule type="expression" priority="11" dxfId="8" stopIfTrue="1">
      <formula>AND($AI$321&lt;&gt;2,$AA$423="")</formula>
    </cfRule>
  </conditionalFormatting>
  <conditionalFormatting sqref="C426:AH434">
    <cfRule type="expression" priority="10" dxfId="8" stopIfTrue="1">
      <formula>AND($AI$321&lt;&gt;2,$AA$433="")</formula>
    </cfRule>
  </conditionalFormatting>
  <conditionalFormatting sqref="C449:AH451">
    <cfRule type="expression" priority="9" dxfId="0" stopIfTrue="1">
      <formula>AND($U$338&lt;&gt;"",$AI$321&lt;&gt;2,$U$365="",$U$366="")</formula>
    </cfRule>
  </conditionalFormatting>
  <conditionalFormatting sqref="B258:AH284">
    <cfRule type="expression" priority="8" dxfId="0" stopIfTrue="1">
      <formula>AND($AI$321&lt;&gt;2,$AG$34&lt;&gt;"■",$AG$35&lt;&gt;"■")</formula>
    </cfRule>
  </conditionalFormatting>
  <conditionalFormatting sqref="B244:AH250">
    <cfRule type="expression" priority="7" dxfId="0" stopIfTrue="1">
      <formula>AND($AI$321&lt;&gt;2,$AE$34&lt;&gt;"■")</formula>
    </cfRule>
  </conditionalFormatting>
  <conditionalFormatting sqref="B231:AH239">
    <cfRule type="expression" priority="6" dxfId="0" stopIfTrue="1">
      <formula>AND($AI$321&lt;&gt;2,$AC$34&lt;&gt;"■")</formula>
    </cfRule>
  </conditionalFormatting>
  <conditionalFormatting sqref="B209:AH223">
    <cfRule type="expression" priority="5" dxfId="0" stopIfTrue="1">
      <formula>AND($AI$321&lt;&gt;2,$Y$34&lt;&gt;"■",$AA$34&lt;&gt;"■")</formula>
    </cfRule>
  </conditionalFormatting>
  <conditionalFormatting sqref="U324:X324 U328:X328">
    <cfRule type="expression" priority="178" dxfId="0" stopIfTrue="1">
      <formula>$AI$321=1</formula>
    </cfRule>
    <cfRule type="expression" priority="179" dxfId="0" stopIfTrue="1">
      <formula>$AI$321=2</formula>
    </cfRule>
  </conditionalFormatting>
  <conditionalFormatting sqref="U370:X370">
    <cfRule type="expression" priority="180" dxfId="0" stopIfTrue="1">
      <formula>$AI$321=2</formula>
    </cfRule>
  </conditionalFormatting>
  <conditionalFormatting sqref="V12:X12">
    <cfRule type="expression" priority="89" dxfId="14" stopIfTrue="1">
      <formula>AND(P12="既築",V12="")</formula>
    </cfRule>
  </conditionalFormatting>
  <dataValidations count="9">
    <dataValidation type="custom" allowBlank="1" showInputMessage="1" showErrorMessage="1" errorTitle="入力エラー" error="小数点は第二位まで、三位四捨五入で入力して下さい。" sqref="Z30:AA30">
      <formula1>Z30-ROUNDDOWN(Z30,2)=0</formula1>
    </dataValidation>
    <dataValidation type="custom" allowBlank="1" showInputMessage="1" showErrorMessage="1" errorTitle="入力エラー" error="小数点は第二位まで、三位以下切り捨てで入力して下さい。" sqref="P26:X26 U366:X366 R28:S28 V28:W28 Z28:AA28 AD28:AE28">
      <formula1>P26-ROUNDDOWN(P26,2)=0</formula1>
    </dataValidation>
    <dataValidation type="list" allowBlank="1" showInputMessage="1" showErrorMessage="1" sqref="W180 AC180 O146 W146 Y129 P129:P130 V130 AC34:AH35 C61:C64 J126:J137 T132:T134 Y34:AB37 AC37:AH37 S61:S62 P18:P23 P126:P127 J146">
      <formula1>"□,■"</formula1>
    </dataValidation>
    <dataValidation type="list" allowBlank="1" showInputMessage="1" showErrorMessage="1" sqref="AE237:AF239">
      <formula1>"無,有"</formula1>
    </dataValidation>
    <dataValidation allowBlank="1" showInputMessage="1" sqref="AC260:AC284 AD261:AD284"/>
    <dataValidation type="list" allowBlank="1" showInputMessage="1" showErrorMessage="1" sqref="F271:F284 E260:E284 F261:F269">
      <formula1>"A1,A2,B1,B2,C,D1,D2,E,F,G, "</formula1>
    </dataValidation>
    <dataValidation type="list" allowBlank="1" showInputMessage="1" sqref="Y260:Y284 Z261:Z284">
      <formula1>"○, "</formula1>
    </dataValidation>
    <dataValidation type="list" allowBlank="1" showInputMessage="1" showErrorMessage="1" sqref="W261:X284 AG185:AH194 AG197:AH199 B145:B146 B129 B136 B132 B126 AC237:AD239 AC248:AF250 AE260:AF284">
      <formula1>"○,　"</formula1>
    </dataValidation>
    <dataValidation type="list" allowBlank="1" showErrorMessage="1" sqref="P16:Q16">
      <formula1>"Ⅰa,Ⅰb,Ⅱ,Ⅲ,Ⅳa,Ⅳb,Ⅴ,Ⅵ"</formula1>
    </dataValidation>
  </dataValidations>
  <printOptions horizontalCentered="1"/>
  <pageMargins left="0.15748031496062992" right="0.15748031496062992" top="0.3937007874015748" bottom="0.2362204724409449" header="0.1968503937007874" footer="0.1968503937007874"/>
  <pageSetup horizontalDpi="600" verticalDpi="600" orientation="portrait" paperSize="9" scale="82" r:id="rId1"/>
  <headerFooter alignWithMargins="0">
    <oddHeader xml:space="preserve">&amp;RVERSION 1.1 </oddHeader>
  </headerFooter>
  <rowBreaks count="6" manualBreakCount="6">
    <brk id="66" max="34" man="1"/>
    <brk id="147" max="34" man="1"/>
    <brk id="200" max="34" man="1"/>
    <brk id="251" max="34" man="1"/>
    <brk id="306" max="34" man="1"/>
    <brk id="376" max="34" man="1"/>
  </rowBreaks>
  <ignoredErrors>
    <ignoredError sqref="P8 P10 P12" unlockedFormula="1"/>
    <ignoredError sqref="N384 A8 A12 A30 A48 A58 A70 A123 A151 A204 A310" numberStoredAsText="1"/>
  </ignoredErrors>
</worksheet>
</file>

<file path=xl/worksheets/sheet3.xml><?xml version="1.0" encoding="utf-8"?>
<worksheet xmlns="http://schemas.openxmlformats.org/spreadsheetml/2006/main" xmlns:r="http://schemas.openxmlformats.org/officeDocument/2006/relationships">
  <dimension ref="A1:N39"/>
  <sheetViews>
    <sheetView showGridLines="0" showZeros="0" view="pageBreakPreview" zoomScale="85" zoomScaleNormal="75" zoomScaleSheetLayoutView="85" zoomScalePageLayoutView="0" workbookViewId="0" topLeftCell="A1">
      <selection activeCell="A1" sqref="A1"/>
    </sheetView>
  </sheetViews>
  <sheetFormatPr defaultColWidth="9.00390625" defaultRowHeight="13.5"/>
  <cols>
    <col min="1" max="2" width="7.75390625" style="2" customWidth="1"/>
    <col min="3" max="3" width="5.625" style="2" customWidth="1"/>
    <col min="4" max="5" width="6.625" style="2" customWidth="1"/>
    <col min="6" max="6" width="5.625" style="2" customWidth="1"/>
    <col min="7" max="8" width="5.375" style="587" customWidth="1"/>
    <col min="9" max="12" width="5.50390625" style="588" customWidth="1"/>
    <col min="13" max="13" width="5.25390625" style="2" customWidth="1"/>
    <col min="14" max="14" width="33.50390625" style="2" customWidth="1"/>
    <col min="15" max="16384" width="9.00390625" style="2" customWidth="1"/>
  </cols>
  <sheetData>
    <row r="1" ht="13.5">
      <c r="N1" s="594">
        <f>'実施計画書'!AH1</f>
      </c>
    </row>
    <row r="2" spans="1:14" ht="21">
      <c r="A2" s="1325" t="s">
        <v>737</v>
      </c>
      <c r="B2" s="1325"/>
      <c r="C2" s="1325"/>
      <c r="D2" s="1325"/>
      <c r="E2" s="1325"/>
      <c r="F2" s="1325"/>
      <c r="G2" s="1325"/>
      <c r="H2" s="1325"/>
      <c r="I2" s="1325"/>
      <c r="J2" s="1325"/>
      <c r="K2" s="1325"/>
      <c r="L2" s="1325"/>
      <c r="M2" s="1325"/>
      <c r="N2" s="1325"/>
    </row>
    <row r="3" spans="1:14" ht="15" customHeight="1">
      <c r="A3" s="1"/>
      <c r="B3" s="1"/>
      <c r="C3" s="549"/>
      <c r="D3" s="549"/>
      <c r="E3" s="549"/>
      <c r="F3" s="549"/>
      <c r="G3" s="549"/>
      <c r="H3" s="549"/>
      <c r="I3" s="549"/>
      <c r="J3" s="549"/>
      <c r="K3" s="549"/>
      <c r="L3" s="549"/>
      <c r="M3" s="549"/>
      <c r="N3" s="549"/>
    </row>
    <row r="4" spans="1:14" ht="15.75" customHeight="1">
      <c r="A4" s="1" t="s">
        <v>738</v>
      </c>
      <c r="B4" s="1"/>
      <c r="C4" s="1"/>
      <c r="D4" s="1"/>
      <c r="E4" s="1"/>
      <c r="F4" s="1"/>
      <c r="G4" s="21"/>
      <c r="H4" s="21"/>
      <c r="I4" s="550"/>
      <c r="J4" s="550"/>
      <c r="K4" s="550"/>
      <c r="L4" s="550"/>
      <c r="M4" s="22"/>
      <c r="N4" s="1"/>
    </row>
    <row r="5" spans="1:14" ht="15.75" customHeight="1">
      <c r="A5" s="1" t="s">
        <v>739</v>
      </c>
      <c r="B5" s="1"/>
      <c r="C5" s="1"/>
      <c r="D5" s="1"/>
      <c r="E5" s="1"/>
      <c r="F5" s="1"/>
      <c r="G5" s="21"/>
      <c r="H5" s="21"/>
      <c r="I5" s="550"/>
      <c r="J5" s="550"/>
      <c r="K5" s="550"/>
      <c r="L5" s="550"/>
      <c r="M5" s="22"/>
      <c r="N5" s="1"/>
    </row>
    <row r="6" spans="1:14" ht="12" customHeight="1" thickBot="1">
      <c r="A6" s="1"/>
      <c r="B6" s="1"/>
      <c r="C6" s="1"/>
      <c r="D6" s="1"/>
      <c r="E6" s="1"/>
      <c r="F6" s="1"/>
      <c r="G6" s="551"/>
      <c r="H6" s="21"/>
      <c r="I6" s="550"/>
      <c r="J6" s="550"/>
      <c r="K6" s="550"/>
      <c r="L6" s="550"/>
      <c r="M6" s="22"/>
      <c r="N6" s="1"/>
    </row>
    <row r="7" spans="1:14" ht="24" customHeight="1" thickBot="1">
      <c r="A7" s="1326" t="s">
        <v>740</v>
      </c>
      <c r="B7" s="1327"/>
      <c r="C7" s="1327"/>
      <c r="D7" s="1327"/>
      <c r="E7" s="1327"/>
      <c r="F7" s="1327"/>
      <c r="G7" s="1328" t="s">
        <v>741</v>
      </c>
      <c r="H7" s="1329"/>
      <c r="I7" s="1328"/>
      <c r="J7" s="1328"/>
      <c r="K7" s="1328"/>
      <c r="L7" s="1328"/>
      <c r="M7" s="1328"/>
      <c r="N7" s="552" t="s">
        <v>742</v>
      </c>
    </row>
    <row r="8" spans="1:14" ht="21.75" customHeight="1" thickTop="1">
      <c r="A8" s="1330" t="s">
        <v>743</v>
      </c>
      <c r="B8" s="1333" t="s">
        <v>744</v>
      </c>
      <c r="C8" s="1334"/>
      <c r="D8" s="1334"/>
      <c r="E8" s="1334"/>
      <c r="F8" s="1334"/>
      <c r="G8" s="1334"/>
      <c r="H8" s="1334"/>
      <c r="I8" s="1334"/>
      <c r="J8" s="1334"/>
      <c r="K8" s="1334"/>
      <c r="L8" s="1334"/>
      <c r="M8" s="1334"/>
      <c r="N8" s="1335"/>
    </row>
    <row r="9" spans="1:14" ht="27" customHeight="1">
      <c r="A9" s="1331"/>
      <c r="B9" s="1336" t="s">
        <v>745</v>
      </c>
      <c r="C9" s="1338" t="s">
        <v>746</v>
      </c>
      <c r="D9" s="1339"/>
      <c r="E9" s="1339"/>
      <c r="F9" s="1339"/>
      <c r="G9" s="553" t="s">
        <v>747</v>
      </c>
      <c r="H9" s="554"/>
      <c r="I9" s="1340">
        <f>'開口部'!H32</f>
        <v>0</v>
      </c>
      <c r="J9" s="1340"/>
      <c r="K9" s="1340"/>
      <c r="L9" s="1340"/>
      <c r="M9" s="555" t="s">
        <v>264</v>
      </c>
      <c r="N9" s="556" t="s">
        <v>748</v>
      </c>
    </row>
    <row r="10" spans="1:14" ht="27" customHeight="1">
      <c r="A10" s="1331"/>
      <c r="B10" s="1337"/>
      <c r="C10" s="1342" t="s">
        <v>749</v>
      </c>
      <c r="D10" s="1343"/>
      <c r="E10" s="1343"/>
      <c r="F10" s="1343"/>
      <c r="G10" s="557" t="s">
        <v>747</v>
      </c>
      <c r="H10" s="558" t="s">
        <v>750</v>
      </c>
      <c r="I10" s="1344">
        <f>'開口部'!H65</f>
        <v>0</v>
      </c>
      <c r="J10" s="1344"/>
      <c r="K10" s="1344"/>
      <c r="L10" s="1344"/>
      <c r="M10" s="559" t="s">
        <v>264</v>
      </c>
      <c r="N10" s="560" t="s">
        <v>751</v>
      </c>
    </row>
    <row r="11" spans="1:14" ht="27" customHeight="1">
      <c r="A11" s="1331"/>
      <c r="B11" s="1336" t="s">
        <v>752</v>
      </c>
      <c r="C11" s="1338" t="s">
        <v>746</v>
      </c>
      <c r="D11" s="1339"/>
      <c r="E11" s="1339"/>
      <c r="F11" s="1339"/>
      <c r="G11" s="553" t="s">
        <v>747</v>
      </c>
      <c r="H11" s="554"/>
      <c r="I11" s="1340">
        <f>'断熱部'!H32</f>
        <v>0</v>
      </c>
      <c r="J11" s="1340"/>
      <c r="K11" s="1340"/>
      <c r="L11" s="1340"/>
      <c r="M11" s="555" t="s">
        <v>264</v>
      </c>
      <c r="N11" s="556" t="s">
        <v>753</v>
      </c>
    </row>
    <row r="12" spans="1:14" ht="27" customHeight="1">
      <c r="A12" s="1331"/>
      <c r="B12" s="1341"/>
      <c r="C12" s="1342" t="s">
        <v>749</v>
      </c>
      <c r="D12" s="1343"/>
      <c r="E12" s="1343"/>
      <c r="F12" s="1343"/>
      <c r="G12" s="561" t="s">
        <v>747</v>
      </c>
      <c r="H12" s="558" t="s">
        <v>750</v>
      </c>
      <c r="I12" s="1344">
        <f>'断熱部'!H65</f>
        <v>0</v>
      </c>
      <c r="J12" s="1344"/>
      <c r="K12" s="1344"/>
      <c r="L12" s="1344"/>
      <c r="M12" s="559" t="s">
        <v>264</v>
      </c>
      <c r="N12" s="560" t="s">
        <v>754</v>
      </c>
    </row>
    <row r="13" spans="1:14" ht="30" customHeight="1">
      <c r="A13" s="1331"/>
      <c r="B13" s="1321" t="s">
        <v>755</v>
      </c>
      <c r="C13" s="1322"/>
      <c r="D13" s="1322"/>
      <c r="E13" s="1322"/>
      <c r="F13" s="1322"/>
      <c r="G13" s="1323"/>
      <c r="H13" s="211"/>
      <c r="I13" s="1324">
        <f>(I9-I10)+(I11-I12)</f>
        <v>0</v>
      </c>
      <c r="J13" s="1324"/>
      <c r="K13" s="1324"/>
      <c r="L13" s="1324"/>
      <c r="M13" s="212" t="s">
        <v>264</v>
      </c>
      <c r="N13" s="562" t="s">
        <v>756</v>
      </c>
    </row>
    <row r="14" spans="1:14" ht="27" customHeight="1">
      <c r="A14" s="1331"/>
      <c r="B14" s="1348" t="s">
        <v>757</v>
      </c>
      <c r="C14" s="1349"/>
      <c r="D14" s="1349"/>
      <c r="E14" s="1349"/>
      <c r="F14" s="1349"/>
      <c r="G14" s="1354" t="s">
        <v>758</v>
      </c>
      <c r="H14" s="1355"/>
      <c r="I14" s="1355"/>
      <c r="J14" s="1355"/>
      <c r="K14" s="1355"/>
      <c r="L14" s="1355"/>
      <c r="M14" s="1356"/>
      <c r="N14" s="563"/>
    </row>
    <row r="15" spans="1:14" ht="27" customHeight="1">
      <c r="A15" s="1331"/>
      <c r="B15" s="1350"/>
      <c r="C15" s="1351"/>
      <c r="D15" s="1351"/>
      <c r="E15" s="1351"/>
      <c r="F15" s="1351"/>
      <c r="G15" s="1357"/>
      <c r="H15" s="1358"/>
      <c r="I15" s="564" t="s">
        <v>227</v>
      </c>
      <c r="J15" s="565" t="s">
        <v>759</v>
      </c>
      <c r="K15" s="1359"/>
      <c r="L15" s="1360"/>
      <c r="M15" s="566" t="s">
        <v>622</v>
      </c>
      <c r="N15" s="567" t="s">
        <v>760</v>
      </c>
    </row>
    <row r="16" spans="1:14" ht="27" customHeight="1">
      <c r="A16" s="1331"/>
      <c r="B16" s="1352"/>
      <c r="C16" s="1353"/>
      <c r="D16" s="1353"/>
      <c r="E16" s="1353"/>
      <c r="F16" s="1353"/>
      <c r="G16" s="561" t="s">
        <v>761</v>
      </c>
      <c r="H16" s="568"/>
      <c r="I16" s="1361">
        <f>ROUNDDOWN(G15*K15,0)</f>
        <v>0</v>
      </c>
      <c r="J16" s="1361"/>
      <c r="K16" s="1361"/>
      <c r="L16" s="1361"/>
      <c r="M16" s="569" t="s">
        <v>622</v>
      </c>
      <c r="N16" s="570" t="s">
        <v>762</v>
      </c>
    </row>
    <row r="17" spans="1:14" ht="30" customHeight="1">
      <c r="A17" s="1331"/>
      <c r="B17" s="1321" t="s">
        <v>763</v>
      </c>
      <c r="C17" s="1322"/>
      <c r="D17" s="1322"/>
      <c r="E17" s="1322"/>
      <c r="F17" s="1322"/>
      <c r="G17" s="1323"/>
      <c r="H17" s="211"/>
      <c r="I17" s="1324">
        <f>(I16)</f>
        <v>0</v>
      </c>
      <c r="J17" s="1324"/>
      <c r="K17" s="1324"/>
      <c r="L17" s="1324"/>
      <c r="M17" s="212" t="s">
        <v>264</v>
      </c>
      <c r="N17" s="562" t="s">
        <v>764</v>
      </c>
    </row>
    <row r="18" spans="1:14" ht="21.75" customHeight="1">
      <c r="A18" s="1331"/>
      <c r="B18" s="1362" t="s">
        <v>765</v>
      </c>
      <c r="C18" s="1363"/>
      <c r="D18" s="1363"/>
      <c r="E18" s="1363"/>
      <c r="F18" s="1363"/>
      <c r="G18" s="1363"/>
      <c r="H18" s="1363"/>
      <c r="I18" s="1363"/>
      <c r="J18" s="1363"/>
      <c r="K18" s="1363"/>
      <c r="L18" s="1363"/>
      <c r="M18" s="1363"/>
      <c r="N18" s="1364"/>
    </row>
    <row r="19" spans="1:14" ht="27" customHeight="1">
      <c r="A19" s="1331"/>
      <c r="B19" s="1365" t="s">
        <v>766</v>
      </c>
      <c r="C19" s="1366"/>
      <c r="D19" s="1366"/>
      <c r="E19" s="1366"/>
      <c r="F19" s="1366"/>
      <c r="G19" s="571" t="s">
        <v>747</v>
      </c>
      <c r="H19" s="572"/>
      <c r="I19" s="1367">
        <f>'開口部の断熱改修'!H57</f>
        <v>0</v>
      </c>
      <c r="J19" s="1367"/>
      <c r="K19" s="1367"/>
      <c r="L19" s="1367"/>
      <c r="M19" s="573" t="s">
        <v>264</v>
      </c>
      <c r="N19" s="574"/>
    </row>
    <row r="20" spans="1:14" ht="27" customHeight="1">
      <c r="A20" s="1331"/>
      <c r="B20" s="1365" t="s">
        <v>767</v>
      </c>
      <c r="C20" s="1366"/>
      <c r="D20" s="1366"/>
      <c r="E20" s="1366"/>
      <c r="F20" s="1366"/>
      <c r="G20" s="571" t="s">
        <v>747</v>
      </c>
      <c r="H20" s="572"/>
      <c r="I20" s="1367">
        <f>'断熱改修'!H57</f>
        <v>0</v>
      </c>
      <c r="J20" s="1367"/>
      <c r="K20" s="1367"/>
      <c r="L20" s="1367"/>
      <c r="M20" s="573" t="s">
        <v>264</v>
      </c>
      <c r="N20" s="574"/>
    </row>
    <row r="21" spans="1:14" ht="30" customHeight="1">
      <c r="A21" s="1332"/>
      <c r="B21" s="1345" t="s">
        <v>768</v>
      </c>
      <c r="C21" s="1346"/>
      <c r="D21" s="1346"/>
      <c r="E21" s="1346"/>
      <c r="F21" s="1346"/>
      <c r="G21" s="1347"/>
      <c r="H21" s="211"/>
      <c r="I21" s="1324">
        <f>SUM(I19:L20)</f>
        <v>0</v>
      </c>
      <c r="J21" s="1324"/>
      <c r="K21" s="1324"/>
      <c r="L21" s="1324"/>
      <c r="M21" s="212" t="s">
        <v>264</v>
      </c>
      <c r="N21" s="575"/>
    </row>
    <row r="22" spans="1:14" ht="27" customHeight="1">
      <c r="A22" s="1368" t="s">
        <v>769</v>
      </c>
      <c r="B22" s="1371" t="s">
        <v>770</v>
      </c>
      <c r="C22" s="1372"/>
      <c r="D22" s="1372"/>
      <c r="E22" s="1372"/>
      <c r="F22" s="1372"/>
      <c r="G22" s="571" t="s">
        <v>747</v>
      </c>
      <c r="H22" s="577"/>
      <c r="I22" s="1367">
        <f>'空調-高効率個別エアコン'!I51+'空調-その他'!I55</f>
        <v>0</v>
      </c>
      <c r="J22" s="1367"/>
      <c r="K22" s="1367"/>
      <c r="L22" s="1367"/>
      <c r="M22" s="569" t="s">
        <v>264</v>
      </c>
      <c r="N22" s="570"/>
    </row>
    <row r="23" spans="1:14" ht="27" customHeight="1">
      <c r="A23" s="1369"/>
      <c r="B23" s="1371" t="s">
        <v>771</v>
      </c>
      <c r="C23" s="1372"/>
      <c r="D23" s="1372"/>
      <c r="E23" s="1372"/>
      <c r="F23" s="1372"/>
      <c r="G23" s="571" t="s">
        <v>747</v>
      </c>
      <c r="H23" s="578"/>
      <c r="I23" s="1367">
        <f>'給湯-給湯能力別'!H48+'給湯-その他'!I55</f>
        <v>0</v>
      </c>
      <c r="J23" s="1367"/>
      <c r="K23" s="1367"/>
      <c r="L23" s="1367"/>
      <c r="M23" s="573" t="s">
        <v>264</v>
      </c>
      <c r="N23" s="570"/>
    </row>
    <row r="24" spans="1:14" ht="27" customHeight="1">
      <c r="A24" s="1369"/>
      <c r="B24" s="1371" t="s">
        <v>772</v>
      </c>
      <c r="C24" s="1372"/>
      <c r="D24" s="1372"/>
      <c r="E24" s="1372"/>
      <c r="F24" s="1372"/>
      <c r="G24" s="571" t="s">
        <v>747</v>
      </c>
      <c r="H24" s="578"/>
      <c r="I24" s="1367">
        <f>'照明'!I49</f>
        <v>0</v>
      </c>
      <c r="J24" s="1367"/>
      <c r="K24" s="1367"/>
      <c r="L24" s="1367"/>
      <c r="M24" s="573" t="s">
        <v>264</v>
      </c>
      <c r="N24" s="570"/>
    </row>
    <row r="25" spans="1:14" ht="27" customHeight="1">
      <c r="A25" s="1369"/>
      <c r="B25" s="1375" t="s">
        <v>524</v>
      </c>
      <c r="C25" s="1378" t="s">
        <v>773</v>
      </c>
      <c r="D25" s="1379"/>
      <c r="E25" s="1379"/>
      <c r="F25" s="1380"/>
      <c r="G25" s="553" t="s">
        <v>747</v>
      </c>
      <c r="H25" s="554"/>
      <c r="I25" s="1340">
        <f>'換気'!H31</f>
        <v>0</v>
      </c>
      <c r="J25" s="1340"/>
      <c r="K25" s="1340"/>
      <c r="L25" s="1340"/>
      <c r="M25" s="555" t="s">
        <v>264</v>
      </c>
      <c r="N25" s="556" t="s">
        <v>774</v>
      </c>
    </row>
    <row r="26" spans="1:14" ht="27" customHeight="1">
      <c r="A26" s="1369"/>
      <c r="B26" s="1376"/>
      <c r="C26" s="1382" t="s">
        <v>775</v>
      </c>
      <c r="D26" s="1383"/>
      <c r="E26" s="1383"/>
      <c r="F26" s="1384"/>
      <c r="G26" s="561" t="s">
        <v>747</v>
      </c>
      <c r="H26" s="579" t="s">
        <v>750</v>
      </c>
      <c r="I26" s="1344">
        <f>'換気'!H62</f>
        <v>0</v>
      </c>
      <c r="J26" s="1344"/>
      <c r="K26" s="1344"/>
      <c r="L26" s="1344"/>
      <c r="M26" s="569" t="s">
        <v>264</v>
      </c>
      <c r="N26" s="580" t="s">
        <v>776</v>
      </c>
    </row>
    <row r="27" spans="1:14" ht="30" customHeight="1">
      <c r="A27" s="1369"/>
      <c r="B27" s="1377"/>
      <c r="C27" s="1346" t="s">
        <v>777</v>
      </c>
      <c r="D27" s="1346"/>
      <c r="E27" s="1346"/>
      <c r="F27" s="1346"/>
      <c r="G27" s="1347"/>
      <c r="H27" s="211"/>
      <c r="I27" s="1324">
        <f>I25-I26</f>
        <v>0</v>
      </c>
      <c r="J27" s="1324"/>
      <c r="K27" s="1324"/>
      <c r="L27" s="1324"/>
      <c r="M27" s="212" t="s">
        <v>264</v>
      </c>
      <c r="N27" s="581" t="s">
        <v>778</v>
      </c>
    </row>
    <row r="28" spans="1:14" ht="30" customHeight="1">
      <c r="A28" s="1370"/>
      <c r="B28" s="1345" t="s">
        <v>779</v>
      </c>
      <c r="C28" s="1346"/>
      <c r="D28" s="1346"/>
      <c r="E28" s="1346"/>
      <c r="F28" s="1346"/>
      <c r="G28" s="1347"/>
      <c r="H28" s="211"/>
      <c r="I28" s="1324">
        <f>SUM(I22:L24)+(I27)</f>
        <v>0</v>
      </c>
      <c r="J28" s="1324"/>
      <c r="K28" s="1324"/>
      <c r="L28" s="1324"/>
      <c r="M28" s="212" t="s">
        <v>264</v>
      </c>
      <c r="N28" s="575"/>
    </row>
    <row r="29" spans="1:14" ht="27" customHeight="1">
      <c r="A29" s="1373" t="s">
        <v>780</v>
      </c>
      <c r="B29" s="1371" t="s">
        <v>259</v>
      </c>
      <c r="C29" s="1372"/>
      <c r="D29" s="1372"/>
      <c r="E29" s="1372"/>
      <c r="F29" s="1372"/>
      <c r="G29" s="571" t="s">
        <v>747</v>
      </c>
      <c r="H29" s="578"/>
      <c r="I29" s="1367">
        <f>プラスワン・システム!H52</f>
        <v>0</v>
      </c>
      <c r="J29" s="1367"/>
      <c r="K29" s="1367"/>
      <c r="L29" s="1367"/>
      <c r="M29" s="573" t="s">
        <v>264</v>
      </c>
      <c r="N29" s="582"/>
    </row>
    <row r="30" spans="1:14" ht="30" customHeight="1">
      <c r="A30" s="1374"/>
      <c r="B30" s="1345" t="s">
        <v>781</v>
      </c>
      <c r="C30" s="1346"/>
      <c r="D30" s="1346"/>
      <c r="E30" s="1346"/>
      <c r="F30" s="1346"/>
      <c r="G30" s="1347"/>
      <c r="H30" s="211"/>
      <c r="I30" s="1324">
        <f>I29</f>
        <v>0</v>
      </c>
      <c r="J30" s="1324"/>
      <c r="K30" s="1324"/>
      <c r="L30" s="1324"/>
      <c r="M30" s="212" t="s">
        <v>264</v>
      </c>
      <c r="N30" s="575"/>
    </row>
    <row r="31" spans="1:14" ht="27" customHeight="1">
      <c r="A31" s="1368" t="s">
        <v>782</v>
      </c>
      <c r="B31" s="1371" t="s">
        <v>783</v>
      </c>
      <c r="C31" s="1372"/>
      <c r="D31" s="1381">
        <f>'その他①'!F2</f>
        <v>0</v>
      </c>
      <c r="E31" s="1381"/>
      <c r="F31" s="576" t="s">
        <v>176</v>
      </c>
      <c r="G31" s="571" t="s">
        <v>747</v>
      </c>
      <c r="H31" s="578"/>
      <c r="I31" s="1367">
        <f>'その他①'!H57</f>
        <v>0</v>
      </c>
      <c r="J31" s="1367"/>
      <c r="K31" s="1367"/>
      <c r="L31" s="1367"/>
      <c r="M31" s="573" t="s">
        <v>264</v>
      </c>
      <c r="N31" s="582"/>
    </row>
    <row r="32" spans="1:14" ht="27" customHeight="1">
      <c r="A32" s="1369"/>
      <c r="B32" s="1371" t="s">
        <v>784</v>
      </c>
      <c r="C32" s="1372"/>
      <c r="D32" s="1381">
        <f>'その他②'!F2</f>
        <v>0</v>
      </c>
      <c r="E32" s="1381"/>
      <c r="F32" s="576" t="s">
        <v>176</v>
      </c>
      <c r="G32" s="571" t="s">
        <v>747</v>
      </c>
      <c r="H32" s="578"/>
      <c r="I32" s="1367">
        <f>'その他②'!H57</f>
        <v>0</v>
      </c>
      <c r="J32" s="1367"/>
      <c r="K32" s="1367"/>
      <c r="L32" s="1367"/>
      <c r="M32" s="573" t="s">
        <v>264</v>
      </c>
      <c r="N32" s="582"/>
    </row>
    <row r="33" spans="1:14" ht="27" customHeight="1">
      <c r="A33" s="1369"/>
      <c r="B33" s="1371" t="s">
        <v>785</v>
      </c>
      <c r="C33" s="1372"/>
      <c r="D33" s="1381">
        <f>'その他③'!F2</f>
        <v>0</v>
      </c>
      <c r="E33" s="1381"/>
      <c r="F33" s="576" t="s">
        <v>176</v>
      </c>
      <c r="G33" s="571" t="s">
        <v>747</v>
      </c>
      <c r="H33" s="578"/>
      <c r="I33" s="1367">
        <f>'その他③'!H57</f>
        <v>0</v>
      </c>
      <c r="J33" s="1367"/>
      <c r="K33" s="1367"/>
      <c r="L33" s="1367"/>
      <c r="M33" s="573" t="s">
        <v>264</v>
      </c>
      <c r="N33" s="582"/>
    </row>
    <row r="34" spans="1:14" ht="27" customHeight="1">
      <c r="A34" s="1369"/>
      <c r="B34" s="1371" t="s">
        <v>786</v>
      </c>
      <c r="C34" s="1372"/>
      <c r="D34" s="1381">
        <f>'その他④'!F2</f>
        <v>0</v>
      </c>
      <c r="E34" s="1381"/>
      <c r="F34" s="576" t="s">
        <v>176</v>
      </c>
      <c r="G34" s="571" t="s">
        <v>747</v>
      </c>
      <c r="H34" s="578"/>
      <c r="I34" s="1367">
        <f>'その他④'!H57</f>
        <v>0</v>
      </c>
      <c r="J34" s="1367"/>
      <c r="K34" s="1367"/>
      <c r="L34" s="1367"/>
      <c r="M34" s="573" t="s">
        <v>264</v>
      </c>
      <c r="N34" s="582"/>
    </row>
    <row r="35" spans="1:14" ht="27" customHeight="1">
      <c r="A35" s="1369"/>
      <c r="B35" s="1371" t="s">
        <v>787</v>
      </c>
      <c r="C35" s="1372"/>
      <c r="D35" s="1381">
        <f>'その他⑤'!F2</f>
        <v>0</v>
      </c>
      <c r="E35" s="1381"/>
      <c r="F35" s="576" t="s">
        <v>176</v>
      </c>
      <c r="G35" s="571" t="s">
        <v>747</v>
      </c>
      <c r="H35" s="578"/>
      <c r="I35" s="1367">
        <f>'その他⑤'!H57</f>
        <v>0</v>
      </c>
      <c r="J35" s="1367"/>
      <c r="K35" s="1367"/>
      <c r="L35" s="1367"/>
      <c r="M35" s="573" t="s">
        <v>264</v>
      </c>
      <c r="N35" s="582"/>
    </row>
    <row r="36" spans="1:14" ht="30" customHeight="1">
      <c r="A36" s="1370"/>
      <c r="B36" s="1345" t="s">
        <v>788</v>
      </c>
      <c r="C36" s="1346"/>
      <c r="D36" s="1346"/>
      <c r="E36" s="1346"/>
      <c r="F36" s="1346"/>
      <c r="G36" s="1347"/>
      <c r="H36" s="211"/>
      <c r="I36" s="1389">
        <f>SUM(I31:L35)</f>
        <v>0</v>
      </c>
      <c r="J36" s="1389"/>
      <c r="K36" s="1389"/>
      <c r="L36" s="1389"/>
      <c r="M36" s="212" t="s">
        <v>264</v>
      </c>
      <c r="N36" s="575"/>
    </row>
    <row r="37" spans="1:14" ht="30" customHeight="1" thickBot="1">
      <c r="A37" s="1385" t="s">
        <v>789</v>
      </c>
      <c r="B37" s="1386"/>
      <c r="C37" s="1386"/>
      <c r="D37" s="1386"/>
      <c r="E37" s="1386"/>
      <c r="F37" s="1386"/>
      <c r="G37" s="1387"/>
      <c r="H37" s="577"/>
      <c r="I37" s="1388">
        <f>I13+I17+I21+I28+I30+I36</f>
        <v>0</v>
      </c>
      <c r="J37" s="1388"/>
      <c r="K37" s="1388"/>
      <c r="L37" s="1388"/>
      <c r="M37" s="577" t="s">
        <v>264</v>
      </c>
      <c r="N37" s="570"/>
    </row>
    <row r="38" spans="1:14" ht="30" customHeight="1" thickBot="1">
      <c r="A38" s="1390" t="s">
        <v>790</v>
      </c>
      <c r="B38" s="1391"/>
      <c r="C38" s="1391"/>
      <c r="D38" s="1391"/>
      <c r="E38" s="1391"/>
      <c r="F38" s="1391"/>
      <c r="G38" s="1392"/>
      <c r="H38" s="583"/>
      <c r="I38" s="1393">
        <f>ROUNDDOWN(I37/2,0)</f>
        <v>0</v>
      </c>
      <c r="J38" s="1393"/>
      <c r="K38" s="1393"/>
      <c r="L38" s="1393"/>
      <c r="M38" s="583" t="s">
        <v>264</v>
      </c>
      <c r="N38" s="584" t="s">
        <v>791</v>
      </c>
    </row>
    <row r="39" spans="1:12" s="1" customFormat="1" ht="25.5" customHeight="1">
      <c r="A39" s="1" t="s">
        <v>792</v>
      </c>
      <c r="G39" s="585"/>
      <c r="H39" s="585"/>
      <c r="I39" s="586"/>
      <c r="J39" s="586"/>
      <c r="K39" s="586"/>
      <c r="L39" s="586"/>
    </row>
  </sheetData>
  <sheetProtection/>
  <mergeCells count="74">
    <mergeCell ref="A38:G38"/>
    <mergeCell ref="I38:L38"/>
    <mergeCell ref="B35:C35"/>
    <mergeCell ref="D35:E35"/>
    <mergeCell ref="I35:L35"/>
    <mergeCell ref="A37:G37"/>
    <mergeCell ref="I37:L37"/>
    <mergeCell ref="B33:C33"/>
    <mergeCell ref="D33:E33"/>
    <mergeCell ref="I33:L33"/>
    <mergeCell ref="I36:L36"/>
    <mergeCell ref="B34:C34"/>
    <mergeCell ref="D32:E32"/>
    <mergeCell ref="D34:E34"/>
    <mergeCell ref="I34:L34"/>
    <mergeCell ref="A31:A36"/>
    <mergeCell ref="B31:C31"/>
    <mergeCell ref="B32:C32"/>
    <mergeCell ref="B36:G36"/>
    <mergeCell ref="I32:L32"/>
    <mergeCell ref="I24:L24"/>
    <mergeCell ref="B25:B27"/>
    <mergeCell ref="C25:F25"/>
    <mergeCell ref="I25:L25"/>
    <mergeCell ref="D31:E31"/>
    <mergeCell ref="I31:L31"/>
    <mergeCell ref="I26:L26"/>
    <mergeCell ref="C26:F26"/>
    <mergeCell ref="C27:G27"/>
    <mergeCell ref="B20:F20"/>
    <mergeCell ref="I20:L20"/>
    <mergeCell ref="A29:A30"/>
    <mergeCell ref="B29:F29"/>
    <mergeCell ref="B28:G28"/>
    <mergeCell ref="I29:L29"/>
    <mergeCell ref="B30:G30"/>
    <mergeCell ref="I30:L30"/>
    <mergeCell ref="A22:A28"/>
    <mergeCell ref="B22:F22"/>
    <mergeCell ref="I22:L22"/>
    <mergeCell ref="B23:F23"/>
    <mergeCell ref="I23:L23"/>
    <mergeCell ref="B24:F24"/>
    <mergeCell ref="I27:L27"/>
    <mergeCell ref="I28:L28"/>
    <mergeCell ref="I17:L17"/>
    <mergeCell ref="B18:N18"/>
    <mergeCell ref="B19:F19"/>
    <mergeCell ref="I19:L19"/>
    <mergeCell ref="C10:F10"/>
    <mergeCell ref="I10:L10"/>
    <mergeCell ref="B21:G21"/>
    <mergeCell ref="I21:L21"/>
    <mergeCell ref="B14:F16"/>
    <mergeCell ref="G14:M14"/>
    <mergeCell ref="G15:H15"/>
    <mergeCell ref="K15:L15"/>
    <mergeCell ref="I16:L16"/>
    <mergeCell ref="B17:G17"/>
    <mergeCell ref="B11:B12"/>
    <mergeCell ref="C11:F11"/>
    <mergeCell ref="I11:L11"/>
    <mergeCell ref="C12:F12"/>
    <mergeCell ref="I12:L12"/>
    <mergeCell ref="B13:G13"/>
    <mergeCell ref="I13:L13"/>
    <mergeCell ref="A2:N2"/>
    <mergeCell ref="A7:F7"/>
    <mergeCell ref="G7:M7"/>
    <mergeCell ref="A8:A21"/>
    <mergeCell ref="B8:N8"/>
    <mergeCell ref="B9:B10"/>
    <mergeCell ref="C9:F9"/>
    <mergeCell ref="I9:L9"/>
  </mergeCells>
  <dataValidations count="1">
    <dataValidation type="custom" allowBlank="1" showInputMessage="1" showErrorMessage="1" errorTitle="入力エラー" error="小数点は第二位まで、三位以下切り捨てで入力して下さい。" sqref="G15:H15">
      <formula1>G15-ROUNDDOWN(G15,2)=0</formula1>
    </dataValidation>
  </dataValidations>
  <printOptions horizontalCentered="1"/>
  <pageMargins left="0.4724409448818898" right="0.4724409448818898" top="0.7086614173228347" bottom="0.4330708661417323" header="0.3937007874015748" footer="0.31496062992125984"/>
  <pageSetup horizontalDpi="600" verticalDpi="600" orientation="portrait" paperSize="9" scale="84" r:id="rId1"/>
  <headerFooter alignWithMargins="0">
    <oddHeader>&amp;R&amp;"ＭＳ 明朝,標準"&amp;13定型様式２</oddHeader>
  </headerFooter>
  <ignoredErrors>
    <ignoredError sqref="I31:I35 I29 I22:I26 I19:I20 I9:I12" unlockedFormula="1"/>
  </ignoredErrors>
</worksheet>
</file>

<file path=xl/worksheets/sheet4.xml><?xml version="1.0" encoding="utf-8"?>
<worksheet xmlns="http://schemas.openxmlformats.org/spreadsheetml/2006/main" xmlns:r="http://schemas.openxmlformats.org/officeDocument/2006/relationships">
  <dimension ref="A1:L66"/>
  <sheetViews>
    <sheetView view="pageBreakPreview" zoomScale="85" zoomScaleNormal="90" zoomScaleSheetLayoutView="85" zoomScalePageLayoutView="0" workbookViewId="0" topLeftCell="A1">
      <selection activeCell="A1" sqref="A1"/>
    </sheetView>
  </sheetViews>
  <sheetFormatPr defaultColWidth="9.00390625" defaultRowHeight="13.5"/>
  <cols>
    <col min="1" max="1" width="12.375" style="2" customWidth="1"/>
    <col min="2" max="2" width="8.125" style="2" bestFit="1" customWidth="1"/>
    <col min="3" max="4" width="20.50390625" style="2" customWidth="1"/>
    <col min="5" max="5" width="7.375" style="2" customWidth="1"/>
    <col min="6" max="6" width="6.875" style="2" customWidth="1"/>
    <col min="7" max="9" width="12.00390625" style="2" customWidth="1"/>
    <col min="10" max="10" width="13.375" style="2" customWidth="1"/>
    <col min="11" max="12" width="9.00390625" style="2" customWidth="1"/>
    <col min="13" max="13" width="47.75390625" style="2" customWidth="1"/>
    <col min="14" max="16384" width="9.00390625" style="2" customWidth="1"/>
  </cols>
  <sheetData>
    <row r="1" spans="1:10" ht="18">
      <c r="A1" s="29"/>
      <c r="B1" s="1"/>
      <c r="C1" s="1"/>
      <c r="D1" s="1"/>
      <c r="E1" s="1"/>
      <c r="F1" s="1"/>
      <c r="G1" s="1"/>
      <c r="H1" s="1"/>
      <c r="I1" s="1"/>
      <c r="J1" s="595">
        <f>'実施計画書'!AH1</f>
      </c>
    </row>
    <row r="2" spans="1:10" ht="21" customHeight="1">
      <c r="A2" s="1432" t="s">
        <v>52</v>
      </c>
      <c r="B2" s="1433"/>
      <c r="C2" s="1434"/>
      <c r="D2" s="1434"/>
      <c r="E2" s="1434"/>
      <c r="F2" s="1434"/>
      <c r="G2" s="1434"/>
      <c r="H2" s="1434"/>
      <c r="I2" s="1434"/>
      <c r="J2" s="1434"/>
    </row>
    <row r="3" spans="1:10" ht="15" customHeight="1">
      <c r="A3" s="1435" t="s">
        <v>53</v>
      </c>
      <c r="B3" s="1435"/>
      <c r="C3" s="1435"/>
      <c r="D3" s="1435"/>
      <c r="E3" s="1435"/>
      <c r="F3" s="1435"/>
      <c r="G3" s="1435"/>
      <c r="H3" s="1435"/>
      <c r="I3" s="1435"/>
      <c r="J3" s="1435"/>
    </row>
    <row r="4" spans="1:10" ht="15" customHeight="1">
      <c r="A4" s="3"/>
      <c r="B4" s="3"/>
      <c r="C4" s="3"/>
      <c r="D4" s="3"/>
      <c r="E4" s="3"/>
      <c r="F4" s="3"/>
      <c r="G4" s="3"/>
      <c r="H4" s="3"/>
      <c r="I4" s="3"/>
      <c r="J4" s="3"/>
    </row>
    <row r="5" spans="1:10" ht="14.25">
      <c r="A5" s="5" t="s">
        <v>28</v>
      </c>
      <c r="B5" s="6"/>
      <c r="C5" s="1"/>
      <c r="D5" s="1"/>
      <c r="E5" s="1"/>
      <c r="F5" s="1"/>
      <c r="G5" s="1"/>
      <c r="H5" s="1"/>
      <c r="I5" s="1"/>
      <c r="J5" s="7"/>
    </row>
    <row r="6" spans="1:10" ht="13.5">
      <c r="A6" s="8" t="s">
        <v>29</v>
      </c>
      <c r="B6" s="9"/>
      <c r="C6" s="1"/>
      <c r="D6" s="1"/>
      <c r="E6" s="1"/>
      <c r="F6" s="1"/>
      <c r="G6" s="1"/>
      <c r="H6" s="1"/>
      <c r="I6" s="1"/>
      <c r="J6" s="1"/>
    </row>
    <row r="7" spans="1:10" ht="14.25">
      <c r="A7" s="1"/>
      <c r="B7" s="6"/>
      <c r="C7" s="1"/>
      <c r="D7" s="1"/>
      <c r="E7" s="1"/>
      <c r="F7" s="1"/>
      <c r="G7" s="1"/>
      <c r="H7" s="1"/>
      <c r="I7" s="1"/>
      <c r="J7" s="7" t="s">
        <v>0</v>
      </c>
    </row>
    <row r="8" spans="1:10" ht="21" customHeight="1" thickBot="1">
      <c r="A8" s="10" t="s">
        <v>62</v>
      </c>
      <c r="B8" s="6"/>
      <c r="C8" s="1"/>
      <c r="D8" s="1"/>
      <c r="E8" s="1"/>
      <c r="F8" s="1"/>
      <c r="G8" s="1"/>
      <c r="H8" s="1"/>
      <c r="I8" s="1"/>
      <c r="J8" s="7" t="s">
        <v>30</v>
      </c>
    </row>
    <row r="9" spans="1:10" ht="27" customHeight="1">
      <c r="A9" s="168" t="s">
        <v>2</v>
      </c>
      <c r="B9" s="169" t="s">
        <v>3</v>
      </c>
      <c r="C9" s="170" t="s">
        <v>4</v>
      </c>
      <c r="D9" s="171" t="s">
        <v>23</v>
      </c>
      <c r="E9" s="172" t="s">
        <v>6</v>
      </c>
      <c r="F9" s="170" t="s">
        <v>7</v>
      </c>
      <c r="G9" s="173" t="s">
        <v>8</v>
      </c>
      <c r="H9" s="174" t="s">
        <v>25</v>
      </c>
      <c r="I9" s="175" t="s">
        <v>9</v>
      </c>
      <c r="J9" s="176" t="s">
        <v>10</v>
      </c>
    </row>
    <row r="10" spans="1:10" ht="16.5" customHeight="1">
      <c r="A10" s="1413" t="s">
        <v>54</v>
      </c>
      <c r="B10" s="11"/>
      <c r="C10" s="52"/>
      <c r="D10" s="110"/>
      <c r="E10" s="12"/>
      <c r="F10" s="153"/>
      <c r="G10" s="87"/>
      <c r="H10" s="82">
        <f>ROUNDDOWN(E10*G10,0)</f>
        <v>0</v>
      </c>
      <c r="I10" s="65"/>
      <c r="J10" s="142"/>
    </row>
    <row r="11" spans="1:10" ht="16.5" customHeight="1">
      <c r="A11" s="1414"/>
      <c r="B11" s="15"/>
      <c r="C11" s="53"/>
      <c r="D11" s="54"/>
      <c r="E11" s="16"/>
      <c r="F11" s="154"/>
      <c r="G11" s="88"/>
      <c r="H11" s="83">
        <f>ROUNDDOWN(E11*G11,0)</f>
        <v>0</v>
      </c>
      <c r="I11" s="63"/>
      <c r="J11" s="143"/>
    </row>
    <row r="12" spans="1:10" ht="16.5" customHeight="1">
      <c r="A12" s="1414"/>
      <c r="B12" s="15"/>
      <c r="C12" s="53"/>
      <c r="D12" s="54"/>
      <c r="E12" s="16"/>
      <c r="F12" s="154"/>
      <c r="G12" s="88"/>
      <c r="H12" s="83">
        <f aca="true" t="shared" si="0" ref="H12:H24">ROUNDDOWN(E12*G12,0)</f>
        <v>0</v>
      </c>
      <c r="I12" s="63"/>
      <c r="J12" s="143"/>
    </row>
    <row r="13" spans="1:10" ht="16.5" customHeight="1">
      <c r="A13" s="1414"/>
      <c r="B13" s="15"/>
      <c r="C13" s="53"/>
      <c r="D13" s="54"/>
      <c r="E13" s="16"/>
      <c r="F13" s="154"/>
      <c r="G13" s="88"/>
      <c r="H13" s="83">
        <f t="shared" si="0"/>
        <v>0</v>
      </c>
      <c r="I13" s="63"/>
      <c r="J13" s="143"/>
    </row>
    <row r="14" spans="1:10" ht="16.5" customHeight="1">
      <c r="A14" s="1414"/>
      <c r="B14" s="15"/>
      <c r="C14" s="53"/>
      <c r="D14" s="54"/>
      <c r="E14" s="16"/>
      <c r="F14" s="154"/>
      <c r="G14" s="88"/>
      <c r="H14" s="83">
        <f t="shared" si="0"/>
        <v>0</v>
      </c>
      <c r="I14" s="63"/>
      <c r="J14" s="143"/>
    </row>
    <row r="15" spans="1:10" ht="16.5" customHeight="1">
      <c r="A15" s="1414"/>
      <c r="B15" s="15"/>
      <c r="C15" s="53"/>
      <c r="D15" s="54"/>
      <c r="E15" s="16"/>
      <c r="F15" s="154"/>
      <c r="G15" s="88"/>
      <c r="H15" s="83">
        <f t="shared" si="0"/>
        <v>0</v>
      </c>
      <c r="I15" s="63"/>
      <c r="J15" s="143"/>
    </row>
    <row r="16" spans="1:10" ht="16.5" customHeight="1">
      <c r="A16" s="1414"/>
      <c r="B16" s="15"/>
      <c r="C16" s="53"/>
      <c r="D16" s="54"/>
      <c r="E16" s="16"/>
      <c r="F16" s="154"/>
      <c r="G16" s="88"/>
      <c r="H16" s="83">
        <f t="shared" si="0"/>
        <v>0</v>
      </c>
      <c r="I16" s="63"/>
      <c r="J16" s="143"/>
    </row>
    <row r="17" spans="1:10" ht="16.5" customHeight="1">
      <c r="A17" s="1414"/>
      <c r="B17" s="15"/>
      <c r="C17" s="53"/>
      <c r="D17" s="54"/>
      <c r="E17" s="16"/>
      <c r="F17" s="154"/>
      <c r="G17" s="88"/>
      <c r="H17" s="83">
        <f t="shared" si="0"/>
        <v>0</v>
      </c>
      <c r="I17" s="63"/>
      <c r="J17" s="143"/>
    </row>
    <row r="18" spans="1:10" ht="16.5" customHeight="1">
      <c r="A18" s="1414"/>
      <c r="B18" s="15"/>
      <c r="C18" s="53"/>
      <c r="D18" s="54"/>
      <c r="E18" s="16"/>
      <c r="F18" s="154"/>
      <c r="G18" s="88"/>
      <c r="H18" s="83">
        <f t="shared" si="0"/>
        <v>0</v>
      </c>
      <c r="I18" s="63"/>
      <c r="J18" s="143"/>
    </row>
    <row r="19" spans="1:10" ht="16.5" customHeight="1">
      <c r="A19" s="1414"/>
      <c r="B19" s="15"/>
      <c r="C19" s="53"/>
      <c r="D19" s="54"/>
      <c r="E19" s="16"/>
      <c r="F19" s="154"/>
      <c r="G19" s="88"/>
      <c r="H19" s="83">
        <f t="shared" si="0"/>
        <v>0</v>
      </c>
      <c r="I19" s="63"/>
      <c r="J19" s="143"/>
    </row>
    <row r="20" spans="1:10" ht="16.5" customHeight="1">
      <c r="A20" s="1414"/>
      <c r="B20" s="15"/>
      <c r="C20" s="53"/>
      <c r="D20" s="54"/>
      <c r="E20" s="16"/>
      <c r="F20" s="154"/>
      <c r="G20" s="88"/>
      <c r="H20" s="83">
        <f t="shared" si="0"/>
        <v>0</v>
      </c>
      <c r="I20" s="63"/>
      <c r="J20" s="143"/>
    </row>
    <row r="21" spans="1:10" ht="16.5" customHeight="1">
      <c r="A21" s="1414"/>
      <c r="B21" s="15"/>
      <c r="C21" s="53"/>
      <c r="D21" s="54"/>
      <c r="E21" s="16"/>
      <c r="F21" s="154"/>
      <c r="G21" s="88"/>
      <c r="H21" s="83">
        <f t="shared" si="0"/>
        <v>0</v>
      </c>
      <c r="I21" s="72"/>
      <c r="J21" s="143"/>
    </row>
    <row r="22" spans="1:10" ht="16.5" customHeight="1">
      <c r="A22" s="1414"/>
      <c r="B22" s="15"/>
      <c r="C22" s="53"/>
      <c r="D22" s="54"/>
      <c r="E22" s="16"/>
      <c r="F22" s="154"/>
      <c r="G22" s="88"/>
      <c r="H22" s="83">
        <f t="shared" si="0"/>
        <v>0</v>
      </c>
      <c r="I22" s="72"/>
      <c r="J22" s="143"/>
    </row>
    <row r="23" spans="1:10" ht="16.5" customHeight="1">
      <c r="A23" s="1414"/>
      <c r="B23" s="15"/>
      <c r="C23" s="53"/>
      <c r="D23" s="54"/>
      <c r="E23" s="16"/>
      <c r="F23" s="154"/>
      <c r="G23" s="88"/>
      <c r="H23" s="83">
        <f t="shared" si="0"/>
        <v>0</v>
      </c>
      <c r="I23" s="72"/>
      <c r="J23" s="143"/>
    </row>
    <row r="24" spans="1:10" ht="16.5" customHeight="1">
      <c r="A24" s="1414"/>
      <c r="B24" s="132"/>
      <c r="C24" s="138"/>
      <c r="D24" s="133"/>
      <c r="E24" s="25"/>
      <c r="F24" s="155"/>
      <c r="G24" s="99"/>
      <c r="H24" s="102">
        <f t="shared" si="0"/>
        <v>0</v>
      </c>
      <c r="I24" s="147"/>
      <c r="J24" s="146"/>
    </row>
    <row r="25" spans="1:10" ht="20.25" customHeight="1">
      <c r="A25" s="1436" t="s">
        <v>56</v>
      </c>
      <c r="B25" s="1437"/>
      <c r="C25" s="1437"/>
      <c r="D25" s="1437"/>
      <c r="E25" s="1437"/>
      <c r="F25" s="1437"/>
      <c r="G25" s="1438"/>
      <c r="H25" s="75">
        <f>SUM(H10:H24)</f>
        <v>0</v>
      </c>
      <c r="I25" s="1439" t="s">
        <v>31</v>
      </c>
      <c r="J25" s="1440"/>
    </row>
    <row r="26" spans="1:10" ht="27" customHeight="1">
      <c r="A26" s="177" t="s">
        <v>2</v>
      </c>
      <c r="B26" s="1345" t="s">
        <v>12</v>
      </c>
      <c r="C26" s="1346"/>
      <c r="D26" s="1425"/>
      <c r="E26" s="178" t="s">
        <v>6</v>
      </c>
      <c r="F26" s="179" t="s">
        <v>7</v>
      </c>
      <c r="G26" s="180" t="s">
        <v>8</v>
      </c>
      <c r="H26" s="181" t="s">
        <v>25</v>
      </c>
      <c r="I26" s="1441" t="s">
        <v>10</v>
      </c>
      <c r="J26" s="1442"/>
    </row>
    <row r="27" spans="1:10" ht="16.5" customHeight="1">
      <c r="A27" s="1413" t="s">
        <v>55</v>
      </c>
      <c r="B27" s="1416"/>
      <c r="C27" s="1416"/>
      <c r="D27" s="1416"/>
      <c r="E27" s="55"/>
      <c r="F27" s="153"/>
      <c r="G27" s="87"/>
      <c r="H27" s="85">
        <f>ROUNDDOWN(E27*G27,0)</f>
        <v>0</v>
      </c>
      <c r="I27" s="1416"/>
      <c r="J27" s="1417"/>
    </row>
    <row r="28" spans="1:10" ht="16.5" customHeight="1">
      <c r="A28" s="1414"/>
      <c r="B28" s="1443"/>
      <c r="C28" s="1443"/>
      <c r="D28" s="1443"/>
      <c r="E28" s="56"/>
      <c r="F28" s="154"/>
      <c r="G28" s="88"/>
      <c r="H28" s="83">
        <f>ROUNDDOWN(E28*G28,0)</f>
        <v>0</v>
      </c>
      <c r="I28" s="1443"/>
      <c r="J28" s="1444"/>
    </row>
    <row r="29" spans="1:10" ht="16.5" customHeight="1">
      <c r="A29" s="1414"/>
      <c r="B29" s="1443"/>
      <c r="C29" s="1443"/>
      <c r="D29" s="1443"/>
      <c r="E29" s="56"/>
      <c r="F29" s="154"/>
      <c r="G29" s="88"/>
      <c r="H29" s="83">
        <f>ROUNDDOWN(E29*G29,0)</f>
        <v>0</v>
      </c>
      <c r="I29" s="1443"/>
      <c r="J29" s="1444"/>
    </row>
    <row r="30" spans="1:10" ht="16.5" customHeight="1">
      <c r="A30" s="1415"/>
      <c r="B30" s="1445"/>
      <c r="C30" s="1445"/>
      <c r="D30" s="1445"/>
      <c r="E30" s="18"/>
      <c r="F30" s="156"/>
      <c r="G30" s="89"/>
      <c r="H30" s="84">
        <f>ROUNDDOWN(E30*G30,0)</f>
        <v>0</v>
      </c>
      <c r="I30" s="1445"/>
      <c r="J30" s="1446"/>
    </row>
    <row r="31" spans="1:10" ht="20.25" customHeight="1" thickBot="1">
      <c r="A31" s="1418" t="s">
        <v>57</v>
      </c>
      <c r="B31" s="1419"/>
      <c r="C31" s="1419"/>
      <c r="D31" s="1419"/>
      <c r="E31" s="1419"/>
      <c r="F31" s="1419"/>
      <c r="G31" s="1420"/>
      <c r="H31" s="86">
        <f>SUM(H27:H30)</f>
        <v>0</v>
      </c>
      <c r="I31" s="1421" t="s">
        <v>31</v>
      </c>
      <c r="J31" s="1422"/>
    </row>
    <row r="32" spans="1:10" ht="27" customHeight="1" thickBot="1">
      <c r="A32" s="1426" t="s">
        <v>146</v>
      </c>
      <c r="B32" s="1427"/>
      <c r="C32" s="1428"/>
      <c r="D32" s="1428"/>
      <c r="E32" s="1428"/>
      <c r="F32" s="1428"/>
      <c r="G32" s="1429"/>
      <c r="H32" s="182">
        <f>H25+H31</f>
        <v>0</v>
      </c>
      <c r="I32" s="1430" t="s">
        <v>17</v>
      </c>
      <c r="J32" s="1431"/>
    </row>
    <row r="33" spans="1:10" s="31" customFormat="1" ht="20.25" customHeight="1">
      <c r="A33" s="23" t="s">
        <v>95</v>
      </c>
      <c r="B33" s="21"/>
      <c r="C33" s="21"/>
      <c r="D33" s="21"/>
      <c r="E33" s="21"/>
      <c r="F33" s="21"/>
      <c r="G33" s="21"/>
      <c r="H33" s="22"/>
      <c r="I33" s="22"/>
      <c r="J33" s="126"/>
    </row>
    <row r="34" spans="1:10" ht="27" customHeight="1">
      <c r="A34" s="183" t="s">
        <v>2</v>
      </c>
      <c r="B34" s="1345" t="s">
        <v>12</v>
      </c>
      <c r="C34" s="1346"/>
      <c r="D34" s="1346"/>
      <c r="E34" s="1346"/>
      <c r="F34" s="1346"/>
      <c r="G34" s="1425"/>
      <c r="H34" s="181" t="s">
        <v>25</v>
      </c>
      <c r="I34" s="1345" t="s">
        <v>10</v>
      </c>
      <c r="J34" s="1425"/>
    </row>
    <row r="35" spans="1:10" ht="16.5" customHeight="1">
      <c r="A35" s="1399" t="s">
        <v>64</v>
      </c>
      <c r="B35" s="1402"/>
      <c r="C35" s="1403"/>
      <c r="D35" s="1403"/>
      <c r="E35" s="1403"/>
      <c r="F35" s="1403"/>
      <c r="G35" s="1404"/>
      <c r="H35" s="94"/>
      <c r="I35" s="1405"/>
      <c r="J35" s="1406"/>
    </row>
    <row r="36" spans="1:10" ht="16.5" customHeight="1">
      <c r="A36" s="1400"/>
      <c r="B36" s="1407"/>
      <c r="C36" s="1408"/>
      <c r="D36" s="1408"/>
      <c r="E36" s="1408"/>
      <c r="F36" s="1408"/>
      <c r="G36" s="1409"/>
      <c r="H36" s="83"/>
      <c r="I36" s="1407"/>
      <c r="J36" s="1409"/>
    </row>
    <row r="37" spans="1:12" ht="16.5" customHeight="1">
      <c r="A37" s="1400"/>
      <c r="B37" s="1410"/>
      <c r="C37" s="1411"/>
      <c r="D37" s="1411"/>
      <c r="E37" s="1411"/>
      <c r="F37" s="1411"/>
      <c r="G37" s="1412"/>
      <c r="H37" s="102"/>
      <c r="I37" s="1423"/>
      <c r="J37" s="1424"/>
      <c r="L37" s="20"/>
    </row>
    <row r="38" spans="1:12" ht="16.5" customHeight="1">
      <c r="A38" s="1401"/>
      <c r="B38" s="1396"/>
      <c r="C38" s="1397"/>
      <c r="D38" s="1397"/>
      <c r="E38" s="1397"/>
      <c r="F38" s="1397"/>
      <c r="G38" s="1398"/>
      <c r="H38" s="84"/>
      <c r="I38" s="1396"/>
      <c r="J38" s="1398"/>
      <c r="L38" s="20"/>
    </row>
    <row r="39" spans="1:10" ht="20.25" customHeight="1">
      <c r="A39" s="1448" t="s">
        <v>67</v>
      </c>
      <c r="B39" s="1449"/>
      <c r="C39" s="1448"/>
      <c r="D39" s="1448"/>
      <c r="E39" s="1448"/>
      <c r="F39" s="1448"/>
      <c r="G39" s="1450"/>
      <c r="H39" s="93">
        <f>SUM(H35:H38)</f>
        <v>0</v>
      </c>
      <c r="I39" s="1394" t="s">
        <v>21</v>
      </c>
      <c r="J39" s="1395"/>
    </row>
    <row r="40" spans="1:10" ht="9" customHeight="1">
      <c r="A40" s="3"/>
      <c r="B40" s="3"/>
      <c r="C40" s="3"/>
      <c r="D40" s="3"/>
      <c r="E40" s="3"/>
      <c r="F40" s="3"/>
      <c r="G40" s="3"/>
      <c r="H40" s="3"/>
      <c r="I40" s="3"/>
      <c r="J40" s="3"/>
    </row>
    <row r="41" spans="1:10" ht="21" customHeight="1" thickBot="1">
      <c r="A41" s="10" t="s">
        <v>63</v>
      </c>
      <c r="B41" s="6"/>
      <c r="C41" s="1"/>
      <c r="D41" s="1"/>
      <c r="E41" s="1"/>
      <c r="F41" s="1"/>
      <c r="G41" s="1"/>
      <c r="H41" s="1"/>
      <c r="I41" s="1"/>
      <c r="J41" s="7"/>
    </row>
    <row r="42" spans="1:10" ht="27" customHeight="1">
      <c r="A42" s="168" t="s">
        <v>2</v>
      </c>
      <c r="B42" s="1451" t="s">
        <v>4</v>
      </c>
      <c r="C42" s="1452"/>
      <c r="D42" s="171" t="s">
        <v>23</v>
      </c>
      <c r="E42" s="172" t="s">
        <v>6</v>
      </c>
      <c r="F42" s="170" t="s">
        <v>7</v>
      </c>
      <c r="G42" s="173" t="s">
        <v>8</v>
      </c>
      <c r="H42" s="174" t="s">
        <v>25</v>
      </c>
      <c r="I42" s="175" t="s">
        <v>9</v>
      </c>
      <c r="J42" s="176" t="s">
        <v>10</v>
      </c>
    </row>
    <row r="43" spans="1:10" ht="16.5" customHeight="1">
      <c r="A43" s="1413" t="s">
        <v>58</v>
      </c>
      <c r="B43" s="1405"/>
      <c r="C43" s="1453"/>
      <c r="D43" s="110"/>
      <c r="E43" s="12"/>
      <c r="F43" s="153"/>
      <c r="G43" s="87"/>
      <c r="H43" s="82">
        <f>ROUNDDOWN(E43*G43,0)</f>
        <v>0</v>
      </c>
      <c r="I43" s="65"/>
      <c r="J43" s="142"/>
    </row>
    <row r="44" spans="1:10" ht="16.5" customHeight="1">
      <c r="A44" s="1414"/>
      <c r="B44" s="1407"/>
      <c r="C44" s="1447"/>
      <c r="D44" s="54"/>
      <c r="E44" s="16"/>
      <c r="F44" s="154"/>
      <c r="G44" s="88"/>
      <c r="H44" s="83">
        <f>ROUNDDOWN(E44*G44,0)</f>
        <v>0</v>
      </c>
      <c r="I44" s="63"/>
      <c r="J44" s="143"/>
    </row>
    <row r="45" spans="1:10" ht="16.5" customHeight="1">
      <c r="A45" s="1414"/>
      <c r="B45" s="1407"/>
      <c r="C45" s="1447"/>
      <c r="D45" s="54"/>
      <c r="E45" s="16"/>
      <c r="F45" s="154"/>
      <c r="G45" s="88"/>
      <c r="H45" s="83">
        <f aca="true" t="shared" si="1" ref="H45:H57">ROUNDDOWN(E45*G45,0)</f>
        <v>0</v>
      </c>
      <c r="I45" s="63"/>
      <c r="J45" s="143"/>
    </row>
    <row r="46" spans="1:10" ht="16.5" customHeight="1">
      <c r="A46" s="1414"/>
      <c r="B46" s="1407"/>
      <c r="C46" s="1447"/>
      <c r="D46" s="54"/>
      <c r="E46" s="16"/>
      <c r="F46" s="154"/>
      <c r="G46" s="88"/>
      <c r="H46" s="83">
        <f t="shared" si="1"/>
        <v>0</v>
      </c>
      <c r="I46" s="63"/>
      <c r="J46" s="143"/>
    </row>
    <row r="47" spans="1:10" ht="16.5" customHeight="1">
      <c r="A47" s="1414"/>
      <c r="B47" s="1407"/>
      <c r="C47" s="1447"/>
      <c r="D47" s="54"/>
      <c r="E47" s="16"/>
      <c r="F47" s="154"/>
      <c r="G47" s="88"/>
      <c r="H47" s="83">
        <f t="shared" si="1"/>
        <v>0</v>
      </c>
      <c r="I47" s="63"/>
      <c r="J47" s="143"/>
    </row>
    <row r="48" spans="1:10" ht="16.5" customHeight="1">
      <c r="A48" s="1414"/>
      <c r="B48" s="1407"/>
      <c r="C48" s="1447"/>
      <c r="D48" s="54"/>
      <c r="E48" s="16"/>
      <c r="F48" s="154"/>
      <c r="G48" s="88"/>
      <c r="H48" s="83">
        <f t="shared" si="1"/>
        <v>0</v>
      </c>
      <c r="I48" s="63"/>
      <c r="J48" s="143"/>
    </row>
    <row r="49" spans="1:10" ht="16.5" customHeight="1">
      <c r="A49" s="1414"/>
      <c r="B49" s="1407"/>
      <c r="C49" s="1447"/>
      <c r="D49" s="54"/>
      <c r="E49" s="16"/>
      <c r="F49" s="154"/>
      <c r="G49" s="88"/>
      <c r="H49" s="83">
        <f t="shared" si="1"/>
        <v>0</v>
      </c>
      <c r="I49" s="63"/>
      <c r="J49" s="143"/>
    </row>
    <row r="50" spans="1:10" ht="16.5" customHeight="1">
      <c r="A50" s="1414"/>
      <c r="B50" s="1407"/>
      <c r="C50" s="1447"/>
      <c r="D50" s="54"/>
      <c r="E50" s="16"/>
      <c r="F50" s="154"/>
      <c r="G50" s="88"/>
      <c r="H50" s="83">
        <f t="shared" si="1"/>
        <v>0</v>
      </c>
      <c r="I50" s="63"/>
      <c r="J50" s="143"/>
    </row>
    <row r="51" spans="1:10" ht="16.5" customHeight="1">
      <c r="A51" s="1414"/>
      <c r="B51" s="1407"/>
      <c r="C51" s="1447"/>
      <c r="D51" s="54"/>
      <c r="E51" s="16"/>
      <c r="F51" s="154"/>
      <c r="G51" s="88"/>
      <c r="H51" s="83">
        <f t="shared" si="1"/>
        <v>0</v>
      </c>
      <c r="I51" s="63"/>
      <c r="J51" s="143"/>
    </row>
    <row r="52" spans="1:10" ht="16.5" customHeight="1">
      <c r="A52" s="1414"/>
      <c r="B52" s="1407"/>
      <c r="C52" s="1447"/>
      <c r="D52" s="54"/>
      <c r="E52" s="16"/>
      <c r="F52" s="154"/>
      <c r="G52" s="88"/>
      <c r="H52" s="83">
        <f t="shared" si="1"/>
        <v>0</v>
      </c>
      <c r="I52" s="63"/>
      <c r="J52" s="143"/>
    </row>
    <row r="53" spans="1:10" ht="16.5" customHeight="1">
      <c r="A53" s="1414"/>
      <c r="B53" s="1407"/>
      <c r="C53" s="1447"/>
      <c r="D53" s="54"/>
      <c r="E53" s="16"/>
      <c r="F53" s="154"/>
      <c r="G53" s="88"/>
      <c r="H53" s="83">
        <f t="shared" si="1"/>
        <v>0</v>
      </c>
      <c r="I53" s="63"/>
      <c r="J53" s="143"/>
    </row>
    <row r="54" spans="1:10" ht="16.5" customHeight="1">
      <c r="A54" s="1414"/>
      <c r="B54" s="1407"/>
      <c r="C54" s="1447"/>
      <c r="D54" s="54"/>
      <c r="E54" s="16"/>
      <c r="F54" s="154"/>
      <c r="G54" s="88"/>
      <c r="H54" s="83">
        <f t="shared" si="1"/>
        <v>0</v>
      </c>
      <c r="I54" s="72"/>
      <c r="J54" s="143"/>
    </row>
    <row r="55" spans="1:10" ht="16.5" customHeight="1">
      <c r="A55" s="1414"/>
      <c r="B55" s="1407"/>
      <c r="C55" s="1447"/>
      <c r="D55" s="54"/>
      <c r="E55" s="16"/>
      <c r="F55" s="154"/>
      <c r="G55" s="88"/>
      <c r="H55" s="83">
        <f t="shared" si="1"/>
        <v>0</v>
      </c>
      <c r="I55" s="72"/>
      <c r="J55" s="143"/>
    </row>
    <row r="56" spans="1:10" ht="16.5" customHeight="1">
      <c r="A56" s="1414"/>
      <c r="B56" s="1407"/>
      <c r="C56" s="1447"/>
      <c r="D56" s="54"/>
      <c r="E56" s="16"/>
      <c r="F56" s="154"/>
      <c r="G56" s="88"/>
      <c r="H56" s="83">
        <f t="shared" si="1"/>
        <v>0</v>
      </c>
      <c r="I56" s="72"/>
      <c r="J56" s="143"/>
    </row>
    <row r="57" spans="1:10" ht="16.5" customHeight="1">
      <c r="A57" s="1415"/>
      <c r="B57" s="1396"/>
      <c r="C57" s="1454"/>
      <c r="D57" s="111"/>
      <c r="E57" s="18"/>
      <c r="F57" s="156"/>
      <c r="G57" s="89"/>
      <c r="H57" s="84">
        <f t="shared" si="1"/>
        <v>0</v>
      </c>
      <c r="I57" s="64"/>
      <c r="J57" s="144"/>
    </row>
    <row r="58" spans="1:10" ht="20.25" customHeight="1">
      <c r="A58" s="1455" t="s">
        <v>60</v>
      </c>
      <c r="B58" s="1456"/>
      <c r="C58" s="1456"/>
      <c r="D58" s="1456"/>
      <c r="E58" s="1456"/>
      <c r="F58" s="1456"/>
      <c r="G58" s="1449"/>
      <c r="H58" s="68">
        <f>SUM(H43:H57)</f>
        <v>0</v>
      </c>
      <c r="I58" s="1450" t="s">
        <v>31</v>
      </c>
      <c r="J58" s="1457"/>
    </row>
    <row r="59" spans="1:10" ht="27" customHeight="1">
      <c r="A59" s="177" t="s">
        <v>2</v>
      </c>
      <c r="B59" s="1345" t="s">
        <v>12</v>
      </c>
      <c r="C59" s="1346"/>
      <c r="D59" s="1425"/>
      <c r="E59" s="178" t="s">
        <v>6</v>
      </c>
      <c r="F59" s="179" t="s">
        <v>7</v>
      </c>
      <c r="G59" s="180" t="s">
        <v>8</v>
      </c>
      <c r="H59" s="181" t="s">
        <v>25</v>
      </c>
      <c r="I59" s="1441" t="s">
        <v>10</v>
      </c>
      <c r="J59" s="1442"/>
    </row>
    <row r="60" spans="1:10" ht="16.5" customHeight="1">
      <c r="A60" s="1413" t="s">
        <v>59</v>
      </c>
      <c r="B60" s="1416"/>
      <c r="C60" s="1416"/>
      <c r="D60" s="1416"/>
      <c r="E60" s="55"/>
      <c r="F60" s="153"/>
      <c r="G60" s="87"/>
      <c r="H60" s="85">
        <f>ROUNDDOWN(E60*G60,0)</f>
        <v>0</v>
      </c>
      <c r="I60" s="1416"/>
      <c r="J60" s="1417"/>
    </row>
    <row r="61" spans="1:10" ht="16.5" customHeight="1">
      <c r="A61" s="1414"/>
      <c r="B61" s="1443"/>
      <c r="C61" s="1443"/>
      <c r="D61" s="1443"/>
      <c r="E61" s="56"/>
      <c r="F61" s="154"/>
      <c r="G61" s="88"/>
      <c r="H61" s="83">
        <f>ROUNDDOWN(E61*G61,0)</f>
        <v>0</v>
      </c>
      <c r="I61" s="1443"/>
      <c r="J61" s="1444"/>
    </row>
    <row r="62" spans="1:10" ht="16.5" customHeight="1">
      <c r="A62" s="1414"/>
      <c r="B62" s="1443"/>
      <c r="C62" s="1443"/>
      <c r="D62" s="1443"/>
      <c r="E62" s="56"/>
      <c r="F62" s="154"/>
      <c r="G62" s="88"/>
      <c r="H62" s="83">
        <f>ROUNDDOWN(E62*G62,0)</f>
        <v>0</v>
      </c>
      <c r="I62" s="1443"/>
      <c r="J62" s="1444"/>
    </row>
    <row r="63" spans="1:10" ht="16.5" customHeight="1">
      <c r="A63" s="1415"/>
      <c r="B63" s="1445"/>
      <c r="C63" s="1445"/>
      <c r="D63" s="1445"/>
      <c r="E63" s="18"/>
      <c r="F63" s="115"/>
      <c r="G63" s="89"/>
      <c r="H63" s="84">
        <f>ROUNDDOWN(E63*G63,0)</f>
        <v>0</v>
      </c>
      <c r="I63" s="1445"/>
      <c r="J63" s="1446"/>
    </row>
    <row r="64" spans="1:10" ht="20.25" customHeight="1" thickBot="1">
      <c r="A64" s="1418" t="s">
        <v>61</v>
      </c>
      <c r="B64" s="1419"/>
      <c r="C64" s="1419"/>
      <c r="D64" s="1419"/>
      <c r="E64" s="1419"/>
      <c r="F64" s="1419"/>
      <c r="G64" s="1420"/>
      <c r="H64" s="86">
        <f>SUM(H60:H63)</f>
        <v>0</v>
      </c>
      <c r="I64" s="1421" t="s">
        <v>31</v>
      </c>
      <c r="J64" s="1422"/>
    </row>
    <row r="65" spans="1:10" ht="27" customHeight="1" thickBot="1">
      <c r="A65" s="1426" t="s">
        <v>147</v>
      </c>
      <c r="B65" s="1427"/>
      <c r="C65" s="1428"/>
      <c r="D65" s="1428"/>
      <c r="E65" s="1428"/>
      <c r="F65" s="1428"/>
      <c r="G65" s="1429"/>
      <c r="H65" s="182">
        <f>H58+H64</f>
        <v>0</v>
      </c>
      <c r="I65" s="1430" t="s">
        <v>17</v>
      </c>
      <c r="J65" s="1431"/>
    </row>
    <row r="66" spans="1:10" ht="13.5">
      <c r="A66" s="24" t="s">
        <v>22</v>
      </c>
      <c r="B66" s="21"/>
      <c r="C66" s="21"/>
      <c r="D66" s="21"/>
      <c r="E66" s="21"/>
      <c r="F66" s="21"/>
      <c r="G66" s="21"/>
      <c r="H66" s="22"/>
      <c r="I66" s="22"/>
      <c r="J66" s="22"/>
    </row>
  </sheetData>
  <sheetProtection/>
  <mergeCells count="67">
    <mergeCell ref="A65:G65"/>
    <mergeCell ref="I65:J65"/>
    <mergeCell ref="B62:D62"/>
    <mergeCell ref="I62:J62"/>
    <mergeCell ref="A60:A63"/>
    <mergeCell ref="B60:D60"/>
    <mergeCell ref="I60:J60"/>
    <mergeCell ref="B61:D61"/>
    <mergeCell ref="I61:J61"/>
    <mergeCell ref="A64:G64"/>
    <mergeCell ref="I64:J64"/>
    <mergeCell ref="B57:C57"/>
    <mergeCell ref="A58:G58"/>
    <mergeCell ref="I63:J63"/>
    <mergeCell ref="I58:J58"/>
    <mergeCell ref="B59:D59"/>
    <mergeCell ref="I59:J59"/>
    <mergeCell ref="B47:C47"/>
    <mergeCell ref="A43:A57"/>
    <mergeCell ref="B63:D63"/>
    <mergeCell ref="B52:C52"/>
    <mergeCell ref="B53:C53"/>
    <mergeCell ref="B48:C48"/>
    <mergeCell ref="B49:C49"/>
    <mergeCell ref="B50:C50"/>
    <mergeCell ref="B51:C51"/>
    <mergeCell ref="B54:C54"/>
    <mergeCell ref="B55:C55"/>
    <mergeCell ref="B56:C56"/>
    <mergeCell ref="B26:D26"/>
    <mergeCell ref="A39:G39"/>
    <mergeCell ref="B42:C42"/>
    <mergeCell ref="B43:C43"/>
    <mergeCell ref="B44:C44"/>
    <mergeCell ref="B45:C45"/>
    <mergeCell ref="B46:C46"/>
    <mergeCell ref="I26:J26"/>
    <mergeCell ref="I29:J29"/>
    <mergeCell ref="B30:D30"/>
    <mergeCell ref="I30:J30"/>
    <mergeCell ref="B28:D28"/>
    <mergeCell ref="I28:J28"/>
    <mergeCell ref="B29:D29"/>
    <mergeCell ref="A2:J2"/>
    <mergeCell ref="A3:J3"/>
    <mergeCell ref="A10:A24"/>
    <mergeCell ref="A25:G25"/>
    <mergeCell ref="I25:J25"/>
    <mergeCell ref="B34:G34"/>
    <mergeCell ref="I34:J34"/>
    <mergeCell ref="A32:G32"/>
    <mergeCell ref="I32:J32"/>
    <mergeCell ref="A27:A30"/>
    <mergeCell ref="B27:D27"/>
    <mergeCell ref="I27:J27"/>
    <mergeCell ref="A31:G31"/>
    <mergeCell ref="I31:J31"/>
    <mergeCell ref="I39:J39"/>
    <mergeCell ref="B38:G38"/>
    <mergeCell ref="I38:J38"/>
    <mergeCell ref="A35:A38"/>
    <mergeCell ref="B35:G35"/>
    <mergeCell ref="I35:J35"/>
    <mergeCell ref="B36:G36"/>
    <mergeCell ref="I36:J36"/>
    <mergeCell ref="B37:G37"/>
    <mergeCell ref="I37:J37"/>
  </mergeCells>
  <printOptions horizontalCentered="1"/>
  <pageMargins left="0.3937007874015748" right="0.35433070866141736" top="0.7480314960629921" bottom="0.3937007874015748" header="0.3937007874015748" footer="0.31496062992125984"/>
  <pageSetup horizontalDpi="600" verticalDpi="600" orientation="portrait" paperSize="9" scale="71" r:id="rId1"/>
  <headerFooter alignWithMargins="0">
    <oddHeader>&amp;R&amp;"ＭＳ 明朝,標準"&amp;14定型様式３　</oddHeader>
  </headerFooter>
</worksheet>
</file>

<file path=xl/worksheets/sheet5.xml><?xml version="1.0" encoding="utf-8"?>
<worksheet xmlns="http://schemas.openxmlformats.org/spreadsheetml/2006/main" xmlns:r="http://schemas.openxmlformats.org/officeDocument/2006/relationships">
  <dimension ref="A1:L66"/>
  <sheetViews>
    <sheetView view="pageBreakPreview" zoomScale="85" zoomScaleNormal="90" zoomScaleSheetLayoutView="85" zoomScalePageLayoutView="0" workbookViewId="0" topLeftCell="A1">
      <selection activeCell="A1" sqref="A1"/>
    </sheetView>
  </sheetViews>
  <sheetFormatPr defaultColWidth="9.00390625" defaultRowHeight="13.5"/>
  <cols>
    <col min="1" max="1" width="12.375" style="2" customWidth="1"/>
    <col min="2" max="2" width="8.125" style="2" bestFit="1" customWidth="1"/>
    <col min="3" max="4" width="20.50390625" style="2" customWidth="1"/>
    <col min="5" max="5" width="7.375" style="2" customWidth="1"/>
    <col min="6" max="6" width="6.875" style="2" customWidth="1"/>
    <col min="7" max="9" width="12.00390625" style="2" customWidth="1"/>
    <col min="10" max="10" width="13.375" style="2" customWidth="1"/>
    <col min="11" max="12" width="9.00390625" style="2" customWidth="1"/>
    <col min="13" max="13" width="47.75390625" style="2" customWidth="1"/>
    <col min="14" max="16384" width="9.00390625" style="2" customWidth="1"/>
  </cols>
  <sheetData>
    <row r="1" spans="1:10" ht="18">
      <c r="A1" s="29"/>
      <c r="B1" s="1"/>
      <c r="C1" s="1"/>
      <c r="D1" s="1"/>
      <c r="E1" s="1"/>
      <c r="F1" s="1"/>
      <c r="G1" s="1"/>
      <c r="H1" s="1"/>
      <c r="I1" s="1"/>
      <c r="J1" s="595">
        <f>'実施計画書'!AH1</f>
      </c>
    </row>
    <row r="2" spans="1:10" ht="21" customHeight="1">
      <c r="A2" s="1432" t="s">
        <v>65</v>
      </c>
      <c r="B2" s="1433"/>
      <c r="C2" s="1434"/>
      <c r="D2" s="1434"/>
      <c r="E2" s="1434"/>
      <c r="F2" s="1434"/>
      <c r="G2" s="1434"/>
      <c r="H2" s="1434"/>
      <c r="I2" s="1434"/>
      <c r="J2" s="1434"/>
    </row>
    <row r="3" spans="1:10" ht="15" customHeight="1">
      <c r="A3" s="1435" t="s">
        <v>66</v>
      </c>
      <c r="B3" s="1435"/>
      <c r="C3" s="1435"/>
      <c r="D3" s="1435"/>
      <c r="E3" s="1435"/>
      <c r="F3" s="1435"/>
      <c r="G3" s="1435"/>
      <c r="H3" s="1435"/>
      <c r="I3" s="1435"/>
      <c r="J3" s="1435"/>
    </row>
    <row r="4" spans="1:10" ht="15" customHeight="1">
      <c r="A4" s="3"/>
      <c r="B4" s="3"/>
      <c r="C4" s="3"/>
      <c r="D4" s="3"/>
      <c r="E4" s="3"/>
      <c r="F4" s="3"/>
      <c r="G4" s="3"/>
      <c r="H4" s="3"/>
      <c r="I4" s="3"/>
      <c r="J4" s="3"/>
    </row>
    <row r="5" spans="1:10" ht="14.25">
      <c r="A5" s="5" t="s">
        <v>28</v>
      </c>
      <c r="B5" s="6"/>
      <c r="C5" s="1"/>
      <c r="D5" s="1"/>
      <c r="E5" s="1"/>
      <c r="F5" s="1"/>
      <c r="G5" s="1"/>
      <c r="H5" s="1"/>
      <c r="I5" s="1"/>
      <c r="J5" s="7"/>
    </row>
    <row r="6" spans="1:10" ht="13.5">
      <c r="A6" s="8" t="s">
        <v>29</v>
      </c>
      <c r="B6" s="9"/>
      <c r="C6" s="1"/>
      <c r="D6" s="1"/>
      <c r="E6" s="1"/>
      <c r="F6" s="1"/>
      <c r="G6" s="1"/>
      <c r="H6" s="1"/>
      <c r="I6" s="1"/>
      <c r="J6" s="1"/>
    </row>
    <row r="7" spans="1:10" ht="14.25">
      <c r="A7" s="1"/>
      <c r="B7" s="6"/>
      <c r="C7" s="1"/>
      <c r="D7" s="1"/>
      <c r="E7" s="1"/>
      <c r="F7" s="1"/>
      <c r="G7" s="1"/>
      <c r="H7" s="1"/>
      <c r="I7" s="1"/>
      <c r="J7" s="7" t="s">
        <v>0</v>
      </c>
    </row>
    <row r="8" spans="1:10" ht="21" customHeight="1" thickBot="1">
      <c r="A8" s="10" t="s">
        <v>62</v>
      </c>
      <c r="B8" s="6"/>
      <c r="C8" s="1"/>
      <c r="D8" s="1"/>
      <c r="E8" s="1"/>
      <c r="F8" s="1"/>
      <c r="G8" s="1"/>
      <c r="H8" s="1"/>
      <c r="I8" s="1"/>
      <c r="J8" s="7" t="s">
        <v>30</v>
      </c>
    </row>
    <row r="9" spans="1:10" ht="27" customHeight="1">
      <c r="A9" s="168" t="s">
        <v>2</v>
      </c>
      <c r="B9" s="169" t="s">
        <v>3</v>
      </c>
      <c r="C9" s="170" t="s">
        <v>4</v>
      </c>
      <c r="D9" s="171" t="s">
        <v>23</v>
      </c>
      <c r="E9" s="172" t="s">
        <v>6</v>
      </c>
      <c r="F9" s="170" t="s">
        <v>7</v>
      </c>
      <c r="G9" s="173" t="s">
        <v>8</v>
      </c>
      <c r="H9" s="174" t="s">
        <v>25</v>
      </c>
      <c r="I9" s="175" t="s">
        <v>9</v>
      </c>
      <c r="J9" s="176" t="s">
        <v>10</v>
      </c>
    </row>
    <row r="10" spans="1:10" ht="16.5" customHeight="1">
      <c r="A10" s="1413" t="s">
        <v>54</v>
      </c>
      <c r="B10" s="11"/>
      <c r="C10" s="52"/>
      <c r="D10" s="110"/>
      <c r="E10" s="12"/>
      <c r="F10" s="153"/>
      <c r="G10" s="87"/>
      <c r="H10" s="82">
        <f>ROUNDDOWN(E10*G10,0)</f>
        <v>0</v>
      </c>
      <c r="I10" s="65"/>
      <c r="J10" s="142"/>
    </row>
    <row r="11" spans="1:10" ht="16.5" customHeight="1">
      <c r="A11" s="1414"/>
      <c r="B11" s="15"/>
      <c r="C11" s="53"/>
      <c r="D11" s="54"/>
      <c r="E11" s="16"/>
      <c r="F11" s="154"/>
      <c r="G11" s="88"/>
      <c r="H11" s="83">
        <f>ROUNDDOWN(E11*G11,0)</f>
        <v>0</v>
      </c>
      <c r="I11" s="63"/>
      <c r="J11" s="143"/>
    </row>
    <row r="12" spans="1:10" ht="16.5" customHeight="1">
      <c r="A12" s="1414"/>
      <c r="B12" s="15"/>
      <c r="C12" s="53"/>
      <c r="D12" s="54"/>
      <c r="E12" s="16"/>
      <c r="F12" s="154"/>
      <c r="G12" s="88"/>
      <c r="H12" s="83">
        <f aca="true" t="shared" si="0" ref="H12:H22">ROUNDDOWN(E12*G12,0)</f>
        <v>0</v>
      </c>
      <c r="I12" s="63"/>
      <c r="J12" s="143"/>
    </row>
    <row r="13" spans="1:10" ht="16.5" customHeight="1">
      <c r="A13" s="1414"/>
      <c r="B13" s="15"/>
      <c r="C13" s="53"/>
      <c r="D13" s="54"/>
      <c r="E13" s="16"/>
      <c r="F13" s="154"/>
      <c r="G13" s="88"/>
      <c r="H13" s="83">
        <f t="shared" si="0"/>
        <v>0</v>
      </c>
      <c r="I13" s="63"/>
      <c r="J13" s="143"/>
    </row>
    <row r="14" spans="1:10" ht="16.5" customHeight="1">
      <c r="A14" s="1414"/>
      <c r="B14" s="15"/>
      <c r="C14" s="53"/>
      <c r="D14" s="54"/>
      <c r="E14" s="16"/>
      <c r="F14" s="154"/>
      <c r="G14" s="88"/>
      <c r="H14" s="83">
        <f t="shared" si="0"/>
        <v>0</v>
      </c>
      <c r="I14" s="63"/>
      <c r="J14" s="143"/>
    </row>
    <row r="15" spans="1:10" ht="16.5" customHeight="1">
      <c r="A15" s="1414"/>
      <c r="B15" s="15"/>
      <c r="C15" s="53"/>
      <c r="D15" s="54"/>
      <c r="E15" s="16"/>
      <c r="F15" s="154"/>
      <c r="G15" s="88"/>
      <c r="H15" s="83">
        <f t="shared" si="0"/>
        <v>0</v>
      </c>
      <c r="I15" s="63"/>
      <c r="J15" s="143"/>
    </row>
    <row r="16" spans="1:10" ht="16.5" customHeight="1">
      <c r="A16" s="1414"/>
      <c r="B16" s="15"/>
      <c r="C16" s="53"/>
      <c r="D16" s="54"/>
      <c r="E16" s="16"/>
      <c r="F16" s="154"/>
      <c r="G16" s="88"/>
      <c r="H16" s="83">
        <f t="shared" si="0"/>
        <v>0</v>
      </c>
      <c r="I16" s="63"/>
      <c r="J16" s="143"/>
    </row>
    <row r="17" spans="1:10" ht="16.5" customHeight="1">
      <c r="A17" s="1414"/>
      <c r="B17" s="15"/>
      <c r="C17" s="53"/>
      <c r="D17" s="54"/>
      <c r="E17" s="16"/>
      <c r="F17" s="154"/>
      <c r="G17" s="88"/>
      <c r="H17" s="83">
        <f t="shared" si="0"/>
        <v>0</v>
      </c>
      <c r="I17" s="63"/>
      <c r="J17" s="143"/>
    </row>
    <row r="18" spans="1:10" ht="16.5" customHeight="1">
      <c r="A18" s="1414"/>
      <c r="B18" s="15"/>
      <c r="C18" s="53"/>
      <c r="D18" s="54"/>
      <c r="E18" s="16"/>
      <c r="F18" s="154"/>
      <c r="G18" s="88"/>
      <c r="H18" s="83">
        <f t="shared" si="0"/>
        <v>0</v>
      </c>
      <c r="I18" s="63"/>
      <c r="J18" s="143"/>
    </row>
    <row r="19" spans="1:10" ht="16.5" customHeight="1">
      <c r="A19" s="1414"/>
      <c r="B19" s="15"/>
      <c r="C19" s="53"/>
      <c r="D19" s="54"/>
      <c r="E19" s="16"/>
      <c r="F19" s="154"/>
      <c r="G19" s="88"/>
      <c r="H19" s="83">
        <f t="shared" si="0"/>
        <v>0</v>
      </c>
      <c r="I19" s="63"/>
      <c r="J19" s="143"/>
    </row>
    <row r="20" spans="1:10" ht="16.5" customHeight="1">
      <c r="A20" s="1414"/>
      <c r="B20" s="15"/>
      <c r="C20" s="53"/>
      <c r="D20" s="54"/>
      <c r="E20" s="16"/>
      <c r="F20" s="154"/>
      <c r="G20" s="88"/>
      <c r="H20" s="83">
        <f t="shared" si="0"/>
        <v>0</v>
      </c>
      <c r="I20" s="72"/>
      <c r="J20" s="143"/>
    </row>
    <row r="21" spans="1:10" ht="16.5" customHeight="1">
      <c r="A21" s="1414"/>
      <c r="B21" s="15"/>
      <c r="C21" s="53"/>
      <c r="D21" s="54"/>
      <c r="E21" s="16"/>
      <c r="F21" s="154"/>
      <c r="G21" s="88"/>
      <c r="H21" s="83">
        <f t="shared" si="0"/>
        <v>0</v>
      </c>
      <c r="I21" s="72"/>
      <c r="J21" s="143"/>
    </row>
    <row r="22" spans="1:10" ht="16.5" customHeight="1">
      <c r="A22" s="1414"/>
      <c r="B22" s="132"/>
      <c r="C22" s="138"/>
      <c r="D22" s="133"/>
      <c r="E22" s="25"/>
      <c r="F22" s="155"/>
      <c r="G22" s="99"/>
      <c r="H22" s="102">
        <f t="shared" si="0"/>
        <v>0</v>
      </c>
      <c r="I22" s="147"/>
      <c r="J22" s="146"/>
    </row>
    <row r="23" spans="1:10" ht="20.25" customHeight="1">
      <c r="A23" s="1436" t="s">
        <v>56</v>
      </c>
      <c r="B23" s="1437"/>
      <c r="C23" s="1437"/>
      <c r="D23" s="1437"/>
      <c r="E23" s="1437"/>
      <c r="F23" s="1437"/>
      <c r="G23" s="1438"/>
      <c r="H23" s="75">
        <f>SUM(H10:H22)</f>
        <v>0</v>
      </c>
      <c r="I23" s="1439" t="s">
        <v>31</v>
      </c>
      <c r="J23" s="1440"/>
    </row>
    <row r="24" spans="1:10" ht="27" customHeight="1">
      <c r="A24" s="177" t="s">
        <v>2</v>
      </c>
      <c r="B24" s="1345" t="s">
        <v>12</v>
      </c>
      <c r="C24" s="1346"/>
      <c r="D24" s="1425"/>
      <c r="E24" s="178" t="s">
        <v>6</v>
      </c>
      <c r="F24" s="179" t="s">
        <v>7</v>
      </c>
      <c r="G24" s="180" t="s">
        <v>8</v>
      </c>
      <c r="H24" s="181" t="s">
        <v>25</v>
      </c>
      <c r="I24" s="1441" t="s">
        <v>10</v>
      </c>
      <c r="J24" s="1442"/>
    </row>
    <row r="25" spans="1:10" ht="16.5" customHeight="1">
      <c r="A25" s="1413" t="s">
        <v>55</v>
      </c>
      <c r="B25" s="1416"/>
      <c r="C25" s="1416"/>
      <c r="D25" s="1416"/>
      <c r="E25" s="55"/>
      <c r="F25" s="153"/>
      <c r="G25" s="87"/>
      <c r="H25" s="85">
        <f aca="true" t="shared" si="1" ref="H25:H30">ROUNDDOWN(E25*G25,0)</f>
        <v>0</v>
      </c>
      <c r="I25" s="1416"/>
      <c r="J25" s="1417"/>
    </row>
    <row r="26" spans="1:10" ht="16.5" customHeight="1">
      <c r="A26" s="1414"/>
      <c r="B26" s="1443"/>
      <c r="C26" s="1443"/>
      <c r="D26" s="1443"/>
      <c r="E26" s="56"/>
      <c r="F26" s="154"/>
      <c r="G26" s="88"/>
      <c r="H26" s="83">
        <f t="shared" si="1"/>
        <v>0</v>
      </c>
      <c r="I26" s="1443"/>
      <c r="J26" s="1444"/>
    </row>
    <row r="27" spans="1:10" ht="16.5" customHeight="1">
      <c r="A27" s="1414"/>
      <c r="B27" s="1443"/>
      <c r="C27" s="1443"/>
      <c r="D27" s="1443"/>
      <c r="E27" s="56"/>
      <c r="F27" s="154"/>
      <c r="G27" s="88"/>
      <c r="H27" s="83">
        <f t="shared" si="1"/>
        <v>0</v>
      </c>
      <c r="I27" s="1443"/>
      <c r="J27" s="1444"/>
    </row>
    <row r="28" spans="1:10" ht="16.5" customHeight="1">
      <c r="A28" s="1414"/>
      <c r="B28" s="1443"/>
      <c r="C28" s="1443"/>
      <c r="D28" s="1443"/>
      <c r="E28" s="56"/>
      <c r="F28" s="154"/>
      <c r="G28" s="88"/>
      <c r="H28" s="83">
        <f t="shared" si="1"/>
        <v>0</v>
      </c>
      <c r="I28" s="1443"/>
      <c r="J28" s="1444"/>
    </row>
    <row r="29" spans="1:10" ht="16.5" customHeight="1">
      <c r="A29" s="1414"/>
      <c r="B29" s="1443"/>
      <c r="C29" s="1443"/>
      <c r="D29" s="1443"/>
      <c r="E29" s="56"/>
      <c r="F29" s="154"/>
      <c r="G29" s="88"/>
      <c r="H29" s="83">
        <f t="shared" si="1"/>
        <v>0</v>
      </c>
      <c r="I29" s="1443"/>
      <c r="J29" s="1444"/>
    </row>
    <row r="30" spans="1:10" ht="16.5" customHeight="1">
      <c r="A30" s="1415"/>
      <c r="B30" s="1445"/>
      <c r="C30" s="1445"/>
      <c r="D30" s="1445"/>
      <c r="E30" s="18"/>
      <c r="F30" s="156"/>
      <c r="G30" s="89"/>
      <c r="H30" s="84">
        <f t="shared" si="1"/>
        <v>0</v>
      </c>
      <c r="I30" s="1445"/>
      <c r="J30" s="1446"/>
    </row>
    <row r="31" spans="1:10" ht="20.25" customHeight="1" thickBot="1">
      <c r="A31" s="1418" t="s">
        <v>57</v>
      </c>
      <c r="B31" s="1419"/>
      <c r="C31" s="1419"/>
      <c r="D31" s="1419"/>
      <c r="E31" s="1419"/>
      <c r="F31" s="1419"/>
      <c r="G31" s="1420"/>
      <c r="H31" s="86">
        <f>SUM(H25:H30)</f>
        <v>0</v>
      </c>
      <c r="I31" s="1421" t="s">
        <v>31</v>
      </c>
      <c r="J31" s="1422"/>
    </row>
    <row r="32" spans="1:10" ht="27" customHeight="1" thickBot="1">
      <c r="A32" s="1426" t="s">
        <v>146</v>
      </c>
      <c r="B32" s="1427"/>
      <c r="C32" s="1428"/>
      <c r="D32" s="1428"/>
      <c r="E32" s="1428"/>
      <c r="F32" s="1428"/>
      <c r="G32" s="1429"/>
      <c r="H32" s="182">
        <f>H23+H31</f>
        <v>0</v>
      </c>
      <c r="I32" s="1430" t="s">
        <v>17</v>
      </c>
      <c r="J32" s="1431"/>
    </row>
    <row r="33" spans="1:10" s="31" customFormat="1" ht="20.25" customHeight="1">
      <c r="A33" s="23" t="s">
        <v>95</v>
      </c>
      <c r="B33" s="21"/>
      <c r="C33" s="21"/>
      <c r="D33" s="21"/>
      <c r="E33" s="21"/>
      <c r="F33" s="21"/>
      <c r="G33" s="21"/>
      <c r="H33" s="22"/>
      <c r="I33" s="22"/>
      <c r="J33" s="126"/>
    </row>
    <row r="34" spans="1:10" ht="27" customHeight="1">
      <c r="A34" s="183" t="s">
        <v>2</v>
      </c>
      <c r="B34" s="1345" t="s">
        <v>12</v>
      </c>
      <c r="C34" s="1346"/>
      <c r="D34" s="1346"/>
      <c r="E34" s="1346"/>
      <c r="F34" s="1346"/>
      <c r="G34" s="1425"/>
      <c r="H34" s="181" t="s">
        <v>25</v>
      </c>
      <c r="I34" s="1345" t="s">
        <v>10</v>
      </c>
      <c r="J34" s="1425"/>
    </row>
    <row r="35" spans="1:10" ht="16.5" customHeight="1">
      <c r="A35" s="1399" t="s">
        <v>64</v>
      </c>
      <c r="B35" s="1402"/>
      <c r="C35" s="1403"/>
      <c r="D35" s="1403"/>
      <c r="E35" s="1403"/>
      <c r="F35" s="1403"/>
      <c r="G35" s="1404"/>
      <c r="H35" s="94"/>
      <c r="I35" s="1405"/>
      <c r="J35" s="1406"/>
    </row>
    <row r="36" spans="1:10" ht="16.5" customHeight="1">
      <c r="A36" s="1400"/>
      <c r="B36" s="1407"/>
      <c r="C36" s="1408"/>
      <c r="D36" s="1408"/>
      <c r="E36" s="1408"/>
      <c r="F36" s="1408"/>
      <c r="G36" s="1409"/>
      <c r="H36" s="83"/>
      <c r="I36" s="1407"/>
      <c r="J36" s="1409"/>
    </row>
    <row r="37" spans="1:12" ht="16.5" customHeight="1">
      <c r="A37" s="1400"/>
      <c r="B37" s="1410"/>
      <c r="C37" s="1411"/>
      <c r="D37" s="1411"/>
      <c r="E37" s="1411"/>
      <c r="F37" s="1411"/>
      <c r="G37" s="1412"/>
      <c r="H37" s="102"/>
      <c r="I37" s="1423"/>
      <c r="J37" s="1424"/>
      <c r="L37" s="20"/>
    </row>
    <row r="38" spans="1:12" ht="16.5" customHeight="1">
      <c r="A38" s="1401"/>
      <c r="B38" s="1396"/>
      <c r="C38" s="1397"/>
      <c r="D38" s="1397"/>
      <c r="E38" s="1397"/>
      <c r="F38" s="1397"/>
      <c r="G38" s="1398"/>
      <c r="H38" s="84"/>
      <c r="I38" s="1396"/>
      <c r="J38" s="1398"/>
      <c r="L38" s="20"/>
    </row>
    <row r="39" spans="1:10" ht="20.25" customHeight="1">
      <c r="A39" s="1448" t="s">
        <v>67</v>
      </c>
      <c r="B39" s="1449"/>
      <c r="C39" s="1448"/>
      <c r="D39" s="1448"/>
      <c r="E39" s="1448"/>
      <c r="F39" s="1448"/>
      <c r="G39" s="1450"/>
      <c r="H39" s="93">
        <f>SUM(H35:H38)</f>
        <v>0</v>
      </c>
      <c r="I39" s="1394" t="s">
        <v>21</v>
      </c>
      <c r="J39" s="1395"/>
    </row>
    <row r="40" spans="1:10" ht="9" customHeight="1">
      <c r="A40" s="3"/>
      <c r="B40" s="3"/>
      <c r="C40" s="3"/>
      <c r="D40" s="3"/>
      <c r="E40" s="3"/>
      <c r="F40" s="3"/>
      <c r="G40" s="3"/>
      <c r="H40" s="3"/>
      <c r="I40" s="3"/>
      <c r="J40" s="3"/>
    </row>
    <row r="41" spans="1:10" ht="21" customHeight="1" thickBot="1">
      <c r="A41" s="10" t="s">
        <v>63</v>
      </c>
      <c r="B41" s="6"/>
      <c r="C41" s="1"/>
      <c r="D41" s="1"/>
      <c r="E41" s="1"/>
      <c r="F41" s="1"/>
      <c r="G41" s="1"/>
      <c r="H41" s="1"/>
      <c r="I41" s="1"/>
      <c r="J41" s="7"/>
    </row>
    <row r="42" spans="1:10" ht="27" customHeight="1">
      <c r="A42" s="168" t="s">
        <v>2</v>
      </c>
      <c r="B42" s="1451" t="s">
        <v>4</v>
      </c>
      <c r="C42" s="1452"/>
      <c r="D42" s="171" t="s">
        <v>23</v>
      </c>
      <c r="E42" s="172" t="s">
        <v>6</v>
      </c>
      <c r="F42" s="170" t="s">
        <v>7</v>
      </c>
      <c r="G42" s="173" t="s">
        <v>8</v>
      </c>
      <c r="H42" s="174" t="s">
        <v>25</v>
      </c>
      <c r="I42" s="175" t="s">
        <v>9</v>
      </c>
      <c r="J42" s="176" t="s">
        <v>10</v>
      </c>
    </row>
    <row r="43" spans="1:10" ht="16.5" customHeight="1">
      <c r="A43" s="1413" t="s">
        <v>58</v>
      </c>
      <c r="B43" s="1405"/>
      <c r="C43" s="1453"/>
      <c r="D43" s="110"/>
      <c r="E43" s="12"/>
      <c r="F43" s="153"/>
      <c r="G43" s="87"/>
      <c r="H43" s="82">
        <f>ROUNDDOWN(E43*G43,0)</f>
        <v>0</v>
      </c>
      <c r="I43" s="65"/>
      <c r="J43" s="142"/>
    </row>
    <row r="44" spans="1:10" ht="16.5" customHeight="1">
      <c r="A44" s="1414"/>
      <c r="B44" s="1407"/>
      <c r="C44" s="1447"/>
      <c r="D44" s="54"/>
      <c r="E44" s="16"/>
      <c r="F44" s="154"/>
      <c r="G44" s="88"/>
      <c r="H44" s="83">
        <f>ROUNDDOWN(E44*G44,0)</f>
        <v>0</v>
      </c>
      <c r="I44" s="63"/>
      <c r="J44" s="143"/>
    </row>
    <row r="45" spans="1:10" ht="16.5" customHeight="1">
      <c r="A45" s="1414"/>
      <c r="B45" s="1407"/>
      <c r="C45" s="1447"/>
      <c r="D45" s="54"/>
      <c r="E45" s="16"/>
      <c r="F45" s="154"/>
      <c r="G45" s="88"/>
      <c r="H45" s="83">
        <f aca="true" t="shared" si="2" ref="H45:H55">ROUNDDOWN(E45*G45,0)</f>
        <v>0</v>
      </c>
      <c r="I45" s="63"/>
      <c r="J45" s="143"/>
    </row>
    <row r="46" spans="1:10" ht="16.5" customHeight="1">
      <c r="A46" s="1414"/>
      <c r="B46" s="1407"/>
      <c r="C46" s="1447"/>
      <c r="D46" s="54"/>
      <c r="E46" s="16"/>
      <c r="F46" s="154"/>
      <c r="G46" s="88"/>
      <c r="H46" s="83">
        <f t="shared" si="2"/>
        <v>0</v>
      </c>
      <c r="I46" s="63"/>
      <c r="J46" s="143"/>
    </row>
    <row r="47" spans="1:10" ht="16.5" customHeight="1">
      <c r="A47" s="1414"/>
      <c r="B47" s="1407"/>
      <c r="C47" s="1447"/>
      <c r="D47" s="54"/>
      <c r="E47" s="16"/>
      <c r="F47" s="154"/>
      <c r="G47" s="88"/>
      <c r="H47" s="83">
        <f t="shared" si="2"/>
        <v>0</v>
      </c>
      <c r="I47" s="63"/>
      <c r="J47" s="143"/>
    </row>
    <row r="48" spans="1:10" ht="16.5" customHeight="1">
      <c r="A48" s="1414"/>
      <c r="B48" s="1407"/>
      <c r="C48" s="1447"/>
      <c r="D48" s="54"/>
      <c r="E48" s="16"/>
      <c r="F48" s="154"/>
      <c r="G48" s="88"/>
      <c r="H48" s="83">
        <f t="shared" si="2"/>
        <v>0</v>
      </c>
      <c r="I48" s="63"/>
      <c r="J48" s="143"/>
    </row>
    <row r="49" spans="1:10" ht="16.5" customHeight="1">
      <c r="A49" s="1414"/>
      <c r="B49" s="1407"/>
      <c r="C49" s="1447"/>
      <c r="D49" s="54"/>
      <c r="E49" s="16"/>
      <c r="F49" s="154"/>
      <c r="G49" s="88"/>
      <c r="H49" s="83">
        <f t="shared" si="2"/>
        <v>0</v>
      </c>
      <c r="I49" s="63"/>
      <c r="J49" s="143"/>
    </row>
    <row r="50" spans="1:10" ht="16.5" customHeight="1">
      <c r="A50" s="1414"/>
      <c r="B50" s="1407"/>
      <c r="C50" s="1447"/>
      <c r="D50" s="54"/>
      <c r="E50" s="16"/>
      <c r="F50" s="154"/>
      <c r="G50" s="88"/>
      <c r="H50" s="83">
        <f t="shared" si="2"/>
        <v>0</v>
      </c>
      <c r="I50" s="63"/>
      <c r="J50" s="143"/>
    </row>
    <row r="51" spans="1:10" ht="16.5" customHeight="1">
      <c r="A51" s="1414"/>
      <c r="B51" s="1407"/>
      <c r="C51" s="1447"/>
      <c r="D51" s="54"/>
      <c r="E51" s="16"/>
      <c r="F51" s="154"/>
      <c r="G51" s="88"/>
      <c r="H51" s="83">
        <f t="shared" si="2"/>
        <v>0</v>
      </c>
      <c r="I51" s="63"/>
      <c r="J51" s="143"/>
    </row>
    <row r="52" spans="1:10" ht="16.5" customHeight="1">
      <c r="A52" s="1414"/>
      <c r="B52" s="1407"/>
      <c r="C52" s="1447"/>
      <c r="D52" s="54"/>
      <c r="E52" s="16"/>
      <c r="F52" s="154"/>
      <c r="G52" s="88"/>
      <c r="H52" s="83">
        <f t="shared" si="2"/>
        <v>0</v>
      </c>
      <c r="I52" s="63"/>
      <c r="J52" s="143"/>
    </row>
    <row r="53" spans="1:10" ht="16.5" customHeight="1">
      <c r="A53" s="1414"/>
      <c r="B53" s="1407"/>
      <c r="C53" s="1447"/>
      <c r="D53" s="54"/>
      <c r="E53" s="16"/>
      <c r="F53" s="154"/>
      <c r="G53" s="88"/>
      <c r="H53" s="83">
        <f t="shared" si="2"/>
        <v>0</v>
      </c>
      <c r="I53" s="63"/>
      <c r="J53" s="143"/>
    </row>
    <row r="54" spans="1:10" ht="16.5" customHeight="1">
      <c r="A54" s="1414"/>
      <c r="B54" s="1407"/>
      <c r="C54" s="1447"/>
      <c r="D54" s="54"/>
      <c r="E54" s="16"/>
      <c r="F54" s="154"/>
      <c r="G54" s="88"/>
      <c r="H54" s="83">
        <f t="shared" si="2"/>
        <v>0</v>
      </c>
      <c r="I54" s="72"/>
      <c r="J54" s="143"/>
    </row>
    <row r="55" spans="1:10" ht="16.5" customHeight="1">
      <c r="A55" s="1415"/>
      <c r="B55" s="1396"/>
      <c r="C55" s="1454"/>
      <c r="D55" s="111"/>
      <c r="E55" s="18"/>
      <c r="F55" s="156"/>
      <c r="G55" s="89"/>
      <c r="H55" s="84">
        <f t="shared" si="2"/>
        <v>0</v>
      </c>
      <c r="I55" s="64"/>
      <c r="J55" s="144"/>
    </row>
    <row r="56" spans="1:10" ht="20.25" customHeight="1">
      <c r="A56" s="1455" t="s">
        <v>60</v>
      </c>
      <c r="B56" s="1456"/>
      <c r="C56" s="1456"/>
      <c r="D56" s="1456"/>
      <c r="E56" s="1456"/>
      <c r="F56" s="1456"/>
      <c r="G56" s="1449"/>
      <c r="H56" s="68">
        <f>SUM(H43:H55)</f>
        <v>0</v>
      </c>
      <c r="I56" s="1450" t="s">
        <v>31</v>
      </c>
      <c r="J56" s="1457"/>
    </row>
    <row r="57" spans="1:10" ht="27" customHeight="1">
      <c r="A57" s="177" t="s">
        <v>2</v>
      </c>
      <c r="B57" s="1345" t="s">
        <v>12</v>
      </c>
      <c r="C57" s="1346"/>
      <c r="D57" s="1425"/>
      <c r="E57" s="178" t="s">
        <v>6</v>
      </c>
      <c r="F57" s="179" t="s">
        <v>7</v>
      </c>
      <c r="G57" s="180" t="s">
        <v>8</v>
      </c>
      <c r="H57" s="181" t="s">
        <v>25</v>
      </c>
      <c r="I57" s="1441" t="s">
        <v>10</v>
      </c>
      <c r="J57" s="1442"/>
    </row>
    <row r="58" spans="1:10" ht="16.5" customHeight="1">
      <c r="A58" s="1413" t="s">
        <v>59</v>
      </c>
      <c r="B58" s="1416"/>
      <c r="C58" s="1416"/>
      <c r="D58" s="1416"/>
      <c r="E58" s="55"/>
      <c r="F58" s="153"/>
      <c r="G58" s="87"/>
      <c r="H58" s="85">
        <f aca="true" t="shared" si="3" ref="H58:H63">ROUNDDOWN(E58*G58,0)</f>
        <v>0</v>
      </c>
      <c r="I58" s="1416"/>
      <c r="J58" s="1417"/>
    </row>
    <row r="59" spans="1:10" ht="16.5" customHeight="1">
      <c r="A59" s="1414"/>
      <c r="B59" s="1443"/>
      <c r="C59" s="1443"/>
      <c r="D59" s="1443"/>
      <c r="E59" s="56"/>
      <c r="F59" s="154"/>
      <c r="G59" s="88"/>
      <c r="H59" s="83">
        <f t="shared" si="3"/>
        <v>0</v>
      </c>
      <c r="I59" s="1443"/>
      <c r="J59" s="1444"/>
    </row>
    <row r="60" spans="1:10" ht="16.5" customHeight="1">
      <c r="A60" s="1414"/>
      <c r="B60" s="1443"/>
      <c r="C60" s="1443"/>
      <c r="D60" s="1443"/>
      <c r="E60" s="56"/>
      <c r="F60" s="154"/>
      <c r="G60" s="88"/>
      <c r="H60" s="83">
        <f t="shared" si="3"/>
        <v>0</v>
      </c>
      <c r="I60" s="1443"/>
      <c r="J60" s="1444"/>
    </row>
    <row r="61" spans="1:10" ht="16.5" customHeight="1">
      <c r="A61" s="1414"/>
      <c r="B61" s="1443"/>
      <c r="C61" s="1443"/>
      <c r="D61" s="1443"/>
      <c r="E61" s="56"/>
      <c r="F61" s="154"/>
      <c r="G61" s="88"/>
      <c r="H61" s="83">
        <f t="shared" si="3"/>
        <v>0</v>
      </c>
      <c r="I61" s="1443"/>
      <c r="J61" s="1444"/>
    </row>
    <row r="62" spans="1:10" ht="16.5" customHeight="1">
      <c r="A62" s="1414"/>
      <c r="B62" s="1443"/>
      <c r="C62" s="1443"/>
      <c r="D62" s="1443"/>
      <c r="E62" s="56"/>
      <c r="F62" s="154"/>
      <c r="G62" s="88"/>
      <c r="H62" s="83">
        <f t="shared" si="3"/>
        <v>0</v>
      </c>
      <c r="I62" s="1443"/>
      <c r="J62" s="1444"/>
    </row>
    <row r="63" spans="1:10" ht="16.5" customHeight="1">
      <c r="A63" s="1415"/>
      <c r="B63" s="1445"/>
      <c r="C63" s="1445"/>
      <c r="D63" s="1445"/>
      <c r="E63" s="18"/>
      <c r="F63" s="156"/>
      <c r="G63" s="89"/>
      <c r="H63" s="84">
        <f t="shared" si="3"/>
        <v>0</v>
      </c>
      <c r="I63" s="1445"/>
      <c r="J63" s="1446"/>
    </row>
    <row r="64" spans="1:10" ht="20.25" customHeight="1" thickBot="1">
      <c r="A64" s="1418" t="s">
        <v>61</v>
      </c>
      <c r="B64" s="1419"/>
      <c r="C64" s="1419"/>
      <c r="D64" s="1419"/>
      <c r="E64" s="1419"/>
      <c r="F64" s="1419"/>
      <c r="G64" s="1420"/>
      <c r="H64" s="86">
        <f>SUM(H58:H63)</f>
        <v>0</v>
      </c>
      <c r="I64" s="1421" t="s">
        <v>31</v>
      </c>
      <c r="J64" s="1422"/>
    </row>
    <row r="65" spans="1:10" ht="27" customHeight="1" thickBot="1">
      <c r="A65" s="1426" t="s">
        <v>147</v>
      </c>
      <c r="B65" s="1427"/>
      <c r="C65" s="1428"/>
      <c r="D65" s="1428"/>
      <c r="E65" s="1428"/>
      <c r="F65" s="1428"/>
      <c r="G65" s="1429"/>
      <c r="H65" s="182">
        <f>H56+H64</f>
        <v>0</v>
      </c>
      <c r="I65" s="1430" t="s">
        <v>17</v>
      </c>
      <c r="J65" s="1431"/>
    </row>
    <row r="66" spans="1:10" ht="13.5">
      <c r="A66" s="24" t="s">
        <v>22</v>
      </c>
      <c r="B66" s="21"/>
      <c r="C66" s="21"/>
      <c r="D66" s="21"/>
      <c r="E66" s="21"/>
      <c r="F66" s="21"/>
      <c r="G66" s="21"/>
      <c r="H66" s="22"/>
      <c r="I66" s="22"/>
      <c r="J66" s="22"/>
    </row>
  </sheetData>
  <sheetProtection/>
  <mergeCells count="73">
    <mergeCell ref="B57:D57"/>
    <mergeCell ref="B59:D59"/>
    <mergeCell ref="A65:G65"/>
    <mergeCell ref="I65:J65"/>
    <mergeCell ref="A56:G56"/>
    <mergeCell ref="A58:A63"/>
    <mergeCell ref="B58:D58"/>
    <mergeCell ref="I58:J58"/>
    <mergeCell ref="B61:D61"/>
    <mergeCell ref="I61:J61"/>
    <mergeCell ref="I56:J56"/>
    <mergeCell ref="B53:C53"/>
    <mergeCell ref="I57:J57"/>
    <mergeCell ref="A64:G64"/>
    <mergeCell ref="I64:J64"/>
    <mergeCell ref="B62:D62"/>
    <mergeCell ref="I62:J62"/>
    <mergeCell ref="B63:D63"/>
    <mergeCell ref="I63:J63"/>
    <mergeCell ref="B60:D60"/>
    <mergeCell ref="I60:J60"/>
    <mergeCell ref="B49:C49"/>
    <mergeCell ref="B50:C50"/>
    <mergeCell ref="B51:C51"/>
    <mergeCell ref="B52:C52"/>
    <mergeCell ref="B42:C42"/>
    <mergeCell ref="A43:A55"/>
    <mergeCell ref="B43:C43"/>
    <mergeCell ref="B44:C44"/>
    <mergeCell ref="B45:C45"/>
    <mergeCell ref="B46:C46"/>
    <mergeCell ref="B47:C47"/>
    <mergeCell ref="B48:C48"/>
    <mergeCell ref="B54:C54"/>
    <mergeCell ref="B55:C55"/>
    <mergeCell ref="B38:G38"/>
    <mergeCell ref="I38:J38"/>
    <mergeCell ref="A39:G39"/>
    <mergeCell ref="I39:J39"/>
    <mergeCell ref="B36:G36"/>
    <mergeCell ref="I36:J36"/>
    <mergeCell ref="B37:G37"/>
    <mergeCell ref="I37:J37"/>
    <mergeCell ref="B27:D27"/>
    <mergeCell ref="I31:J31"/>
    <mergeCell ref="A32:G32"/>
    <mergeCell ref="I32:J32"/>
    <mergeCell ref="I27:J27"/>
    <mergeCell ref="B24:D24"/>
    <mergeCell ref="I24:J24"/>
    <mergeCell ref="I34:J34"/>
    <mergeCell ref="A25:A30"/>
    <mergeCell ref="B25:D25"/>
    <mergeCell ref="I25:J25"/>
    <mergeCell ref="B26:D26"/>
    <mergeCell ref="I26:J26"/>
    <mergeCell ref="B29:D29"/>
    <mergeCell ref="I29:J29"/>
    <mergeCell ref="A2:J2"/>
    <mergeCell ref="A3:J3"/>
    <mergeCell ref="A10:A22"/>
    <mergeCell ref="A23:G23"/>
    <mergeCell ref="I23:J23"/>
    <mergeCell ref="I59:J59"/>
    <mergeCell ref="I30:J30"/>
    <mergeCell ref="B28:D28"/>
    <mergeCell ref="I28:J28"/>
    <mergeCell ref="B34:G34"/>
    <mergeCell ref="B30:D30"/>
    <mergeCell ref="A31:G31"/>
    <mergeCell ref="A35:A38"/>
    <mergeCell ref="B35:G35"/>
    <mergeCell ref="I35:J35"/>
  </mergeCells>
  <printOptions horizontalCentered="1"/>
  <pageMargins left="0.3937007874015748" right="0.35433070866141736" top="0.7480314960629921" bottom="0.3937007874015748" header="0.3937007874015748" footer="0.31496062992125984"/>
  <pageSetup horizontalDpi="600" verticalDpi="600" orientation="portrait" paperSize="9" scale="71" r:id="rId1"/>
  <headerFooter alignWithMargins="0">
    <oddHeader>&amp;R&amp;"ＭＳ 明朝,標準"&amp;14定型様式３　</oddHeader>
  </headerFooter>
</worksheet>
</file>

<file path=xl/worksheets/sheet6.xml><?xml version="1.0" encoding="utf-8"?>
<worksheet xmlns="http://schemas.openxmlformats.org/spreadsheetml/2006/main" xmlns:r="http://schemas.openxmlformats.org/officeDocument/2006/relationships">
  <dimension ref="A1:L67"/>
  <sheetViews>
    <sheetView view="pageBreakPreview" zoomScale="85" zoomScaleNormal="70" zoomScaleSheetLayoutView="85" zoomScalePageLayoutView="0" workbookViewId="0" topLeftCell="A1">
      <selection activeCell="A1" sqref="A1"/>
    </sheetView>
  </sheetViews>
  <sheetFormatPr defaultColWidth="9.00390625" defaultRowHeight="13.5"/>
  <cols>
    <col min="1" max="1" width="12.375" style="31" customWidth="1"/>
    <col min="2" max="2" width="8.125" style="31" bestFit="1" customWidth="1"/>
    <col min="3" max="4" width="20.50390625" style="31" customWidth="1"/>
    <col min="5" max="5" width="7.375" style="31" customWidth="1"/>
    <col min="6" max="6" width="6.875" style="31" customWidth="1"/>
    <col min="7" max="9" width="12.00390625" style="31" customWidth="1"/>
    <col min="10" max="10" width="13.375" style="31" customWidth="1"/>
    <col min="11" max="12" width="9.00390625" style="31" customWidth="1"/>
    <col min="13" max="13" width="47.75390625" style="31" customWidth="1"/>
    <col min="14" max="16384" width="9.00390625" style="31" customWidth="1"/>
  </cols>
  <sheetData>
    <row r="1" spans="2:10" ht="18" customHeight="1">
      <c r="B1" s="32"/>
      <c r="C1" s="32"/>
      <c r="D1" s="32"/>
      <c r="E1" s="32"/>
      <c r="F1" s="32"/>
      <c r="G1" s="32"/>
      <c r="H1" s="32"/>
      <c r="I1" s="32"/>
      <c r="J1" s="596">
        <f>'実施計画書'!AH1</f>
      </c>
    </row>
    <row r="2" spans="1:10" ht="21">
      <c r="A2" s="1432" t="s">
        <v>41</v>
      </c>
      <c r="B2" s="1458"/>
      <c r="C2" s="1459"/>
      <c r="D2" s="1459"/>
      <c r="E2" s="1459"/>
      <c r="F2" s="1459"/>
      <c r="G2" s="1459"/>
      <c r="H2" s="1459"/>
      <c r="I2" s="1459"/>
      <c r="J2" s="1459"/>
    </row>
    <row r="3" spans="1:10" ht="15" customHeight="1">
      <c r="A3" s="26"/>
      <c r="B3" s="33"/>
      <c r="C3" s="34"/>
      <c r="D3" s="34"/>
      <c r="E3" s="34"/>
      <c r="F3" s="34"/>
      <c r="G3" s="34"/>
      <c r="H3" s="34"/>
      <c r="I3" s="34"/>
      <c r="J3" s="34"/>
    </row>
    <row r="4" spans="1:10" ht="13.5" customHeight="1">
      <c r="A4" s="5" t="s">
        <v>28</v>
      </c>
      <c r="B4" s="33"/>
      <c r="C4" s="34"/>
      <c r="D4" s="34"/>
      <c r="E4" s="34"/>
      <c r="F4" s="34"/>
      <c r="G4" s="34"/>
      <c r="H4" s="34"/>
      <c r="I4" s="34"/>
      <c r="J4" s="34"/>
    </row>
    <row r="5" spans="1:10" ht="13.5" customHeight="1">
      <c r="A5" s="8" t="s">
        <v>29</v>
      </c>
      <c r="B5" s="33"/>
      <c r="C5" s="34"/>
      <c r="D5" s="34"/>
      <c r="E5" s="34"/>
      <c r="F5" s="34"/>
      <c r="G5" s="34"/>
      <c r="H5" s="34"/>
      <c r="I5" s="34"/>
      <c r="J5" s="34"/>
    </row>
    <row r="6" spans="1:10" ht="13.5" customHeight="1">
      <c r="A6" s="1"/>
      <c r="B6" s="35"/>
      <c r="C6" s="36"/>
      <c r="D6" s="36"/>
      <c r="E6" s="36"/>
      <c r="F6" s="36"/>
      <c r="G6" s="36"/>
      <c r="H6" s="36"/>
      <c r="I6" s="36"/>
      <c r="J6" s="7" t="s">
        <v>0</v>
      </c>
    </row>
    <row r="7" spans="1:10" ht="18" thickBot="1">
      <c r="A7" s="10" t="s">
        <v>1</v>
      </c>
      <c r="B7" s="35"/>
      <c r="C7" s="36"/>
      <c r="D7" s="36"/>
      <c r="E7" s="36"/>
      <c r="F7" s="36"/>
      <c r="G7" s="36"/>
      <c r="H7" s="36"/>
      <c r="I7" s="36"/>
      <c r="J7" s="7" t="s">
        <v>30</v>
      </c>
    </row>
    <row r="8" spans="1:10" ht="37.5" customHeight="1">
      <c r="A8" s="168" t="s">
        <v>2</v>
      </c>
      <c r="B8" s="169" t="s">
        <v>3</v>
      </c>
      <c r="C8" s="170" t="s">
        <v>4</v>
      </c>
      <c r="D8" s="184" t="s">
        <v>23</v>
      </c>
      <c r="E8" s="172" t="s">
        <v>6</v>
      </c>
      <c r="F8" s="170" t="s">
        <v>7</v>
      </c>
      <c r="G8" s="185" t="s">
        <v>8</v>
      </c>
      <c r="H8" s="174" t="s">
        <v>25</v>
      </c>
      <c r="I8" s="175" t="s">
        <v>9</v>
      </c>
      <c r="J8" s="176" t="s">
        <v>10</v>
      </c>
    </row>
    <row r="9" spans="1:10" ht="15.75" customHeight="1">
      <c r="A9" s="1413" t="s">
        <v>18</v>
      </c>
      <c r="B9" s="11"/>
      <c r="C9" s="52"/>
      <c r="D9" s="116"/>
      <c r="E9" s="12"/>
      <c r="F9" s="153"/>
      <c r="G9" s="90"/>
      <c r="H9" s="82">
        <f>ROUNDDOWN(E9*G9,0)</f>
        <v>0</v>
      </c>
      <c r="I9" s="65"/>
      <c r="J9" s="142"/>
    </row>
    <row r="10" spans="1:10" ht="15.75" customHeight="1">
      <c r="A10" s="1460"/>
      <c r="B10" s="13"/>
      <c r="C10" s="119"/>
      <c r="D10" s="57"/>
      <c r="E10" s="14"/>
      <c r="F10" s="157"/>
      <c r="G10" s="96"/>
      <c r="H10" s="83">
        <f>ROUNDDOWN(E10*G10,0)</f>
        <v>0</v>
      </c>
      <c r="I10" s="148"/>
      <c r="J10" s="149"/>
    </row>
    <row r="11" spans="1:10" ht="15.75" customHeight="1">
      <c r="A11" s="1414"/>
      <c r="B11" s="13"/>
      <c r="C11" s="119"/>
      <c r="D11" s="57"/>
      <c r="E11" s="14"/>
      <c r="F11" s="157"/>
      <c r="G11" s="96"/>
      <c r="H11" s="83">
        <f aca="true" t="shared" si="0" ref="H11:H46">ROUNDDOWN(E11*G11,0)</f>
        <v>0</v>
      </c>
      <c r="I11" s="148"/>
      <c r="J11" s="149"/>
    </row>
    <row r="12" spans="1:10" ht="15.75" customHeight="1">
      <c r="A12" s="1414"/>
      <c r="B12" s="13"/>
      <c r="C12" s="119"/>
      <c r="D12" s="57"/>
      <c r="E12" s="14"/>
      <c r="F12" s="157"/>
      <c r="G12" s="96"/>
      <c r="H12" s="83">
        <f t="shared" si="0"/>
        <v>0</v>
      </c>
      <c r="I12" s="148"/>
      <c r="J12" s="149"/>
    </row>
    <row r="13" spans="1:10" ht="15.75" customHeight="1">
      <c r="A13" s="1414"/>
      <c r="B13" s="13"/>
      <c r="C13" s="119"/>
      <c r="D13" s="57"/>
      <c r="E13" s="14"/>
      <c r="F13" s="157"/>
      <c r="G13" s="96"/>
      <c r="H13" s="83">
        <f t="shared" si="0"/>
        <v>0</v>
      </c>
      <c r="I13" s="148"/>
      <c r="J13" s="149"/>
    </row>
    <row r="14" spans="1:10" ht="15.75" customHeight="1">
      <c r="A14" s="1414"/>
      <c r="B14" s="13"/>
      <c r="C14" s="119"/>
      <c r="D14" s="57"/>
      <c r="E14" s="14"/>
      <c r="F14" s="157"/>
      <c r="G14" s="96"/>
      <c r="H14" s="83">
        <f t="shared" si="0"/>
        <v>0</v>
      </c>
      <c r="I14" s="148"/>
      <c r="J14" s="149"/>
    </row>
    <row r="15" spans="1:10" ht="15.75" customHeight="1">
      <c r="A15" s="1414"/>
      <c r="B15" s="15"/>
      <c r="C15" s="53"/>
      <c r="D15" s="117"/>
      <c r="E15" s="16"/>
      <c r="F15" s="154"/>
      <c r="G15" s="91"/>
      <c r="H15" s="83">
        <f>ROUNDDOWN(E15*G15,0)</f>
        <v>0</v>
      </c>
      <c r="I15" s="63"/>
      <c r="J15" s="143"/>
    </row>
    <row r="16" spans="1:10" ht="15.75" customHeight="1">
      <c r="A16" s="1414"/>
      <c r="B16" s="15"/>
      <c r="C16" s="53"/>
      <c r="D16" s="117"/>
      <c r="E16" s="16"/>
      <c r="F16" s="154"/>
      <c r="G16" s="91"/>
      <c r="H16" s="83">
        <f>ROUNDDOWN(E16*G16,0)</f>
        <v>0</v>
      </c>
      <c r="I16" s="63"/>
      <c r="J16" s="143"/>
    </row>
    <row r="17" spans="1:10" ht="15.75" customHeight="1">
      <c r="A17" s="1414"/>
      <c r="B17" s="15"/>
      <c r="C17" s="53"/>
      <c r="D17" s="117"/>
      <c r="E17" s="16"/>
      <c r="F17" s="154"/>
      <c r="G17" s="91"/>
      <c r="H17" s="83">
        <f>ROUNDDOWN(E17*G17,0)</f>
        <v>0</v>
      </c>
      <c r="I17" s="63"/>
      <c r="J17" s="143"/>
    </row>
    <row r="18" spans="1:10" ht="15.75" customHeight="1">
      <c r="A18" s="1414"/>
      <c r="B18" s="15"/>
      <c r="C18" s="53"/>
      <c r="D18" s="117"/>
      <c r="E18" s="16"/>
      <c r="F18" s="154"/>
      <c r="G18" s="91"/>
      <c r="H18" s="83">
        <f>ROUNDDOWN(E18*G18,0)</f>
        <v>0</v>
      </c>
      <c r="I18" s="63"/>
      <c r="J18" s="143"/>
    </row>
    <row r="19" spans="1:10" ht="15.75" customHeight="1">
      <c r="A19" s="1414"/>
      <c r="B19" s="15"/>
      <c r="C19" s="53"/>
      <c r="D19" s="117"/>
      <c r="E19" s="16"/>
      <c r="F19" s="154"/>
      <c r="G19" s="91"/>
      <c r="H19" s="83">
        <f>ROUNDDOWN(E19*G19,0)</f>
        <v>0</v>
      </c>
      <c r="I19" s="63"/>
      <c r="J19" s="143"/>
    </row>
    <row r="20" spans="1:10" ht="15.75" customHeight="1">
      <c r="A20" s="1414"/>
      <c r="B20" s="15"/>
      <c r="C20" s="53"/>
      <c r="D20" s="117"/>
      <c r="E20" s="16"/>
      <c r="F20" s="154"/>
      <c r="G20" s="91"/>
      <c r="H20" s="83">
        <f t="shared" si="0"/>
        <v>0</v>
      </c>
      <c r="I20" s="63"/>
      <c r="J20" s="143"/>
    </row>
    <row r="21" spans="1:10" ht="15.75" customHeight="1">
      <c r="A21" s="1414"/>
      <c r="B21" s="15"/>
      <c r="C21" s="53"/>
      <c r="D21" s="117"/>
      <c r="E21" s="16"/>
      <c r="F21" s="154"/>
      <c r="G21" s="91"/>
      <c r="H21" s="83">
        <f t="shared" si="0"/>
        <v>0</v>
      </c>
      <c r="I21" s="63"/>
      <c r="J21" s="143"/>
    </row>
    <row r="22" spans="1:10" ht="15.75" customHeight="1">
      <c r="A22" s="1414"/>
      <c r="B22" s="15"/>
      <c r="C22" s="53"/>
      <c r="D22" s="117"/>
      <c r="E22" s="16"/>
      <c r="F22" s="154"/>
      <c r="G22" s="91"/>
      <c r="H22" s="83">
        <f t="shared" si="0"/>
        <v>0</v>
      </c>
      <c r="I22" s="63"/>
      <c r="J22" s="143"/>
    </row>
    <row r="23" spans="1:10" ht="15.75" customHeight="1">
      <c r="A23" s="1414"/>
      <c r="B23" s="15"/>
      <c r="C23" s="53"/>
      <c r="D23" s="117"/>
      <c r="E23" s="16"/>
      <c r="F23" s="154"/>
      <c r="G23" s="91"/>
      <c r="H23" s="83">
        <f t="shared" si="0"/>
        <v>0</v>
      </c>
      <c r="I23" s="63"/>
      <c r="J23" s="143"/>
    </row>
    <row r="24" spans="1:10" ht="15.75" customHeight="1">
      <c r="A24" s="1414"/>
      <c r="B24" s="15"/>
      <c r="C24" s="53"/>
      <c r="D24" s="117"/>
      <c r="E24" s="16"/>
      <c r="F24" s="154"/>
      <c r="G24" s="91"/>
      <c r="H24" s="83">
        <f t="shared" si="0"/>
        <v>0</v>
      </c>
      <c r="I24" s="63"/>
      <c r="J24" s="143"/>
    </row>
    <row r="25" spans="1:10" ht="15.75" customHeight="1">
      <c r="A25" s="1414"/>
      <c r="B25" s="15"/>
      <c r="C25" s="53"/>
      <c r="D25" s="117"/>
      <c r="E25" s="16"/>
      <c r="F25" s="154"/>
      <c r="G25" s="91"/>
      <c r="H25" s="83">
        <f>ROUNDDOWN(E25*G25,0)</f>
        <v>0</v>
      </c>
      <c r="I25" s="63"/>
      <c r="J25" s="143"/>
    </row>
    <row r="26" spans="1:10" ht="15.75" customHeight="1">
      <c r="A26" s="1414"/>
      <c r="B26" s="15"/>
      <c r="C26" s="53"/>
      <c r="D26" s="117"/>
      <c r="E26" s="16"/>
      <c r="F26" s="154"/>
      <c r="G26" s="91"/>
      <c r="H26" s="83">
        <f>ROUNDDOWN(E26*G26,0)</f>
        <v>0</v>
      </c>
      <c r="I26" s="63"/>
      <c r="J26" s="143"/>
    </row>
    <row r="27" spans="1:10" ht="15.75" customHeight="1">
      <c r="A27" s="1414"/>
      <c r="B27" s="15"/>
      <c r="C27" s="53"/>
      <c r="D27" s="117"/>
      <c r="E27" s="16"/>
      <c r="F27" s="154"/>
      <c r="G27" s="91"/>
      <c r="H27" s="83">
        <f>ROUNDDOWN(E27*G27,0)</f>
        <v>0</v>
      </c>
      <c r="I27" s="63"/>
      <c r="J27" s="143"/>
    </row>
    <row r="28" spans="1:10" ht="15.75" customHeight="1">
      <c r="A28" s="1414"/>
      <c r="B28" s="15"/>
      <c r="C28" s="53"/>
      <c r="D28" s="117"/>
      <c r="E28" s="16"/>
      <c r="F28" s="154"/>
      <c r="G28" s="91"/>
      <c r="H28" s="83">
        <f>ROUNDDOWN(E28*G28,0)</f>
        <v>0</v>
      </c>
      <c r="I28" s="63"/>
      <c r="J28" s="143"/>
    </row>
    <row r="29" spans="1:10" ht="15.75" customHeight="1">
      <c r="A29" s="1414"/>
      <c r="B29" s="15"/>
      <c r="C29" s="53"/>
      <c r="D29" s="117"/>
      <c r="E29" s="16"/>
      <c r="F29" s="154"/>
      <c r="G29" s="91"/>
      <c r="H29" s="83">
        <f>ROUNDDOWN(E29*G29,0)</f>
        <v>0</v>
      </c>
      <c r="I29" s="63"/>
      <c r="J29" s="143"/>
    </row>
    <row r="30" spans="1:10" ht="15.75" customHeight="1">
      <c r="A30" s="1414"/>
      <c r="B30" s="15"/>
      <c r="C30" s="53"/>
      <c r="D30" s="117"/>
      <c r="E30" s="16"/>
      <c r="F30" s="154"/>
      <c r="G30" s="91"/>
      <c r="H30" s="83">
        <f t="shared" si="0"/>
        <v>0</v>
      </c>
      <c r="I30" s="63"/>
      <c r="J30" s="143"/>
    </row>
    <row r="31" spans="1:10" ht="15.75" customHeight="1">
      <c r="A31" s="1414"/>
      <c r="B31" s="15"/>
      <c r="C31" s="53"/>
      <c r="D31" s="117"/>
      <c r="E31" s="16"/>
      <c r="F31" s="154"/>
      <c r="G31" s="91"/>
      <c r="H31" s="83">
        <f t="shared" si="0"/>
        <v>0</v>
      </c>
      <c r="I31" s="63"/>
      <c r="J31" s="143"/>
    </row>
    <row r="32" spans="1:10" ht="15.75" customHeight="1">
      <c r="A32" s="1414"/>
      <c r="B32" s="15"/>
      <c r="C32" s="53"/>
      <c r="D32" s="117"/>
      <c r="E32" s="16"/>
      <c r="F32" s="154"/>
      <c r="G32" s="91"/>
      <c r="H32" s="83">
        <f>ROUNDDOWN(E32*G32,0)</f>
        <v>0</v>
      </c>
      <c r="I32" s="63"/>
      <c r="J32" s="143"/>
    </row>
    <row r="33" spans="1:10" ht="15.75" customHeight="1">
      <c r="A33" s="1414"/>
      <c r="B33" s="15"/>
      <c r="C33" s="53"/>
      <c r="D33" s="117"/>
      <c r="E33" s="16"/>
      <c r="F33" s="154"/>
      <c r="G33" s="91"/>
      <c r="H33" s="83">
        <f>ROUNDDOWN(E33*G33,0)</f>
        <v>0</v>
      </c>
      <c r="I33" s="63"/>
      <c r="J33" s="143"/>
    </row>
    <row r="34" spans="1:10" ht="15.75" customHeight="1">
      <c r="A34" s="1414"/>
      <c r="B34" s="15"/>
      <c r="C34" s="53"/>
      <c r="D34" s="117"/>
      <c r="E34" s="16"/>
      <c r="F34" s="154"/>
      <c r="G34" s="91"/>
      <c r="H34" s="83">
        <f>ROUNDDOWN(E34*G34,0)</f>
        <v>0</v>
      </c>
      <c r="I34" s="63"/>
      <c r="J34" s="143"/>
    </row>
    <row r="35" spans="1:10" ht="15.75" customHeight="1">
      <c r="A35" s="1414"/>
      <c r="B35" s="15"/>
      <c r="C35" s="53"/>
      <c r="D35" s="117"/>
      <c r="E35" s="16"/>
      <c r="F35" s="154"/>
      <c r="G35" s="91"/>
      <c r="H35" s="83">
        <f>ROUNDDOWN(E35*G35,0)</f>
        <v>0</v>
      </c>
      <c r="I35" s="63"/>
      <c r="J35" s="143"/>
    </row>
    <row r="36" spans="1:10" ht="15.75" customHeight="1">
      <c r="A36" s="1414"/>
      <c r="B36" s="15"/>
      <c r="C36" s="53"/>
      <c r="D36" s="117"/>
      <c r="E36" s="16"/>
      <c r="F36" s="154"/>
      <c r="G36" s="91"/>
      <c r="H36" s="83">
        <f t="shared" si="0"/>
        <v>0</v>
      </c>
      <c r="I36" s="63"/>
      <c r="J36" s="143"/>
    </row>
    <row r="37" spans="1:10" ht="15.75" customHeight="1">
      <c r="A37" s="1414"/>
      <c r="B37" s="15"/>
      <c r="C37" s="53"/>
      <c r="D37" s="117"/>
      <c r="E37" s="16"/>
      <c r="F37" s="154"/>
      <c r="G37" s="91"/>
      <c r="H37" s="83">
        <f t="shared" si="0"/>
        <v>0</v>
      </c>
      <c r="I37" s="63"/>
      <c r="J37" s="143"/>
    </row>
    <row r="38" spans="1:10" ht="15.75" customHeight="1">
      <c r="A38" s="1414"/>
      <c r="B38" s="15"/>
      <c r="C38" s="53"/>
      <c r="D38" s="117"/>
      <c r="E38" s="16"/>
      <c r="F38" s="154"/>
      <c r="G38" s="91"/>
      <c r="H38" s="83">
        <f t="shared" si="0"/>
        <v>0</v>
      </c>
      <c r="I38" s="63"/>
      <c r="J38" s="143"/>
    </row>
    <row r="39" spans="1:10" ht="15.75" customHeight="1">
      <c r="A39" s="1414"/>
      <c r="B39" s="15"/>
      <c r="C39" s="53"/>
      <c r="D39" s="117"/>
      <c r="E39" s="16"/>
      <c r="F39" s="154"/>
      <c r="G39" s="91"/>
      <c r="H39" s="83">
        <f t="shared" si="0"/>
        <v>0</v>
      </c>
      <c r="I39" s="63"/>
      <c r="J39" s="143"/>
    </row>
    <row r="40" spans="1:10" ht="15.75" customHeight="1">
      <c r="A40" s="1414"/>
      <c r="B40" s="15"/>
      <c r="C40" s="53"/>
      <c r="D40" s="117"/>
      <c r="E40" s="16"/>
      <c r="F40" s="154"/>
      <c r="G40" s="91"/>
      <c r="H40" s="83">
        <f t="shared" si="0"/>
        <v>0</v>
      </c>
      <c r="I40" s="63"/>
      <c r="J40" s="143"/>
    </row>
    <row r="41" spans="1:10" ht="15.75" customHeight="1">
      <c r="A41" s="1414"/>
      <c r="B41" s="15"/>
      <c r="C41" s="53"/>
      <c r="D41" s="117"/>
      <c r="E41" s="16"/>
      <c r="F41" s="154"/>
      <c r="G41" s="91"/>
      <c r="H41" s="83">
        <f t="shared" si="0"/>
        <v>0</v>
      </c>
      <c r="I41" s="63"/>
      <c r="J41" s="143"/>
    </row>
    <row r="42" spans="1:10" ht="15.75" customHeight="1">
      <c r="A42" s="1414"/>
      <c r="B42" s="15"/>
      <c r="C42" s="53"/>
      <c r="D42" s="117"/>
      <c r="E42" s="16"/>
      <c r="F42" s="154"/>
      <c r="G42" s="91"/>
      <c r="H42" s="83">
        <f t="shared" si="0"/>
        <v>0</v>
      </c>
      <c r="I42" s="63"/>
      <c r="J42" s="143"/>
    </row>
    <row r="43" spans="1:10" ht="15.75" customHeight="1">
      <c r="A43" s="1414"/>
      <c r="B43" s="15"/>
      <c r="C43" s="53"/>
      <c r="D43" s="117"/>
      <c r="E43" s="16"/>
      <c r="F43" s="154"/>
      <c r="G43" s="91"/>
      <c r="H43" s="83">
        <f t="shared" si="0"/>
        <v>0</v>
      </c>
      <c r="I43" s="63"/>
      <c r="J43" s="143"/>
    </row>
    <row r="44" spans="1:10" ht="15.75" customHeight="1">
      <c r="A44" s="1414"/>
      <c r="B44" s="15"/>
      <c r="C44" s="53"/>
      <c r="D44" s="117"/>
      <c r="E44" s="16"/>
      <c r="F44" s="154"/>
      <c r="G44" s="91"/>
      <c r="H44" s="83">
        <f t="shared" si="0"/>
        <v>0</v>
      </c>
      <c r="I44" s="63"/>
      <c r="J44" s="143"/>
    </row>
    <row r="45" spans="1:10" ht="15.75" customHeight="1">
      <c r="A45" s="1414"/>
      <c r="B45" s="15"/>
      <c r="C45" s="53"/>
      <c r="D45" s="117"/>
      <c r="E45" s="16"/>
      <c r="F45" s="154"/>
      <c r="G45" s="91"/>
      <c r="H45" s="83">
        <f t="shared" si="0"/>
        <v>0</v>
      </c>
      <c r="I45" s="63"/>
      <c r="J45" s="143"/>
    </row>
    <row r="46" spans="1:10" ht="15.75" customHeight="1">
      <c r="A46" s="1414"/>
      <c r="B46" s="15"/>
      <c r="C46" s="53"/>
      <c r="D46" s="117"/>
      <c r="E46" s="16"/>
      <c r="F46" s="154"/>
      <c r="G46" s="91"/>
      <c r="H46" s="83">
        <f t="shared" si="0"/>
        <v>0</v>
      </c>
      <c r="I46" s="63"/>
      <c r="J46" s="143"/>
    </row>
    <row r="47" spans="1:10" ht="15.75" customHeight="1">
      <c r="A47" s="1414"/>
      <c r="B47" s="15"/>
      <c r="C47" s="53"/>
      <c r="D47" s="117"/>
      <c r="E47" s="16"/>
      <c r="F47" s="154"/>
      <c r="G47" s="91"/>
      <c r="H47" s="83">
        <f>ROUNDDOWN(E47*G47,0)</f>
        <v>0</v>
      </c>
      <c r="I47" s="63"/>
      <c r="J47" s="143"/>
    </row>
    <row r="48" spans="1:10" ht="15.75" customHeight="1">
      <c r="A48" s="1415"/>
      <c r="B48" s="17"/>
      <c r="C48" s="115"/>
      <c r="D48" s="118"/>
      <c r="E48" s="18"/>
      <c r="F48" s="156"/>
      <c r="G48" s="92"/>
      <c r="H48" s="84">
        <f>ROUNDDOWN(E48*G48,0)</f>
        <v>0</v>
      </c>
      <c r="I48" s="79"/>
      <c r="J48" s="144"/>
    </row>
    <row r="49" spans="1:10" ht="24.75" customHeight="1">
      <c r="A49" s="1455" t="s">
        <v>11</v>
      </c>
      <c r="B49" s="1456"/>
      <c r="C49" s="1456"/>
      <c r="D49" s="1456"/>
      <c r="E49" s="1456"/>
      <c r="F49" s="1456"/>
      <c r="G49" s="1449"/>
      <c r="H49" s="68">
        <f>SUM(H9:H48)</f>
        <v>0</v>
      </c>
      <c r="I49" s="1450" t="s">
        <v>34</v>
      </c>
      <c r="J49" s="1457"/>
    </row>
    <row r="50" spans="1:10" ht="37.5" customHeight="1">
      <c r="A50" s="177" t="s">
        <v>2</v>
      </c>
      <c r="B50" s="1345" t="s">
        <v>12</v>
      </c>
      <c r="C50" s="1346"/>
      <c r="D50" s="1425"/>
      <c r="E50" s="186" t="s">
        <v>6</v>
      </c>
      <c r="F50" s="187" t="s">
        <v>7</v>
      </c>
      <c r="G50" s="188" t="s">
        <v>8</v>
      </c>
      <c r="H50" s="181" t="s">
        <v>25</v>
      </c>
      <c r="I50" s="1441" t="s">
        <v>10</v>
      </c>
      <c r="J50" s="1442"/>
    </row>
    <row r="51" spans="1:10" ht="15.75" customHeight="1">
      <c r="A51" s="1413" t="s">
        <v>13</v>
      </c>
      <c r="B51" s="1405"/>
      <c r="C51" s="1463"/>
      <c r="D51" s="1406"/>
      <c r="E51" s="58"/>
      <c r="F51" s="157"/>
      <c r="G51" s="76"/>
      <c r="H51" s="94">
        <f>ROUNDDOWN(E51*G51,0)</f>
        <v>0</v>
      </c>
      <c r="I51" s="1405"/>
      <c r="J51" s="1464"/>
    </row>
    <row r="52" spans="1:10" ht="15.75" customHeight="1">
      <c r="A52" s="1414"/>
      <c r="B52" s="1407"/>
      <c r="C52" s="1408"/>
      <c r="D52" s="1409"/>
      <c r="E52" s="19"/>
      <c r="F52" s="158"/>
      <c r="G52" s="78"/>
      <c r="H52" s="101">
        <f>ROUNDDOWN(E52*G52,0)</f>
        <v>0</v>
      </c>
      <c r="I52" s="1407"/>
      <c r="J52" s="1465"/>
    </row>
    <row r="53" spans="1:10" ht="15.75" customHeight="1">
      <c r="A53" s="1414"/>
      <c r="B53" s="1407"/>
      <c r="C53" s="1408"/>
      <c r="D53" s="1409"/>
      <c r="E53" s="16"/>
      <c r="F53" s="154"/>
      <c r="G53" s="77"/>
      <c r="H53" s="83">
        <f>ROUNDDOWN(E53*G53,0)</f>
        <v>0</v>
      </c>
      <c r="I53" s="1407"/>
      <c r="J53" s="1465"/>
    </row>
    <row r="54" spans="1:10" ht="15.75" customHeight="1">
      <c r="A54" s="1414"/>
      <c r="B54" s="1407"/>
      <c r="C54" s="1408"/>
      <c r="D54" s="1409"/>
      <c r="E54" s="19"/>
      <c r="F54" s="158"/>
      <c r="G54" s="78"/>
      <c r="H54" s="101">
        <f>ROUNDDOWN(E54*G54,0)</f>
        <v>0</v>
      </c>
      <c r="I54" s="1407"/>
      <c r="J54" s="1465"/>
    </row>
    <row r="55" spans="1:12" ht="15.75" customHeight="1">
      <c r="A55" s="1415"/>
      <c r="B55" s="1396"/>
      <c r="C55" s="1397"/>
      <c r="D55" s="1398"/>
      <c r="E55" s="18"/>
      <c r="F55" s="156"/>
      <c r="G55" s="66"/>
      <c r="H55" s="84">
        <f>ROUNDDOWN(E55*G55,0)</f>
        <v>0</v>
      </c>
      <c r="I55" s="1396"/>
      <c r="J55" s="1474"/>
      <c r="L55" s="37"/>
    </row>
    <row r="56" spans="1:12" ht="24.75" customHeight="1" thickBot="1">
      <c r="A56" s="1418" t="s">
        <v>16</v>
      </c>
      <c r="B56" s="1419"/>
      <c r="C56" s="1419"/>
      <c r="D56" s="1419"/>
      <c r="E56" s="1419"/>
      <c r="F56" s="1419"/>
      <c r="G56" s="1420"/>
      <c r="H56" s="86">
        <f>SUM(H51:H55)</f>
        <v>0</v>
      </c>
      <c r="I56" s="1421" t="s">
        <v>34</v>
      </c>
      <c r="J56" s="1475"/>
      <c r="L56" s="37"/>
    </row>
    <row r="57" spans="1:12" ht="27" customHeight="1" thickBot="1">
      <c r="A57" s="1426" t="s">
        <v>26</v>
      </c>
      <c r="B57" s="1427"/>
      <c r="C57" s="1428"/>
      <c r="D57" s="1428"/>
      <c r="E57" s="1428"/>
      <c r="F57" s="1428"/>
      <c r="G57" s="1429"/>
      <c r="H57" s="182">
        <f>H49+H56</f>
        <v>0</v>
      </c>
      <c r="I57" s="1430" t="s">
        <v>17</v>
      </c>
      <c r="J57" s="1431"/>
      <c r="L57" s="37"/>
    </row>
    <row r="58" spans="1:10" ht="16.5" customHeight="1">
      <c r="A58" s="21"/>
      <c r="B58" s="21"/>
      <c r="C58" s="21"/>
      <c r="D58" s="21"/>
      <c r="E58" s="21"/>
      <c r="F58" s="21"/>
      <c r="G58" s="21"/>
      <c r="H58" s="22"/>
      <c r="I58" s="59"/>
      <c r="J58" s="22"/>
    </row>
    <row r="59" spans="1:10" ht="24.75" customHeight="1">
      <c r="A59" s="23" t="s">
        <v>19</v>
      </c>
      <c r="B59" s="21"/>
      <c r="C59" s="21"/>
      <c r="D59" s="21"/>
      <c r="E59" s="21"/>
      <c r="F59" s="21"/>
      <c r="G59" s="21"/>
      <c r="H59" s="22"/>
      <c r="I59" s="22"/>
      <c r="J59" s="126"/>
    </row>
    <row r="60" spans="1:10" ht="38.25" customHeight="1">
      <c r="A60" s="183" t="s">
        <v>2</v>
      </c>
      <c r="B60" s="1345" t="s">
        <v>12</v>
      </c>
      <c r="C60" s="1346"/>
      <c r="D60" s="1346"/>
      <c r="E60" s="1346"/>
      <c r="F60" s="1346"/>
      <c r="G60" s="1425"/>
      <c r="H60" s="181" t="s">
        <v>25</v>
      </c>
      <c r="I60" s="1345" t="s">
        <v>10</v>
      </c>
      <c r="J60" s="1425"/>
    </row>
    <row r="61" spans="1:10" ht="15.75" customHeight="1">
      <c r="A61" s="1400" t="s">
        <v>51</v>
      </c>
      <c r="B61" s="1476"/>
      <c r="C61" s="1477"/>
      <c r="D61" s="1477"/>
      <c r="E61" s="1477"/>
      <c r="F61" s="1477"/>
      <c r="G61" s="1478"/>
      <c r="H61" s="74"/>
      <c r="I61" s="1461"/>
      <c r="J61" s="1462"/>
    </row>
    <row r="62" spans="1:10" ht="15.75" customHeight="1">
      <c r="A62" s="1400"/>
      <c r="B62" s="1466"/>
      <c r="C62" s="1467"/>
      <c r="D62" s="1467"/>
      <c r="E62" s="1467"/>
      <c r="F62" s="1467"/>
      <c r="G62" s="1468"/>
      <c r="H62" s="72"/>
      <c r="I62" s="1469"/>
      <c r="J62" s="1470"/>
    </row>
    <row r="63" spans="1:10" ht="15.75" customHeight="1">
      <c r="A63" s="1400"/>
      <c r="B63" s="1466"/>
      <c r="C63" s="1467"/>
      <c r="D63" s="1467"/>
      <c r="E63" s="1467"/>
      <c r="F63" s="1467"/>
      <c r="G63" s="1468"/>
      <c r="H63" s="72"/>
      <c r="I63" s="1469"/>
      <c r="J63" s="1470"/>
    </row>
    <row r="64" spans="1:10" ht="15.75" customHeight="1">
      <c r="A64" s="1400"/>
      <c r="B64" s="1466"/>
      <c r="C64" s="1467"/>
      <c r="D64" s="1467"/>
      <c r="E64" s="1467"/>
      <c r="F64" s="1467"/>
      <c r="G64" s="1468"/>
      <c r="H64" s="72"/>
      <c r="I64" s="1469"/>
      <c r="J64" s="1470"/>
    </row>
    <row r="65" spans="1:10" ht="15.75" customHeight="1">
      <c r="A65" s="1401"/>
      <c r="B65" s="1471"/>
      <c r="C65" s="1472"/>
      <c r="D65" s="1472"/>
      <c r="E65" s="1472"/>
      <c r="F65" s="1472"/>
      <c r="G65" s="1473"/>
      <c r="H65" s="64"/>
      <c r="I65" s="1479"/>
      <c r="J65" s="1480"/>
    </row>
    <row r="66" spans="1:12" ht="27" customHeight="1">
      <c r="A66" s="1448" t="s">
        <v>27</v>
      </c>
      <c r="B66" s="1449"/>
      <c r="C66" s="1448"/>
      <c r="D66" s="1448"/>
      <c r="E66" s="1448"/>
      <c r="F66" s="1448"/>
      <c r="G66" s="1450"/>
      <c r="H66" s="68">
        <f>SUM(H61:H65)</f>
        <v>0</v>
      </c>
      <c r="I66" s="1394" t="s">
        <v>21</v>
      </c>
      <c r="J66" s="1395"/>
      <c r="L66" s="37"/>
    </row>
    <row r="67" spans="1:12" ht="16.5" customHeight="1">
      <c r="A67" s="24" t="s">
        <v>22</v>
      </c>
      <c r="B67" s="21"/>
      <c r="C67" s="21"/>
      <c r="D67" s="21"/>
      <c r="E67" s="21"/>
      <c r="F67" s="21"/>
      <c r="G67" s="21"/>
      <c r="H67" s="22"/>
      <c r="I67" s="22"/>
      <c r="J67" s="22"/>
      <c r="L67" s="37"/>
    </row>
    <row r="68" ht="24.75" customHeight="1"/>
    <row r="69" ht="27" customHeight="1"/>
  </sheetData>
  <sheetProtection/>
  <mergeCells count="36">
    <mergeCell ref="A66:G66"/>
    <mergeCell ref="I66:J66"/>
    <mergeCell ref="B60:G60"/>
    <mergeCell ref="I60:J60"/>
    <mergeCell ref="I65:J65"/>
    <mergeCell ref="A61:A65"/>
    <mergeCell ref="B63:G63"/>
    <mergeCell ref="I63:J63"/>
    <mergeCell ref="B62:G62"/>
    <mergeCell ref="I62:J62"/>
    <mergeCell ref="B64:G64"/>
    <mergeCell ref="I64:J64"/>
    <mergeCell ref="B65:G65"/>
    <mergeCell ref="B54:D54"/>
    <mergeCell ref="I54:J54"/>
    <mergeCell ref="B55:D55"/>
    <mergeCell ref="I55:J55"/>
    <mergeCell ref="I56:J56"/>
    <mergeCell ref="B61:G61"/>
    <mergeCell ref="A57:G57"/>
    <mergeCell ref="I57:J57"/>
    <mergeCell ref="I61:J61"/>
    <mergeCell ref="A51:A55"/>
    <mergeCell ref="B51:D51"/>
    <mergeCell ref="A56:G56"/>
    <mergeCell ref="I51:J51"/>
    <mergeCell ref="B53:D53"/>
    <mergeCell ref="I53:J53"/>
    <mergeCell ref="B52:D52"/>
    <mergeCell ref="I52:J52"/>
    <mergeCell ref="B50:D50"/>
    <mergeCell ref="I50:J50"/>
    <mergeCell ref="A2:J2"/>
    <mergeCell ref="A9:A48"/>
    <mergeCell ref="A49:G49"/>
    <mergeCell ref="I49:J49"/>
  </mergeCells>
  <printOptions horizontalCentered="1"/>
  <pageMargins left="0.3937007874015748" right="0.35433070866141736" top="0.7480314960629921" bottom="0.3937007874015748" header="0.3937007874015748" footer="0.31496062992125984"/>
  <pageSetup horizontalDpi="600" verticalDpi="600" orientation="portrait" paperSize="9" scale="71" r:id="rId1"/>
  <headerFooter alignWithMargins="0">
    <oddHeader>&amp;R&amp;"ＭＳ 明朝,標準"&amp;14定型様式３　</oddHeader>
  </headerFooter>
</worksheet>
</file>

<file path=xl/worksheets/sheet7.xml><?xml version="1.0" encoding="utf-8"?>
<worksheet xmlns="http://schemas.openxmlformats.org/spreadsheetml/2006/main" xmlns:r="http://schemas.openxmlformats.org/officeDocument/2006/relationships">
  <dimension ref="A1:L67"/>
  <sheetViews>
    <sheetView view="pageBreakPreview" zoomScale="85" zoomScaleNormal="70" zoomScaleSheetLayoutView="85" zoomScalePageLayoutView="0" workbookViewId="0" topLeftCell="A1">
      <selection activeCell="A1" sqref="A1"/>
    </sheetView>
  </sheetViews>
  <sheetFormatPr defaultColWidth="9.00390625" defaultRowHeight="13.5"/>
  <cols>
    <col min="1" max="1" width="12.375" style="31" customWidth="1"/>
    <col min="2" max="2" width="8.125" style="31" bestFit="1" customWidth="1"/>
    <col min="3" max="4" width="20.50390625" style="31" customWidth="1"/>
    <col min="5" max="5" width="7.375" style="31" customWidth="1"/>
    <col min="6" max="6" width="6.875" style="31" customWidth="1"/>
    <col min="7" max="9" width="12.00390625" style="31" customWidth="1"/>
    <col min="10" max="10" width="13.375" style="31" customWidth="1"/>
    <col min="11" max="12" width="9.00390625" style="31" customWidth="1"/>
    <col min="13" max="13" width="47.75390625" style="31" customWidth="1"/>
    <col min="14" max="16384" width="9.00390625" style="31" customWidth="1"/>
  </cols>
  <sheetData>
    <row r="1" spans="2:10" ht="18" customHeight="1">
      <c r="B1" s="32"/>
      <c r="C1" s="32"/>
      <c r="D1" s="32"/>
      <c r="E1" s="32"/>
      <c r="F1" s="32"/>
      <c r="G1" s="32"/>
      <c r="H1" s="32"/>
      <c r="I1" s="32"/>
      <c r="J1" s="596">
        <f>'実施計画書'!AH1</f>
      </c>
    </row>
    <row r="2" spans="1:10" ht="21">
      <c r="A2" s="1432" t="s">
        <v>42</v>
      </c>
      <c r="B2" s="1458"/>
      <c r="C2" s="1459"/>
      <c r="D2" s="1459"/>
      <c r="E2" s="1459"/>
      <c r="F2" s="1459"/>
      <c r="G2" s="1459"/>
      <c r="H2" s="1459"/>
      <c r="I2" s="1459"/>
      <c r="J2" s="1459"/>
    </row>
    <row r="3" spans="1:10" ht="15" customHeight="1">
      <c r="A3" s="26"/>
      <c r="B3" s="33"/>
      <c r="C3" s="34"/>
      <c r="D3" s="34"/>
      <c r="E3" s="34"/>
      <c r="F3" s="34"/>
      <c r="G3" s="34"/>
      <c r="H3" s="34"/>
      <c r="I3" s="34"/>
      <c r="J3" s="34"/>
    </row>
    <row r="4" spans="1:10" ht="13.5" customHeight="1">
      <c r="A4" s="5" t="s">
        <v>28</v>
      </c>
      <c r="B4" s="33"/>
      <c r="C4" s="34"/>
      <c r="D4" s="34"/>
      <c r="E4" s="34"/>
      <c r="F4" s="34"/>
      <c r="G4" s="34"/>
      <c r="H4" s="34"/>
      <c r="I4" s="34"/>
      <c r="J4" s="34"/>
    </row>
    <row r="5" spans="1:10" ht="13.5" customHeight="1">
      <c r="A5" s="8" t="s">
        <v>29</v>
      </c>
      <c r="B5" s="33"/>
      <c r="C5" s="34"/>
      <c r="D5" s="34"/>
      <c r="E5" s="34"/>
      <c r="F5" s="34"/>
      <c r="G5" s="34"/>
      <c r="H5" s="34"/>
      <c r="I5" s="34"/>
      <c r="J5" s="34"/>
    </row>
    <row r="6" spans="1:10" ht="13.5" customHeight="1">
      <c r="A6" s="1"/>
      <c r="B6" s="35"/>
      <c r="C6" s="36"/>
      <c r="D6" s="36"/>
      <c r="E6" s="36"/>
      <c r="F6" s="36"/>
      <c r="G6" s="36"/>
      <c r="H6" s="36"/>
      <c r="I6" s="36"/>
      <c r="J6" s="7" t="s">
        <v>0</v>
      </c>
    </row>
    <row r="7" spans="1:10" ht="18" thickBot="1">
      <c r="A7" s="10" t="s">
        <v>1</v>
      </c>
      <c r="B7" s="35"/>
      <c r="C7" s="36"/>
      <c r="D7" s="36"/>
      <c r="E7" s="36"/>
      <c r="F7" s="36"/>
      <c r="G7" s="36"/>
      <c r="H7" s="36"/>
      <c r="I7" s="36"/>
      <c r="J7" s="7" t="s">
        <v>30</v>
      </c>
    </row>
    <row r="8" spans="1:10" ht="37.5" customHeight="1">
      <c r="A8" s="168" t="s">
        <v>2</v>
      </c>
      <c r="B8" s="169" t="s">
        <v>3</v>
      </c>
      <c r="C8" s="170" t="s">
        <v>4</v>
      </c>
      <c r="D8" s="184" t="s">
        <v>23</v>
      </c>
      <c r="E8" s="172" t="s">
        <v>6</v>
      </c>
      <c r="F8" s="170" t="s">
        <v>7</v>
      </c>
      <c r="G8" s="185" t="s">
        <v>8</v>
      </c>
      <c r="H8" s="174" t="s">
        <v>25</v>
      </c>
      <c r="I8" s="175" t="s">
        <v>9</v>
      </c>
      <c r="J8" s="176" t="s">
        <v>10</v>
      </c>
    </row>
    <row r="9" spans="1:10" ht="15.75" customHeight="1">
      <c r="A9" s="1413" t="s">
        <v>18</v>
      </c>
      <c r="B9" s="11"/>
      <c r="C9" s="52"/>
      <c r="D9" s="116"/>
      <c r="E9" s="12"/>
      <c r="F9" s="153"/>
      <c r="G9" s="90"/>
      <c r="H9" s="82">
        <f>ROUNDDOWN(E9*G9,0)</f>
        <v>0</v>
      </c>
      <c r="I9" s="65"/>
      <c r="J9" s="142"/>
    </row>
    <row r="10" spans="1:10" ht="15.75" customHeight="1">
      <c r="A10" s="1460"/>
      <c r="B10" s="13"/>
      <c r="C10" s="119"/>
      <c r="D10" s="57"/>
      <c r="E10" s="14"/>
      <c r="F10" s="157"/>
      <c r="G10" s="96"/>
      <c r="H10" s="83">
        <f>ROUNDDOWN(E10*G10,0)</f>
        <v>0</v>
      </c>
      <c r="I10" s="148"/>
      <c r="J10" s="149"/>
    </row>
    <row r="11" spans="1:10" ht="15.75" customHeight="1">
      <c r="A11" s="1414"/>
      <c r="B11" s="13"/>
      <c r="C11" s="119"/>
      <c r="D11" s="57"/>
      <c r="E11" s="14"/>
      <c r="F11" s="157"/>
      <c r="G11" s="96"/>
      <c r="H11" s="83">
        <f aca="true" t="shared" si="0" ref="H11:H46">ROUNDDOWN(E11*G11,0)</f>
        <v>0</v>
      </c>
      <c r="I11" s="148"/>
      <c r="J11" s="149"/>
    </row>
    <row r="12" spans="1:10" ht="15.75" customHeight="1">
      <c r="A12" s="1414"/>
      <c r="B12" s="13"/>
      <c r="C12" s="119"/>
      <c r="D12" s="57"/>
      <c r="E12" s="14"/>
      <c r="F12" s="157"/>
      <c r="G12" s="96"/>
      <c r="H12" s="83">
        <f t="shared" si="0"/>
        <v>0</v>
      </c>
      <c r="I12" s="148"/>
      <c r="J12" s="149"/>
    </row>
    <row r="13" spans="1:10" ht="15.75" customHeight="1">
      <c r="A13" s="1414"/>
      <c r="B13" s="13"/>
      <c r="C13" s="119"/>
      <c r="D13" s="57"/>
      <c r="E13" s="14"/>
      <c r="F13" s="157"/>
      <c r="G13" s="96"/>
      <c r="H13" s="83">
        <f t="shared" si="0"/>
        <v>0</v>
      </c>
      <c r="I13" s="148"/>
      <c r="J13" s="149"/>
    </row>
    <row r="14" spans="1:10" ht="15.75" customHeight="1">
      <c r="A14" s="1414"/>
      <c r="B14" s="13"/>
      <c r="C14" s="119"/>
      <c r="D14" s="57"/>
      <c r="E14" s="14"/>
      <c r="F14" s="157"/>
      <c r="G14" s="96"/>
      <c r="H14" s="83">
        <f t="shared" si="0"/>
        <v>0</v>
      </c>
      <c r="I14" s="148"/>
      <c r="J14" s="149"/>
    </row>
    <row r="15" spans="1:10" ht="15.75" customHeight="1">
      <c r="A15" s="1414"/>
      <c r="B15" s="15"/>
      <c r="C15" s="53"/>
      <c r="D15" s="117"/>
      <c r="E15" s="16"/>
      <c r="F15" s="154"/>
      <c r="G15" s="91"/>
      <c r="H15" s="83">
        <f t="shared" si="0"/>
        <v>0</v>
      </c>
      <c r="I15" s="63"/>
      <c r="J15" s="143"/>
    </row>
    <row r="16" spans="1:10" ht="15.75" customHeight="1">
      <c r="A16" s="1414"/>
      <c r="B16" s="15"/>
      <c r="C16" s="53"/>
      <c r="D16" s="117"/>
      <c r="E16" s="16"/>
      <c r="F16" s="154"/>
      <c r="G16" s="91"/>
      <c r="H16" s="83">
        <f t="shared" si="0"/>
        <v>0</v>
      </c>
      <c r="I16" s="63"/>
      <c r="J16" s="143"/>
    </row>
    <row r="17" spans="1:10" ht="15.75" customHeight="1">
      <c r="A17" s="1414"/>
      <c r="B17" s="13"/>
      <c r="C17" s="119"/>
      <c r="D17" s="57"/>
      <c r="E17" s="14"/>
      <c r="F17" s="157"/>
      <c r="G17" s="96"/>
      <c r="H17" s="83">
        <f aca="true" t="shared" si="1" ref="H17:H25">ROUNDDOWN(E17*G17,0)</f>
        <v>0</v>
      </c>
      <c r="I17" s="148"/>
      <c r="J17" s="149"/>
    </row>
    <row r="18" spans="1:10" ht="15.75" customHeight="1">
      <c r="A18" s="1414"/>
      <c r="B18" s="13"/>
      <c r="C18" s="119"/>
      <c r="D18" s="57"/>
      <c r="E18" s="14"/>
      <c r="F18" s="157"/>
      <c r="G18" s="96"/>
      <c r="H18" s="83">
        <f t="shared" si="1"/>
        <v>0</v>
      </c>
      <c r="I18" s="148"/>
      <c r="J18" s="149"/>
    </row>
    <row r="19" spans="1:10" ht="15.75" customHeight="1">
      <c r="A19" s="1414"/>
      <c r="B19" s="15"/>
      <c r="C19" s="53"/>
      <c r="D19" s="117"/>
      <c r="E19" s="16"/>
      <c r="F19" s="154"/>
      <c r="G19" s="91"/>
      <c r="H19" s="83">
        <f t="shared" si="1"/>
        <v>0</v>
      </c>
      <c r="I19" s="63"/>
      <c r="J19" s="143"/>
    </row>
    <row r="20" spans="1:10" ht="15.75" customHeight="1">
      <c r="A20" s="1414"/>
      <c r="B20" s="15"/>
      <c r="C20" s="53"/>
      <c r="D20" s="117"/>
      <c r="E20" s="16"/>
      <c r="F20" s="154"/>
      <c r="G20" s="91"/>
      <c r="H20" s="83">
        <f t="shared" si="1"/>
        <v>0</v>
      </c>
      <c r="I20" s="63"/>
      <c r="J20" s="143"/>
    </row>
    <row r="21" spans="1:10" ht="15.75" customHeight="1">
      <c r="A21" s="1414"/>
      <c r="B21" s="15"/>
      <c r="C21" s="53"/>
      <c r="D21" s="117"/>
      <c r="E21" s="16"/>
      <c r="F21" s="154"/>
      <c r="G21" s="91"/>
      <c r="H21" s="83">
        <f t="shared" si="1"/>
        <v>0</v>
      </c>
      <c r="I21" s="63"/>
      <c r="J21" s="143"/>
    </row>
    <row r="22" spans="1:10" ht="15.75" customHeight="1">
      <c r="A22" s="1414"/>
      <c r="B22" s="13"/>
      <c r="C22" s="119"/>
      <c r="D22" s="57"/>
      <c r="E22" s="14"/>
      <c r="F22" s="157"/>
      <c r="G22" s="96"/>
      <c r="H22" s="83">
        <f t="shared" si="1"/>
        <v>0</v>
      </c>
      <c r="I22" s="148"/>
      <c r="J22" s="149"/>
    </row>
    <row r="23" spans="1:10" ht="15.75" customHeight="1">
      <c r="A23" s="1414"/>
      <c r="B23" s="13"/>
      <c r="C23" s="119"/>
      <c r="D23" s="57"/>
      <c r="E23" s="14"/>
      <c r="F23" s="157"/>
      <c r="G23" s="96"/>
      <c r="H23" s="83">
        <f t="shared" si="1"/>
        <v>0</v>
      </c>
      <c r="I23" s="148"/>
      <c r="J23" s="149"/>
    </row>
    <row r="24" spans="1:10" ht="15.75" customHeight="1">
      <c r="A24" s="1414"/>
      <c r="B24" s="15"/>
      <c r="C24" s="53"/>
      <c r="D24" s="117"/>
      <c r="E24" s="16"/>
      <c r="F24" s="154"/>
      <c r="G24" s="91"/>
      <c r="H24" s="83">
        <f t="shared" si="1"/>
        <v>0</v>
      </c>
      <c r="I24" s="63"/>
      <c r="J24" s="143"/>
    </row>
    <row r="25" spans="1:10" ht="15.75" customHeight="1">
      <c r="A25" s="1414"/>
      <c r="B25" s="15"/>
      <c r="C25" s="53"/>
      <c r="D25" s="117"/>
      <c r="E25" s="16"/>
      <c r="F25" s="154"/>
      <c r="G25" s="91"/>
      <c r="H25" s="83">
        <f t="shared" si="1"/>
        <v>0</v>
      </c>
      <c r="I25" s="63"/>
      <c r="J25" s="143"/>
    </row>
    <row r="26" spans="1:10" ht="15.75" customHeight="1">
      <c r="A26" s="1414"/>
      <c r="B26" s="13"/>
      <c r="C26" s="119"/>
      <c r="D26" s="57"/>
      <c r="E26" s="14"/>
      <c r="F26" s="157"/>
      <c r="G26" s="96"/>
      <c r="H26" s="83">
        <f t="shared" si="0"/>
        <v>0</v>
      </c>
      <c r="I26" s="148"/>
      <c r="J26" s="149"/>
    </row>
    <row r="27" spans="1:10" ht="15.75" customHeight="1">
      <c r="A27" s="1414"/>
      <c r="B27" s="13"/>
      <c r="C27" s="119"/>
      <c r="D27" s="57"/>
      <c r="E27" s="14"/>
      <c r="F27" s="157"/>
      <c r="G27" s="96"/>
      <c r="H27" s="83">
        <f t="shared" si="0"/>
        <v>0</v>
      </c>
      <c r="I27" s="148"/>
      <c r="J27" s="149"/>
    </row>
    <row r="28" spans="1:10" ht="15.75" customHeight="1">
      <c r="A28" s="1414"/>
      <c r="B28" s="15"/>
      <c r="C28" s="53"/>
      <c r="D28" s="117"/>
      <c r="E28" s="16"/>
      <c r="F28" s="154"/>
      <c r="G28" s="91"/>
      <c r="H28" s="83">
        <f t="shared" si="0"/>
        <v>0</v>
      </c>
      <c r="I28" s="63"/>
      <c r="J28" s="143"/>
    </row>
    <row r="29" spans="1:10" ht="15.75" customHeight="1">
      <c r="A29" s="1414"/>
      <c r="B29" s="15"/>
      <c r="C29" s="53"/>
      <c r="D29" s="117"/>
      <c r="E29" s="16"/>
      <c r="F29" s="154"/>
      <c r="G29" s="91"/>
      <c r="H29" s="83">
        <f t="shared" si="0"/>
        <v>0</v>
      </c>
      <c r="I29" s="63"/>
      <c r="J29" s="143"/>
    </row>
    <row r="30" spans="1:10" ht="15.75" customHeight="1">
      <c r="A30" s="1414"/>
      <c r="B30" s="15"/>
      <c r="C30" s="53"/>
      <c r="D30" s="117"/>
      <c r="E30" s="16"/>
      <c r="F30" s="154"/>
      <c r="G30" s="91"/>
      <c r="H30" s="83">
        <f t="shared" si="0"/>
        <v>0</v>
      </c>
      <c r="I30" s="63"/>
      <c r="J30" s="143"/>
    </row>
    <row r="31" spans="1:10" ht="15.75" customHeight="1">
      <c r="A31" s="1414"/>
      <c r="B31" s="15"/>
      <c r="C31" s="53"/>
      <c r="D31" s="117"/>
      <c r="E31" s="16"/>
      <c r="F31" s="154"/>
      <c r="G31" s="91"/>
      <c r="H31" s="83">
        <f t="shared" si="0"/>
        <v>0</v>
      </c>
      <c r="I31" s="63"/>
      <c r="J31" s="143"/>
    </row>
    <row r="32" spans="1:10" ht="15.75" customHeight="1">
      <c r="A32" s="1414"/>
      <c r="B32" s="15"/>
      <c r="C32" s="53"/>
      <c r="D32" s="117"/>
      <c r="E32" s="16"/>
      <c r="F32" s="154"/>
      <c r="G32" s="91"/>
      <c r="H32" s="83">
        <f t="shared" si="0"/>
        <v>0</v>
      </c>
      <c r="I32" s="63"/>
      <c r="J32" s="143"/>
    </row>
    <row r="33" spans="1:10" ht="15.75" customHeight="1">
      <c r="A33" s="1414"/>
      <c r="B33" s="15"/>
      <c r="C33" s="53"/>
      <c r="D33" s="117"/>
      <c r="E33" s="16"/>
      <c r="F33" s="154"/>
      <c r="G33" s="91"/>
      <c r="H33" s="83">
        <f t="shared" si="0"/>
        <v>0</v>
      </c>
      <c r="I33" s="63"/>
      <c r="J33" s="143"/>
    </row>
    <row r="34" spans="1:10" ht="15.75" customHeight="1">
      <c r="A34" s="1414"/>
      <c r="B34" s="15"/>
      <c r="C34" s="53"/>
      <c r="D34" s="117"/>
      <c r="E34" s="16"/>
      <c r="F34" s="154"/>
      <c r="G34" s="91"/>
      <c r="H34" s="83">
        <f t="shared" si="0"/>
        <v>0</v>
      </c>
      <c r="I34" s="63"/>
      <c r="J34" s="143"/>
    </row>
    <row r="35" spans="1:10" ht="15.75" customHeight="1">
      <c r="A35" s="1414"/>
      <c r="B35" s="15"/>
      <c r="C35" s="53"/>
      <c r="D35" s="117"/>
      <c r="E35" s="16"/>
      <c r="F35" s="154"/>
      <c r="G35" s="91"/>
      <c r="H35" s="83">
        <f t="shared" si="0"/>
        <v>0</v>
      </c>
      <c r="I35" s="63"/>
      <c r="J35" s="143"/>
    </row>
    <row r="36" spans="1:10" ht="15.75" customHeight="1">
      <c r="A36" s="1414"/>
      <c r="B36" s="15"/>
      <c r="C36" s="53"/>
      <c r="D36" s="117"/>
      <c r="E36" s="16"/>
      <c r="F36" s="154"/>
      <c r="G36" s="91"/>
      <c r="H36" s="83">
        <f t="shared" si="0"/>
        <v>0</v>
      </c>
      <c r="I36" s="63"/>
      <c r="J36" s="143"/>
    </row>
    <row r="37" spans="1:10" ht="15.75" customHeight="1">
      <c r="A37" s="1414"/>
      <c r="B37" s="15"/>
      <c r="C37" s="53"/>
      <c r="D37" s="117"/>
      <c r="E37" s="16"/>
      <c r="F37" s="154"/>
      <c r="G37" s="91"/>
      <c r="H37" s="83">
        <f>ROUNDDOWN(E37*G37,0)</f>
        <v>0</v>
      </c>
      <c r="I37" s="63"/>
      <c r="J37" s="143"/>
    </row>
    <row r="38" spans="1:10" ht="15.75" customHeight="1">
      <c r="A38" s="1414"/>
      <c r="B38" s="15"/>
      <c r="C38" s="53"/>
      <c r="D38" s="117"/>
      <c r="E38" s="16"/>
      <c r="F38" s="154"/>
      <c r="G38" s="91"/>
      <c r="H38" s="83">
        <f>ROUNDDOWN(E38*G38,0)</f>
        <v>0</v>
      </c>
      <c r="I38" s="63"/>
      <c r="J38" s="143"/>
    </row>
    <row r="39" spans="1:10" ht="15.75" customHeight="1">
      <c r="A39" s="1414"/>
      <c r="B39" s="15"/>
      <c r="C39" s="53"/>
      <c r="D39" s="117"/>
      <c r="E39" s="16"/>
      <c r="F39" s="154"/>
      <c r="G39" s="91"/>
      <c r="H39" s="83">
        <f t="shared" si="0"/>
        <v>0</v>
      </c>
      <c r="I39" s="63"/>
      <c r="J39" s="143"/>
    </row>
    <row r="40" spans="1:10" ht="15.75" customHeight="1">
      <c r="A40" s="1414"/>
      <c r="B40" s="15"/>
      <c r="C40" s="53"/>
      <c r="D40" s="117"/>
      <c r="E40" s="16"/>
      <c r="F40" s="154"/>
      <c r="G40" s="91"/>
      <c r="H40" s="83">
        <f t="shared" si="0"/>
        <v>0</v>
      </c>
      <c r="I40" s="63"/>
      <c r="J40" s="143"/>
    </row>
    <row r="41" spans="1:10" ht="15.75" customHeight="1">
      <c r="A41" s="1414"/>
      <c r="B41" s="15"/>
      <c r="C41" s="53"/>
      <c r="D41" s="117"/>
      <c r="E41" s="16"/>
      <c r="F41" s="154"/>
      <c r="G41" s="91"/>
      <c r="H41" s="83">
        <f t="shared" si="0"/>
        <v>0</v>
      </c>
      <c r="I41" s="63"/>
      <c r="J41" s="143"/>
    </row>
    <row r="42" spans="1:10" ht="15.75" customHeight="1">
      <c r="A42" s="1414"/>
      <c r="B42" s="15"/>
      <c r="C42" s="53"/>
      <c r="D42" s="117"/>
      <c r="E42" s="16"/>
      <c r="F42" s="154"/>
      <c r="G42" s="91"/>
      <c r="H42" s="83">
        <f t="shared" si="0"/>
        <v>0</v>
      </c>
      <c r="I42" s="63"/>
      <c r="J42" s="143"/>
    </row>
    <row r="43" spans="1:10" ht="15.75" customHeight="1">
      <c r="A43" s="1414"/>
      <c r="B43" s="15"/>
      <c r="C43" s="53"/>
      <c r="D43" s="117"/>
      <c r="E43" s="16"/>
      <c r="F43" s="154"/>
      <c r="G43" s="91"/>
      <c r="H43" s="83">
        <f t="shared" si="0"/>
        <v>0</v>
      </c>
      <c r="I43" s="63"/>
      <c r="J43" s="143"/>
    </row>
    <row r="44" spans="1:10" ht="15.75" customHeight="1">
      <c r="A44" s="1414"/>
      <c r="B44" s="15"/>
      <c r="C44" s="53"/>
      <c r="D44" s="117"/>
      <c r="E44" s="16"/>
      <c r="F44" s="154"/>
      <c r="G44" s="91"/>
      <c r="H44" s="83">
        <f t="shared" si="0"/>
        <v>0</v>
      </c>
      <c r="I44" s="63"/>
      <c r="J44" s="143"/>
    </row>
    <row r="45" spans="1:10" ht="15.75" customHeight="1">
      <c r="A45" s="1414"/>
      <c r="B45" s="15"/>
      <c r="C45" s="53"/>
      <c r="D45" s="117"/>
      <c r="E45" s="16"/>
      <c r="F45" s="154"/>
      <c r="G45" s="91"/>
      <c r="H45" s="83">
        <f t="shared" si="0"/>
        <v>0</v>
      </c>
      <c r="I45" s="63"/>
      <c r="J45" s="143"/>
    </row>
    <row r="46" spans="1:10" ht="15.75" customHeight="1">
      <c r="A46" s="1414"/>
      <c r="B46" s="15"/>
      <c r="C46" s="53"/>
      <c r="D46" s="117"/>
      <c r="E46" s="16"/>
      <c r="F46" s="154"/>
      <c r="G46" s="91"/>
      <c r="H46" s="83">
        <f t="shared" si="0"/>
        <v>0</v>
      </c>
      <c r="I46" s="63"/>
      <c r="J46" s="143"/>
    </row>
    <row r="47" spans="1:10" ht="15.75" customHeight="1">
      <c r="A47" s="1414"/>
      <c r="B47" s="15"/>
      <c r="C47" s="53"/>
      <c r="D47" s="117"/>
      <c r="E47" s="16"/>
      <c r="F47" s="154"/>
      <c r="G47" s="91"/>
      <c r="H47" s="83">
        <f>ROUNDDOWN(E47*G47,0)</f>
        <v>0</v>
      </c>
      <c r="I47" s="63"/>
      <c r="J47" s="143"/>
    </row>
    <row r="48" spans="1:10" ht="15.75" customHeight="1">
      <c r="A48" s="1415"/>
      <c r="B48" s="17"/>
      <c r="C48" s="115"/>
      <c r="D48" s="118"/>
      <c r="E48" s="18"/>
      <c r="F48" s="156"/>
      <c r="G48" s="92"/>
      <c r="H48" s="84">
        <f>ROUNDDOWN(E48*G48,0)</f>
        <v>0</v>
      </c>
      <c r="I48" s="79"/>
      <c r="J48" s="144"/>
    </row>
    <row r="49" spans="1:10" ht="24.75" customHeight="1">
      <c r="A49" s="1455" t="s">
        <v>11</v>
      </c>
      <c r="B49" s="1456"/>
      <c r="C49" s="1456"/>
      <c r="D49" s="1456"/>
      <c r="E49" s="1456"/>
      <c r="F49" s="1456"/>
      <c r="G49" s="1449"/>
      <c r="H49" s="68">
        <f>SUM(H9:H48)</f>
        <v>0</v>
      </c>
      <c r="I49" s="1450" t="s">
        <v>31</v>
      </c>
      <c r="J49" s="1457"/>
    </row>
    <row r="50" spans="1:10" ht="37.5" customHeight="1">
      <c r="A50" s="177" t="s">
        <v>2</v>
      </c>
      <c r="B50" s="1345" t="s">
        <v>12</v>
      </c>
      <c r="C50" s="1346"/>
      <c r="D50" s="1425"/>
      <c r="E50" s="186" t="s">
        <v>6</v>
      </c>
      <c r="F50" s="187" t="s">
        <v>7</v>
      </c>
      <c r="G50" s="188" t="s">
        <v>8</v>
      </c>
      <c r="H50" s="181" t="s">
        <v>25</v>
      </c>
      <c r="I50" s="1441" t="s">
        <v>10</v>
      </c>
      <c r="J50" s="1442"/>
    </row>
    <row r="51" spans="1:10" ht="15.75" customHeight="1">
      <c r="A51" s="1413" t="s">
        <v>13</v>
      </c>
      <c r="B51" s="1405"/>
      <c r="C51" s="1463"/>
      <c r="D51" s="1406"/>
      <c r="E51" s="58"/>
      <c r="F51" s="157"/>
      <c r="G51" s="76"/>
      <c r="H51" s="94">
        <f>ROUNDDOWN(E51*G51,0)</f>
        <v>0</v>
      </c>
      <c r="I51" s="1405"/>
      <c r="J51" s="1464"/>
    </row>
    <row r="52" spans="1:10" ht="15.75" customHeight="1">
      <c r="A52" s="1414"/>
      <c r="B52" s="1407"/>
      <c r="C52" s="1408"/>
      <c r="D52" s="1409"/>
      <c r="E52" s="16"/>
      <c r="F52" s="154"/>
      <c r="G52" s="77"/>
      <c r="H52" s="83">
        <f>ROUNDDOWN(E52*G52,0)</f>
        <v>0</v>
      </c>
      <c r="I52" s="1407"/>
      <c r="J52" s="1465"/>
    </row>
    <row r="53" spans="1:10" ht="15.75" customHeight="1">
      <c r="A53" s="1414"/>
      <c r="B53" s="1407"/>
      <c r="C53" s="1408"/>
      <c r="D53" s="1409"/>
      <c r="E53" s="16"/>
      <c r="F53" s="154"/>
      <c r="G53" s="77"/>
      <c r="H53" s="83">
        <f>ROUNDDOWN(E53*G53,0)</f>
        <v>0</v>
      </c>
      <c r="I53" s="1407"/>
      <c r="J53" s="1465"/>
    </row>
    <row r="54" spans="1:10" ht="15.75" customHeight="1">
      <c r="A54" s="1414"/>
      <c r="B54" s="1407"/>
      <c r="C54" s="1408"/>
      <c r="D54" s="1409"/>
      <c r="E54" s="16"/>
      <c r="F54" s="154"/>
      <c r="G54" s="77"/>
      <c r="H54" s="83">
        <f>ROUNDDOWN(E54*G54,0)</f>
        <v>0</v>
      </c>
      <c r="I54" s="1407"/>
      <c r="J54" s="1465"/>
    </row>
    <row r="55" spans="1:12" ht="15.75" customHeight="1">
      <c r="A55" s="1415"/>
      <c r="B55" s="1396"/>
      <c r="C55" s="1397"/>
      <c r="D55" s="1398"/>
      <c r="E55" s="18"/>
      <c r="F55" s="156"/>
      <c r="G55" s="66"/>
      <c r="H55" s="84">
        <f>ROUNDDOWN(E55*G55,0)</f>
        <v>0</v>
      </c>
      <c r="I55" s="1396"/>
      <c r="J55" s="1474"/>
      <c r="L55" s="37"/>
    </row>
    <row r="56" spans="1:12" ht="24.75" customHeight="1" thickBot="1">
      <c r="A56" s="1418" t="s">
        <v>16</v>
      </c>
      <c r="B56" s="1419"/>
      <c r="C56" s="1419"/>
      <c r="D56" s="1419"/>
      <c r="E56" s="1419"/>
      <c r="F56" s="1419"/>
      <c r="G56" s="1420"/>
      <c r="H56" s="86">
        <f>SUM(H51:H55)</f>
        <v>0</v>
      </c>
      <c r="I56" s="1421" t="s">
        <v>31</v>
      </c>
      <c r="J56" s="1475"/>
      <c r="L56" s="37"/>
    </row>
    <row r="57" spans="1:12" ht="27" customHeight="1" thickBot="1">
      <c r="A57" s="1426" t="s">
        <v>26</v>
      </c>
      <c r="B57" s="1427"/>
      <c r="C57" s="1428"/>
      <c r="D57" s="1428"/>
      <c r="E57" s="1428"/>
      <c r="F57" s="1428"/>
      <c r="G57" s="1429"/>
      <c r="H57" s="182">
        <f>H49+H56</f>
        <v>0</v>
      </c>
      <c r="I57" s="1430" t="s">
        <v>17</v>
      </c>
      <c r="J57" s="1431"/>
      <c r="L57" s="37"/>
    </row>
    <row r="58" spans="1:10" ht="16.5" customHeight="1">
      <c r="A58" s="21"/>
      <c r="B58" s="21"/>
      <c r="C58" s="21"/>
      <c r="D58" s="21"/>
      <c r="E58" s="21"/>
      <c r="F58" s="21"/>
      <c r="G58" s="21"/>
      <c r="H58" s="22"/>
      <c r="I58" s="59"/>
      <c r="J58" s="22"/>
    </row>
    <row r="59" spans="1:10" ht="24.75" customHeight="1">
      <c r="A59" s="23" t="s">
        <v>19</v>
      </c>
      <c r="B59" s="21"/>
      <c r="C59" s="21"/>
      <c r="D59" s="21"/>
      <c r="E59" s="21"/>
      <c r="F59" s="21"/>
      <c r="G59" s="21"/>
      <c r="H59" s="22"/>
      <c r="I59" s="22"/>
      <c r="J59" s="126"/>
    </row>
    <row r="60" spans="1:10" ht="38.25" customHeight="1">
      <c r="A60" s="183" t="s">
        <v>2</v>
      </c>
      <c r="B60" s="1345" t="s">
        <v>12</v>
      </c>
      <c r="C60" s="1346"/>
      <c r="D60" s="1346"/>
      <c r="E60" s="1346"/>
      <c r="F60" s="1346"/>
      <c r="G60" s="1425"/>
      <c r="H60" s="181" t="s">
        <v>25</v>
      </c>
      <c r="I60" s="1345" t="s">
        <v>10</v>
      </c>
      <c r="J60" s="1425"/>
    </row>
    <row r="61" spans="1:10" ht="15.75" customHeight="1">
      <c r="A61" s="1400" t="s">
        <v>51</v>
      </c>
      <c r="B61" s="1402"/>
      <c r="C61" s="1403"/>
      <c r="D61" s="1403"/>
      <c r="E61" s="1403"/>
      <c r="F61" s="1403"/>
      <c r="G61" s="1404"/>
      <c r="H61" s="74"/>
      <c r="I61" s="1405"/>
      <c r="J61" s="1406"/>
    </row>
    <row r="62" spans="1:10" ht="15.75" customHeight="1">
      <c r="A62" s="1400"/>
      <c r="B62" s="1407"/>
      <c r="C62" s="1408"/>
      <c r="D62" s="1408"/>
      <c r="E62" s="1408"/>
      <c r="F62" s="1408"/>
      <c r="G62" s="1409"/>
      <c r="H62" s="72"/>
      <c r="I62" s="1407"/>
      <c r="J62" s="1409"/>
    </row>
    <row r="63" spans="1:10" ht="15.75" customHeight="1">
      <c r="A63" s="1400"/>
      <c r="B63" s="1407"/>
      <c r="C63" s="1408"/>
      <c r="D63" s="1408"/>
      <c r="E63" s="1408"/>
      <c r="F63" s="1408"/>
      <c r="G63" s="1409"/>
      <c r="H63" s="72"/>
      <c r="I63" s="1407"/>
      <c r="J63" s="1409"/>
    </row>
    <row r="64" spans="1:10" ht="15.75" customHeight="1">
      <c r="A64" s="1400"/>
      <c r="B64" s="1407"/>
      <c r="C64" s="1408"/>
      <c r="D64" s="1408"/>
      <c r="E64" s="1408"/>
      <c r="F64" s="1408"/>
      <c r="G64" s="1409"/>
      <c r="H64" s="72"/>
      <c r="I64" s="1407"/>
      <c r="J64" s="1409"/>
    </row>
    <row r="65" spans="1:10" ht="15.75" customHeight="1">
      <c r="A65" s="1401"/>
      <c r="B65" s="1481"/>
      <c r="C65" s="1482"/>
      <c r="D65" s="1482"/>
      <c r="E65" s="1482"/>
      <c r="F65" s="1482"/>
      <c r="G65" s="1483"/>
      <c r="H65" s="64"/>
      <c r="I65" s="1396"/>
      <c r="J65" s="1398"/>
    </row>
    <row r="66" spans="1:12" ht="27" customHeight="1">
      <c r="A66" s="1448" t="s">
        <v>27</v>
      </c>
      <c r="B66" s="1449"/>
      <c r="C66" s="1448"/>
      <c r="D66" s="1448"/>
      <c r="E66" s="1448"/>
      <c r="F66" s="1448"/>
      <c r="G66" s="1450"/>
      <c r="H66" s="68">
        <f>SUM(H61:H65)</f>
        <v>0</v>
      </c>
      <c r="I66" s="1394" t="s">
        <v>21</v>
      </c>
      <c r="J66" s="1395"/>
      <c r="L66" s="37"/>
    </row>
    <row r="67" spans="1:12" ht="16.5" customHeight="1">
      <c r="A67" s="24" t="s">
        <v>22</v>
      </c>
      <c r="B67" s="21"/>
      <c r="C67" s="21"/>
      <c r="D67" s="21"/>
      <c r="E67" s="21"/>
      <c r="F67" s="21"/>
      <c r="G67" s="21"/>
      <c r="H67" s="22"/>
      <c r="I67" s="22"/>
      <c r="J67" s="22"/>
      <c r="L67" s="37"/>
    </row>
    <row r="68" ht="24.75" customHeight="1"/>
    <row r="69" ht="27" customHeight="1"/>
  </sheetData>
  <sheetProtection/>
  <mergeCells count="36">
    <mergeCell ref="A66:G66"/>
    <mergeCell ref="I66:J66"/>
    <mergeCell ref="B53:D53"/>
    <mergeCell ref="I53:J53"/>
    <mergeCell ref="I64:J64"/>
    <mergeCell ref="B65:G65"/>
    <mergeCell ref="B60:G60"/>
    <mergeCell ref="I60:J60"/>
    <mergeCell ref="A56:G56"/>
    <mergeCell ref="A61:A65"/>
    <mergeCell ref="B61:G61"/>
    <mergeCell ref="I61:J61"/>
    <mergeCell ref="B62:G62"/>
    <mergeCell ref="I62:J62"/>
    <mergeCell ref="B63:G63"/>
    <mergeCell ref="I63:J63"/>
    <mergeCell ref="B64:G64"/>
    <mergeCell ref="I65:J65"/>
    <mergeCell ref="B55:D55"/>
    <mergeCell ref="I55:J55"/>
    <mergeCell ref="A2:J2"/>
    <mergeCell ref="A9:A48"/>
    <mergeCell ref="A49:G49"/>
    <mergeCell ref="I49:J49"/>
    <mergeCell ref="B52:D52"/>
    <mergeCell ref="I52:J52"/>
    <mergeCell ref="I56:J56"/>
    <mergeCell ref="A57:G57"/>
    <mergeCell ref="I57:J57"/>
    <mergeCell ref="B50:D50"/>
    <mergeCell ref="I50:J50"/>
    <mergeCell ref="A51:A55"/>
    <mergeCell ref="B51:D51"/>
    <mergeCell ref="I51:J51"/>
    <mergeCell ref="B54:D54"/>
    <mergeCell ref="I54:J54"/>
  </mergeCells>
  <printOptions horizontalCentered="1"/>
  <pageMargins left="0.3937007874015748" right="0.35433070866141736" top="0.7480314960629921" bottom="0.3937007874015748" header="0.3937007874015748" footer="0.31496062992125984"/>
  <pageSetup horizontalDpi="600" verticalDpi="600" orientation="portrait" paperSize="9" scale="71" r:id="rId1"/>
  <headerFooter alignWithMargins="0">
    <oddHeader>&amp;R&amp;"ＭＳ 明朝,標準"&amp;14定型様式３　</oddHeader>
  </headerFooter>
</worksheet>
</file>

<file path=xl/worksheets/sheet8.xml><?xml version="1.0" encoding="utf-8"?>
<worksheet xmlns="http://schemas.openxmlformats.org/spreadsheetml/2006/main" xmlns:r="http://schemas.openxmlformats.org/officeDocument/2006/relationships">
  <dimension ref="A1:M61"/>
  <sheetViews>
    <sheetView view="pageBreakPreview" zoomScale="85" zoomScaleNormal="90" zoomScaleSheetLayoutView="85" zoomScalePageLayoutView="0" workbookViewId="0" topLeftCell="A1">
      <selection activeCell="A1" sqref="A1"/>
    </sheetView>
  </sheetViews>
  <sheetFormatPr defaultColWidth="9.00390625" defaultRowHeight="13.5"/>
  <cols>
    <col min="1" max="1" width="12.375" style="31" customWidth="1"/>
    <col min="2" max="3" width="7.625" style="31" customWidth="1"/>
    <col min="4" max="5" width="18.625" style="31" customWidth="1"/>
    <col min="6" max="6" width="7.375" style="31" customWidth="1"/>
    <col min="7" max="7" width="6.875" style="31" customWidth="1"/>
    <col min="8" max="10" width="12.25390625" style="31" customWidth="1"/>
    <col min="11" max="11" width="13.375" style="31" customWidth="1"/>
    <col min="12" max="13" width="9.00390625" style="31" customWidth="1"/>
    <col min="14" max="14" width="47.75390625" style="31" customWidth="1"/>
    <col min="15" max="16384" width="9.00390625" style="31" customWidth="1"/>
  </cols>
  <sheetData>
    <row r="1" spans="1:11" ht="18" customHeight="1">
      <c r="A1" s="30"/>
      <c r="B1" s="30"/>
      <c r="C1" s="32"/>
      <c r="D1" s="32"/>
      <c r="E1" s="32"/>
      <c r="F1" s="32"/>
      <c r="G1" s="32"/>
      <c r="H1" s="32"/>
      <c r="I1" s="32"/>
      <c r="J1" s="32"/>
      <c r="K1" s="596">
        <f>'実施計画書'!AH1</f>
      </c>
    </row>
    <row r="2" spans="1:11" ht="21">
      <c r="A2" s="1484" t="s">
        <v>90</v>
      </c>
      <c r="B2" s="1484"/>
      <c r="C2" s="1484"/>
      <c r="D2" s="1485"/>
      <c r="E2" s="1485"/>
      <c r="F2" s="1485"/>
      <c r="G2" s="1485"/>
      <c r="H2" s="1485"/>
      <c r="I2" s="1485"/>
      <c r="J2" s="1485"/>
      <c r="K2" s="1485"/>
    </row>
    <row r="3" spans="1:11" ht="15" customHeight="1">
      <c r="A3" s="26"/>
      <c r="B3" s="26"/>
      <c r="C3" s="33"/>
      <c r="D3" s="34"/>
      <c r="E3" s="34"/>
      <c r="F3" s="34"/>
      <c r="G3" s="34"/>
      <c r="H3" s="34"/>
      <c r="I3" s="34"/>
      <c r="J3" s="34"/>
      <c r="K3" s="34"/>
    </row>
    <row r="4" spans="1:11" ht="13.5" customHeight="1">
      <c r="A4" s="5" t="s">
        <v>28</v>
      </c>
      <c r="B4" s="5"/>
      <c r="C4" s="33"/>
      <c r="D4" s="34"/>
      <c r="E4" s="34"/>
      <c r="F4" s="34"/>
      <c r="G4" s="34"/>
      <c r="H4" s="34"/>
      <c r="I4" s="34"/>
      <c r="J4" s="34"/>
      <c r="K4" s="34"/>
    </row>
    <row r="5" spans="1:11" ht="13.5" customHeight="1">
      <c r="A5" s="8" t="s">
        <v>29</v>
      </c>
      <c r="B5" s="8"/>
      <c r="C5" s="33"/>
      <c r="D5" s="34"/>
      <c r="E5" s="34"/>
      <c r="F5" s="34"/>
      <c r="G5" s="34"/>
      <c r="H5" s="34"/>
      <c r="I5" s="34"/>
      <c r="J5" s="34"/>
      <c r="K5" s="34"/>
    </row>
    <row r="6" spans="1:11" ht="14.25">
      <c r="A6" s="32"/>
      <c r="B6" s="32"/>
      <c r="C6" s="40"/>
      <c r="D6" s="32"/>
      <c r="E6" s="32"/>
      <c r="F6" s="32"/>
      <c r="G6" s="32"/>
      <c r="H6" s="32"/>
      <c r="I6" s="32"/>
      <c r="J6" s="32"/>
      <c r="K6" s="41" t="s">
        <v>0</v>
      </c>
    </row>
    <row r="7" spans="1:11" ht="23.25" customHeight="1" thickBot="1">
      <c r="A7" s="42" t="s">
        <v>1</v>
      </c>
      <c r="B7" s="42"/>
      <c r="C7" s="40"/>
      <c r="D7" s="32"/>
      <c r="E7" s="32"/>
      <c r="F7" s="32"/>
      <c r="G7" s="32"/>
      <c r="H7" s="32"/>
      <c r="I7" s="32"/>
      <c r="J7" s="32"/>
      <c r="K7" s="41" t="s">
        <v>33</v>
      </c>
    </row>
    <row r="8" spans="1:11" ht="37.5" customHeight="1">
      <c r="A8" s="168" t="s">
        <v>2</v>
      </c>
      <c r="B8" s="189" t="s">
        <v>35</v>
      </c>
      <c r="C8" s="190" t="s">
        <v>3</v>
      </c>
      <c r="D8" s="170" t="s">
        <v>4</v>
      </c>
      <c r="E8" s="185" t="s">
        <v>5</v>
      </c>
      <c r="F8" s="172" t="s">
        <v>6</v>
      </c>
      <c r="G8" s="170" t="s">
        <v>7</v>
      </c>
      <c r="H8" s="185" t="s">
        <v>128</v>
      </c>
      <c r="I8" s="174" t="s">
        <v>24</v>
      </c>
      <c r="J8" s="1498" t="s">
        <v>10</v>
      </c>
      <c r="K8" s="1499"/>
    </row>
    <row r="9" spans="1:11" ht="16.5" customHeight="1">
      <c r="A9" s="1413" t="s">
        <v>144</v>
      </c>
      <c r="B9" s="112"/>
      <c r="C9" s="120"/>
      <c r="D9" s="52"/>
      <c r="E9" s="116"/>
      <c r="F9" s="55"/>
      <c r="G9" s="153"/>
      <c r="H9" s="87"/>
      <c r="I9" s="85">
        <f aca="true" t="shared" si="0" ref="I9:I23">ROUNDDOWN(F9*H9,0)</f>
        <v>0</v>
      </c>
      <c r="J9" s="1402"/>
      <c r="K9" s="1500"/>
    </row>
    <row r="10" spans="1:11" ht="16.5" customHeight="1">
      <c r="A10" s="1414"/>
      <c r="B10" s="113"/>
      <c r="C10" s="121"/>
      <c r="D10" s="53"/>
      <c r="E10" s="117"/>
      <c r="F10" s="56"/>
      <c r="G10" s="154"/>
      <c r="H10" s="88"/>
      <c r="I10" s="83">
        <f t="shared" si="0"/>
        <v>0</v>
      </c>
      <c r="J10" s="1407"/>
      <c r="K10" s="1465"/>
    </row>
    <row r="11" spans="1:11" ht="16.5" customHeight="1">
      <c r="A11" s="1414"/>
      <c r="B11" s="113"/>
      <c r="C11" s="121"/>
      <c r="D11" s="53"/>
      <c r="E11" s="117"/>
      <c r="F11" s="56"/>
      <c r="G11" s="154"/>
      <c r="H11" s="88"/>
      <c r="I11" s="83">
        <f t="shared" si="0"/>
        <v>0</v>
      </c>
      <c r="J11" s="1407"/>
      <c r="K11" s="1465"/>
    </row>
    <row r="12" spans="1:11" ht="16.5" customHeight="1">
      <c r="A12" s="1414"/>
      <c r="B12" s="113"/>
      <c r="C12" s="121"/>
      <c r="D12" s="53"/>
      <c r="E12" s="117"/>
      <c r="F12" s="56"/>
      <c r="G12" s="154"/>
      <c r="H12" s="88"/>
      <c r="I12" s="83">
        <f t="shared" si="0"/>
        <v>0</v>
      </c>
      <c r="J12" s="1407"/>
      <c r="K12" s="1465"/>
    </row>
    <row r="13" spans="1:11" ht="16.5" customHeight="1">
      <c r="A13" s="1414"/>
      <c r="B13" s="113"/>
      <c r="C13" s="121"/>
      <c r="D13" s="53"/>
      <c r="E13" s="117"/>
      <c r="F13" s="56"/>
      <c r="G13" s="154"/>
      <c r="H13" s="88"/>
      <c r="I13" s="83">
        <f t="shared" si="0"/>
        <v>0</v>
      </c>
      <c r="J13" s="1407"/>
      <c r="K13" s="1465"/>
    </row>
    <row r="14" spans="1:11" ht="16.5" customHeight="1">
      <c r="A14" s="1414"/>
      <c r="B14" s="113"/>
      <c r="C14" s="121"/>
      <c r="D14" s="53"/>
      <c r="E14" s="117"/>
      <c r="F14" s="56"/>
      <c r="G14" s="154"/>
      <c r="H14" s="88"/>
      <c r="I14" s="102">
        <f t="shared" si="0"/>
        <v>0</v>
      </c>
      <c r="J14" s="1407"/>
      <c r="K14" s="1465"/>
    </row>
    <row r="15" spans="1:11" ht="16.5" customHeight="1">
      <c r="A15" s="1414"/>
      <c r="B15" s="113"/>
      <c r="C15" s="121"/>
      <c r="D15" s="53"/>
      <c r="E15" s="117"/>
      <c r="F15" s="56"/>
      <c r="G15" s="154"/>
      <c r="H15" s="88"/>
      <c r="I15" s="83">
        <f t="shared" si="0"/>
        <v>0</v>
      </c>
      <c r="J15" s="1407"/>
      <c r="K15" s="1465"/>
    </row>
    <row r="16" spans="1:11" ht="16.5" customHeight="1">
      <c r="A16" s="1414"/>
      <c r="B16" s="113"/>
      <c r="C16" s="137"/>
      <c r="D16" s="138"/>
      <c r="E16" s="139"/>
      <c r="F16" s="127"/>
      <c r="G16" s="155"/>
      <c r="H16" s="88"/>
      <c r="I16" s="83">
        <f t="shared" si="0"/>
        <v>0</v>
      </c>
      <c r="J16" s="1407"/>
      <c r="K16" s="1465"/>
    </row>
    <row r="17" spans="1:11" ht="16.5" customHeight="1">
      <c r="A17" s="1414"/>
      <c r="B17" s="661"/>
      <c r="C17" s="137"/>
      <c r="D17" s="138"/>
      <c r="E17" s="139"/>
      <c r="F17" s="127"/>
      <c r="G17" s="155"/>
      <c r="H17" s="99"/>
      <c r="I17" s="102">
        <f t="shared" si="0"/>
        <v>0</v>
      </c>
      <c r="J17" s="1423"/>
      <c r="K17" s="1492"/>
    </row>
    <row r="18" spans="1:11" ht="24.75" customHeight="1">
      <c r="A18" s="1436" t="s">
        <v>797</v>
      </c>
      <c r="B18" s="1437"/>
      <c r="C18" s="1437"/>
      <c r="D18" s="1437"/>
      <c r="E18" s="1437"/>
      <c r="F18" s="1437"/>
      <c r="G18" s="1437"/>
      <c r="H18" s="1438"/>
      <c r="I18" s="75">
        <f>SUM(I9:I17)</f>
        <v>0</v>
      </c>
      <c r="J18" s="1439" t="s">
        <v>31</v>
      </c>
      <c r="K18" s="1440"/>
    </row>
    <row r="19" spans="1:11" ht="37.5" customHeight="1">
      <c r="A19" s="191" t="s">
        <v>2</v>
      </c>
      <c r="B19" s="192" t="s">
        <v>35</v>
      </c>
      <c r="C19" s="193" t="s">
        <v>3</v>
      </c>
      <c r="D19" s="179" t="s">
        <v>4</v>
      </c>
      <c r="E19" s="194" t="s">
        <v>5</v>
      </c>
      <c r="F19" s="178" t="s">
        <v>6</v>
      </c>
      <c r="G19" s="179" t="s">
        <v>7</v>
      </c>
      <c r="H19" s="194" t="s">
        <v>129</v>
      </c>
      <c r="I19" s="181" t="s">
        <v>24</v>
      </c>
      <c r="J19" s="195" t="s">
        <v>9</v>
      </c>
      <c r="K19" s="196" t="s">
        <v>134</v>
      </c>
    </row>
    <row r="20" spans="1:11" ht="16.5" customHeight="1">
      <c r="A20" s="1413" t="s">
        <v>145</v>
      </c>
      <c r="B20" s="135" t="s">
        <v>97</v>
      </c>
      <c r="C20" s="136"/>
      <c r="D20" s="119"/>
      <c r="E20" s="57"/>
      <c r="F20" s="58"/>
      <c r="G20" s="157"/>
      <c r="H20" s="97"/>
      <c r="I20" s="94">
        <f t="shared" si="0"/>
        <v>0</v>
      </c>
      <c r="J20" s="160"/>
      <c r="K20" s="142"/>
    </row>
    <row r="21" spans="1:11" ht="16.5" customHeight="1">
      <c r="A21" s="1414"/>
      <c r="B21" s="113" t="s">
        <v>97</v>
      </c>
      <c r="C21" s="121"/>
      <c r="D21" s="53"/>
      <c r="E21" s="117"/>
      <c r="F21" s="56"/>
      <c r="G21" s="154"/>
      <c r="H21" s="88"/>
      <c r="I21" s="83">
        <f>ROUNDDOWN(F21*H21,0)</f>
        <v>0</v>
      </c>
      <c r="J21" s="161"/>
      <c r="K21" s="143"/>
    </row>
    <row r="22" spans="1:11" ht="16.5" customHeight="1">
      <c r="A22" s="1414"/>
      <c r="B22" s="113" t="s">
        <v>97</v>
      </c>
      <c r="C22" s="121"/>
      <c r="D22" s="53"/>
      <c r="E22" s="117"/>
      <c r="F22" s="56"/>
      <c r="G22" s="154"/>
      <c r="H22" s="88"/>
      <c r="I22" s="83">
        <f t="shared" si="0"/>
        <v>0</v>
      </c>
      <c r="J22" s="161"/>
      <c r="K22" s="143"/>
    </row>
    <row r="23" spans="1:11" ht="16.5" customHeight="1">
      <c r="A23" s="1414"/>
      <c r="B23" s="113" t="s">
        <v>97</v>
      </c>
      <c r="C23" s="121"/>
      <c r="D23" s="53"/>
      <c r="E23" s="117"/>
      <c r="F23" s="56"/>
      <c r="G23" s="154"/>
      <c r="H23" s="88"/>
      <c r="I23" s="83">
        <f t="shared" si="0"/>
        <v>0</v>
      </c>
      <c r="J23" s="161"/>
      <c r="K23" s="143"/>
    </row>
    <row r="24" spans="1:11" ht="16.5" customHeight="1">
      <c r="A24" s="1414"/>
      <c r="B24" s="113" t="s">
        <v>97</v>
      </c>
      <c r="C24" s="121"/>
      <c r="D24" s="53"/>
      <c r="E24" s="117"/>
      <c r="F24" s="56"/>
      <c r="G24" s="154"/>
      <c r="H24" s="88"/>
      <c r="I24" s="83">
        <f>ROUNDDOWN(F24*H24,0)</f>
        <v>0</v>
      </c>
      <c r="J24" s="161"/>
      <c r="K24" s="143"/>
    </row>
    <row r="25" spans="1:11" ht="16.5" customHeight="1">
      <c r="A25" s="1414"/>
      <c r="B25" s="113" t="s">
        <v>97</v>
      </c>
      <c r="C25" s="121"/>
      <c r="D25" s="53"/>
      <c r="E25" s="117"/>
      <c r="F25" s="56"/>
      <c r="G25" s="154"/>
      <c r="H25" s="88"/>
      <c r="I25" s="83">
        <f>ROUNDDOWN(F25*H25,0)</f>
        <v>0</v>
      </c>
      <c r="J25" s="161"/>
      <c r="K25" s="143"/>
    </row>
    <row r="26" spans="1:11" ht="16.5" customHeight="1">
      <c r="A26" s="1414"/>
      <c r="B26" s="113" t="s">
        <v>97</v>
      </c>
      <c r="C26" s="121"/>
      <c r="D26" s="53"/>
      <c r="E26" s="117"/>
      <c r="F26" s="56"/>
      <c r="G26" s="154"/>
      <c r="H26" s="88"/>
      <c r="I26" s="83">
        <f>ROUNDDOWN(F26*H26,0)</f>
        <v>0</v>
      </c>
      <c r="J26" s="161"/>
      <c r="K26" s="143"/>
    </row>
    <row r="27" spans="1:11" ht="16.5" customHeight="1">
      <c r="A27" s="1415"/>
      <c r="B27" s="114" t="s">
        <v>97</v>
      </c>
      <c r="C27" s="122"/>
      <c r="D27" s="115"/>
      <c r="E27" s="118"/>
      <c r="F27" s="60"/>
      <c r="G27" s="156"/>
      <c r="H27" s="89"/>
      <c r="I27" s="84">
        <f>ROUNDDOWN(F27*H27,0)</f>
        <v>0</v>
      </c>
      <c r="J27" s="162"/>
      <c r="K27" s="144"/>
    </row>
    <row r="28" spans="1:11" ht="24.75" customHeight="1">
      <c r="A28" s="1486" t="s">
        <v>797</v>
      </c>
      <c r="B28" s="1487"/>
      <c r="C28" s="1487"/>
      <c r="D28" s="1487"/>
      <c r="E28" s="1487"/>
      <c r="F28" s="1487"/>
      <c r="G28" s="1487"/>
      <c r="H28" s="1488"/>
      <c r="I28" s="134">
        <f>SUM(I20:I27)</f>
        <v>0</v>
      </c>
      <c r="J28" s="1489" t="s">
        <v>31</v>
      </c>
      <c r="K28" s="1490"/>
    </row>
    <row r="29" spans="1:11" ht="37.5" customHeight="1">
      <c r="A29" s="191" t="s">
        <v>2</v>
      </c>
      <c r="B29" s="192" t="s">
        <v>68</v>
      </c>
      <c r="C29" s="1491" t="s">
        <v>4</v>
      </c>
      <c r="D29" s="1347"/>
      <c r="E29" s="194" t="s">
        <v>5</v>
      </c>
      <c r="F29" s="178" t="s">
        <v>6</v>
      </c>
      <c r="G29" s="179" t="s">
        <v>7</v>
      </c>
      <c r="H29" s="194" t="s">
        <v>8</v>
      </c>
      <c r="I29" s="181" t="s">
        <v>24</v>
      </c>
      <c r="J29" s="195" t="s">
        <v>9</v>
      </c>
      <c r="K29" s="196" t="s">
        <v>134</v>
      </c>
    </row>
    <row r="30" spans="1:11" ht="16.5" customHeight="1">
      <c r="A30" s="1413" t="s">
        <v>69</v>
      </c>
      <c r="B30" s="112"/>
      <c r="C30" s="1495"/>
      <c r="D30" s="1447"/>
      <c r="E30" s="116"/>
      <c r="F30" s="55"/>
      <c r="G30" s="153"/>
      <c r="H30" s="87"/>
      <c r="I30" s="85">
        <f aca="true" t="shared" si="1" ref="I30:I37">ROUNDDOWN(F30*H30,0)</f>
        <v>0</v>
      </c>
      <c r="J30" s="160"/>
      <c r="K30" s="142"/>
    </row>
    <row r="31" spans="1:11" ht="16.5" customHeight="1">
      <c r="A31" s="1414"/>
      <c r="B31" s="135"/>
      <c r="C31" s="1495"/>
      <c r="D31" s="1447"/>
      <c r="E31" s="57"/>
      <c r="F31" s="58"/>
      <c r="G31" s="157"/>
      <c r="H31" s="97"/>
      <c r="I31" s="83">
        <f t="shared" si="1"/>
        <v>0</v>
      </c>
      <c r="J31" s="161"/>
      <c r="K31" s="143"/>
    </row>
    <row r="32" spans="1:11" ht="16.5" customHeight="1">
      <c r="A32" s="1414"/>
      <c r="B32" s="135"/>
      <c r="C32" s="1495"/>
      <c r="D32" s="1447"/>
      <c r="E32" s="57"/>
      <c r="F32" s="58"/>
      <c r="G32" s="157"/>
      <c r="H32" s="97"/>
      <c r="I32" s="83">
        <f t="shared" si="1"/>
        <v>0</v>
      </c>
      <c r="J32" s="161"/>
      <c r="K32" s="143"/>
    </row>
    <row r="33" spans="1:11" ht="16.5" customHeight="1">
      <c r="A33" s="1414"/>
      <c r="B33" s="135"/>
      <c r="C33" s="1495"/>
      <c r="D33" s="1447"/>
      <c r="E33" s="57"/>
      <c r="F33" s="58"/>
      <c r="G33" s="157"/>
      <c r="H33" s="97"/>
      <c r="I33" s="83">
        <f t="shared" si="1"/>
        <v>0</v>
      </c>
      <c r="J33" s="161"/>
      <c r="K33" s="143"/>
    </row>
    <row r="34" spans="1:11" ht="16.5" customHeight="1">
      <c r="A34" s="1414"/>
      <c r="B34" s="135"/>
      <c r="C34" s="1495"/>
      <c r="D34" s="1447"/>
      <c r="E34" s="57"/>
      <c r="F34" s="58"/>
      <c r="G34" s="157"/>
      <c r="H34" s="97"/>
      <c r="I34" s="83">
        <f t="shared" si="1"/>
        <v>0</v>
      </c>
      <c r="J34" s="161"/>
      <c r="K34" s="143"/>
    </row>
    <row r="35" spans="1:11" ht="16.5" customHeight="1">
      <c r="A35" s="1414"/>
      <c r="B35" s="113"/>
      <c r="C35" s="1495"/>
      <c r="D35" s="1447"/>
      <c r="E35" s="117"/>
      <c r="F35" s="56"/>
      <c r="G35" s="154"/>
      <c r="H35" s="88"/>
      <c r="I35" s="102">
        <f t="shared" si="1"/>
        <v>0</v>
      </c>
      <c r="J35" s="161"/>
      <c r="K35" s="143"/>
    </row>
    <row r="36" spans="1:11" ht="16.5" customHeight="1">
      <c r="A36" s="1414"/>
      <c r="B36" s="113"/>
      <c r="C36" s="1495"/>
      <c r="D36" s="1447"/>
      <c r="E36" s="117"/>
      <c r="F36" s="56"/>
      <c r="G36" s="154"/>
      <c r="H36" s="88"/>
      <c r="I36" s="83">
        <f t="shared" si="1"/>
        <v>0</v>
      </c>
      <c r="J36" s="161"/>
      <c r="K36" s="143"/>
    </row>
    <row r="37" spans="1:11" ht="16.5" customHeight="1">
      <c r="A37" s="1415"/>
      <c r="B37" s="114"/>
      <c r="C37" s="1494"/>
      <c r="D37" s="1454"/>
      <c r="E37" s="118"/>
      <c r="F37" s="60"/>
      <c r="G37" s="156"/>
      <c r="H37" s="89"/>
      <c r="I37" s="84">
        <f t="shared" si="1"/>
        <v>0</v>
      </c>
      <c r="J37" s="162"/>
      <c r="K37" s="144"/>
    </row>
    <row r="38" spans="1:11" ht="24.75" customHeight="1">
      <c r="A38" s="1455" t="s">
        <v>89</v>
      </c>
      <c r="B38" s="1456"/>
      <c r="C38" s="1456"/>
      <c r="D38" s="1456"/>
      <c r="E38" s="1456"/>
      <c r="F38" s="1456"/>
      <c r="G38" s="1456"/>
      <c r="H38" s="1449"/>
      <c r="I38" s="68">
        <f>SUM(I30:I37)</f>
        <v>0</v>
      </c>
      <c r="J38" s="1450" t="s">
        <v>31</v>
      </c>
      <c r="K38" s="1457"/>
    </row>
    <row r="39" spans="1:11" ht="24.75" customHeight="1">
      <c r="A39" s="1455" t="s">
        <v>47</v>
      </c>
      <c r="B39" s="1456"/>
      <c r="C39" s="1456"/>
      <c r="D39" s="1456"/>
      <c r="E39" s="1456"/>
      <c r="F39" s="1456"/>
      <c r="G39" s="1456"/>
      <c r="H39" s="1449"/>
      <c r="I39" s="68">
        <f>I18+I28+I38</f>
        <v>0</v>
      </c>
      <c r="J39" s="1450" t="s">
        <v>31</v>
      </c>
      <c r="K39" s="1457"/>
    </row>
    <row r="40" spans="1:11" ht="37.5" customHeight="1">
      <c r="A40" s="177" t="s">
        <v>2</v>
      </c>
      <c r="B40" s="1345" t="s">
        <v>12</v>
      </c>
      <c r="C40" s="1346"/>
      <c r="D40" s="1346"/>
      <c r="E40" s="1425"/>
      <c r="F40" s="186" t="s">
        <v>6</v>
      </c>
      <c r="G40" s="187" t="s">
        <v>7</v>
      </c>
      <c r="H40" s="188" t="s">
        <v>8</v>
      </c>
      <c r="I40" s="197" t="s">
        <v>25</v>
      </c>
      <c r="J40" s="1441" t="s">
        <v>10</v>
      </c>
      <c r="K40" s="1442"/>
    </row>
    <row r="41" spans="1:12" ht="16.5" customHeight="1">
      <c r="A41" s="1414" t="s">
        <v>130</v>
      </c>
      <c r="B41" s="1405"/>
      <c r="C41" s="1463"/>
      <c r="D41" s="1463"/>
      <c r="E41" s="1406"/>
      <c r="F41" s="58"/>
      <c r="G41" s="157"/>
      <c r="H41" s="97"/>
      <c r="I41" s="94">
        <f>ROUNDDOWN(F41*H41,0)</f>
        <v>0</v>
      </c>
      <c r="J41" s="1496"/>
      <c r="K41" s="1497"/>
      <c r="L41" s="43"/>
    </row>
    <row r="42" spans="1:11" ht="16.5" customHeight="1">
      <c r="A42" s="1414"/>
      <c r="B42" s="1407"/>
      <c r="C42" s="1408"/>
      <c r="D42" s="1408"/>
      <c r="E42" s="1409"/>
      <c r="F42" s="56"/>
      <c r="G42" s="154"/>
      <c r="H42" s="88"/>
      <c r="I42" s="83">
        <f>ROUNDDOWN(F42*H42,0)</f>
        <v>0</v>
      </c>
      <c r="J42" s="1407"/>
      <c r="K42" s="1465"/>
    </row>
    <row r="43" spans="1:13" ht="16.5" customHeight="1">
      <c r="A43" s="1415"/>
      <c r="B43" s="1396"/>
      <c r="C43" s="1397"/>
      <c r="D43" s="1397"/>
      <c r="E43" s="1398"/>
      <c r="F43" s="60"/>
      <c r="G43" s="156"/>
      <c r="H43" s="89"/>
      <c r="I43" s="84">
        <f aca="true" t="shared" si="2" ref="I43:I48">ROUNDDOWN(F43*H43,0)</f>
        <v>0</v>
      </c>
      <c r="J43" s="1396"/>
      <c r="K43" s="1474"/>
      <c r="M43" s="37"/>
    </row>
    <row r="44" spans="1:13" ht="16.5" customHeight="1">
      <c r="A44" s="1493" t="s">
        <v>131</v>
      </c>
      <c r="B44" s="1405"/>
      <c r="C44" s="1463"/>
      <c r="D44" s="1463"/>
      <c r="E44" s="1406"/>
      <c r="F44" s="55"/>
      <c r="G44" s="153"/>
      <c r="H44" s="87"/>
      <c r="I44" s="94">
        <f t="shared" si="2"/>
        <v>0</v>
      </c>
      <c r="J44" s="1405"/>
      <c r="K44" s="1464"/>
      <c r="M44" s="37"/>
    </row>
    <row r="45" spans="1:13" ht="16.5" customHeight="1">
      <c r="A45" s="1493"/>
      <c r="B45" s="1407"/>
      <c r="C45" s="1408"/>
      <c r="D45" s="1408"/>
      <c r="E45" s="1409"/>
      <c r="F45" s="58"/>
      <c r="G45" s="157"/>
      <c r="H45" s="97"/>
      <c r="I45" s="83">
        <f t="shared" si="2"/>
        <v>0</v>
      </c>
      <c r="J45" s="1407"/>
      <c r="K45" s="1465"/>
      <c r="M45" s="37"/>
    </row>
    <row r="46" spans="1:13" ht="16.5" customHeight="1">
      <c r="A46" s="1493"/>
      <c r="B46" s="1396"/>
      <c r="C46" s="1397"/>
      <c r="D46" s="1397"/>
      <c r="E46" s="1398"/>
      <c r="F46" s="60"/>
      <c r="G46" s="156"/>
      <c r="H46" s="89"/>
      <c r="I46" s="84">
        <f t="shared" si="2"/>
        <v>0</v>
      </c>
      <c r="J46" s="1396"/>
      <c r="K46" s="1474"/>
      <c r="M46" s="37"/>
    </row>
    <row r="47" spans="1:13" ht="16.5" customHeight="1">
      <c r="A47" s="1413" t="s">
        <v>132</v>
      </c>
      <c r="B47" s="1405"/>
      <c r="C47" s="1463"/>
      <c r="D47" s="1463"/>
      <c r="E47" s="1406"/>
      <c r="F47" s="55"/>
      <c r="G47" s="153"/>
      <c r="H47" s="87"/>
      <c r="I47" s="94">
        <f t="shared" si="2"/>
        <v>0</v>
      </c>
      <c r="J47" s="1405"/>
      <c r="K47" s="1464"/>
      <c r="M47" s="37"/>
    </row>
    <row r="48" spans="1:13" ht="16.5" customHeight="1">
      <c r="A48" s="1414"/>
      <c r="B48" s="1407"/>
      <c r="C48" s="1408"/>
      <c r="D48" s="1408"/>
      <c r="E48" s="1409"/>
      <c r="F48" s="58"/>
      <c r="G48" s="157"/>
      <c r="H48" s="97"/>
      <c r="I48" s="83">
        <f t="shared" si="2"/>
        <v>0</v>
      </c>
      <c r="J48" s="1407"/>
      <c r="K48" s="1465"/>
      <c r="M48" s="37"/>
    </row>
    <row r="49" spans="1:11" ht="16.5" customHeight="1">
      <c r="A49" s="1415"/>
      <c r="B49" s="1396"/>
      <c r="C49" s="1397"/>
      <c r="D49" s="1397"/>
      <c r="E49" s="1398"/>
      <c r="F49" s="60"/>
      <c r="G49" s="156"/>
      <c r="H49" s="89"/>
      <c r="I49" s="84">
        <f>ROUNDDOWN(F49*H49,0)</f>
        <v>0</v>
      </c>
      <c r="J49" s="1396"/>
      <c r="K49" s="1474"/>
    </row>
    <row r="50" spans="1:11" ht="24.75" customHeight="1" thickBot="1">
      <c r="A50" s="1418" t="s">
        <v>133</v>
      </c>
      <c r="B50" s="1419"/>
      <c r="C50" s="1419"/>
      <c r="D50" s="1419"/>
      <c r="E50" s="1419"/>
      <c r="F50" s="1419"/>
      <c r="G50" s="1419"/>
      <c r="H50" s="1420"/>
      <c r="I50" s="86">
        <f>SUM(I41:I49)</f>
        <v>0</v>
      </c>
      <c r="J50" s="1421" t="s">
        <v>31</v>
      </c>
      <c r="K50" s="1475"/>
    </row>
    <row r="51" spans="1:11" ht="27" customHeight="1" thickBot="1">
      <c r="A51" s="1426" t="s">
        <v>26</v>
      </c>
      <c r="B51" s="1427"/>
      <c r="C51" s="1427"/>
      <c r="D51" s="1428"/>
      <c r="E51" s="1428"/>
      <c r="F51" s="1428"/>
      <c r="G51" s="1428"/>
      <c r="H51" s="1429"/>
      <c r="I51" s="182">
        <f>I39+I50</f>
        <v>0</v>
      </c>
      <c r="J51" s="1430" t="s">
        <v>17</v>
      </c>
      <c r="K51" s="1431"/>
    </row>
    <row r="52" spans="1:11" ht="22.5" customHeight="1">
      <c r="A52" s="21"/>
      <c r="B52" s="21"/>
      <c r="C52" s="21"/>
      <c r="D52" s="21"/>
      <c r="E52" s="21"/>
      <c r="F52" s="21"/>
      <c r="G52" s="21"/>
      <c r="H52" s="21"/>
      <c r="I52" s="22"/>
      <c r="J52" s="24"/>
      <c r="K52" s="22"/>
    </row>
    <row r="53" spans="1:11" ht="17.25">
      <c r="A53" s="23" t="s">
        <v>19</v>
      </c>
      <c r="B53" s="23"/>
      <c r="C53" s="21"/>
      <c r="D53" s="21"/>
      <c r="E53" s="21"/>
      <c r="F53" s="21"/>
      <c r="G53" s="21"/>
      <c r="H53" s="21"/>
      <c r="I53" s="22"/>
      <c r="J53" s="126"/>
      <c r="K53" s="22"/>
    </row>
    <row r="54" spans="1:11" ht="37.5" customHeight="1">
      <c r="A54" s="183" t="s">
        <v>2</v>
      </c>
      <c r="B54" s="1345" t="s">
        <v>12</v>
      </c>
      <c r="C54" s="1346"/>
      <c r="D54" s="1346"/>
      <c r="E54" s="1346"/>
      <c r="F54" s="1346"/>
      <c r="G54" s="1346"/>
      <c r="H54" s="1425"/>
      <c r="I54" s="181" t="s">
        <v>25</v>
      </c>
      <c r="J54" s="1345" t="s">
        <v>10</v>
      </c>
      <c r="K54" s="1425"/>
    </row>
    <row r="55" spans="1:12" ht="16.5" customHeight="1">
      <c r="A55" s="1399" t="s">
        <v>51</v>
      </c>
      <c r="B55" s="1405"/>
      <c r="C55" s="1463"/>
      <c r="D55" s="1463"/>
      <c r="E55" s="1463"/>
      <c r="F55" s="1463"/>
      <c r="G55" s="1463"/>
      <c r="H55" s="1406"/>
      <c r="I55" s="70"/>
      <c r="J55" s="1405"/>
      <c r="K55" s="1406"/>
      <c r="L55" s="43"/>
    </row>
    <row r="56" spans="1:11" ht="16.5" customHeight="1">
      <c r="A56" s="1400"/>
      <c r="B56" s="1407"/>
      <c r="C56" s="1408"/>
      <c r="D56" s="1408"/>
      <c r="E56" s="1408"/>
      <c r="F56" s="1408"/>
      <c r="G56" s="1408"/>
      <c r="H56" s="1409"/>
      <c r="I56" s="72"/>
      <c r="J56" s="1407"/>
      <c r="K56" s="1409"/>
    </row>
    <row r="57" spans="1:11" ht="16.5" customHeight="1">
      <c r="A57" s="1400"/>
      <c r="B57" s="1407"/>
      <c r="C57" s="1408"/>
      <c r="D57" s="1408"/>
      <c r="E57" s="1408"/>
      <c r="F57" s="1408"/>
      <c r="G57" s="1408"/>
      <c r="H57" s="1409"/>
      <c r="I57" s="72"/>
      <c r="J57" s="1407"/>
      <c r="K57" s="1409"/>
    </row>
    <row r="58" spans="1:11" ht="16.5" customHeight="1">
      <c r="A58" s="1400"/>
      <c r="B58" s="1407"/>
      <c r="C58" s="1408"/>
      <c r="D58" s="1408"/>
      <c r="E58" s="1408"/>
      <c r="F58" s="1408"/>
      <c r="G58" s="1408"/>
      <c r="H58" s="1409"/>
      <c r="I58" s="72"/>
      <c r="J58" s="1407"/>
      <c r="K58" s="1409"/>
    </row>
    <row r="59" spans="1:11" ht="16.5" customHeight="1">
      <c r="A59" s="1401"/>
      <c r="B59" s="1396"/>
      <c r="C59" s="1397"/>
      <c r="D59" s="1397"/>
      <c r="E59" s="1397"/>
      <c r="F59" s="1397"/>
      <c r="G59" s="1397"/>
      <c r="H59" s="1398"/>
      <c r="I59" s="64"/>
      <c r="J59" s="1396"/>
      <c r="K59" s="1398"/>
    </row>
    <row r="60" spans="1:11" ht="27" customHeight="1">
      <c r="A60" s="1448" t="s">
        <v>27</v>
      </c>
      <c r="B60" s="1449"/>
      <c r="C60" s="1449"/>
      <c r="D60" s="1448"/>
      <c r="E60" s="1448"/>
      <c r="F60" s="1448"/>
      <c r="G60" s="1448"/>
      <c r="H60" s="1450"/>
      <c r="I60" s="80">
        <f>SUM(I55:I59)</f>
        <v>0</v>
      </c>
      <c r="J60" s="1394" t="s">
        <v>21</v>
      </c>
      <c r="K60" s="1395"/>
    </row>
    <row r="61" spans="1:11" s="32" customFormat="1" ht="13.5">
      <c r="A61" s="24" t="s">
        <v>22</v>
      </c>
      <c r="B61" s="24"/>
      <c r="C61" s="21"/>
      <c r="D61" s="21"/>
      <c r="E61" s="21"/>
      <c r="F61" s="21"/>
      <c r="G61" s="21"/>
      <c r="H61" s="21"/>
      <c r="I61" s="22"/>
      <c r="J61" s="22"/>
      <c r="K61" s="22"/>
    </row>
    <row r="62" s="32" customFormat="1" ht="13.5"/>
  </sheetData>
  <sheetProtection/>
  <mergeCells count="73">
    <mergeCell ref="J16:K16"/>
    <mergeCell ref="J11:K11"/>
    <mergeCell ref="A18:H18"/>
    <mergeCell ref="J18:K18"/>
    <mergeCell ref="J9:K9"/>
    <mergeCell ref="J10:K10"/>
    <mergeCell ref="J14:K14"/>
    <mergeCell ref="J15:K15"/>
    <mergeCell ref="C30:D30"/>
    <mergeCell ref="C35:D35"/>
    <mergeCell ref="A41:A43"/>
    <mergeCell ref="B43:E43"/>
    <mergeCell ref="B42:E42"/>
    <mergeCell ref="C33:D33"/>
    <mergeCell ref="C32:D32"/>
    <mergeCell ref="C31:D31"/>
    <mergeCell ref="A30:A37"/>
    <mergeCell ref="C34:D34"/>
    <mergeCell ref="C36:D36"/>
    <mergeCell ref="J41:K41"/>
    <mergeCell ref="B40:E40"/>
    <mergeCell ref="A39:H39"/>
    <mergeCell ref="B41:E41"/>
    <mergeCell ref="J42:K42"/>
    <mergeCell ref="C37:D37"/>
    <mergeCell ref="J44:K44"/>
    <mergeCell ref="J39:K39"/>
    <mergeCell ref="J40:K40"/>
    <mergeCell ref="J43:K43"/>
    <mergeCell ref="B44:E44"/>
    <mergeCell ref="A38:H38"/>
    <mergeCell ref="J38:K38"/>
    <mergeCell ref="A44:A46"/>
    <mergeCell ref="J45:K45"/>
    <mergeCell ref="B45:E45"/>
    <mergeCell ref="J46:K46"/>
    <mergeCell ref="B46:E46"/>
    <mergeCell ref="A60:H60"/>
    <mergeCell ref="J60:K60"/>
    <mergeCell ref="B47:E47"/>
    <mergeCell ref="B48:E48"/>
    <mergeCell ref="J55:K55"/>
    <mergeCell ref="J56:K56"/>
    <mergeCell ref="J59:K59"/>
    <mergeCell ref="J49:K49"/>
    <mergeCell ref="A50:H50"/>
    <mergeCell ref="J50:K50"/>
    <mergeCell ref="A55:A59"/>
    <mergeCell ref="B59:H59"/>
    <mergeCell ref="J57:K57"/>
    <mergeCell ref="B56:H56"/>
    <mergeCell ref="J58:K58"/>
    <mergeCell ref="B55:H55"/>
    <mergeCell ref="B58:H58"/>
    <mergeCell ref="B57:H57"/>
    <mergeCell ref="J54:K54"/>
    <mergeCell ref="B54:H54"/>
    <mergeCell ref="J47:K47"/>
    <mergeCell ref="B49:E49"/>
    <mergeCell ref="J48:K48"/>
    <mergeCell ref="A51:H51"/>
    <mergeCell ref="J51:K51"/>
    <mergeCell ref="A47:A49"/>
    <mergeCell ref="A2:K2"/>
    <mergeCell ref="A28:H28"/>
    <mergeCell ref="J28:K28"/>
    <mergeCell ref="C29:D29"/>
    <mergeCell ref="A9:A17"/>
    <mergeCell ref="J17:K17"/>
    <mergeCell ref="J12:K12"/>
    <mergeCell ref="J13:K13"/>
    <mergeCell ref="A20:A27"/>
    <mergeCell ref="J8:K8"/>
  </mergeCells>
  <dataValidations count="1">
    <dataValidation type="list" allowBlank="1" showInputMessage="1" showErrorMessage="1" sqref="B9:B17">
      <formula1>"2.2kW,2.5kW,2.8kW,3.6kW,4.0kW, "</formula1>
    </dataValidation>
  </dataValidations>
  <printOptions horizontalCentered="1"/>
  <pageMargins left="0.3937007874015748" right="0.35433070866141736" top="0.7480314960629921" bottom="0.3937007874015748" header="0.3937007874015748" footer="0.31496062992125984"/>
  <pageSetup horizontalDpi="600" verticalDpi="600" orientation="portrait" paperSize="9" scale="71" r:id="rId1"/>
  <headerFooter alignWithMargins="0">
    <oddHeader>&amp;R&amp;"ＭＳ 明朝,標準"&amp;14定型様式３　</oddHeader>
  </headerFooter>
</worksheet>
</file>

<file path=xl/worksheets/sheet9.xml><?xml version="1.0" encoding="utf-8"?>
<worksheet xmlns="http://schemas.openxmlformats.org/spreadsheetml/2006/main" xmlns:r="http://schemas.openxmlformats.org/officeDocument/2006/relationships">
  <dimension ref="A1:M65"/>
  <sheetViews>
    <sheetView view="pageBreakPreview" zoomScale="85" zoomScaleNormal="90" zoomScaleSheetLayoutView="85" zoomScalePageLayoutView="0" workbookViewId="0" topLeftCell="A1">
      <selection activeCell="A1" sqref="A1"/>
    </sheetView>
  </sheetViews>
  <sheetFormatPr defaultColWidth="9.00390625" defaultRowHeight="13.5"/>
  <cols>
    <col min="1" max="1" width="12.375" style="31" customWidth="1"/>
    <col min="2" max="3" width="7.625" style="31" customWidth="1"/>
    <col min="4" max="5" width="18.625" style="31" customWidth="1"/>
    <col min="6" max="6" width="7.375" style="31" customWidth="1"/>
    <col min="7" max="7" width="6.875" style="31" customWidth="1"/>
    <col min="8" max="10" width="12.25390625" style="31" customWidth="1"/>
    <col min="11" max="11" width="13.375" style="31" customWidth="1"/>
    <col min="12" max="13" width="9.00390625" style="31" customWidth="1"/>
    <col min="14" max="14" width="47.75390625" style="31" customWidth="1"/>
    <col min="15" max="16384" width="9.00390625" style="31" customWidth="1"/>
  </cols>
  <sheetData>
    <row r="1" spans="1:11" ht="18" customHeight="1">
      <c r="A1" s="30"/>
      <c r="B1" s="30"/>
      <c r="C1" s="32"/>
      <c r="D1" s="32"/>
      <c r="E1" s="32"/>
      <c r="F1" s="32"/>
      <c r="G1" s="32"/>
      <c r="H1" s="32"/>
      <c r="I1" s="32"/>
      <c r="J1" s="32"/>
      <c r="K1" s="596">
        <f>'実施計画書'!AH1</f>
      </c>
    </row>
    <row r="2" spans="1:11" ht="21">
      <c r="A2" s="1484" t="s">
        <v>43</v>
      </c>
      <c r="B2" s="1484"/>
      <c r="C2" s="1484"/>
      <c r="D2" s="1485"/>
      <c r="E2" s="1485"/>
      <c r="F2" s="1485"/>
      <c r="G2" s="1485"/>
      <c r="H2" s="1485"/>
      <c r="I2" s="1485"/>
      <c r="J2" s="1485"/>
      <c r="K2" s="1485"/>
    </row>
    <row r="3" spans="1:11" ht="15" customHeight="1">
      <c r="A3" s="26"/>
      <c r="B3" s="26"/>
      <c r="C3" s="33"/>
      <c r="D3" s="34"/>
      <c r="E3" s="34"/>
      <c r="F3" s="34"/>
      <c r="G3" s="34"/>
      <c r="H3" s="34"/>
      <c r="I3" s="34"/>
      <c r="J3" s="34"/>
      <c r="K3" s="34"/>
    </row>
    <row r="4" spans="1:11" ht="13.5" customHeight="1">
      <c r="A4" s="5" t="s">
        <v>28</v>
      </c>
      <c r="B4" s="5"/>
      <c r="C4" s="33"/>
      <c r="D4" s="34"/>
      <c r="E4" s="34"/>
      <c r="F4" s="34"/>
      <c r="G4" s="34"/>
      <c r="H4" s="34"/>
      <c r="I4" s="34"/>
      <c r="J4" s="34"/>
      <c r="K4" s="34"/>
    </row>
    <row r="5" spans="1:11" ht="13.5" customHeight="1">
      <c r="A5" s="8" t="s">
        <v>29</v>
      </c>
      <c r="B5" s="8"/>
      <c r="C5" s="33"/>
      <c r="D5" s="34"/>
      <c r="E5" s="34"/>
      <c r="F5" s="34"/>
      <c r="G5" s="34"/>
      <c r="H5" s="34"/>
      <c r="I5" s="34"/>
      <c r="J5" s="34"/>
      <c r="K5" s="34"/>
    </row>
    <row r="6" spans="1:11" ht="14.25">
      <c r="A6" s="32"/>
      <c r="B6" s="32"/>
      <c r="C6" s="40"/>
      <c r="D6" s="32"/>
      <c r="E6" s="32"/>
      <c r="F6" s="32"/>
      <c r="G6" s="32"/>
      <c r="H6" s="32"/>
      <c r="I6" s="32"/>
      <c r="J6" s="32"/>
      <c r="K6" s="41" t="s">
        <v>0</v>
      </c>
    </row>
    <row r="7" spans="1:11" ht="23.25" customHeight="1" thickBot="1">
      <c r="A7" s="42" t="s">
        <v>1</v>
      </c>
      <c r="B7" s="42"/>
      <c r="C7" s="40"/>
      <c r="D7" s="32"/>
      <c r="E7" s="32"/>
      <c r="F7" s="32"/>
      <c r="G7" s="32"/>
      <c r="H7" s="32"/>
      <c r="I7" s="32"/>
      <c r="J7" s="32"/>
      <c r="K7" s="41" t="s">
        <v>91</v>
      </c>
    </row>
    <row r="8" spans="1:11" ht="37.5" customHeight="1">
      <c r="A8" s="168" t="s">
        <v>2</v>
      </c>
      <c r="B8" s="198" t="s">
        <v>3</v>
      </c>
      <c r="C8" s="1501" t="s">
        <v>4</v>
      </c>
      <c r="D8" s="1452"/>
      <c r="E8" s="185" t="s">
        <v>5</v>
      </c>
      <c r="F8" s="172" t="s">
        <v>6</v>
      </c>
      <c r="G8" s="170" t="s">
        <v>7</v>
      </c>
      <c r="H8" s="185" t="s">
        <v>8</v>
      </c>
      <c r="I8" s="174" t="s">
        <v>24</v>
      </c>
      <c r="J8" s="175" t="s">
        <v>9</v>
      </c>
      <c r="K8" s="176" t="s">
        <v>10</v>
      </c>
    </row>
    <row r="9" spans="1:11" ht="16.5" customHeight="1">
      <c r="A9" s="1502" t="s">
        <v>46</v>
      </c>
      <c r="B9" s="108"/>
      <c r="C9" s="1506"/>
      <c r="D9" s="1453"/>
      <c r="E9" s="116"/>
      <c r="F9" s="589"/>
      <c r="G9" s="153"/>
      <c r="H9" s="90"/>
      <c r="I9" s="85">
        <f aca="true" t="shared" si="0" ref="I9:I33">ROUNDDOWN(F9*H9,0)</f>
        <v>0</v>
      </c>
      <c r="J9" s="65"/>
      <c r="K9" s="142"/>
    </row>
    <row r="10" spans="1:11" ht="16.5" customHeight="1">
      <c r="A10" s="1503"/>
      <c r="B10" s="106"/>
      <c r="C10" s="1495"/>
      <c r="D10" s="1447"/>
      <c r="E10" s="117"/>
      <c r="F10" s="590"/>
      <c r="G10" s="154"/>
      <c r="H10" s="91"/>
      <c r="I10" s="83">
        <f t="shared" si="0"/>
        <v>0</v>
      </c>
      <c r="J10" s="63"/>
      <c r="K10" s="143"/>
    </row>
    <row r="11" spans="1:11" ht="16.5" customHeight="1">
      <c r="A11" s="1503"/>
      <c r="B11" s="106"/>
      <c r="C11" s="1495"/>
      <c r="D11" s="1447"/>
      <c r="E11" s="117"/>
      <c r="F11" s="590"/>
      <c r="G11" s="154"/>
      <c r="H11" s="91"/>
      <c r="I11" s="83">
        <f t="shared" si="0"/>
        <v>0</v>
      </c>
      <c r="J11" s="63"/>
      <c r="K11" s="143"/>
    </row>
    <row r="12" spans="1:11" ht="16.5" customHeight="1">
      <c r="A12" s="1503"/>
      <c r="B12" s="106"/>
      <c r="C12" s="1495"/>
      <c r="D12" s="1447"/>
      <c r="E12" s="117"/>
      <c r="F12" s="590"/>
      <c r="G12" s="154"/>
      <c r="H12" s="91"/>
      <c r="I12" s="83">
        <f t="shared" si="0"/>
        <v>0</v>
      </c>
      <c r="J12" s="63"/>
      <c r="K12" s="143"/>
    </row>
    <row r="13" spans="1:11" ht="16.5" customHeight="1">
      <c r="A13" s="1503"/>
      <c r="B13" s="106"/>
      <c r="C13" s="1495"/>
      <c r="D13" s="1447"/>
      <c r="E13" s="117"/>
      <c r="F13" s="590"/>
      <c r="G13" s="154"/>
      <c r="H13" s="91"/>
      <c r="I13" s="83">
        <f t="shared" si="0"/>
        <v>0</v>
      </c>
      <c r="J13" s="63"/>
      <c r="K13" s="143"/>
    </row>
    <row r="14" spans="1:11" ht="16.5" customHeight="1">
      <c r="A14" s="1503"/>
      <c r="B14" s="106"/>
      <c r="C14" s="1495"/>
      <c r="D14" s="1447"/>
      <c r="E14" s="117"/>
      <c r="F14" s="590"/>
      <c r="G14" s="154"/>
      <c r="H14" s="91"/>
      <c r="I14" s="83">
        <f t="shared" si="0"/>
        <v>0</v>
      </c>
      <c r="J14" s="63"/>
      <c r="K14" s="143"/>
    </row>
    <row r="15" spans="1:11" ht="16.5" customHeight="1">
      <c r="A15" s="1503"/>
      <c r="B15" s="106"/>
      <c r="C15" s="1495"/>
      <c r="D15" s="1447"/>
      <c r="E15" s="117"/>
      <c r="F15" s="590"/>
      <c r="G15" s="154"/>
      <c r="H15" s="91"/>
      <c r="I15" s="83">
        <f t="shared" si="0"/>
        <v>0</v>
      </c>
      <c r="J15" s="63"/>
      <c r="K15" s="143"/>
    </row>
    <row r="16" spans="1:11" ht="16.5" customHeight="1">
      <c r="A16" s="1503"/>
      <c r="B16" s="106"/>
      <c r="C16" s="1495"/>
      <c r="D16" s="1447"/>
      <c r="E16" s="117"/>
      <c r="F16" s="590"/>
      <c r="G16" s="154"/>
      <c r="H16" s="91"/>
      <c r="I16" s="83">
        <f t="shared" si="0"/>
        <v>0</v>
      </c>
      <c r="J16" s="63"/>
      <c r="K16" s="143"/>
    </row>
    <row r="17" spans="1:11" ht="16.5" customHeight="1">
      <c r="A17" s="1503"/>
      <c r="B17" s="106"/>
      <c r="C17" s="1495"/>
      <c r="D17" s="1447"/>
      <c r="E17" s="117"/>
      <c r="F17" s="590"/>
      <c r="G17" s="154"/>
      <c r="H17" s="91"/>
      <c r="I17" s="83">
        <f t="shared" si="0"/>
        <v>0</v>
      </c>
      <c r="J17" s="63"/>
      <c r="K17" s="143"/>
    </row>
    <row r="18" spans="1:11" ht="16.5" customHeight="1">
      <c r="A18" s="1503"/>
      <c r="B18" s="106"/>
      <c r="C18" s="1495"/>
      <c r="D18" s="1447"/>
      <c r="E18" s="117"/>
      <c r="F18" s="590"/>
      <c r="G18" s="154"/>
      <c r="H18" s="91"/>
      <c r="I18" s="83">
        <f t="shared" si="0"/>
        <v>0</v>
      </c>
      <c r="J18" s="63"/>
      <c r="K18" s="143"/>
    </row>
    <row r="19" spans="1:11" ht="16.5" customHeight="1">
      <c r="A19" s="1503"/>
      <c r="B19" s="106"/>
      <c r="C19" s="1495"/>
      <c r="D19" s="1447"/>
      <c r="E19" s="117"/>
      <c r="F19" s="590"/>
      <c r="G19" s="154"/>
      <c r="H19" s="91"/>
      <c r="I19" s="83">
        <f aca="true" t="shared" si="1" ref="I19:I24">ROUNDDOWN(F19*H19,0)</f>
        <v>0</v>
      </c>
      <c r="J19" s="63"/>
      <c r="K19" s="143"/>
    </row>
    <row r="20" spans="1:11" ht="16.5" customHeight="1">
      <c r="A20" s="1503"/>
      <c r="B20" s="106"/>
      <c r="C20" s="1495"/>
      <c r="D20" s="1447"/>
      <c r="E20" s="117"/>
      <c r="F20" s="590"/>
      <c r="G20" s="154"/>
      <c r="H20" s="91"/>
      <c r="I20" s="83">
        <f t="shared" si="1"/>
        <v>0</v>
      </c>
      <c r="J20" s="72"/>
      <c r="K20" s="143"/>
    </row>
    <row r="21" spans="1:11" ht="16.5" customHeight="1">
      <c r="A21" s="1503"/>
      <c r="B21" s="106"/>
      <c r="C21" s="1495"/>
      <c r="D21" s="1447"/>
      <c r="E21" s="117"/>
      <c r="F21" s="590"/>
      <c r="G21" s="154"/>
      <c r="H21" s="91"/>
      <c r="I21" s="83">
        <f t="shared" si="1"/>
        <v>0</v>
      </c>
      <c r="J21" s="63"/>
      <c r="K21" s="143"/>
    </row>
    <row r="22" spans="1:11" ht="16.5" customHeight="1">
      <c r="A22" s="1503"/>
      <c r="B22" s="106"/>
      <c r="C22" s="1495"/>
      <c r="D22" s="1447"/>
      <c r="E22" s="117"/>
      <c r="F22" s="590"/>
      <c r="G22" s="154"/>
      <c r="H22" s="91"/>
      <c r="I22" s="83">
        <f t="shared" si="1"/>
        <v>0</v>
      </c>
      <c r="J22" s="63"/>
      <c r="K22" s="143"/>
    </row>
    <row r="23" spans="1:11" ht="16.5" customHeight="1">
      <c r="A23" s="1503"/>
      <c r="B23" s="106"/>
      <c r="C23" s="1495"/>
      <c r="D23" s="1447"/>
      <c r="E23" s="117"/>
      <c r="F23" s="590"/>
      <c r="G23" s="154"/>
      <c r="H23" s="91"/>
      <c r="I23" s="83">
        <f t="shared" si="1"/>
        <v>0</v>
      </c>
      <c r="J23" s="63"/>
      <c r="K23" s="143"/>
    </row>
    <row r="24" spans="1:11" ht="16.5" customHeight="1">
      <c r="A24" s="1503"/>
      <c r="B24" s="106"/>
      <c r="C24" s="1495"/>
      <c r="D24" s="1447"/>
      <c r="E24" s="117"/>
      <c r="F24" s="590"/>
      <c r="G24" s="154"/>
      <c r="H24" s="91"/>
      <c r="I24" s="83">
        <f t="shared" si="1"/>
        <v>0</v>
      </c>
      <c r="J24" s="72"/>
      <c r="K24" s="143"/>
    </row>
    <row r="25" spans="1:11" ht="16.5" customHeight="1">
      <c r="A25" s="1504"/>
      <c r="B25" s="106"/>
      <c r="C25" s="1495"/>
      <c r="D25" s="1447"/>
      <c r="E25" s="117"/>
      <c r="F25" s="590"/>
      <c r="G25" s="154"/>
      <c r="H25" s="91"/>
      <c r="I25" s="83">
        <f t="shared" si="0"/>
        <v>0</v>
      </c>
      <c r="J25" s="63"/>
      <c r="K25" s="143"/>
    </row>
    <row r="26" spans="1:11" ht="16.5" customHeight="1">
      <c r="A26" s="1503"/>
      <c r="B26" s="106"/>
      <c r="C26" s="1495"/>
      <c r="D26" s="1447"/>
      <c r="E26" s="117"/>
      <c r="F26" s="590"/>
      <c r="G26" s="154"/>
      <c r="H26" s="91"/>
      <c r="I26" s="83">
        <f t="shared" si="0"/>
        <v>0</v>
      </c>
      <c r="J26" s="63"/>
      <c r="K26" s="143"/>
    </row>
    <row r="27" spans="1:11" ht="16.5" customHeight="1">
      <c r="A27" s="1503"/>
      <c r="B27" s="106"/>
      <c r="C27" s="1495"/>
      <c r="D27" s="1447"/>
      <c r="E27" s="117"/>
      <c r="F27" s="590"/>
      <c r="G27" s="154"/>
      <c r="H27" s="91"/>
      <c r="I27" s="83">
        <f t="shared" si="0"/>
        <v>0</v>
      </c>
      <c r="J27" s="63"/>
      <c r="K27" s="143"/>
    </row>
    <row r="28" spans="1:11" ht="16.5" customHeight="1">
      <c r="A28" s="1503"/>
      <c r="B28" s="106"/>
      <c r="C28" s="1495"/>
      <c r="D28" s="1447"/>
      <c r="E28" s="117"/>
      <c r="F28" s="590"/>
      <c r="G28" s="154"/>
      <c r="H28" s="91"/>
      <c r="I28" s="83">
        <f t="shared" si="0"/>
        <v>0</v>
      </c>
      <c r="J28" s="63"/>
      <c r="K28" s="143"/>
    </row>
    <row r="29" spans="1:11" ht="16.5" customHeight="1">
      <c r="A29" s="1503"/>
      <c r="B29" s="106"/>
      <c r="C29" s="1495"/>
      <c r="D29" s="1447"/>
      <c r="E29" s="117"/>
      <c r="F29" s="590"/>
      <c r="G29" s="154"/>
      <c r="H29" s="91"/>
      <c r="I29" s="83">
        <f t="shared" si="0"/>
        <v>0</v>
      </c>
      <c r="J29" s="63"/>
      <c r="K29" s="143"/>
    </row>
    <row r="30" spans="1:11" ht="16.5" customHeight="1">
      <c r="A30" s="1503"/>
      <c r="B30" s="106"/>
      <c r="C30" s="1495"/>
      <c r="D30" s="1447"/>
      <c r="E30" s="117"/>
      <c r="F30" s="590"/>
      <c r="G30" s="154"/>
      <c r="H30" s="91"/>
      <c r="I30" s="83">
        <f t="shared" si="0"/>
        <v>0</v>
      </c>
      <c r="J30" s="63"/>
      <c r="K30" s="143"/>
    </row>
    <row r="31" spans="1:11" ht="16.5" customHeight="1">
      <c r="A31" s="1503"/>
      <c r="B31" s="106"/>
      <c r="C31" s="1495"/>
      <c r="D31" s="1447"/>
      <c r="E31" s="117"/>
      <c r="F31" s="590"/>
      <c r="G31" s="154"/>
      <c r="H31" s="91"/>
      <c r="I31" s="83">
        <f t="shared" si="0"/>
        <v>0</v>
      </c>
      <c r="J31" s="63"/>
      <c r="K31" s="143"/>
    </row>
    <row r="32" spans="1:11" ht="16.5" customHeight="1">
      <c r="A32" s="1503"/>
      <c r="B32" s="106"/>
      <c r="C32" s="1495"/>
      <c r="D32" s="1447"/>
      <c r="E32" s="117"/>
      <c r="F32" s="590"/>
      <c r="G32" s="154"/>
      <c r="H32" s="91"/>
      <c r="I32" s="83">
        <f t="shared" si="0"/>
        <v>0</v>
      </c>
      <c r="J32" s="63"/>
      <c r="K32" s="143"/>
    </row>
    <row r="33" spans="1:11" ht="16.5" customHeight="1">
      <c r="A33" s="1503"/>
      <c r="B33" s="106"/>
      <c r="C33" s="1495"/>
      <c r="D33" s="1447"/>
      <c r="E33" s="117"/>
      <c r="F33" s="590"/>
      <c r="G33" s="154"/>
      <c r="H33" s="91"/>
      <c r="I33" s="83">
        <f t="shared" si="0"/>
        <v>0</v>
      </c>
      <c r="J33" s="63"/>
      <c r="K33" s="143"/>
    </row>
    <row r="34" spans="1:11" ht="16.5" customHeight="1">
      <c r="A34" s="1503"/>
      <c r="B34" s="106"/>
      <c r="C34" s="1495"/>
      <c r="D34" s="1447"/>
      <c r="E34" s="117"/>
      <c r="F34" s="590"/>
      <c r="G34" s="154"/>
      <c r="H34" s="91"/>
      <c r="I34" s="83">
        <f>ROUNDDOWN(F34*H34,0)</f>
        <v>0</v>
      </c>
      <c r="J34" s="63"/>
      <c r="K34" s="143"/>
    </row>
    <row r="35" spans="1:11" ht="16.5" customHeight="1">
      <c r="A35" s="1503"/>
      <c r="B35" s="106"/>
      <c r="C35" s="1495"/>
      <c r="D35" s="1447"/>
      <c r="E35" s="117"/>
      <c r="F35" s="590"/>
      <c r="G35" s="154"/>
      <c r="H35" s="91"/>
      <c r="I35" s="83">
        <f>ROUNDDOWN(F35*H35,0)</f>
        <v>0</v>
      </c>
      <c r="J35" s="72"/>
      <c r="K35" s="143"/>
    </row>
    <row r="36" spans="1:11" ht="16.5" customHeight="1">
      <c r="A36" s="1505"/>
      <c r="B36" s="107"/>
      <c r="C36" s="1494"/>
      <c r="D36" s="1454"/>
      <c r="E36" s="118"/>
      <c r="F36" s="591"/>
      <c r="G36" s="156"/>
      <c r="H36" s="92"/>
      <c r="I36" s="84">
        <f>ROUNDDOWN(F36*H36,0)</f>
        <v>0</v>
      </c>
      <c r="J36" s="64"/>
      <c r="K36" s="144"/>
    </row>
    <row r="37" spans="1:11" ht="24.75" customHeight="1">
      <c r="A37" s="1455" t="s">
        <v>47</v>
      </c>
      <c r="B37" s="1456"/>
      <c r="C37" s="1456"/>
      <c r="D37" s="1456"/>
      <c r="E37" s="1456"/>
      <c r="F37" s="1456"/>
      <c r="G37" s="1456"/>
      <c r="H37" s="1449"/>
      <c r="I37" s="68">
        <f>SUM(I9:I36)</f>
        <v>0</v>
      </c>
      <c r="J37" s="1450" t="s">
        <v>92</v>
      </c>
      <c r="K37" s="1457"/>
    </row>
    <row r="38" spans="1:11" ht="37.5" customHeight="1">
      <c r="A38" s="177" t="s">
        <v>2</v>
      </c>
      <c r="B38" s="1345" t="s">
        <v>12</v>
      </c>
      <c r="C38" s="1346"/>
      <c r="D38" s="1346"/>
      <c r="E38" s="1425"/>
      <c r="F38" s="186" t="s">
        <v>6</v>
      </c>
      <c r="G38" s="187" t="s">
        <v>7</v>
      </c>
      <c r="H38" s="188" t="s">
        <v>8</v>
      </c>
      <c r="I38" s="197" t="s">
        <v>25</v>
      </c>
      <c r="J38" s="1441" t="s">
        <v>10</v>
      </c>
      <c r="K38" s="1442"/>
    </row>
    <row r="39" spans="1:12" ht="16.5" customHeight="1">
      <c r="A39" s="1414" t="s">
        <v>13</v>
      </c>
      <c r="B39" s="1405"/>
      <c r="C39" s="1463"/>
      <c r="D39" s="1463"/>
      <c r="E39" s="1406"/>
      <c r="F39" s="58"/>
      <c r="G39" s="157"/>
      <c r="H39" s="97"/>
      <c r="I39" s="94">
        <f>ROUNDDOWN(F39*H39,0)</f>
        <v>0</v>
      </c>
      <c r="J39" s="1496"/>
      <c r="K39" s="1497"/>
      <c r="L39" s="43"/>
    </row>
    <row r="40" spans="1:11" ht="16.5" customHeight="1">
      <c r="A40" s="1414"/>
      <c r="B40" s="1407"/>
      <c r="C40" s="1408"/>
      <c r="D40" s="1408"/>
      <c r="E40" s="1409"/>
      <c r="F40" s="56"/>
      <c r="G40" s="154"/>
      <c r="H40" s="88"/>
      <c r="I40" s="83">
        <f>ROUNDDOWN(F40*H40,0)</f>
        <v>0</v>
      </c>
      <c r="J40" s="1407"/>
      <c r="K40" s="1465"/>
    </row>
    <row r="41" spans="1:11" ht="16.5" customHeight="1">
      <c r="A41" s="1414"/>
      <c r="B41" s="1407"/>
      <c r="C41" s="1408"/>
      <c r="D41" s="1408"/>
      <c r="E41" s="1409"/>
      <c r="F41" s="56"/>
      <c r="G41" s="154"/>
      <c r="H41" s="88"/>
      <c r="I41" s="83">
        <f>ROUNDDOWN(F41*H41,0)</f>
        <v>0</v>
      </c>
      <c r="J41" s="1407"/>
      <c r="K41" s="1465"/>
    </row>
    <row r="42" spans="1:11" ht="16.5" customHeight="1">
      <c r="A42" s="1414"/>
      <c r="B42" s="1407"/>
      <c r="C42" s="1408"/>
      <c r="D42" s="1408"/>
      <c r="E42" s="1409"/>
      <c r="F42" s="56"/>
      <c r="G42" s="154"/>
      <c r="H42" s="88"/>
      <c r="I42" s="83">
        <f>ROUNDDOWN(F42*H42,0)</f>
        <v>0</v>
      </c>
      <c r="J42" s="1407"/>
      <c r="K42" s="1465"/>
    </row>
    <row r="43" spans="1:13" ht="16.5" customHeight="1">
      <c r="A43" s="1415"/>
      <c r="B43" s="1396"/>
      <c r="C43" s="1397"/>
      <c r="D43" s="1397"/>
      <c r="E43" s="1398"/>
      <c r="F43" s="60"/>
      <c r="G43" s="156"/>
      <c r="H43" s="89"/>
      <c r="I43" s="84">
        <f aca="true" t="shared" si="2" ref="I43:I52">ROUNDDOWN(F43*H43,0)</f>
        <v>0</v>
      </c>
      <c r="J43" s="1396"/>
      <c r="K43" s="1474"/>
      <c r="M43" s="37"/>
    </row>
    <row r="44" spans="1:13" ht="16.5" customHeight="1">
      <c r="A44" s="1493" t="s">
        <v>14</v>
      </c>
      <c r="B44" s="1405"/>
      <c r="C44" s="1463"/>
      <c r="D44" s="1463"/>
      <c r="E44" s="1406"/>
      <c r="F44" s="55"/>
      <c r="G44" s="153"/>
      <c r="H44" s="87"/>
      <c r="I44" s="94">
        <f t="shared" si="2"/>
        <v>0</v>
      </c>
      <c r="J44" s="1405"/>
      <c r="K44" s="1464"/>
      <c r="M44" s="37"/>
    </row>
    <row r="45" spans="1:13" ht="16.5" customHeight="1">
      <c r="A45" s="1493"/>
      <c r="B45" s="1407"/>
      <c r="C45" s="1408"/>
      <c r="D45" s="1408"/>
      <c r="E45" s="1409"/>
      <c r="F45" s="58"/>
      <c r="G45" s="157"/>
      <c r="H45" s="97"/>
      <c r="I45" s="83">
        <f t="shared" si="2"/>
        <v>0</v>
      </c>
      <c r="J45" s="1407"/>
      <c r="K45" s="1465"/>
      <c r="M45" s="37"/>
    </row>
    <row r="46" spans="1:13" ht="16.5" customHeight="1">
      <c r="A46" s="1493"/>
      <c r="B46" s="1407"/>
      <c r="C46" s="1408"/>
      <c r="D46" s="1408"/>
      <c r="E46" s="1409"/>
      <c r="F46" s="58"/>
      <c r="G46" s="157"/>
      <c r="H46" s="97"/>
      <c r="I46" s="83">
        <f>ROUNDDOWN(F46*H46,0)</f>
        <v>0</v>
      </c>
      <c r="J46" s="1407"/>
      <c r="K46" s="1465"/>
      <c r="M46" s="37"/>
    </row>
    <row r="47" spans="1:13" ht="16.5" customHeight="1">
      <c r="A47" s="1493"/>
      <c r="B47" s="1407"/>
      <c r="C47" s="1408"/>
      <c r="D47" s="1408"/>
      <c r="E47" s="1409"/>
      <c r="F47" s="58"/>
      <c r="G47" s="157"/>
      <c r="H47" s="97"/>
      <c r="I47" s="83">
        <f t="shared" si="2"/>
        <v>0</v>
      </c>
      <c r="J47" s="1407"/>
      <c r="K47" s="1465"/>
      <c r="M47" s="37"/>
    </row>
    <row r="48" spans="1:13" ht="16.5" customHeight="1">
      <c r="A48" s="1493"/>
      <c r="B48" s="1396"/>
      <c r="C48" s="1397"/>
      <c r="D48" s="1397"/>
      <c r="E48" s="1398"/>
      <c r="F48" s="60"/>
      <c r="G48" s="156"/>
      <c r="H48" s="89"/>
      <c r="I48" s="84">
        <f t="shared" si="2"/>
        <v>0</v>
      </c>
      <c r="J48" s="1396"/>
      <c r="K48" s="1474"/>
      <c r="M48" s="37"/>
    </row>
    <row r="49" spans="1:13" ht="16.5" customHeight="1">
      <c r="A49" s="1413" t="s">
        <v>15</v>
      </c>
      <c r="B49" s="1405"/>
      <c r="C49" s="1463"/>
      <c r="D49" s="1463"/>
      <c r="E49" s="1406"/>
      <c r="F49" s="55"/>
      <c r="G49" s="153"/>
      <c r="H49" s="87"/>
      <c r="I49" s="94">
        <f t="shared" si="2"/>
        <v>0</v>
      </c>
      <c r="J49" s="1405"/>
      <c r="K49" s="1464"/>
      <c r="M49" s="37"/>
    </row>
    <row r="50" spans="1:13" ht="16.5" customHeight="1">
      <c r="A50" s="1414"/>
      <c r="B50" s="1407"/>
      <c r="C50" s="1408"/>
      <c r="D50" s="1408"/>
      <c r="E50" s="1409"/>
      <c r="F50" s="58"/>
      <c r="G50" s="157"/>
      <c r="H50" s="97"/>
      <c r="I50" s="83">
        <f t="shared" si="2"/>
        <v>0</v>
      </c>
      <c r="J50" s="1407"/>
      <c r="K50" s="1465"/>
      <c r="M50" s="37"/>
    </row>
    <row r="51" spans="1:13" ht="16.5" customHeight="1">
      <c r="A51" s="1414"/>
      <c r="B51" s="1407"/>
      <c r="C51" s="1408"/>
      <c r="D51" s="1408"/>
      <c r="E51" s="1409"/>
      <c r="F51" s="58"/>
      <c r="G51" s="157"/>
      <c r="H51" s="97"/>
      <c r="I51" s="83">
        <f>ROUNDDOWN(F51*H51,0)</f>
        <v>0</v>
      </c>
      <c r="J51" s="1407"/>
      <c r="K51" s="1465"/>
      <c r="M51" s="37"/>
    </row>
    <row r="52" spans="1:13" ht="16.5" customHeight="1">
      <c r="A52" s="1414"/>
      <c r="B52" s="1407"/>
      <c r="C52" s="1408"/>
      <c r="D52" s="1408"/>
      <c r="E52" s="1409"/>
      <c r="F52" s="58"/>
      <c r="G52" s="157"/>
      <c r="H52" s="97"/>
      <c r="I52" s="83">
        <f t="shared" si="2"/>
        <v>0</v>
      </c>
      <c r="J52" s="1407"/>
      <c r="K52" s="1465"/>
      <c r="M52" s="37"/>
    </row>
    <row r="53" spans="1:11" ht="16.5" customHeight="1">
      <c r="A53" s="1415"/>
      <c r="B53" s="1396"/>
      <c r="C53" s="1397"/>
      <c r="D53" s="1397"/>
      <c r="E53" s="1398"/>
      <c r="F53" s="60"/>
      <c r="G53" s="156"/>
      <c r="H53" s="89"/>
      <c r="I53" s="84">
        <f>ROUNDDOWN(F53*H53,0)</f>
        <v>0</v>
      </c>
      <c r="J53" s="1396"/>
      <c r="K53" s="1474"/>
    </row>
    <row r="54" spans="1:11" ht="24.75" customHeight="1" thickBot="1">
      <c r="A54" s="1418" t="s">
        <v>16</v>
      </c>
      <c r="B54" s="1419"/>
      <c r="C54" s="1419"/>
      <c r="D54" s="1419"/>
      <c r="E54" s="1419"/>
      <c r="F54" s="1419"/>
      <c r="G54" s="1419"/>
      <c r="H54" s="1420"/>
      <c r="I54" s="86">
        <f>SUM(I39:I53)</f>
        <v>0</v>
      </c>
      <c r="J54" s="1421" t="s">
        <v>92</v>
      </c>
      <c r="K54" s="1475"/>
    </row>
    <row r="55" spans="1:11" ht="27" customHeight="1" thickBot="1">
      <c r="A55" s="1426" t="s">
        <v>26</v>
      </c>
      <c r="B55" s="1427"/>
      <c r="C55" s="1427"/>
      <c r="D55" s="1428"/>
      <c r="E55" s="1428"/>
      <c r="F55" s="1428"/>
      <c r="G55" s="1428"/>
      <c r="H55" s="1429"/>
      <c r="I55" s="182">
        <f>I37+I54</f>
        <v>0</v>
      </c>
      <c r="J55" s="1430" t="s">
        <v>17</v>
      </c>
      <c r="K55" s="1431"/>
    </row>
    <row r="56" spans="1:11" ht="22.5" customHeight="1">
      <c r="A56" s="21"/>
      <c r="B56" s="21"/>
      <c r="C56" s="21"/>
      <c r="D56" s="21"/>
      <c r="E56" s="21"/>
      <c r="F56" s="21"/>
      <c r="G56" s="21"/>
      <c r="H56" s="21"/>
      <c r="I56" s="22"/>
      <c r="J56" s="24"/>
      <c r="K56" s="22"/>
    </row>
    <row r="57" spans="1:11" ht="17.25">
      <c r="A57" s="23" t="s">
        <v>19</v>
      </c>
      <c r="B57" s="23"/>
      <c r="C57" s="21"/>
      <c r="D57" s="21"/>
      <c r="E57" s="21"/>
      <c r="F57" s="21"/>
      <c r="G57" s="21"/>
      <c r="H57" s="21"/>
      <c r="I57" s="22"/>
      <c r="J57" s="126"/>
      <c r="K57" s="22"/>
    </row>
    <row r="58" spans="1:11" ht="37.5" customHeight="1">
      <c r="A58" s="183" t="s">
        <v>2</v>
      </c>
      <c r="B58" s="1345" t="s">
        <v>12</v>
      </c>
      <c r="C58" s="1346"/>
      <c r="D58" s="1346"/>
      <c r="E58" s="1346"/>
      <c r="F58" s="1346"/>
      <c r="G58" s="1346"/>
      <c r="H58" s="1425"/>
      <c r="I58" s="181" t="s">
        <v>25</v>
      </c>
      <c r="J58" s="1345" t="s">
        <v>10</v>
      </c>
      <c r="K58" s="1425"/>
    </row>
    <row r="59" spans="1:12" ht="16.5" customHeight="1">
      <c r="A59" s="1399" t="s">
        <v>51</v>
      </c>
      <c r="B59" s="1405"/>
      <c r="C59" s="1463"/>
      <c r="D59" s="1463"/>
      <c r="E59" s="1463"/>
      <c r="F59" s="1463"/>
      <c r="G59" s="1463"/>
      <c r="H59" s="1406"/>
      <c r="I59" s="70"/>
      <c r="J59" s="1405"/>
      <c r="K59" s="1406"/>
      <c r="L59" s="43"/>
    </row>
    <row r="60" spans="1:11" ht="16.5" customHeight="1">
      <c r="A60" s="1400"/>
      <c r="B60" s="1407"/>
      <c r="C60" s="1408"/>
      <c r="D60" s="1408"/>
      <c r="E60" s="1408"/>
      <c r="F60" s="1408"/>
      <c r="G60" s="1408"/>
      <c r="H60" s="1409"/>
      <c r="I60" s="72"/>
      <c r="J60" s="1407"/>
      <c r="K60" s="1409"/>
    </row>
    <row r="61" spans="1:11" ht="16.5" customHeight="1">
      <c r="A61" s="1400"/>
      <c r="B61" s="1407"/>
      <c r="C61" s="1408"/>
      <c r="D61" s="1408"/>
      <c r="E61" s="1408"/>
      <c r="F61" s="1408"/>
      <c r="G61" s="1408"/>
      <c r="H61" s="1409"/>
      <c r="I61" s="72"/>
      <c r="J61" s="1407"/>
      <c r="K61" s="1409"/>
    </row>
    <row r="62" spans="1:11" ht="16.5" customHeight="1">
      <c r="A62" s="1400"/>
      <c r="B62" s="1407"/>
      <c r="C62" s="1408"/>
      <c r="D62" s="1408"/>
      <c r="E62" s="1408"/>
      <c r="F62" s="1408"/>
      <c r="G62" s="1408"/>
      <c r="H62" s="1409"/>
      <c r="I62" s="72"/>
      <c r="J62" s="1407"/>
      <c r="K62" s="1409"/>
    </row>
    <row r="63" spans="1:11" ht="16.5" customHeight="1">
      <c r="A63" s="1401"/>
      <c r="B63" s="1396"/>
      <c r="C63" s="1397"/>
      <c r="D63" s="1397"/>
      <c r="E63" s="1397"/>
      <c r="F63" s="1397"/>
      <c r="G63" s="1397"/>
      <c r="H63" s="1398"/>
      <c r="I63" s="64"/>
      <c r="J63" s="1396"/>
      <c r="K63" s="1398"/>
    </row>
    <row r="64" spans="1:11" ht="27" customHeight="1">
      <c r="A64" s="1448" t="s">
        <v>27</v>
      </c>
      <c r="B64" s="1449"/>
      <c r="C64" s="1449"/>
      <c r="D64" s="1448"/>
      <c r="E64" s="1448"/>
      <c r="F64" s="1448"/>
      <c r="G64" s="1448"/>
      <c r="H64" s="1450"/>
      <c r="I64" s="80">
        <f>SUM(I59:I63)</f>
        <v>0</v>
      </c>
      <c r="J64" s="1394" t="s">
        <v>21</v>
      </c>
      <c r="K64" s="1395"/>
    </row>
    <row r="65" spans="1:11" s="32" customFormat="1" ht="13.5">
      <c r="A65" s="24" t="s">
        <v>22</v>
      </c>
      <c r="B65" s="24"/>
      <c r="C65" s="21"/>
      <c r="D65" s="21"/>
      <c r="E65" s="21"/>
      <c r="F65" s="21"/>
      <c r="G65" s="21"/>
      <c r="H65" s="21"/>
      <c r="I65" s="22"/>
      <c r="J65" s="22"/>
      <c r="K65" s="22"/>
    </row>
    <row r="66" s="32" customFormat="1" ht="13.5"/>
  </sheetData>
  <sheetProtection/>
  <mergeCells count="87">
    <mergeCell ref="J63:K63"/>
    <mergeCell ref="C19:D19"/>
    <mergeCell ref="C20:D20"/>
    <mergeCell ref="C21:D21"/>
    <mergeCell ref="C22:D22"/>
    <mergeCell ref="J53:K53"/>
    <mergeCell ref="A54:H54"/>
    <mergeCell ref="A64:H64"/>
    <mergeCell ref="J64:K64"/>
    <mergeCell ref="B61:H61"/>
    <mergeCell ref="J61:K61"/>
    <mergeCell ref="A59:A63"/>
    <mergeCell ref="B62:H62"/>
    <mergeCell ref="J62:K62"/>
    <mergeCell ref="B63:H63"/>
    <mergeCell ref="B51:E51"/>
    <mergeCell ref="B52:E52"/>
    <mergeCell ref="J50:K50"/>
    <mergeCell ref="B60:H60"/>
    <mergeCell ref="J60:K60"/>
    <mergeCell ref="B58:H58"/>
    <mergeCell ref="J58:K58"/>
    <mergeCell ref="B59:H59"/>
    <mergeCell ref="J59:K59"/>
    <mergeCell ref="J52:K52"/>
    <mergeCell ref="J54:K54"/>
    <mergeCell ref="A55:H55"/>
    <mergeCell ref="J55:K55"/>
    <mergeCell ref="J44:K44"/>
    <mergeCell ref="B46:E46"/>
    <mergeCell ref="J46:K46"/>
    <mergeCell ref="B47:E47"/>
    <mergeCell ref="J47:K47"/>
    <mergeCell ref="B48:E48"/>
    <mergeCell ref="J48:K48"/>
    <mergeCell ref="A37:H37"/>
    <mergeCell ref="J37:K37"/>
    <mergeCell ref="B38:E38"/>
    <mergeCell ref="J38:K38"/>
    <mergeCell ref="A44:A48"/>
    <mergeCell ref="J51:K51"/>
    <mergeCell ref="B44:E44"/>
    <mergeCell ref="B45:E45"/>
    <mergeCell ref="J45:K45"/>
    <mergeCell ref="A49:A53"/>
    <mergeCell ref="B49:E49"/>
    <mergeCell ref="J49:K49"/>
    <mergeCell ref="B50:E50"/>
    <mergeCell ref="B53:E53"/>
    <mergeCell ref="A39:A43"/>
    <mergeCell ref="B39:E39"/>
    <mergeCell ref="J39:K39"/>
    <mergeCell ref="B40:E40"/>
    <mergeCell ref="J40:K40"/>
    <mergeCell ref="B41:E41"/>
    <mergeCell ref="B42:E42"/>
    <mergeCell ref="J42:K42"/>
    <mergeCell ref="B43:E43"/>
    <mergeCell ref="J43:K43"/>
    <mergeCell ref="C27:D27"/>
    <mergeCell ref="C28:D28"/>
    <mergeCell ref="C31:D31"/>
    <mergeCell ref="C32:D32"/>
    <mergeCell ref="C33:D33"/>
    <mergeCell ref="C34:D34"/>
    <mergeCell ref="C29:D29"/>
    <mergeCell ref="C36:D36"/>
    <mergeCell ref="J41:K41"/>
    <mergeCell ref="A2:K2"/>
    <mergeCell ref="C8:D8"/>
    <mergeCell ref="A9:A36"/>
    <mergeCell ref="C9:D9"/>
    <mergeCell ref="C25:D25"/>
    <mergeCell ref="C26:D26"/>
    <mergeCell ref="C24:D24"/>
    <mergeCell ref="C15:D15"/>
    <mergeCell ref="C16:D16"/>
    <mergeCell ref="C10:D10"/>
    <mergeCell ref="C11:D11"/>
    <mergeCell ref="C30:D30"/>
    <mergeCell ref="C35:D35"/>
    <mergeCell ref="C17:D17"/>
    <mergeCell ref="C18:D18"/>
    <mergeCell ref="C23:D23"/>
    <mergeCell ref="C12:D12"/>
    <mergeCell ref="C13:D13"/>
    <mergeCell ref="C14:D14"/>
  </mergeCells>
  <printOptions horizontalCentered="1"/>
  <pageMargins left="0.3937007874015748" right="0.35433070866141736" top="0.7480314960629921" bottom="0.3937007874015748" header="0.3937007874015748" footer="0.31496062992125984"/>
  <pageSetup horizontalDpi="600" verticalDpi="600" orientation="portrait" paperSize="9" scale="71" r:id="rId1"/>
  <headerFooter alignWithMargins="0">
    <oddHeader>&amp;R&amp;"ＭＳ 明朝,標準"&amp;14定型様式３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2013-05-16T01:06:06Z</cp:lastPrinted>
  <dcterms:created xsi:type="dcterms:W3CDTF">2012-05-11T02:23:08Z</dcterms:created>
  <dcterms:modified xsi:type="dcterms:W3CDTF">2013-05-24T00:21:25Z</dcterms:modified>
  <cp:category/>
  <cp:version/>
  <cp:contentType/>
  <cp:contentStatus/>
</cp:coreProperties>
</file>