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930" yWindow="15" windowWidth="27870" windowHeight="12090" tabRatio="924"/>
  </bookViews>
  <sheets>
    <sheet name="申請書類リスト" sheetId="182" r:id="rId1"/>
    <sheet name="チェックシート" sheetId="201" r:id="rId2"/>
    <sheet name="交付申請書" sheetId="174" r:id="rId3"/>
    <sheet name="１.申請者の詳細" sheetId="153" r:id="rId4"/>
    <sheet name="2.システム提案概要(1)" sheetId="202" r:id="rId5"/>
    <sheet name="&lt;例&gt;" sheetId="198" r:id="rId6"/>
    <sheet name="&lt;手引&gt;" sheetId="199" r:id="rId7"/>
    <sheet name="2.システム提案概要(2)" sheetId="175" r:id="rId8"/>
    <sheet name="３.事業実施工程～６.補助事業実施体制" sheetId="187" r:id="rId9"/>
    <sheet name="7.概略予算書（まとめ）" sheetId="181" r:id="rId10"/>
    <sheet name="（全体）" sheetId="166" r:id="rId11"/>
    <sheet name="（１年目）" sheetId="193" r:id="rId12"/>
    <sheet name="（２年目）" sheetId="194" r:id="rId13"/>
    <sheet name="（３年目）" sheetId="195" r:id="rId14"/>
    <sheet name="別添１" sheetId="179" r:id="rId15"/>
    <sheet name="別添２" sheetId="183" r:id="rId16"/>
    <sheet name="委任状・設備設置承諾書" sheetId="196" r:id="rId17"/>
    <sheet name="date1" sheetId="189" state="hidden" r:id="rId18"/>
  </sheets>
  <definedNames>
    <definedName name="ＬＥＤ照明器具">'2.システム提案概要(1)'!$CX$33:$CX$39</definedName>
    <definedName name="ＮＡＳ蓄電池">'2.システム提案概要(1)'!$CZ$60:$CZ$65</definedName>
    <definedName name="_xlnm.Print_Area" localSheetId="11">'（１年目）'!$B$9:$M$262</definedName>
    <definedName name="_xlnm.Print_Area" localSheetId="12">'（２年目）'!$B$9:$M$262</definedName>
    <definedName name="_xlnm.Print_Area" localSheetId="13">'（３年目）'!$B$9:$M$262</definedName>
    <definedName name="_xlnm.Print_Area" localSheetId="10">'（全体）'!$B$9:$M$262</definedName>
    <definedName name="_xlnm.Print_Area" localSheetId="6">'&lt;手引&gt;'!$A$1:$AI$817</definedName>
    <definedName name="_xlnm.Print_Area" localSheetId="3">'１.申請者の詳細'!$A$1:$AI$125</definedName>
    <definedName name="_xlnm.Print_Area" localSheetId="4">'2.システム提案概要(1)'!$B$3:$CP$70</definedName>
    <definedName name="_xlnm.Print_Area" localSheetId="7">'2.システム提案概要(2)'!$B$3:$BW$60</definedName>
    <definedName name="_xlnm.Print_Area" localSheetId="8">'３.事業実施工程～６.補助事業実施体制'!$A$1:$AI$122</definedName>
    <definedName name="_xlnm.Print_Area" localSheetId="9">'7.概略予算書（まとめ）'!$B$7:$AD$66</definedName>
    <definedName name="_xlnm.Print_Area" localSheetId="16">委任状・設備設置承諾書!$A$1:$X$68</definedName>
    <definedName name="_xlnm.Print_Area" localSheetId="2">交付申請書!$A$1:$X$189</definedName>
    <definedName name="_xlnm.Print_Area" localSheetId="0">申請書類リスト!$A$1:$G$54</definedName>
    <definedName name="_xlnm.Print_Area" localSheetId="14">別添１!$A$3:$AI$52</definedName>
    <definedName name="_xlnm.Print_Area" localSheetId="15">別添２!$A$3:$AI$53</definedName>
    <definedName name="_xlnm.Print_Titles" localSheetId="11">'（１年目）'!$B:$M,'（１年目）'!$10:$12</definedName>
    <definedName name="_xlnm.Print_Titles" localSheetId="12">'（２年目）'!$B:$M,'（２年目）'!$10:$12</definedName>
    <definedName name="_xlnm.Print_Titles" localSheetId="13">'（３年目）'!$B:$M,'（３年目）'!$10:$12</definedName>
    <definedName name="_xlnm.Print_Titles" localSheetId="10">'（全体）'!$B:$M,'（全体）'!$10:$12</definedName>
    <definedName name="ガスエンジン">'2.システム提案概要(1)'!$DC$60:$DC$63</definedName>
    <definedName name="ガスタービン">'2.システム提案概要(1)'!$DC$60:$DC$63</definedName>
    <definedName name="コンバインドサイクル機関">'2.システム提案概要(1)'!$DC$60:$DC$63</definedName>
    <definedName name="その他空調システム">'2.システム提案概要(1)'!$DE$65:$DE$68</definedName>
    <definedName name="タスク_アンビエント照明">'2.システム提案概要(1)'!$CX$54:$CX$60</definedName>
    <definedName name="ディーゼルエンジン">'2.システム提案概要(1)'!$DC$60:$DC$63</definedName>
    <definedName name="ニッケル・水素蓄電池">'2.システム提案概要(1)'!$CZ$60:$CZ$65</definedName>
    <definedName name="バイオマス発電">'2.システム提案概要(1)'!$CU$61:$CU$64</definedName>
    <definedName name="パッシブ利用_採光">'2.システム提案概要(1)'!$CS$70:$CS$77</definedName>
    <definedName name="パッシブ利用＿通風">'2.システム提案概要(1)'!$CS$63:$CS$68</definedName>
    <definedName name="ホテル等">'2.システム提案概要(1)'!$CW$7:$CW$8</definedName>
    <definedName name="リチウムイオン蓄電池">'2.システム提案概要(1)'!$CZ$60:$CZ$65</definedName>
    <definedName name="リニアモータ式">'2.システム提案概要(1)'!$DC$31:$DC$34</definedName>
    <definedName name="ロープ式">'2.システム提案概要(1)'!$DC$31:$DC$34</definedName>
    <definedName name="井水熱利用">'2.システム提案概要(1)'!$CU$67:$CU$71</definedName>
    <definedName name="鉛蓄電池">'2.システム提案概要(1)'!$CZ$60:$CZ$65</definedName>
    <definedName name="温泉熱利用">'2.システム提案概要(1)'!$CU$67:$CU$71</definedName>
    <definedName name="河川水熱利用">'2.システム提案概要(1)'!$CU$67:$CU$71</definedName>
    <definedName name="貨物用">'2.システム提案概要(1)'!$DD$32:$DD$36</definedName>
    <definedName name="外気利用・制御システム">'2.システム提案概要(1)'!$DE$35:$DE$40</definedName>
    <definedName name="学校等">'2.システム提案概要(1)'!$CW$14:$CW$21</definedName>
    <definedName name="建物の形状等を考慮">'2.システム提案概要(1)'!$CS$32:$CS$38</definedName>
    <definedName name="個別方式">'2.システム提案概要(1)'!$CZ$31:$CZ$34</definedName>
    <definedName name="固体酸化型燃料電池">'2.システム提案概要(1)'!$DC$60:$DC$63</definedName>
    <definedName name="固定高分子型燃料電池">'2.システム提案概要(1)'!$DC$60:$DC$63</definedName>
    <definedName name="固定酸化型燃料電池">'2.システム提案概要(1)'!$DC$60:$DC$63</definedName>
    <definedName name="高輝度誘導灯">'2.システム提案概要(1)'!$CX$49:$CX$52</definedName>
    <definedName name="高効率給湯熱源機">'2.システム提案概要(1)'!$DA$33:$DA$36</definedName>
    <definedName name="高性能ファン">'2.システム提案概要(1)'!$CV$33:$CV$35</definedName>
    <definedName name="高性能空調機">'2.システム提案概要(1)'!$DE$13:$DE$17</definedName>
    <definedName name="高性能窓ガラス">'2.システム提案概要(1)'!$CS$45:$CS$50</definedName>
    <definedName name="高性能窓サッシ">'2.システム提案概要(1)'!$CS$52:$CS$55</definedName>
    <definedName name="高性能熱源機">'2.システム提案概要(1)'!$DE$19:$DE$27</definedName>
    <definedName name="高性能搬送機">'2.システム提案概要(1)'!$DE$29:$DE$33</definedName>
    <definedName name="高性能保温材＿管路">'2.システム提案概要(1)'!$DE$57:$DE$63</definedName>
    <definedName name="高性能保温材_配管">'2.システム提案概要(1)'!$DE$57:$DE$63</definedName>
    <definedName name="高断熱化">'2.システム提案概要(1)'!$CS$40:$CS$43</definedName>
    <definedName name="事務所等">'2.システム提案概要(1)'!$CW$6</definedName>
    <definedName name="集会場等">'2.システム提案概要(1)'!$CW$22:$CW$24</definedName>
    <definedName name="乗用">'2.システム提案概要(1)'!$DD$32:$DD$36</definedName>
    <definedName name="人荷用">'2.システム提案概要(1)'!$DD$32:$DD$36</definedName>
    <definedName name="水力発電">'2.システム提案概要(1)'!$CU$61:$CU$64</definedName>
    <definedName name="太陽光発電">'2.システム提案概要(1)'!$CU$61:$CU$64</definedName>
    <definedName name="太陽熱利用">'2.システム提案概要(1)'!$CU$67:$CU$71</definedName>
    <definedName name="地中熱利用">'2.システム提案概要(1)'!$CU$68:$CU$71</definedName>
    <definedName name="地熱発電">'2.システム提案概要(1)'!$CU$61:$CU$64</definedName>
    <definedName name="中央方式">'2.システム提案概要(1)'!$CZ$31:$CZ$34</definedName>
    <definedName name="特殊空調システム">'2.システム提案概要(1)'!$DE$49:$DE$55</definedName>
    <definedName name="日射遮蔽">'2.システム提案概要(1)'!$CS$57:$CS$61</definedName>
    <definedName name="百貨店等">'2.システム提案概要(1)'!$CW$12:$CW$13</definedName>
    <definedName name="病院等">'2.システム提案概要(1)'!$CW$9:$CW$11</definedName>
    <definedName name="風量可変システム">'2.システム提案概要(1)'!$CV$37:$CV$44</definedName>
    <definedName name="風力発電">'2.システム提案概要(1)'!$CU$61:$CU$64</definedName>
    <definedName name="複合用途">'2.システム提案概要(1)'!$CW$6:$CW$24</definedName>
    <definedName name="併用方式">'2.システム提案概要(1)'!$CZ$31:$CZ$34</definedName>
    <definedName name="補助熱源併用方式">'2.システム提案概要(1)'!$DA$38:$DA$39</definedName>
    <definedName name="油圧式">'2.システム提案概要(1)'!$DC$31:$DC$34</definedName>
    <definedName name="有機ＥＬ照明器具">'2.システム提案概要(1)'!$CX$41:$CX$47</definedName>
    <definedName name="流量可変システム">'2.システム提案概要(1)'!$DE$42:$DE$47</definedName>
  </definedNames>
  <calcPr calcId="145621"/>
</workbook>
</file>

<file path=xl/calcChain.xml><?xml version="1.0" encoding="utf-8"?>
<calcChain xmlns="http://schemas.openxmlformats.org/spreadsheetml/2006/main">
  <c r="AB37" i="187" l="1"/>
  <c r="AB39" i="187"/>
  <c r="AB41" i="187"/>
  <c r="AB35" i="187"/>
  <c r="V41" i="187"/>
  <c r="P41" i="187"/>
  <c r="J41" i="187"/>
  <c r="S22" i="181" l="1"/>
  <c r="X36" i="181" l="1"/>
  <c r="X34" i="181"/>
  <c r="X32" i="181"/>
  <c r="X30" i="181"/>
  <c r="S36" i="181"/>
  <c r="S34" i="181"/>
  <c r="S32" i="181"/>
  <c r="S30" i="181"/>
  <c r="N36" i="181"/>
  <c r="N34" i="181"/>
  <c r="N32" i="181"/>
  <c r="N30" i="181"/>
  <c r="I36" i="181"/>
  <c r="I34" i="181"/>
  <c r="I32" i="181"/>
  <c r="X65" i="181" l="1"/>
  <c r="X63" i="181"/>
  <c r="X61" i="181"/>
  <c r="X59" i="181"/>
  <c r="X52" i="181"/>
  <c r="X50" i="181"/>
  <c r="X48" i="181"/>
  <c r="X46" i="181"/>
  <c r="X13" i="181"/>
  <c r="I30" i="181"/>
  <c r="H14" i="166"/>
  <c r="H14" i="193"/>
  <c r="H14" i="194"/>
  <c r="S19" i="181" l="1"/>
  <c r="S13" i="181"/>
  <c r="X17" i="181"/>
  <c r="X15" i="181"/>
  <c r="X19" i="181" l="1"/>
  <c r="J69" i="174"/>
  <c r="J71" i="174"/>
  <c r="J49" i="166" l="1"/>
  <c r="H49" i="166"/>
  <c r="AA92" i="187" l="1"/>
  <c r="O92" i="187"/>
  <c r="K92" i="187"/>
  <c r="U56" i="187"/>
  <c r="CM70" i="202"/>
  <c r="CD70" i="202"/>
  <c r="BO70" i="202"/>
  <c r="BF70" i="202"/>
  <c r="DJ47" i="202"/>
  <c r="DI47" i="202"/>
  <c r="DJ46" i="202"/>
  <c r="DI46" i="202"/>
  <c r="DJ45" i="202"/>
  <c r="DI45" i="202"/>
  <c r="DJ44" i="202"/>
  <c r="DI44" i="202"/>
  <c r="DJ43" i="202"/>
  <c r="DI43" i="202"/>
  <c r="DJ42" i="202"/>
  <c r="DI42" i="202"/>
  <c r="N42" i="202"/>
  <c r="DJ41" i="202"/>
  <c r="DI41" i="202"/>
  <c r="T31" i="202"/>
  <c r="T32" i="202" s="1"/>
  <c r="O31" i="202"/>
  <c r="Y31" i="202" s="1"/>
  <c r="Y32" i="202" s="1"/>
  <c r="Y30" i="202"/>
  <c r="Y29" i="202"/>
  <c r="Y28" i="202"/>
  <c r="AG27" i="202"/>
  <c r="AD27" i="202"/>
  <c r="Y27" i="202"/>
  <c r="AG26" i="202"/>
  <c r="AD26" i="202"/>
  <c r="Y26" i="202"/>
  <c r="AG25" i="202"/>
  <c r="AD25" i="202"/>
  <c r="Y25" i="202"/>
  <c r="AG24" i="202"/>
  <c r="AD24" i="202"/>
  <c r="Y24" i="202"/>
  <c r="AG23" i="202"/>
  <c r="AD23" i="202"/>
  <c r="Y23" i="202"/>
  <c r="W6" i="202"/>
  <c r="F6" i="202"/>
  <c r="AD31" i="202" l="1"/>
  <c r="AG31" i="202"/>
  <c r="O33" i="202"/>
  <c r="O35" i="202"/>
  <c r="O37" i="202"/>
  <c r="O32" i="202"/>
  <c r="T33" i="202"/>
  <c r="T34" i="202" s="1"/>
  <c r="T35" i="202"/>
  <c r="T36" i="202" s="1"/>
  <c r="T37" i="202"/>
  <c r="T38" i="202" s="1"/>
  <c r="Y37" i="202" l="1"/>
  <c r="Y38" i="202" s="1"/>
  <c r="O38" i="202"/>
  <c r="AG37" i="202"/>
  <c r="AD37" i="202"/>
  <c r="Y35" i="202"/>
  <c r="Y36" i="202" s="1"/>
  <c r="O36" i="202"/>
  <c r="AG35" i="202"/>
  <c r="AD35" i="202"/>
  <c r="Y33" i="202"/>
  <c r="Y34" i="202" s="1"/>
  <c r="O34" i="202"/>
  <c r="AG33" i="202"/>
  <c r="AD33" i="202"/>
  <c r="AG56" i="202" s="1"/>
  <c r="L187" i="174"/>
  <c r="J24" i="174"/>
  <c r="L184" i="174"/>
  <c r="J18" i="174"/>
  <c r="L181" i="174"/>
  <c r="J12" i="174"/>
  <c r="AC55" i="202" l="1"/>
  <c r="Z56" i="202"/>
  <c r="AK4" i="175"/>
  <c r="AC80" i="187"/>
  <c r="J22" i="174" l="1"/>
  <c r="J16" i="174"/>
  <c r="J10" i="174"/>
  <c r="K262" i="195" l="1"/>
  <c r="K261" i="195"/>
  <c r="J261" i="195"/>
  <c r="J39" i="195" s="1"/>
  <c r="H261" i="195"/>
  <c r="L261" i="195" s="1"/>
  <c r="L39" i="195" s="1"/>
  <c r="K260" i="195"/>
  <c r="J260" i="195"/>
  <c r="H260" i="195"/>
  <c r="H24" i="195" s="1"/>
  <c r="K259" i="195"/>
  <c r="J259" i="195"/>
  <c r="H259" i="195"/>
  <c r="K258" i="195"/>
  <c r="J258" i="195"/>
  <c r="H258" i="195"/>
  <c r="K257" i="195"/>
  <c r="J257" i="195"/>
  <c r="H257" i="195"/>
  <c r="K256" i="195"/>
  <c r="J256" i="195"/>
  <c r="H256" i="195"/>
  <c r="L256" i="195" s="1"/>
  <c r="K255" i="195"/>
  <c r="J255" i="195"/>
  <c r="H255" i="195"/>
  <c r="K254" i="195"/>
  <c r="J254" i="195"/>
  <c r="H254" i="195"/>
  <c r="K253" i="195"/>
  <c r="J253" i="195"/>
  <c r="H253" i="195"/>
  <c r="K252" i="195"/>
  <c r="J252" i="195"/>
  <c r="H252" i="195"/>
  <c r="L252" i="195" s="1"/>
  <c r="K251" i="195"/>
  <c r="J251" i="195"/>
  <c r="H251" i="195"/>
  <c r="K250" i="195"/>
  <c r="J250" i="195"/>
  <c r="H250" i="195"/>
  <c r="K248" i="195"/>
  <c r="K247" i="195"/>
  <c r="J247" i="195"/>
  <c r="J38" i="195" s="1"/>
  <c r="H247" i="195"/>
  <c r="K246" i="195"/>
  <c r="J246" i="195"/>
  <c r="H246" i="195"/>
  <c r="H23" i="195" s="1"/>
  <c r="K245" i="195"/>
  <c r="J245" i="195"/>
  <c r="H245" i="195"/>
  <c r="K244" i="195"/>
  <c r="J244" i="195"/>
  <c r="H244" i="195"/>
  <c r="K243" i="195"/>
  <c r="J243" i="195"/>
  <c r="H243" i="195"/>
  <c r="K242" i="195"/>
  <c r="J242" i="195"/>
  <c r="H242" i="195"/>
  <c r="K241" i="195"/>
  <c r="J241" i="195"/>
  <c r="H241" i="195"/>
  <c r="K240" i="195"/>
  <c r="J240" i="195"/>
  <c r="H240" i="195"/>
  <c r="K239" i="195"/>
  <c r="J239" i="195"/>
  <c r="H239" i="195"/>
  <c r="K238" i="195"/>
  <c r="J238" i="195"/>
  <c r="H238" i="195"/>
  <c r="K237" i="195"/>
  <c r="J237" i="195"/>
  <c r="H237" i="195"/>
  <c r="K236" i="195"/>
  <c r="J236" i="195"/>
  <c r="H236" i="195"/>
  <c r="K234" i="195"/>
  <c r="K233" i="195"/>
  <c r="J233" i="195"/>
  <c r="H233" i="195"/>
  <c r="K232" i="195"/>
  <c r="J232" i="195"/>
  <c r="J22" i="195" s="1"/>
  <c r="J54" i="195" s="1"/>
  <c r="H232" i="195"/>
  <c r="K231" i="195"/>
  <c r="J231" i="195"/>
  <c r="H231" i="195"/>
  <c r="K230" i="195"/>
  <c r="J230" i="195"/>
  <c r="H230" i="195"/>
  <c r="K229" i="195"/>
  <c r="J229" i="195"/>
  <c r="H229" i="195"/>
  <c r="K228" i="195"/>
  <c r="J228" i="195"/>
  <c r="H228" i="195"/>
  <c r="K227" i="195"/>
  <c r="J227" i="195"/>
  <c r="H227" i="195"/>
  <c r="K226" i="195"/>
  <c r="J226" i="195"/>
  <c r="H226" i="195"/>
  <c r="K225" i="195"/>
  <c r="J225" i="195"/>
  <c r="H225" i="195"/>
  <c r="K224" i="195"/>
  <c r="J224" i="195"/>
  <c r="H224" i="195"/>
  <c r="K223" i="195"/>
  <c r="J223" i="195"/>
  <c r="H223" i="195"/>
  <c r="K222" i="195"/>
  <c r="J222" i="195"/>
  <c r="H222" i="195"/>
  <c r="K220" i="195"/>
  <c r="K219" i="195"/>
  <c r="J219" i="195"/>
  <c r="H219" i="195"/>
  <c r="H36" i="195" s="1"/>
  <c r="K218" i="195"/>
  <c r="J218" i="195"/>
  <c r="J220" i="195" s="1"/>
  <c r="H218" i="195"/>
  <c r="K217" i="195"/>
  <c r="J217" i="195"/>
  <c r="H217" i="195"/>
  <c r="K216" i="195"/>
  <c r="J216" i="195"/>
  <c r="H216" i="195"/>
  <c r="K215" i="195"/>
  <c r="J215" i="195"/>
  <c r="H215" i="195"/>
  <c r="K214" i="195"/>
  <c r="J214" i="195"/>
  <c r="H214" i="195"/>
  <c r="K213" i="195"/>
  <c r="J213" i="195"/>
  <c r="H213" i="195"/>
  <c r="K212" i="195"/>
  <c r="J212" i="195"/>
  <c r="H212" i="195"/>
  <c r="K211" i="195"/>
  <c r="J211" i="195"/>
  <c r="H211" i="195"/>
  <c r="K210" i="195"/>
  <c r="J210" i="195"/>
  <c r="H210" i="195"/>
  <c r="K209" i="195"/>
  <c r="J209" i="195"/>
  <c r="H209" i="195"/>
  <c r="K208" i="195"/>
  <c r="J208" i="195"/>
  <c r="H208" i="195"/>
  <c r="K206" i="195"/>
  <c r="K205" i="195"/>
  <c r="J205" i="195"/>
  <c r="J35" i="195" s="1"/>
  <c r="H205" i="195"/>
  <c r="H35" i="195" s="1"/>
  <c r="K204" i="195"/>
  <c r="J204" i="195"/>
  <c r="H204" i="195"/>
  <c r="H20" i="195" s="1"/>
  <c r="K203" i="195"/>
  <c r="J203" i="195"/>
  <c r="H203" i="195"/>
  <c r="K202" i="195"/>
  <c r="J202" i="195"/>
  <c r="H202" i="195"/>
  <c r="K201" i="195"/>
  <c r="J201" i="195"/>
  <c r="H201" i="195"/>
  <c r="K200" i="195"/>
  <c r="J200" i="195"/>
  <c r="H200" i="195"/>
  <c r="K199" i="195"/>
  <c r="J199" i="195"/>
  <c r="H199" i="195"/>
  <c r="K198" i="195"/>
  <c r="J198" i="195"/>
  <c r="H198" i="195"/>
  <c r="K197" i="195"/>
  <c r="J197" i="195"/>
  <c r="H197" i="195"/>
  <c r="K196" i="195"/>
  <c r="J196" i="195"/>
  <c r="H196" i="195"/>
  <c r="K195" i="195"/>
  <c r="J195" i="195"/>
  <c r="H195" i="195"/>
  <c r="K194" i="195"/>
  <c r="J194" i="195"/>
  <c r="H194" i="195"/>
  <c r="K192" i="195"/>
  <c r="K191" i="195"/>
  <c r="J191" i="195"/>
  <c r="H191" i="195"/>
  <c r="K190" i="195"/>
  <c r="J190" i="195"/>
  <c r="J19" i="195" s="1"/>
  <c r="H190" i="195"/>
  <c r="H19" i="195" s="1"/>
  <c r="K189" i="195"/>
  <c r="J189" i="195"/>
  <c r="H189" i="195"/>
  <c r="K188" i="195"/>
  <c r="J188" i="195"/>
  <c r="H188" i="195"/>
  <c r="K187" i="195"/>
  <c r="J187" i="195"/>
  <c r="H187" i="195"/>
  <c r="K186" i="195"/>
  <c r="J186" i="195"/>
  <c r="H186" i="195"/>
  <c r="K185" i="195"/>
  <c r="J185" i="195"/>
  <c r="H185" i="195"/>
  <c r="K184" i="195"/>
  <c r="J184" i="195"/>
  <c r="H184" i="195"/>
  <c r="K183" i="195"/>
  <c r="J183" i="195"/>
  <c r="H183" i="195"/>
  <c r="K182" i="195"/>
  <c r="J182" i="195"/>
  <c r="H182" i="195"/>
  <c r="K181" i="195"/>
  <c r="J181" i="195"/>
  <c r="H181" i="195"/>
  <c r="K180" i="195"/>
  <c r="J180" i="195"/>
  <c r="H180" i="195"/>
  <c r="K179" i="195"/>
  <c r="J179" i="195"/>
  <c r="H179" i="195"/>
  <c r="K178" i="195"/>
  <c r="J178" i="195"/>
  <c r="H178" i="195"/>
  <c r="K177" i="195"/>
  <c r="J177" i="195"/>
  <c r="H177" i="195"/>
  <c r="K176" i="195"/>
  <c r="J176" i="195"/>
  <c r="H176" i="195"/>
  <c r="K175" i="195"/>
  <c r="J175" i="195"/>
  <c r="H175" i="195"/>
  <c r="K174" i="195"/>
  <c r="J174" i="195"/>
  <c r="H174" i="195"/>
  <c r="K173" i="195"/>
  <c r="J173" i="195"/>
  <c r="H173" i="195"/>
  <c r="K172" i="195"/>
  <c r="J172" i="195"/>
  <c r="H172" i="195"/>
  <c r="K171" i="195"/>
  <c r="J171" i="195"/>
  <c r="H171" i="195"/>
  <c r="K170" i="195"/>
  <c r="J170" i="195"/>
  <c r="H170" i="195"/>
  <c r="L170" i="195" s="1"/>
  <c r="K169" i="195"/>
  <c r="J169" i="195"/>
  <c r="H169" i="195"/>
  <c r="K168" i="195"/>
  <c r="J168" i="195"/>
  <c r="H168" i="195"/>
  <c r="K167" i="195"/>
  <c r="J167" i="195"/>
  <c r="H167" i="195"/>
  <c r="K166" i="195"/>
  <c r="J166" i="195"/>
  <c r="H166" i="195"/>
  <c r="L166" i="195" s="1"/>
  <c r="K165" i="195"/>
  <c r="J165" i="195"/>
  <c r="H165" i="195"/>
  <c r="K164" i="195"/>
  <c r="J164" i="195"/>
  <c r="H164" i="195"/>
  <c r="K163" i="195"/>
  <c r="J163" i="195"/>
  <c r="H163" i="195"/>
  <c r="K162" i="195"/>
  <c r="J162" i="195"/>
  <c r="H162" i="195"/>
  <c r="L162" i="195" s="1"/>
  <c r="K161" i="195"/>
  <c r="J161" i="195"/>
  <c r="H161" i="195"/>
  <c r="K160" i="195"/>
  <c r="J160" i="195"/>
  <c r="H160" i="195"/>
  <c r="K158" i="195"/>
  <c r="K157" i="195"/>
  <c r="J157" i="195"/>
  <c r="H157" i="195"/>
  <c r="K156" i="195"/>
  <c r="J156" i="195"/>
  <c r="H156" i="195"/>
  <c r="K155" i="195"/>
  <c r="J155" i="195"/>
  <c r="H155" i="195"/>
  <c r="L155" i="195" s="1"/>
  <c r="K154" i="195"/>
  <c r="J154" i="195"/>
  <c r="H154" i="195"/>
  <c r="K153" i="195"/>
  <c r="J153" i="195"/>
  <c r="H153" i="195"/>
  <c r="K152" i="195"/>
  <c r="J152" i="195"/>
  <c r="H152" i="195"/>
  <c r="K151" i="195"/>
  <c r="J151" i="195"/>
  <c r="H151" i="195"/>
  <c r="L151" i="195" s="1"/>
  <c r="K150" i="195"/>
  <c r="J150" i="195"/>
  <c r="H150" i="195"/>
  <c r="K149" i="195"/>
  <c r="J149" i="195"/>
  <c r="H149" i="195"/>
  <c r="K148" i="195"/>
  <c r="J148" i="195"/>
  <c r="H148" i="195"/>
  <c r="K147" i="195"/>
  <c r="J147" i="195"/>
  <c r="H147" i="195"/>
  <c r="L147" i="195" s="1"/>
  <c r="K146" i="195"/>
  <c r="J146" i="195"/>
  <c r="H146" i="195"/>
  <c r="K145" i="195"/>
  <c r="J145" i="195"/>
  <c r="H145" i="195"/>
  <c r="K144" i="195"/>
  <c r="J144" i="195"/>
  <c r="H144" i="195"/>
  <c r="K143" i="195"/>
  <c r="J143" i="195"/>
  <c r="H143" i="195"/>
  <c r="L143" i="195" s="1"/>
  <c r="K142" i="195"/>
  <c r="J142" i="195"/>
  <c r="H142" i="195"/>
  <c r="K141" i="195"/>
  <c r="J141" i="195"/>
  <c r="H141" i="195"/>
  <c r="K140" i="195"/>
  <c r="J140" i="195"/>
  <c r="H140" i="195"/>
  <c r="K139" i="195"/>
  <c r="J139" i="195"/>
  <c r="H139" i="195"/>
  <c r="L139" i="195" s="1"/>
  <c r="K138" i="195"/>
  <c r="J138" i="195"/>
  <c r="H138" i="195"/>
  <c r="K137" i="195"/>
  <c r="J137" i="195"/>
  <c r="H137" i="195"/>
  <c r="K136" i="195"/>
  <c r="J136" i="195"/>
  <c r="H136" i="195"/>
  <c r="K135" i="195"/>
  <c r="J135" i="195"/>
  <c r="H135" i="195"/>
  <c r="L135" i="195" s="1"/>
  <c r="K134" i="195"/>
  <c r="J134" i="195"/>
  <c r="H134" i="195"/>
  <c r="K133" i="195"/>
  <c r="J133" i="195"/>
  <c r="H133" i="195"/>
  <c r="K132" i="195"/>
  <c r="J132" i="195"/>
  <c r="H132" i="195"/>
  <c r="K131" i="195"/>
  <c r="J131" i="195"/>
  <c r="H131" i="195"/>
  <c r="L131" i="195" s="1"/>
  <c r="K130" i="195"/>
  <c r="J130" i="195"/>
  <c r="H130" i="195"/>
  <c r="K129" i="195"/>
  <c r="J129" i="195"/>
  <c r="H129" i="195"/>
  <c r="K128" i="195"/>
  <c r="J128" i="195"/>
  <c r="H128" i="195"/>
  <c r="K127" i="195"/>
  <c r="J127" i="195"/>
  <c r="H127" i="195"/>
  <c r="L127" i="195" s="1"/>
  <c r="K126" i="195"/>
  <c r="J126" i="195"/>
  <c r="H126" i="195"/>
  <c r="K125" i="195"/>
  <c r="J125" i="195"/>
  <c r="H125" i="195"/>
  <c r="K124" i="195"/>
  <c r="J124" i="195"/>
  <c r="H124" i="195"/>
  <c r="K123" i="195"/>
  <c r="J123" i="195"/>
  <c r="H123" i="195"/>
  <c r="L123" i="195" s="1"/>
  <c r="K122" i="195"/>
  <c r="J122" i="195"/>
  <c r="H122" i="195"/>
  <c r="K121" i="195"/>
  <c r="J121" i="195"/>
  <c r="H121" i="195"/>
  <c r="K120" i="195"/>
  <c r="J120" i="195"/>
  <c r="H120" i="195"/>
  <c r="K119" i="195"/>
  <c r="J119" i="195"/>
  <c r="H119" i="195"/>
  <c r="L119" i="195" s="1"/>
  <c r="K118" i="195"/>
  <c r="J118" i="195"/>
  <c r="H118" i="195"/>
  <c r="K117" i="195"/>
  <c r="J117" i="195"/>
  <c r="H117" i="195"/>
  <c r="K116" i="195"/>
  <c r="J116" i="195"/>
  <c r="H116" i="195"/>
  <c r="K114" i="195"/>
  <c r="K113" i="195"/>
  <c r="J113" i="195"/>
  <c r="J32" i="195" s="1"/>
  <c r="H113" i="195"/>
  <c r="H32" i="195" s="1"/>
  <c r="K112" i="195"/>
  <c r="J112" i="195"/>
  <c r="J17" i="195" s="1"/>
  <c r="H112" i="195"/>
  <c r="H17" i="195" s="1"/>
  <c r="K111" i="195"/>
  <c r="J111" i="195"/>
  <c r="H111" i="195"/>
  <c r="K110" i="195"/>
  <c r="J110" i="195"/>
  <c r="H110" i="195"/>
  <c r="K109" i="195"/>
  <c r="J109" i="195"/>
  <c r="H109" i="195"/>
  <c r="K108" i="195"/>
  <c r="J108" i="195"/>
  <c r="H108" i="195"/>
  <c r="K107" i="195"/>
  <c r="J107" i="195"/>
  <c r="H107" i="195"/>
  <c r="L107" i="195" s="1"/>
  <c r="K106" i="195"/>
  <c r="J106" i="195"/>
  <c r="H106" i="195"/>
  <c r="L106" i="195" s="1"/>
  <c r="K105" i="195"/>
  <c r="J105" i="195"/>
  <c r="H105" i="195"/>
  <c r="K104" i="195"/>
  <c r="J104" i="195"/>
  <c r="H104" i="195"/>
  <c r="L104" i="195" s="1"/>
  <c r="K103" i="195"/>
  <c r="J103" i="195"/>
  <c r="H103" i="195"/>
  <c r="L103" i="195" s="1"/>
  <c r="K102" i="195"/>
  <c r="J102" i="195"/>
  <c r="H102" i="195"/>
  <c r="L102" i="195" s="1"/>
  <c r="K101" i="195"/>
  <c r="J101" i="195"/>
  <c r="H101" i="195"/>
  <c r="K100" i="195"/>
  <c r="J100" i="195"/>
  <c r="H100" i="195"/>
  <c r="L100" i="195" s="1"/>
  <c r="K99" i="195"/>
  <c r="J99" i="195"/>
  <c r="H99" i="195"/>
  <c r="L99" i="195" s="1"/>
  <c r="K98" i="195"/>
  <c r="J98" i="195"/>
  <c r="H98" i="195"/>
  <c r="L98" i="195" s="1"/>
  <c r="K97" i="195"/>
  <c r="J97" i="195"/>
  <c r="H97" i="195"/>
  <c r="K96" i="195"/>
  <c r="J96" i="195"/>
  <c r="H96" i="195"/>
  <c r="L96" i="195" s="1"/>
  <c r="K95" i="195"/>
  <c r="J95" i="195"/>
  <c r="H95" i="195"/>
  <c r="L95" i="195" s="1"/>
  <c r="K94" i="195"/>
  <c r="J94" i="195"/>
  <c r="H94" i="195"/>
  <c r="L94" i="195" s="1"/>
  <c r="K93" i="195"/>
  <c r="J93" i="195"/>
  <c r="H93" i="195"/>
  <c r="K92" i="195"/>
  <c r="J92" i="195"/>
  <c r="H92" i="195"/>
  <c r="L92" i="195" s="1"/>
  <c r="K91" i="195"/>
  <c r="J91" i="195"/>
  <c r="H91" i="195"/>
  <c r="L91" i="195" s="1"/>
  <c r="K90" i="195"/>
  <c r="J90" i="195"/>
  <c r="H90" i="195"/>
  <c r="L90" i="195" s="1"/>
  <c r="K89" i="195"/>
  <c r="J89" i="195"/>
  <c r="H89" i="195"/>
  <c r="K88" i="195"/>
  <c r="J88" i="195"/>
  <c r="H88" i="195"/>
  <c r="L88" i="195" s="1"/>
  <c r="K87" i="195"/>
  <c r="J87" i="195"/>
  <c r="H87" i="195"/>
  <c r="L87" i="195" s="1"/>
  <c r="K86" i="195"/>
  <c r="J86" i="195"/>
  <c r="H86" i="195"/>
  <c r="L86" i="195" s="1"/>
  <c r="K85" i="195"/>
  <c r="J85" i="195"/>
  <c r="H85" i="195"/>
  <c r="K84" i="195"/>
  <c r="J84" i="195"/>
  <c r="H84" i="195"/>
  <c r="L84" i="195" s="1"/>
  <c r="K83" i="195"/>
  <c r="J83" i="195"/>
  <c r="H83" i="195"/>
  <c r="L83" i="195" s="1"/>
  <c r="K82" i="195"/>
  <c r="J82" i="195"/>
  <c r="H82" i="195"/>
  <c r="L82" i="195" s="1"/>
  <c r="K81" i="195"/>
  <c r="J81" i="195"/>
  <c r="H81" i="195"/>
  <c r="K80" i="195"/>
  <c r="J80" i="195"/>
  <c r="H80" i="195"/>
  <c r="L80" i="195" s="1"/>
  <c r="K79" i="195"/>
  <c r="J79" i="195"/>
  <c r="H79" i="195"/>
  <c r="L79" i="195" s="1"/>
  <c r="K78" i="195"/>
  <c r="J78" i="195"/>
  <c r="H78" i="195"/>
  <c r="L78" i="195" s="1"/>
  <c r="K77" i="195"/>
  <c r="J77" i="195"/>
  <c r="H77" i="195"/>
  <c r="K76" i="195"/>
  <c r="J76" i="195"/>
  <c r="H76" i="195"/>
  <c r="L76" i="195" s="1"/>
  <c r="K75" i="195"/>
  <c r="J75" i="195"/>
  <c r="H75" i="195"/>
  <c r="L75" i="195" s="1"/>
  <c r="K74" i="195"/>
  <c r="J74" i="195"/>
  <c r="H74" i="195"/>
  <c r="L74" i="195" s="1"/>
  <c r="K73" i="195"/>
  <c r="J73" i="195"/>
  <c r="H73" i="195"/>
  <c r="K72" i="195"/>
  <c r="J72" i="195"/>
  <c r="H72" i="195"/>
  <c r="L72" i="195" s="1"/>
  <c r="K67" i="195"/>
  <c r="J67" i="195"/>
  <c r="H67" i="195"/>
  <c r="L67" i="195" s="1"/>
  <c r="K66" i="195"/>
  <c r="J66" i="195"/>
  <c r="H66" i="195"/>
  <c r="L66" i="195" s="1"/>
  <c r="K65" i="195"/>
  <c r="J65" i="195"/>
  <c r="H65" i="195"/>
  <c r="K64" i="195"/>
  <c r="K68" i="195" s="1"/>
  <c r="J64" i="195"/>
  <c r="H64" i="195"/>
  <c r="H38" i="195"/>
  <c r="J37" i="195"/>
  <c r="H37" i="195"/>
  <c r="J36" i="195"/>
  <c r="J34" i="195"/>
  <c r="H34" i="195"/>
  <c r="J33" i="195"/>
  <c r="H33" i="195"/>
  <c r="J24" i="195"/>
  <c r="J56" i="195" s="1"/>
  <c r="H22" i="195"/>
  <c r="J21" i="195"/>
  <c r="H21" i="195"/>
  <c r="J20" i="195"/>
  <c r="J18" i="195"/>
  <c r="H18" i="195"/>
  <c r="K262" i="194"/>
  <c r="K261" i="194"/>
  <c r="J261" i="194"/>
  <c r="J39" i="194" s="1"/>
  <c r="H261" i="194"/>
  <c r="K260" i="194"/>
  <c r="J260" i="194"/>
  <c r="H260" i="194"/>
  <c r="H24" i="194" s="1"/>
  <c r="K259" i="194"/>
  <c r="J259" i="194"/>
  <c r="H259" i="194"/>
  <c r="L259" i="194" s="1"/>
  <c r="K258" i="194"/>
  <c r="J258" i="194"/>
  <c r="H258" i="194"/>
  <c r="K257" i="194"/>
  <c r="J257" i="194"/>
  <c r="H257" i="194"/>
  <c r="K256" i="194"/>
  <c r="J256" i="194"/>
  <c r="H256" i="194"/>
  <c r="K255" i="194"/>
  <c r="J255" i="194"/>
  <c r="H255" i="194"/>
  <c r="L255" i="194" s="1"/>
  <c r="K254" i="194"/>
  <c r="J254" i="194"/>
  <c r="H254" i="194"/>
  <c r="K253" i="194"/>
  <c r="J253" i="194"/>
  <c r="H253" i="194"/>
  <c r="K252" i="194"/>
  <c r="J252" i="194"/>
  <c r="H252" i="194"/>
  <c r="K251" i="194"/>
  <c r="J251" i="194"/>
  <c r="H251" i="194"/>
  <c r="L251" i="194" s="1"/>
  <c r="K250" i="194"/>
  <c r="J250" i="194"/>
  <c r="H250" i="194"/>
  <c r="K248" i="194"/>
  <c r="K247" i="194"/>
  <c r="J247" i="194"/>
  <c r="H247" i="194"/>
  <c r="K246" i="194"/>
  <c r="J246" i="194"/>
  <c r="J248" i="194" s="1"/>
  <c r="H246" i="194"/>
  <c r="K245" i="194"/>
  <c r="J245" i="194"/>
  <c r="H245" i="194"/>
  <c r="L245" i="194" s="1"/>
  <c r="K244" i="194"/>
  <c r="J244" i="194"/>
  <c r="H244" i="194"/>
  <c r="K243" i="194"/>
  <c r="J243" i="194"/>
  <c r="H243" i="194"/>
  <c r="K242" i="194"/>
  <c r="J242" i="194"/>
  <c r="H242" i="194"/>
  <c r="K241" i="194"/>
  <c r="J241" i="194"/>
  <c r="H241" i="194"/>
  <c r="L241" i="194" s="1"/>
  <c r="K240" i="194"/>
  <c r="J240" i="194"/>
  <c r="H240" i="194"/>
  <c r="K239" i="194"/>
  <c r="J239" i="194"/>
  <c r="H239" i="194"/>
  <c r="K238" i="194"/>
  <c r="J238" i="194"/>
  <c r="H238" i="194"/>
  <c r="K237" i="194"/>
  <c r="J237" i="194"/>
  <c r="H237" i="194"/>
  <c r="L237" i="194" s="1"/>
  <c r="K236" i="194"/>
  <c r="J236" i="194"/>
  <c r="H236" i="194"/>
  <c r="K234" i="194"/>
  <c r="K233" i="194"/>
  <c r="J233" i="194"/>
  <c r="H233" i="194"/>
  <c r="L233" i="194" s="1"/>
  <c r="K232" i="194"/>
  <c r="J232" i="194"/>
  <c r="H232" i="194"/>
  <c r="L232" i="194" s="1"/>
  <c r="K231" i="194"/>
  <c r="J231" i="194"/>
  <c r="H231" i="194"/>
  <c r="K230" i="194"/>
  <c r="J230" i="194"/>
  <c r="H230" i="194"/>
  <c r="K229" i="194"/>
  <c r="J229" i="194"/>
  <c r="H229" i="194"/>
  <c r="L229" i="194" s="1"/>
  <c r="K228" i="194"/>
  <c r="J228" i="194"/>
  <c r="H228" i="194"/>
  <c r="L228" i="194" s="1"/>
  <c r="K227" i="194"/>
  <c r="J227" i="194"/>
  <c r="H227" i="194"/>
  <c r="K226" i="194"/>
  <c r="J226" i="194"/>
  <c r="H226" i="194"/>
  <c r="K225" i="194"/>
  <c r="J225" i="194"/>
  <c r="H225" i="194"/>
  <c r="L225" i="194" s="1"/>
  <c r="K224" i="194"/>
  <c r="J224" i="194"/>
  <c r="H224" i="194"/>
  <c r="L224" i="194" s="1"/>
  <c r="K223" i="194"/>
  <c r="J223" i="194"/>
  <c r="H223" i="194"/>
  <c r="K222" i="194"/>
  <c r="J222" i="194"/>
  <c r="H222" i="194"/>
  <c r="K220" i="194"/>
  <c r="K219" i="194"/>
  <c r="J219" i="194"/>
  <c r="J36" i="194" s="1"/>
  <c r="H219" i="194"/>
  <c r="K218" i="194"/>
  <c r="J218" i="194"/>
  <c r="H218" i="194"/>
  <c r="K217" i="194"/>
  <c r="J217" i="194"/>
  <c r="H217" i="194"/>
  <c r="K216" i="194"/>
  <c r="J216" i="194"/>
  <c r="H216" i="194"/>
  <c r="K215" i="194"/>
  <c r="J215" i="194"/>
  <c r="H215" i="194"/>
  <c r="K214" i="194"/>
  <c r="J214" i="194"/>
  <c r="H214" i="194"/>
  <c r="K213" i="194"/>
  <c r="J213" i="194"/>
  <c r="H213" i="194"/>
  <c r="K212" i="194"/>
  <c r="J212" i="194"/>
  <c r="H212" i="194"/>
  <c r="K211" i="194"/>
  <c r="J211" i="194"/>
  <c r="H211" i="194"/>
  <c r="K210" i="194"/>
  <c r="J210" i="194"/>
  <c r="H210" i="194"/>
  <c r="K209" i="194"/>
  <c r="J209" i="194"/>
  <c r="H209" i="194"/>
  <c r="K208" i="194"/>
  <c r="J208" i="194"/>
  <c r="H208" i="194"/>
  <c r="K206" i="194"/>
  <c r="K205" i="194"/>
  <c r="J205" i="194"/>
  <c r="H205" i="194"/>
  <c r="K204" i="194"/>
  <c r="J204" i="194"/>
  <c r="J206" i="194" s="1"/>
  <c r="H204" i="194"/>
  <c r="K203" i="194"/>
  <c r="J203" i="194"/>
  <c r="H203" i="194"/>
  <c r="K202" i="194"/>
  <c r="J202" i="194"/>
  <c r="H202" i="194"/>
  <c r="K201" i="194"/>
  <c r="J201" i="194"/>
  <c r="H201" i="194"/>
  <c r="K200" i="194"/>
  <c r="J200" i="194"/>
  <c r="H200" i="194"/>
  <c r="K199" i="194"/>
  <c r="J199" i="194"/>
  <c r="H199" i="194"/>
  <c r="K198" i="194"/>
  <c r="J198" i="194"/>
  <c r="H198" i="194"/>
  <c r="K197" i="194"/>
  <c r="J197" i="194"/>
  <c r="H197" i="194"/>
  <c r="K196" i="194"/>
  <c r="J196" i="194"/>
  <c r="H196" i="194"/>
  <c r="K195" i="194"/>
  <c r="J195" i="194"/>
  <c r="H195" i="194"/>
  <c r="K194" i="194"/>
  <c r="J194" i="194"/>
  <c r="H194" i="194"/>
  <c r="K192" i="194"/>
  <c r="K191" i="194"/>
  <c r="J191" i="194"/>
  <c r="H191" i="194"/>
  <c r="K190" i="194"/>
  <c r="J190" i="194"/>
  <c r="H190" i="194"/>
  <c r="K189" i="194"/>
  <c r="J189" i="194"/>
  <c r="H189" i="194"/>
  <c r="K188" i="194"/>
  <c r="J188" i="194"/>
  <c r="H188" i="194"/>
  <c r="K187" i="194"/>
  <c r="J187" i="194"/>
  <c r="H187" i="194"/>
  <c r="K186" i="194"/>
  <c r="J186" i="194"/>
  <c r="H186" i="194"/>
  <c r="L186" i="194" s="1"/>
  <c r="K185" i="194"/>
  <c r="J185" i="194"/>
  <c r="H185" i="194"/>
  <c r="K184" i="194"/>
  <c r="J184" i="194"/>
  <c r="H184" i="194"/>
  <c r="K183" i="194"/>
  <c r="J183" i="194"/>
  <c r="H183" i="194"/>
  <c r="K182" i="194"/>
  <c r="J182" i="194"/>
  <c r="H182" i="194"/>
  <c r="L182" i="194" s="1"/>
  <c r="K181" i="194"/>
  <c r="J181" i="194"/>
  <c r="H181" i="194"/>
  <c r="K180" i="194"/>
  <c r="J180" i="194"/>
  <c r="H180" i="194"/>
  <c r="K179" i="194"/>
  <c r="J179" i="194"/>
  <c r="H179" i="194"/>
  <c r="K178" i="194"/>
  <c r="J178" i="194"/>
  <c r="H178" i="194"/>
  <c r="L178" i="194" s="1"/>
  <c r="K177" i="194"/>
  <c r="J177" i="194"/>
  <c r="H177" i="194"/>
  <c r="K176" i="194"/>
  <c r="J176" i="194"/>
  <c r="H176" i="194"/>
  <c r="K175" i="194"/>
  <c r="J175" i="194"/>
  <c r="H175" i="194"/>
  <c r="K174" i="194"/>
  <c r="J174" i="194"/>
  <c r="H174" i="194"/>
  <c r="L174" i="194" s="1"/>
  <c r="K173" i="194"/>
  <c r="J173" i="194"/>
  <c r="H173" i="194"/>
  <c r="K172" i="194"/>
  <c r="J172" i="194"/>
  <c r="L172" i="194" s="1"/>
  <c r="H172" i="194"/>
  <c r="K171" i="194"/>
  <c r="J171" i="194"/>
  <c r="L171" i="194" s="1"/>
  <c r="H171" i="194"/>
  <c r="K170" i="194"/>
  <c r="J170" i="194"/>
  <c r="L170" i="194" s="1"/>
  <c r="H170" i="194"/>
  <c r="K169" i="194"/>
  <c r="J169" i="194"/>
  <c r="L169" i="194" s="1"/>
  <c r="H169" i="194"/>
  <c r="K168" i="194"/>
  <c r="J168" i="194"/>
  <c r="L168" i="194" s="1"/>
  <c r="H168" i="194"/>
  <c r="K167" i="194"/>
  <c r="J167" i="194"/>
  <c r="L167" i="194" s="1"/>
  <c r="H167" i="194"/>
  <c r="K166" i="194"/>
  <c r="J166" i="194"/>
  <c r="L166" i="194" s="1"/>
  <c r="H166" i="194"/>
  <c r="K165" i="194"/>
  <c r="J165" i="194"/>
  <c r="L165" i="194" s="1"/>
  <c r="H165" i="194"/>
  <c r="K164" i="194"/>
  <c r="J164" i="194"/>
  <c r="L164" i="194" s="1"/>
  <c r="H164" i="194"/>
  <c r="K163" i="194"/>
  <c r="J163" i="194"/>
  <c r="L163" i="194" s="1"/>
  <c r="H163" i="194"/>
  <c r="K162" i="194"/>
  <c r="J162" i="194"/>
  <c r="L162" i="194" s="1"/>
  <c r="H162" i="194"/>
  <c r="K161" i="194"/>
  <c r="J161" i="194"/>
  <c r="L161" i="194" s="1"/>
  <c r="H161" i="194"/>
  <c r="K160" i="194"/>
  <c r="J160" i="194"/>
  <c r="L160" i="194" s="1"/>
  <c r="H160" i="194"/>
  <c r="K158" i="194"/>
  <c r="K157" i="194"/>
  <c r="J157" i="194"/>
  <c r="J33" i="194" s="1"/>
  <c r="H157" i="194"/>
  <c r="H33" i="194" s="1"/>
  <c r="K156" i="194"/>
  <c r="J156" i="194"/>
  <c r="J18" i="194" s="1"/>
  <c r="H156" i="194"/>
  <c r="H18" i="194" s="1"/>
  <c r="K155" i="194"/>
  <c r="J155" i="194"/>
  <c r="H155" i="194"/>
  <c r="K154" i="194"/>
  <c r="J154" i="194"/>
  <c r="H154" i="194"/>
  <c r="L154" i="194" s="1"/>
  <c r="K153" i="194"/>
  <c r="J153" i="194"/>
  <c r="H153" i="194"/>
  <c r="K152" i="194"/>
  <c r="J152" i="194"/>
  <c r="H152" i="194"/>
  <c r="K151" i="194"/>
  <c r="J151" i="194"/>
  <c r="H151" i="194"/>
  <c r="K150" i="194"/>
  <c r="J150" i="194"/>
  <c r="H150" i="194"/>
  <c r="L150" i="194" s="1"/>
  <c r="K149" i="194"/>
  <c r="J149" i="194"/>
  <c r="H149" i="194"/>
  <c r="K148" i="194"/>
  <c r="J148" i="194"/>
  <c r="H148" i="194"/>
  <c r="K147" i="194"/>
  <c r="J147" i="194"/>
  <c r="H147" i="194"/>
  <c r="K146" i="194"/>
  <c r="J146" i="194"/>
  <c r="H146" i="194"/>
  <c r="L146" i="194" s="1"/>
  <c r="K145" i="194"/>
  <c r="J145" i="194"/>
  <c r="H145" i="194"/>
  <c r="K144" i="194"/>
  <c r="J144" i="194"/>
  <c r="H144" i="194"/>
  <c r="K143" i="194"/>
  <c r="J143" i="194"/>
  <c r="H143" i="194"/>
  <c r="K142" i="194"/>
  <c r="J142" i="194"/>
  <c r="H142" i="194"/>
  <c r="L142" i="194" s="1"/>
  <c r="K141" i="194"/>
  <c r="J141" i="194"/>
  <c r="H141" i="194"/>
  <c r="K140" i="194"/>
  <c r="J140" i="194"/>
  <c r="H140" i="194"/>
  <c r="K139" i="194"/>
  <c r="J139" i="194"/>
  <c r="H139" i="194"/>
  <c r="K138" i="194"/>
  <c r="J138" i="194"/>
  <c r="H138" i="194"/>
  <c r="L138" i="194" s="1"/>
  <c r="K137" i="194"/>
  <c r="J137" i="194"/>
  <c r="H137" i="194"/>
  <c r="K136" i="194"/>
  <c r="J136" i="194"/>
  <c r="H136" i="194"/>
  <c r="K135" i="194"/>
  <c r="J135" i="194"/>
  <c r="H135" i="194"/>
  <c r="K134" i="194"/>
  <c r="J134" i="194"/>
  <c r="H134" i="194"/>
  <c r="L134" i="194" s="1"/>
  <c r="K133" i="194"/>
  <c r="J133" i="194"/>
  <c r="H133" i="194"/>
  <c r="K132" i="194"/>
  <c r="J132" i="194"/>
  <c r="H132" i="194"/>
  <c r="K131" i="194"/>
  <c r="J131" i="194"/>
  <c r="H131" i="194"/>
  <c r="K130" i="194"/>
  <c r="J130" i="194"/>
  <c r="H130" i="194"/>
  <c r="L130" i="194" s="1"/>
  <c r="K129" i="194"/>
  <c r="J129" i="194"/>
  <c r="H129" i="194"/>
  <c r="K128" i="194"/>
  <c r="J128" i="194"/>
  <c r="H128" i="194"/>
  <c r="K127" i="194"/>
  <c r="J127" i="194"/>
  <c r="H127" i="194"/>
  <c r="K126" i="194"/>
  <c r="J126" i="194"/>
  <c r="H126" i="194"/>
  <c r="L126" i="194" s="1"/>
  <c r="K125" i="194"/>
  <c r="J125" i="194"/>
  <c r="H125" i="194"/>
  <c r="K124" i="194"/>
  <c r="J124" i="194"/>
  <c r="H124" i="194"/>
  <c r="K123" i="194"/>
  <c r="J123" i="194"/>
  <c r="H123" i="194"/>
  <c r="K122" i="194"/>
  <c r="J122" i="194"/>
  <c r="H122" i="194"/>
  <c r="K121" i="194"/>
  <c r="J121" i="194"/>
  <c r="H121" i="194"/>
  <c r="L121" i="194" s="1"/>
  <c r="K120" i="194"/>
  <c r="J120" i="194"/>
  <c r="H120" i="194"/>
  <c r="K119" i="194"/>
  <c r="J119" i="194"/>
  <c r="H119" i="194"/>
  <c r="K118" i="194"/>
  <c r="J118" i="194"/>
  <c r="H118" i="194"/>
  <c r="K117" i="194"/>
  <c r="J117" i="194"/>
  <c r="H117" i="194"/>
  <c r="L117" i="194" s="1"/>
  <c r="K116" i="194"/>
  <c r="J116" i="194"/>
  <c r="H116" i="194"/>
  <c r="K114" i="194"/>
  <c r="K113" i="194"/>
  <c r="J113" i="194"/>
  <c r="J32" i="194" s="1"/>
  <c r="H113" i="194"/>
  <c r="K112" i="194"/>
  <c r="J112" i="194"/>
  <c r="H112" i="194"/>
  <c r="L112" i="194" s="1"/>
  <c r="L17" i="194" s="1"/>
  <c r="K111" i="194"/>
  <c r="J111" i="194"/>
  <c r="H111" i="194"/>
  <c r="K110" i="194"/>
  <c r="J110" i="194"/>
  <c r="H110" i="194"/>
  <c r="K109" i="194"/>
  <c r="J109" i="194"/>
  <c r="H109" i="194"/>
  <c r="K108" i="194"/>
  <c r="J108" i="194"/>
  <c r="H108" i="194"/>
  <c r="L108" i="194" s="1"/>
  <c r="K107" i="194"/>
  <c r="J107" i="194"/>
  <c r="H107" i="194"/>
  <c r="K106" i="194"/>
  <c r="J106" i="194"/>
  <c r="H106" i="194"/>
  <c r="K105" i="194"/>
  <c r="J105" i="194"/>
  <c r="H105" i="194"/>
  <c r="K104" i="194"/>
  <c r="J104" i="194"/>
  <c r="H104" i="194"/>
  <c r="L104" i="194" s="1"/>
  <c r="K103" i="194"/>
  <c r="J103" i="194"/>
  <c r="H103" i="194"/>
  <c r="K102" i="194"/>
  <c r="J102" i="194"/>
  <c r="H102" i="194"/>
  <c r="K101" i="194"/>
  <c r="J101" i="194"/>
  <c r="H101" i="194"/>
  <c r="K100" i="194"/>
  <c r="J100" i="194"/>
  <c r="H100" i="194"/>
  <c r="L100" i="194" s="1"/>
  <c r="K99" i="194"/>
  <c r="J99" i="194"/>
  <c r="H99" i="194"/>
  <c r="K98" i="194"/>
  <c r="J98" i="194"/>
  <c r="H98" i="194"/>
  <c r="K97" i="194"/>
  <c r="J97" i="194"/>
  <c r="H97" i="194"/>
  <c r="K96" i="194"/>
  <c r="J96" i="194"/>
  <c r="H96" i="194"/>
  <c r="L96" i="194" s="1"/>
  <c r="K95" i="194"/>
  <c r="J95" i="194"/>
  <c r="H95" i="194"/>
  <c r="K94" i="194"/>
  <c r="J94" i="194"/>
  <c r="H94" i="194"/>
  <c r="K93" i="194"/>
  <c r="J93" i="194"/>
  <c r="H93" i="194"/>
  <c r="K92" i="194"/>
  <c r="J92" i="194"/>
  <c r="H92" i="194"/>
  <c r="L92" i="194" s="1"/>
  <c r="K91" i="194"/>
  <c r="J91" i="194"/>
  <c r="H91" i="194"/>
  <c r="K90" i="194"/>
  <c r="J90" i="194"/>
  <c r="H90" i="194"/>
  <c r="K89" i="194"/>
  <c r="J89" i="194"/>
  <c r="H89" i="194"/>
  <c r="K88" i="194"/>
  <c r="J88" i="194"/>
  <c r="H88" i="194"/>
  <c r="L88" i="194" s="1"/>
  <c r="K87" i="194"/>
  <c r="J87" i="194"/>
  <c r="H87" i="194"/>
  <c r="K86" i="194"/>
  <c r="J86" i="194"/>
  <c r="H86" i="194"/>
  <c r="K85" i="194"/>
  <c r="J85" i="194"/>
  <c r="H85" i="194"/>
  <c r="K84" i="194"/>
  <c r="J84" i="194"/>
  <c r="H84" i="194"/>
  <c r="L84" i="194" s="1"/>
  <c r="K83" i="194"/>
  <c r="J83" i="194"/>
  <c r="H83" i="194"/>
  <c r="K82" i="194"/>
  <c r="J82" i="194"/>
  <c r="H82" i="194"/>
  <c r="K81" i="194"/>
  <c r="J81" i="194"/>
  <c r="H81" i="194"/>
  <c r="K80" i="194"/>
  <c r="J80" i="194"/>
  <c r="H80" i="194"/>
  <c r="L80" i="194" s="1"/>
  <c r="K79" i="194"/>
  <c r="J79" i="194"/>
  <c r="H79" i="194"/>
  <c r="K78" i="194"/>
  <c r="J78" i="194"/>
  <c r="H78" i="194"/>
  <c r="L78" i="194" s="1"/>
  <c r="K77" i="194"/>
  <c r="J77" i="194"/>
  <c r="H77" i="194"/>
  <c r="L77" i="194" s="1"/>
  <c r="K76" i="194"/>
  <c r="J76" i="194"/>
  <c r="H76" i="194"/>
  <c r="L76" i="194" s="1"/>
  <c r="K75" i="194"/>
  <c r="J75" i="194"/>
  <c r="H75" i="194"/>
  <c r="K74" i="194"/>
  <c r="J74" i="194"/>
  <c r="H74" i="194"/>
  <c r="L74" i="194" s="1"/>
  <c r="K73" i="194"/>
  <c r="J73" i="194"/>
  <c r="H73" i="194"/>
  <c r="L73" i="194" s="1"/>
  <c r="K72" i="194"/>
  <c r="J72" i="194"/>
  <c r="H72" i="194"/>
  <c r="L72" i="194" s="1"/>
  <c r="K67" i="194"/>
  <c r="J67" i="194"/>
  <c r="H67" i="194"/>
  <c r="K66" i="194"/>
  <c r="J66" i="194"/>
  <c r="H66" i="194"/>
  <c r="L66" i="194" s="1"/>
  <c r="K65" i="194"/>
  <c r="J65" i="194"/>
  <c r="H65" i="194"/>
  <c r="L65" i="194" s="1"/>
  <c r="K64" i="194"/>
  <c r="K68" i="194" s="1"/>
  <c r="J64" i="194"/>
  <c r="H64" i="194"/>
  <c r="H39" i="194"/>
  <c r="J38" i="194"/>
  <c r="H38" i="194"/>
  <c r="L37" i="194"/>
  <c r="J37" i="194"/>
  <c r="H36" i="194"/>
  <c r="J35" i="194"/>
  <c r="H35" i="194"/>
  <c r="J34" i="194"/>
  <c r="H34" i="194"/>
  <c r="J24" i="194"/>
  <c r="H23" i="194"/>
  <c r="L22" i="194"/>
  <c r="J22" i="194"/>
  <c r="H22" i="194"/>
  <c r="J21" i="194"/>
  <c r="H21" i="194"/>
  <c r="H20" i="194"/>
  <c r="J19" i="194"/>
  <c r="H19" i="194"/>
  <c r="J17" i="194"/>
  <c r="K262" i="193"/>
  <c r="K261" i="193"/>
  <c r="J261" i="193"/>
  <c r="H261" i="193"/>
  <c r="K260" i="193"/>
  <c r="J260" i="193"/>
  <c r="J262" i="193" s="1"/>
  <c r="H260" i="193"/>
  <c r="K259" i="193"/>
  <c r="J259" i="193"/>
  <c r="H259" i="193"/>
  <c r="L259" i="193" s="1"/>
  <c r="K258" i="193"/>
  <c r="J258" i="193"/>
  <c r="H258" i="193"/>
  <c r="L258" i="193" s="1"/>
  <c r="K257" i="193"/>
  <c r="J257" i="193"/>
  <c r="H257" i="193"/>
  <c r="K256" i="193"/>
  <c r="J256" i="193"/>
  <c r="H256" i="193"/>
  <c r="K255" i="193"/>
  <c r="J255" i="193"/>
  <c r="H255" i="193"/>
  <c r="L255" i="193" s="1"/>
  <c r="K254" i="193"/>
  <c r="J254" i="193"/>
  <c r="H254" i="193"/>
  <c r="L254" i="193" s="1"/>
  <c r="K253" i="193"/>
  <c r="J253" i="193"/>
  <c r="H253" i="193"/>
  <c r="K252" i="193"/>
  <c r="J252" i="193"/>
  <c r="H252" i="193"/>
  <c r="K251" i="193"/>
  <c r="J251" i="193"/>
  <c r="H251" i="193"/>
  <c r="L251" i="193" s="1"/>
  <c r="K250" i="193"/>
  <c r="J250" i="193"/>
  <c r="H250" i="193"/>
  <c r="L250" i="193" s="1"/>
  <c r="K248" i="193"/>
  <c r="K247" i="193"/>
  <c r="J247" i="193"/>
  <c r="J38" i="193" s="1"/>
  <c r="H247" i="193"/>
  <c r="H38" i="193" s="1"/>
  <c r="K246" i="193"/>
  <c r="J246" i="193"/>
  <c r="H246" i="193"/>
  <c r="L246" i="193" s="1"/>
  <c r="K245" i="193"/>
  <c r="J245" i="193"/>
  <c r="H245" i="193"/>
  <c r="K244" i="193"/>
  <c r="J244" i="193"/>
  <c r="H244" i="193"/>
  <c r="K243" i="193"/>
  <c r="J243" i="193"/>
  <c r="H243" i="193"/>
  <c r="K242" i="193"/>
  <c r="J242" i="193"/>
  <c r="H242" i="193"/>
  <c r="L242" i="193" s="1"/>
  <c r="K241" i="193"/>
  <c r="J241" i="193"/>
  <c r="H241" i="193"/>
  <c r="K240" i="193"/>
  <c r="J240" i="193"/>
  <c r="H240" i="193"/>
  <c r="K239" i="193"/>
  <c r="J239" i="193"/>
  <c r="H239" i="193"/>
  <c r="K238" i="193"/>
  <c r="J238" i="193"/>
  <c r="H238" i="193"/>
  <c r="K237" i="193"/>
  <c r="J237" i="193"/>
  <c r="H237" i="193"/>
  <c r="K236" i="193"/>
  <c r="J236" i="193"/>
  <c r="H236" i="193"/>
  <c r="K234" i="193"/>
  <c r="K233" i="193"/>
  <c r="J233" i="193"/>
  <c r="H233" i="193"/>
  <c r="L233" i="193" s="1"/>
  <c r="L37" i="193" s="1"/>
  <c r="K232" i="193"/>
  <c r="J232" i="193"/>
  <c r="H232" i="193"/>
  <c r="K231" i="193"/>
  <c r="J231" i="193"/>
  <c r="H231" i="193"/>
  <c r="K230" i="193"/>
  <c r="J230" i="193"/>
  <c r="H230" i="193"/>
  <c r="K229" i="193"/>
  <c r="J229" i="193"/>
  <c r="H229" i="193"/>
  <c r="K228" i="193"/>
  <c r="J228" i="193"/>
  <c r="H228" i="193"/>
  <c r="L228" i="193" s="1"/>
  <c r="K227" i="193"/>
  <c r="J227" i="193"/>
  <c r="H227" i="193"/>
  <c r="K226" i="193"/>
  <c r="J226" i="193"/>
  <c r="H226" i="193"/>
  <c r="K225" i="193"/>
  <c r="J225" i="193"/>
  <c r="H225" i="193"/>
  <c r="K224" i="193"/>
  <c r="J224" i="193"/>
  <c r="H224" i="193"/>
  <c r="L224" i="193" s="1"/>
  <c r="K223" i="193"/>
  <c r="J223" i="193"/>
  <c r="H223" i="193"/>
  <c r="K222" i="193"/>
  <c r="J222" i="193"/>
  <c r="H222" i="193"/>
  <c r="K220" i="193"/>
  <c r="K219" i="193"/>
  <c r="J219" i="193"/>
  <c r="J36" i="193" s="1"/>
  <c r="H219" i="193"/>
  <c r="K218" i="193"/>
  <c r="J218" i="193"/>
  <c r="J21" i="193" s="1"/>
  <c r="J53" i="193" s="1"/>
  <c r="H218" i="193"/>
  <c r="H21" i="193" s="1"/>
  <c r="K217" i="193"/>
  <c r="J217" i="193"/>
  <c r="H217" i="193"/>
  <c r="K216" i="193"/>
  <c r="J216" i="193"/>
  <c r="H216" i="193"/>
  <c r="K215" i="193"/>
  <c r="J215" i="193"/>
  <c r="H215" i="193"/>
  <c r="K214" i="193"/>
  <c r="J214" i="193"/>
  <c r="H214" i="193"/>
  <c r="K213" i="193"/>
  <c r="J213" i="193"/>
  <c r="H213" i="193"/>
  <c r="K212" i="193"/>
  <c r="J212" i="193"/>
  <c r="H212" i="193"/>
  <c r="K211" i="193"/>
  <c r="J211" i="193"/>
  <c r="H211" i="193"/>
  <c r="K210" i="193"/>
  <c r="J210" i="193"/>
  <c r="H210" i="193"/>
  <c r="K209" i="193"/>
  <c r="J209" i="193"/>
  <c r="H209" i="193"/>
  <c r="K208" i="193"/>
  <c r="J208" i="193"/>
  <c r="H208" i="193"/>
  <c r="K206" i="193"/>
  <c r="K205" i="193"/>
  <c r="J205" i="193"/>
  <c r="H205" i="193"/>
  <c r="H35" i="193" s="1"/>
  <c r="K204" i="193"/>
  <c r="J204" i="193"/>
  <c r="J206" i="193" s="1"/>
  <c r="H204" i="193"/>
  <c r="K203" i="193"/>
  <c r="J203" i="193"/>
  <c r="H203" i="193"/>
  <c r="L203" i="193" s="1"/>
  <c r="K202" i="193"/>
  <c r="J202" i="193"/>
  <c r="H202" i="193"/>
  <c r="L202" i="193" s="1"/>
  <c r="K201" i="193"/>
  <c r="J201" i="193"/>
  <c r="H201" i="193"/>
  <c r="K200" i="193"/>
  <c r="J200" i="193"/>
  <c r="H200" i="193"/>
  <c r="K199" i="193"/>
  <c r="J199" i="193"/>
  <c r="H199" i="193"/>
  <c r="L199" i="193" s="1"/>
  <c r="K198" i="193"/>
  <c r="J198" i="193"/>
  <c r="H198" i="193"/>
  <c r="L198" i="193" s="1"/>
  <c r="K197" i="193"/>
  <c r="J197" i="193"/>
  <c r="H197" i="193"/>
  <c r="K196" i="193"/>
  <c r="J196" i="193"/>
  <c r="H196" i="193"/>
  <c r="K195" i="193"/>
  <c r="J195" i="193"/>
  <c r="H195" i="193"/>
  <c r="L195" i="193" s="1"/>
  <c r="K194" i="193"/>
  <c r="J194" i="193"/>
  <c r="H194" i="193"/>
  <c r="L194" i="193" s="1"/>
  <c r="K192" i="193"/>
  <c r="K191" i="193"/>
  <c r="J191" i="193"/>
  <c r="H191" i="193"/>
  <c r="K190" i="193"/>
  <c r="J190" i="193"/>
  <c r="H190" i="193"/>
  <c r="L190" i="193" s="1"/>
  <c r="K189" i="193"/>
  <c r="J189" i="193"/>
  <c r="H189" i="193"/>
  <c r="K188" i="193"/>
  <c r="J188" i="193"/>
  <c r="H188" i="193"/>
  <c r="K187" i="193"/>
  <c r="J187" i="193"/>
  <c r="H187" i="193"/>
  <c r="K186" i="193"/>
  <c r="J186" i="193"/>
  <c r="H186" i="193"/>
  <c r="K185" i="193"/>
  <c r="J185" i="193"/>
  <c r="H185" i="193"/>
  <c r="K184" i="193"/>
  <c r="J184" i="193"/>
  <c r="H184" i="193"/>
  <c r="K183" i="193"/>
  <c r="J183" i="193"/>
  <c r="H183" i="193"/>
  <c r="K182" i="193"/>
  <c r="J182" i="193"/>
  <c r="H182" i="193"/>
  <c r="K181" i="193"/>
  <c r="J181" i="193"/>
  <c r="H181" i="193"/>
  <c r="K180" i="193"/>
  <c r="J180" i="193"/>
  <c r="H180" i="193"/>
  <c r="K179" i="193"/>
  <c r="J179" i="193"/>
  <c r="H179" i="193"/>
  <c r="K178" i="193"/>
  <c r="J178" i="193"/>
  <c r="H178" i="193"/>
  <c r="L178" i="193" s="1"/>
  <c r="K177" i="193"/>
  <c r="J177" i="193"/>
  <c r="H177" i="193"/>
  <c r="K176" i="193"/>
  <c r="J176" i="193"/>
  <c r="H176" i="193"/>
  <c r="K175" i="193"/>
  <c r="J175" i="193"/>
  <c r="H175" i="193"/>
  <c r="K174" i="193"/>
  <c r="J174" i="193"/>
  <c r="H174" i="193"/>
  <c r="L174" i="193" s="1"/>
  <c r="K173" i="193"/>
  <c r="J173" i="193"/>
  <c r="H173" i="193"/>
  <c r="K172" i="193"/>
  <c r="J172" i="193"/>
  <c r="H172" i="193"/>
  <c r="L172" i="193" s="1"/>
  <c r="K171" i="193"/>
  <c r="J171" i="193"/>
  <c r="H171" i="193"/>
  <c r="L171" i="193" s="1"/>
  <c r="K170" i="193"/>
  <c r="J170" i="193"/>
  <c r="H170" i="193"/>
  <c r="L170" i="193" s="1"/>
  <c r="K169" i="193"/>
  <c r="J169" i="193"/>
  <c r="H169" i="193"/>
  <c r="K168" i="193"/>
  <c r="J168" i="193"/>
  <c r="H168" i="193"/>
  <c r="L168" i="193" s="1"/>
  <c r="K167" i="193"/>
  <c r="J167" i="193"/>
  <c r="H167" i="193"/>
  <c r="L167" i="193" s="1"/>
  <c r="K166" i="193"/>
  <c r="J166" i="193"/>
  <c r="H166" i="193"/>
  <c r="L166" i="193" s="1"/>
  <c r="K165" i="193"/>
  <c r="J165" i="193"/>
  <c r="H165" i="193"/>
  <c r="K164" i="193"/>
  <c r="J164" i="193"/>
  <c r="H164" i="193"/>
  <c r="L164" i="193" s="1"/>
  <c r="K163" i="193"/>
  <c r="J163" i="193"/>
  <c r="H163" i="193"/>
  <c r="L163" i="193" s="1"/>
  <c r="K162" i="193"/>
  <c r="J162" i="193"/>
  <c r="H162" i="193"/>
  <c r="L162" i="193" s="1"/>
  <c r="K161" i="193"/>
  <c r="J161" i="193"/>
  <c r="H161" i="193"/>
  <c r="K160" i="193"/>
  <c r="J160" i="193"/>
  <c r="H160" i="193"/>
  <c r="L160" i="193" s="1"/>
  <c r="K158" i="193"/>
  <c r="K157" i="193"/>
  <c r="J157" i="193"/>
  <c r="H157" i="193"/>
  <c r="H33" i="193" s="1"/>
  <c r="K156" i="193"/>
  <c r="J156" i="193"/>
  <c r="H156" i="193"/>
  <c r="K155" i="193"/>
  <c r="J155" i="193"/>
  <c r="H155" i="193"/>
  <c r="L155" i="193" s="1"/>
  <c r="K154" i="193"/>
  <c r="J154" i="193"/>
  <c r="H154" i="193"/>
  <c r="K153" i="193"/>
  <c r="J153" i="193"/>
  <c r="H153" i="193"/>
  <c r="L153" i="193" s="1"/>
  <c r="K152" i="193"/>
  <c r="J152" i="193"/>
  <c r="H152" i="193"/>
  <c r="L152" i="193" s="1"/>
  <c r="K151" i="193"/>
  <c r="J151" i="193"/>
  <c r="H151" i="193"/>
  <c r="L151" i="193" s="1"/>
  <c r="K150" i="193"/>
  <c r="J150" i="193"/>
  <c r="H150" i="193"/>
  <c r="K149" i="193"/>
  <c r="J149" i="193"/>
  <c r="H149" i="193"/>
  <c r="L149" i="193" s="1"/>
  <c r="K148" i="193"/>
  <c r="J148" i="193"/>
  <c r="H148" i="193"/>
  <c r="L148" i="193" s="1"/>
  <c r="K147" i="193"/>
  <c r="J147" i="193"/>
  <c r="H147" i="193"/>
  <c r="L147" i="193" s="1"/>
  <c r="K146" i="193"/>
  <c r="J146" i="193"/>
  <c r="H146" i="193"/>
  <c r="K145" i="193"/>
  <c r="J145" i="193"/>
  <c r="H145" i="193"/>
  <c r="L145" i="193" s="1"/>
  <c r="K144" i="193"/>
  <c r="J144" i="193"/>
  <c r="H144" i="193"/>
  <c r="L144" i="193" s="1"/>
  <c r="K143" i="193"/>
  <c r="J143" i="193"/>
  <c r="H143" i="193"/>
  <c r="L143" i="193" s="1"/>
  <c r="K142" i="193"/>
  <c r="J142" i="193"/>
  <c r="H142" i="193"/>
  <c r="K141" i="193"/>
  <c r="J141" i="193"/>
  <c r="H141" i="193"/>
  <c r="L141" i="193" s="1"/>
  <c r="K140" i="193"/>
  <c r="J140" i="193"/>
  <c r="H140" i="193"/>
  <c r="L140" i="193" s="1"/>
  <c r="K139" i="193"/>
  <c r="J139" i="193"/>
  <c r="H139" i="193"/>
  <c r="L139" i="193" s="1"/>
  <c r="K138" i="193"/>
  <c r="J138" i="193"/>
  <c r="H138" i="193"/>
  <c r="K137" i="193"/>
  <c r="J137" i="193"/>
  <c r="H137" i="193"/>
  <c r="L137" i="193" s="1"/>
  <c r="K136" i="193"/>
  <c r="J136" i="193"/>
  <c r="H136" i="193"/>
  <c r="L136" i="193" s="1"/>
  <c r="K135" i="193"/>
  <c r="J135" i="193"/>
  <c r="H135" i="193"/>
  <c r="L135" i="193" s="1"/>
  <c r="K134" i="193"/>
  <c r="J134" i="193"/>
  <c r="H134" i="193"/>
  <c r="K133" i="193"/>
  <c r="J133" i="193"/>
  <c r="H133" i="193"/>
  <c r="L133" i="193" s="1"/>
  <c r="K132" i="193"/>
  <c r="J132" i="193"/>
  <c r="H132" i="193"/>
  <c r="L132" i="193" s="1"/>
  <c r="K131" i="193"/>
  <c r="J131" i="193"/>
  <c r="H131" i="193"/>
  <c r="L131" i="193" s="1"/>
  <c r="K130" i="193"/>
  <c r="J130" i="193"/>
  <c r="H130" i="193"/>
  <c r="K129" i="193"/>
  <c r="J129" i="193"/>
  <c r="H129" i="193"/>
  <c r="L129" i="193" s="1"/>
  <c r="K128" i="193"/>
  <c r="J128" i="193"/>
  <c r="H128" i="193"/>
  <c r="L128" i="193" s="1"/>
  <c r="K127" i="193"/>
  <c r="J127" i="193"/>
  <c r="H127" i="193"/>
  <c r="L127" i="193" s="1"/>
  <c r="K126" i="193"/>
  <c r="J126" i="193"/>
  <c r="H126" i="193"/>
  <c r="K125" i="193"/>
  <c r="J125" i="193"/>
  <c r="H125" i="193"/>
  <c r="L125" i="193" s="1"/>
  <c r="K124" i="193"/>
  <c r="J124" i="193"/>
  <c r="H124" i="193"/>
  <c r="L124" i="193" s="1"/>
  <c r="K123" i="193"/>
  <c r="J123" i="193"/>
  <c r="H123" i="193"/>
  <c r="L123" i="193" s="1"/>
  <c r="K122" i="193"/>
  <c r="J122" i="193"/>
  <c r="H122" i="193"/>
  <c r="K121" i="193"/>
  <c r="J121" i="193"/>
  <c r="H121" i="193"/>
  <c r="L121" i="193" s="1"/>
  <c r="K120" i="193"/>
  <c r="J120" i="193"/>
  <c r="H120" i="193"/>
  <c r="L120" i="193" s="1"/>
  <c r="K119" i="193"/>
  <c r="J119" i="193"/>
  <c r="H119" i="193"/>
  <c r="L119" i="193" s="1"/>
  <c r="K118" i="193"/>
  <c r="J118" i="193"/>
  <c r="H118" i="193"/>
  <c r="K117" i="193"/>
  <c r="J117" i="193"/>
  <c r="H117" i="193"/>
  <c r="L117" i="193" s="1"/>
  <c r="K116" i="193"/>
  <c r="J116" i="193"/>
  <c r="H116" i="193"/>
  <c r="L116" i="193" s="1"/>
  <c r="K114" i="193"/>
  <c r="K113" i="193"/>
  <c r="J113" i="193"/>
  <c r="J32" i="193" s="1"/>
  <c r="H113" i="193"/>
  <c r="L113" i="193" s="1"/>
  <c r="L32" i="193" s="1"/>
  <c r="K112" i="193"/>
  <c r="J112" i="193"/>
  <c r="H112" i="193"/>
  <c r="K111" i="193"/>
  <c r="J111" i="193"/>
  <c r="H111" i="193"/>
  <c r="K110" i="193"/>
  <c r="J110" i="193"/>
  <c r="H110" i="193"/>
  <c r="K109" i="193"/>
  <c r="J109" i="193"/>
  <c r="H109" i="193"/>
  <c r="L109" i="193" s="1"/>
  <c r="K108" i="193"/>
  <c r="J108" i="193"/>
  <c r="H108" i="193"/>
  <c r="L108" i="193" s="1"/>
  <c r="K107" i="193"/>
  <c r="J107" i="193"/>
  <c r="H107" i="193"/>
  <c r="K106" i="193"/>
  <c r="J106" i="193"/>
  <c r="H106" i="193"/>
  <c r="K105" i="193"/>
  <c r="J105" i="193"/>
  <c r="H105" i="193"/>
  <c r="L105" i="193" s="1"/>
  <c r="K104" i="193"/>
  <c r="J104" i="193"/>
  <c r="H104" i="193"/>
  <c r="L104" i="193" s="1"/>
  <c r="K103" i="193"/>
  <c r="J103" i="193"/>
  <c r="H103" i="193"/>
  <c r="K102" i="193"/>
  <c r="J102" i="193"/>
  <c r="H102" i="193"/>
  <c r="K101" i="193"/>
  <c r="J101" i="193"/>
  <c r="H101" i="193"/>
  <c r="L101" i="193" s="1"/>
  <c r="K100" i="193"/>
  <c r="J100" i="193"/>
  <c r="H100" i="193"/>
  <c r="L100" i="193" s="1"/>
  <c r="K99" i="193"/>
  <c r="J99" i="193"/>
  <c r="H99" i="193"/>
  <c r="K98" i="193"/>
  <c r="J98" i="193"/>
  <c r="H98" i="193"/>
  <c r="K97" i="193"/>
  <c r="J97" i="193"/>
  <c r="H97" i="193"/>
  <c r="L97" i="193" s="1"/>
  <c r="K96" i="193"/>
  <c r="J96" i="193"/>
  <c r="H96" i="193"/>
  <c r="L96" i="193" s="1"/>
  <c r="K95" i="193"/>
  <c r="J95" i="193"/>
  <c r="H95" i="193"/>
  <c r="K94" i="193"/>
  <c r="J94" i="193"/>
  <c r="H94" i="193"/>
  <c r="K93" i="193"/>
  <c r="J93" i="193"/>
  <c r="H93" i="193"/>
  <c r="L93" i="193" s="1"/>
  <c r="K92" i="193"/>
  <c r="J92" i="193"/>
  <c r="H92" i="193"/>
  <c r="L92" i="193" s="1"/>
  <c r="K91" i="193"/>
  <c r="J91" i="193"/>
  <c r="H91" i="193"/>
  <c r="K90" i="193"/>
  <c r="J90" i="193"/>
  <c r="H90" i="193"/>
  <c r="K89" i="193"/>
  <c r="J89" i="193"/>
  <c r="H89" i="193"/>
  <c r="L89" i="193" s="1"/>
  <c r="K88" i="193"/>
  <c r="J88" i="193"/>
  <c r="H88" i="193"/>
  <c r="L88" i="193" s="1"/>
  <c r="K87" i="193"/>
  <c r="J87" i="193"/>
  <c r="H87" i="193"/>
  <c r="K86" i="193"/>
  <c r="J86" i="193"/>
  <c r="H86" i="193"/>
  <c r="K85" i="193"/>
  <c r="J85" i="193"/>
  <c r="H85" i="193"/>
  <c r="L85" i="193" s="1"/>
  <c r="K84" i="193"/>
  <c r="J84" i="193"/>
  <c r="H84" i="193"/>
  <c r="L84" i="193" s="1"/>
  <c r="K83" i="193"/>
  <c r="J83" i="193"/>
  <c r="H83" i="193"/>
  <c r="K82" i="193"/>
  <c r="J82" i="193"/>
  <c r="H82" i="193"/>
  <c r="K81" i="193"/>
  <c r="J81" i="193"/>
  <c r="H81" i="193"/>
  <c r="L81" i="193" s="1"/>
  <c r="K80" i="193"/>
  <c r="J80" i="193"/>
  <c r="H80" i="193"/>
  <c r="L80" i="193" s="1"/>
  <c r="K79" i="193"/>
  <c r="J79" i="193"/>
  <c r="H79" i="193"/>
  <c r="K78" i="193"/>
  <c r="J78" i="193"/>
  <c r="H78" i="193"/>
  <c r="K77" i="193"/>
  <c r="J77" i="193"/>
  <c r="H77" i="193"/>
  <c r="L77" i="193" s="1"/>
  <c r="K76" i="193"/>
  <c r="J76" i="193"/>
  <c r="H76" i="193"/>
  <c r="L76" i="193" s="1"/>
  <c r="K75" i="193"/>
  <c r="J75" i="193"/>
  <c r="H75" i="193"/>
  <c r="K74" i="193"/>
  <c r="J74" i="193"/>
  <c r="H74" i="193"/>
  <c r="K73" i="193"/>
  <c r="J73" i="193"/>
  <c r="H73" i="193"/>
  <c r="L73" i="193" s="1"/>
  <c r="K72" i="193"/>
  <c r="J72" i="193"/>
  <c r="H72" i="193"/>
  <c r="L72" i="193" s="1"/>
  <c r="K67" i="193"/>
  <c r="J67" i="193"/>
  <c r="H67" i="193"/>
  <c r="K66" i="193"/>
  <c r="J66" i="193"/>
  <c r="H66" i="193"/>
  <c r="K65" i="193"/>
  <c r="J65" i="193"/>
  <c r="H65" i="193"/>
  <c r="L65" i="193" s="1"/>
  <c r="K64" i="193"/>
  <c r="J64" i="193"/>
  <c r="H64" i="193"/>
  <c r="J39" i="193"/>
  <c r="H39" i="193"/>
  <c r="J37" i="193"/>
  <c r="H36" i="193"/>
  <c r="J35" i="193"/>
  <c r="J34" i="193"/>
  <c r="H34" i="193"/>
  <c r="J33" i="193"/>
  <c r="H24" i="193"/>
  <c r="L23" i="193"/>
  <c r="J23" i="193"/>
  <c r="H23" i="193"/>
  <c r="J22" i="193"/>
  <c r="H22" i="193"/>
  <c r="H20" i="193"/>
  <c r="L19" i="193"/>
  <c r="J19" i="193"/>
  <c r="J17" i="193"/>
  <c r="H17" i="193"/>
  <c r="H68" i="195" l="1"/>
  <c r="H14" i="195" s="1"/>
  <c r="I59" i="181" s="1"/>
  <c r="L64" i="195"/>
  <c r="J248" i="195"/>
  <c r="J23" i="195"/>
  <c r="J55" i="195" s="1"/>
  <c r="J158" i="193"/>
  <c r="J23" i="194"/>
  <c r="H68" i="194"/>
  <c r="J52" i="195"/>
  <c r="H158" i="193"/>
  <c r="J262" i="194"/>
  <c r="J68" i="195"/>
  <c r="J14" i="195" s="1"/>
  <c r="N59" i="181" s="1"/>
  <c r="J24" i="193"/>
  <c r="J27" i="193" s="1"/>
  <c r="J29" i="193" s="1"/>
  <c r="J234" i="193"/>
  <c r="H37" i="193"/>
  <c r="L118" i="193"/>
  <c r="L122" i="193"/>
  <c r="L126" i="193"/>
  <c r="L130" i="193"/>
  <c r="L134" i="193"/>
  <c r="L138" i="193"/>
  <c r="L142" i="193"/>
  <c r="L146" i="193"/>
  <c r="L150" i="193"/>
  <c r="L154" i="193"/>
  <c r="L161" i="193"/>
  <c r="L165" i="193"/>
  <c r="L169" i="193"/>
  <c r="L173" i="193"/>
  <c r="L177" i="193"/>
  <c r="L181" i="193"/>
  <c r="L185" i="193"/>
  <c r="L189" i="193"/>
  <c r="J192" i="193"/>
  <c r="L237" i="193"/>
  <c r="L241" i="193"/>
  <c r="L245" i="193"/>
  <c r="J20" i="194"/>
  <c r="J54" i="194"/>
  <c r="H37" i="194"/>
  <c r="J68" i="194"/>
  <c r="L67" i="194"/>
  <c r="L75" i="194"/>
  <c r="L79" i="194"/>
  <c r="L83" i="194"/>
  <c r="L87" i="194"/>
  <c r="L91" i="194"/>
  <c r="L95" i="194"/>
  <c r="L99" i="194"/>
  <c r="L103" i="194"/>
  <c r="L107" i="194"/>
  <c r="L111" i="194"/>
  <c r="L118" i="194"/>
  <c r="L122" i="194"/>
  <c r="J234" i="194"/>
  <c r="H39" i="195"/>
  <c r="L65" i="195"/>
  <c r="L73" i="195"/>
  <c r="L77" i="195"/>
  <c r="L81" i="195"/>
  <c r="L85" i="195"/>
  <c r="L89" i="195"/>
  <c r="L93" i="195"/>
  <c r="L97" i="195"/>
  <c r="L101" i="195"/>
  <c r="L105" i="195"/>
  <c r="J206" i="195"/>
  <c r="J262" i="195"/>
  <c r="L125" i="194"/>
  <c r="L129" i="194"/>
  <c r="L133" i="194"/>
  <c r="L137" i="194"/>
  <c r="L141" i="194"/>
  <c r="L145" i="194"/>
  <c r="L149" i="194"/>
  <c r="L153" i="194"/>
  <c r="L173" i="194"/>
  <c r="L177" i="194"/>
  <c r="L181" i="194"/>
  <c r="L185" i="194"/>
  <c r="L189" i="194"/>
  <c r="H206" i="194"/>
  <c r="L109" i="195"/>
  <c r="L116" i="195"/>
  <c r="L120" i="195"/>
  <c r="L124" i="195"/>
  <c r="L128" i="195"/>
  <c r="L132" i="195"/>
  <c r="L136" i="195"/>
  <c r="L140" i="195"/>
  <c r="L144" i="195"/>
  <c r="L148" i="195"/>
  <c r="L152" i="195"/>
  <c r="L163" i="195"/>
  <c r="L167" i="195"/>
  <c r="L171" i="195"/>
  <c r="L175" i="195"/>
  <c r="L179" i="195"/>
  <c r="L183" i="195"/>
  <c r="L187" i="195"/>
  <c r="L194" i="195"/>
  <c r="L198" i="195"/>
  <c r="L202" i="195"/>
  <c r="L209" i="195"/>
  <c r="L213" i="195"/>
  <c r="L217" i="195"/>
  <c r="L224" i="195"/>
  <c r="L228" i="195"/>
  <c r="J49" i="194"/>
  <c r="H17" i="194"/>
  <c r="H27" i="194" s="1"/>
  <c r="H29" i="194" s="1"/>
  <c r="I48" i="181" s="1"/>
  <c r="J51" i="195"/>
  <c r="H42" i="195"/>
  <c r="H44" i="195" s="1"/>
  <c r="I63" i="181" s="1"/>
  <c r="H27" i="195"/>
  <c r="H29" i="195" s="1"/>
  <c r="I61" i="181" s="1"/>
  <c r="J42" i="195"/>
  <c r="J44" i="195" s="1"/>
  <c r="N63" i="181" s="1"/>
  <c r="J53" i="195"/>
  <c r="L113" i="195"/>
  <c r="L32" i="195" s="1"/>
  <c r="L156" i="195"/>
  <c r="L18" i="195" s="1"/>
  <c r="L191" i="195"/>
  <c r="L34" i="195" s="1"/>
  <c r="L232" i="195"/>
  <c r="L22" i="195" s="1"/>
  <c r="J234" i="195"/>
  <c r="L247" i="195"/>
  <c r="L38" i="195" s="1"/>
  <c r="J50" i="195"/>
  <c r="J49" i="195"/>
  <c r="J192" i="195"/>
  <c r="H248" i="195"/>
  <c r="L248" i="195" s="1"/>
  <c r="L157" i="194"/>
  <c r="L33" i="194" s="1"/>
  <c r="L246" i="194"/>
  <c r="L23" i="194" s="1"/>
  <c r="L261" i="194"/>
  <c r="L39" i="194" s="1"/>
  <c r="L54" i="194"/>
  <c r="J53" i="194"/>
  <c r="J56" i="194"/>
  <c r="J52" i="194"/>
  <c r="J114" i="194"/>
  <c r="L190" i="194"/>
  <c r="L19" i="194" s="1"/>
  <c r="J51" i="194"/>
  <c r="J158" i="194"/>
  <c r="J220" i="194"/>
  <c r="J20" i="193"/>
  <c r="J220" i="193"/>
  <c r="J52" i="193"/>
  <c r="L232" i="193"/>
  <c r="L22" i="193" s="1"/>
  <c r="L54" i="193" s="1"/>
  <c r="L247" i="193"/>
  <c r="L38" i="193" s="1"/>
  <c r="H19" i="193"/>
  <c r="J51" i="193"/>
  <c r="H18" i="193"/>
  <c r="J18" i="193"/>
  <c r="J50" i="193" s="1"/>
  <c r="L157" i="193"/>
  <c r="L33" i="193" s="1"/>
  <c r="J114" i="193"/>
  <c r="H27" i="193"/>
  <c r="H29" i="193" s="1"/>
  <c r="K68" i="193"/>
  <c r="J55" i="193"/>
  <c r="H68" i="193"/>
  <c r="J42" i="193"/>
  <c r="J44" i="193" s="1"/>
  <c r="J49" i="193"/>
  <c r="J54" i="193"/>
  <c r="L55" i="193"/>
  <c r="J68" i="193"/>
  <c r="J14" i="193" s="1"/>
  <c r="L67" i="193"/>
  <c r="L75" i="193"/>
  <c r="L79" i="193"/>
  <c r="L83" i="193"/>
  <c r="L87" i="193"/>
  <c r="L91" i="193"/>
  <c r="L95" i="193"/>
  <c r="L99" i="193"/>
  <c r="L103" i="193"/>
  <c r="L107" i="193"/>
  <c r="L111" i="193"/>
  <c r="L156" i="193"/>
  <c r="L18" i="193" s="1"/>
  <c r="L50" i="193" s="1"/>
  <c r="L119" i="194"/>
  <c r="L123" i="194"/>
  <c r="L127" i="194"/>
  <c r="L131" i="194"/>
  <c r="L135" i="194"/>
  <c r="L139" i="194"/>
  <c r="L143" i="194"/>
  <c r="L147" i="194"/>
  <c r="L151" i="194"/>
  <c r="L155" i="194"/>
  <c r="L194" i="194"/>
  <c r="L198" i="194"/>
  <c r="L202" i="194"/>
  <c r="L238" i="194"/>
  <c r="L242" i="194"/>
  <c r="J158" i="195"/>
  <c r="L239" i="195"/>
  <c r="L243" i="195"/>
  <c r="L66" i="193"/>
  <c r="L74" i="193"/>
  <c r="L78" i="193"/>
  <c r="L82" i="193"/>
  <c r="L86" i="193"/>
  <c r="L90" i="193"/>
  <c r="L94" i="193"/>
  <c r="L98" i="193"/>
  <c r="L102" i="193"/>
  <c r="L106" i="193"/>
  <c r="L110" i="193"/>
  <c r="L158" i="193"/>
  <c r="L182" i="193"/>
  <c r="L186" i="193"/>
  <c r="L208" i="193"/>
  <c r="L212" i="193"/>
  <c r="L216" i="193"/>
  <c r="L111" i="195"/>
  <c r="J114" i="195"/>
  <c r="L118" i="195"/>
  <c r="L122" i="195"/>
  <c r="L126" i="195"/>
  <c r="L130" i="195"/>
  <c r="L134" i="195"/>
  <c r="L138" i="195"/>
  <c r="L142" i="195"/>
  <c r="L146" i="195"/>
  <c r="L150" i="195"/>
  <c r="L154" i="195"/>
  <c r="L161" i="195"/>
  <c r="L165" i="195"/>
  <c r="L169" i="195"/>
  <c r="L173" i="195"/>
  <c r="L177" i="195"/>
  <c r="L181" i="195"/>
  <c r="L185" i="195"/>
  <c r="L189" i="195"/>
  <c r="L250" i="195"/>
  <c r="L254" i="195"/>
  <c r="L258" i="195"/>
  <c r="L211" i="193"/>
  <c r="L215" i="193"/>
  <c r="L219" i="193"/>
  <c r="L36" i="193" s="1"/>
  <c r="L238" i="193"/>
  <c r="J248" i="193"/>
  <c r="L261" i="193"/>
  <c r="L39" i="193" s="1"/>
  <c r="J27" i="194"/>
  <c r="J29" i="194" s="1"/>
  <c r="N48" i="181" s="1"/>
  <c r="J42" i="194"/>
  <c r="J44" i="194" s="1"/>
  <c r="N50" i="181" s="1"/>
  <c r="L64" i="194"/>
  <c r="L68" i="194" s="1"/>
  <c r="L14" i="194" s="1"/>
  <c r="S46" i="181" s="1"/>
  <c r="L82" i="194"/>
  <c r="L86" i="194"/>
  <c r="L90" i="194"/>
  <c r="L94" i="194"/>
  <c r="L98" i="194"/>
  <c r="L102" i="194"/>
  <c r="L106" i="194"/>
  <c r="L110" i="194"/>
  <c r="J192" i="194"/>
  <c r="L117" i="195"/>
  <c r="L121" i="195"/>
  <c r="L125" i="195"/>
  <c r="L129" i="195"/>
  <c r="L133" i="195"/>
  <c r="L137" i="195"/>
  <c r="L141" i="195"/>
  <c r="L145" i="195"/>
  <c r="L149" i="195"/>
  <c r="L153" i="195"/>
  <c r="L157" i="195"/>
  <c r="L33" i="195" s="1"/>
  <c r="L160" i="195"/>
  <c r="L164" i="195"/>
  <c r="L168" i="195"/>
  <c r="L172" i="195"/>
  <c r="L196" i="195"/>
  <c r="L200" i="195"/>
  <c r="L204" i="195"/>
  <c r="L20" i="195" s="1"/>
  <c r="L211" i="195"/>
  <c r="L215" i="195"/>
  <c r="L219" i="195"/>
  <c r="L36" i="195" s="1"/>
  <c r="L222" i="195"/>
  <c r="L226" i="195"/>
  <c r="L230" i="195"/>
  <c r="L237" i="195"/>
  <c r="L241" i="195"/>
  <c r="L245" i="195"/>
  <c r="H114" i="193"/>
  <c r="L225" i="193"/>
  <c r="L229" i="193"/>
  <c r="L252" i="193"/>
  <c r="H54" i="194"/>
  <c r="L81" i="194"/>
  <c r="L85" i="194"/>
  <c r="L89" i="194"/>
  <c r="L93" i="194"/>
  <c r="L97" i="194"/>
  <c r="L101" i="194"/>
  <c r="L105" i="194"/>
  <c r="L109" i="194"/>
  <c r="L116" i="194"/>
  <c r="L120" i="194"/>
  <c r="L124" i="194"/>
  <c r="L128" i="194"/>
  <c r="L132" i="194"/>
  <c r="L136" i="194"/>
  <c r="L140" i="194"/>
  <c r="L144" i="194"/>
  <c r="L148" i="194"/>
  <c r="L152" i="194"/>
  <c r="H158" i="194"/>
  <c r="L211" i="194"/>
  <c r="L215" i="194"/>
  <c r="L219" i="194"/>
  <c r="L36" i="194" s="1"/>
  <c r="L250" i="194"/>
  <c r="L254" i="194"/>
  <c r="L258" i="194"/>
  <c r="L108" i="195"/>
  <c r="L112" i="195"/>
  <c r="L17" i="195" s="1"/>
  <c r="L110" i="195"/>
  <c r="H114" i="195"/>
  <c r="H158" i="195"/>
  <c r="L158" i="195" s="1"/>
  <c r="H192" i="195"/>
  <c r="L176" i="195"/>
  <c r="L180" i="195"/>
  <c r="L184" i="195"/>
  <c r="L188" i="195"/>
  <c r="L197" i="195"/>
  <c r="L201" i="195"/>
  <c r="L205" i="195"/>
  <c r="L35" i="195" s="1"/>
  <c r="L52" i="195" s="1"/>
  <c r="L210" i="195"/>
  <c r="L214" i="195"/>
  <c r="L218" i="195"/>
  <c r="L21" i="195" s="1"/>
  <c r="L223" i="195"/>
  <c r="L227" i="195"/>
  <c r="L231" i="195"/>
  <c r="L236" i="195"/>
  <c r="L240" i="195"/>
  <c r="L244" i="195"/>
  <c r="L253" i="195"/>
  <c r="L257" i="195"/>
  <c r="H234" i="195"/>
  <c r="L234" i="195" s="1"/>
  <c r="L260" i="195"/>
  <c r="L24" i="195" s="1"/>
  <c r="L56" i="195" s="1"/>
  <c r="H56" i="195" s="1"/>
  <c r="H262" i="195"/>
  <c r="L262" i="195" s="1"/>
  <c r="L174" i="195"/>
  <c r="L178" i="195"/>
  <c r="L182" i="195"/>
  <c r="L186" i="195"/>
  <c r="L190" i="195"/>
  <c r="L19" i="195" s="1"/>
  <c r="L51" i="195" s="1"/>
  <c r="H51" i="195" s="1"/>
  <c r="L195" i="195"/>
  <c r="L199" i="195"/>
  <c r="L203" i="195"/>
  <c r="L208" i="195"/>
  <c r="L212" i="195"/>
  <c r="L216" i="195"/>
  <c r="H220" i="195"/>
  <c r="L220" i="195" s="1"/>
  <c r="L225" i="195"/>
  <c r="L229" i="195"/>
  <c r="L233" i="195"/>
  <c r="L37" i="195" s="1"/>
  <c r="L54" i="195" s="1"/>
  <c r="H54" i="195" s="1"/>
  <c r="L238" i="195"/>
  <c r="L242" i="195"/>
  <c r="L246" i="195"/>
  <c r="L23" i="195" s="1"/>
  <c r="L251" i="195"/>
  <c r="L255" i="195"/>
  <c r="L259" i="195"/>
  <c r="H206" i="195"/>
  <c r="L206" i="195" s="1"/>
  <c r="J55" i="194"/>
  <c r="J50" i="194"/>
  <c r="H114" i="194"/>
  <c r="L113" i="194"/>
  <c r="L32" i="194" s="1"/>
  <c r="H32" i="194"/>
  <c r="H42" i="194" s="1"/>
  <c r="H44" i="194" s="1"/>
  <c r="I50" i="181" s="1"/>
  <c r="L176" i="194"/>
  <c r="L180" i="194"/>
  <c r="L184" i="194"/>
  <c r="L188" i="194"/>
  <c r="H192" i="194"/>
  <c r="L192" i="194" s="1"/>
  <c r="L197" i="194"/>
  <c r="L201" i="194"/>
  <c r="L205" i="194"/>
  <c r="L35" i="194" s="1"/>
  <c r="L210" i="194"/>
  <c r="L214" i="194"/>
  <c r="L218" i="194"/>
  <c r="L21" i="194" s="1"/>
  <c r="L53" i="194" s="1"/>
  <c r="H53" i="194" s="1"/>
  <c r="L223" i="194"/>
  <c r="L227" i="194"/>
  <c r="L231" i="194"/>
  <c r="L236" i="194"/>
  <c r="L240" i="194"/>
  <c r="L244" i="194"/>
  <c r="H248" i="194"/>
  <c r="L248" i="194" s="1"/>
  <c r="L253" i="194"/>
  <c r="L257" i="194"/>
  <c r="L175" i="194"/>
  <c r="L179" i="194"/>
  <c r="L183" i="194"/>
  <c r="L187" i="194"/>
  <c r="L191" i="194"/>
  <c r="L34" i="194" s="1"/>
  <c r="L51" i="194" s="1"/>
  <c r="H51" i="194" s="1"/>
  <c r="L196" i="194"/>
  <c r="L200" i="194"/>
  <c r="L204" i="194"/>
  <c r="L20" i="194" s="1"/>
  <c r="L52" i="194" s="1"/>
  <c r="L209" i="194"/>
  <c r="L213" i="194"/>
  <c r="L217" i="194"/>
  <c r="L222" i="194"/>
  <c r="L226" i="194"/>
  <c r="L230" i="194"/>
  <c r="H234" i="194"/>
  <c r="L234" i="194" s="1"/>
  <c r="L239" i="194"/>
  <c r="L243" i="194"/>
  <c r="L247" i="194"/>
  <c r="L38" i="194" s="1"/>
  <c r="L55" i="194" s="1"/>
  <c r="L252" i="194"/>
  <c r="L256" i="194"/>
  <c r="L260" i="194"/>
  <c r="L24" i="194" s="1"/>
  <c r="L56" i="194" s="1"/>
  <c r="H56" i="194" s="1"/>
  <c r="L156" i="194"/>
  <c r="L18" i="194" s="1"/>
  <c r="L50" i="194" s="1"/>
  <c r="L195" i="194"/>
  <c r="L199" i="194"/>
  <c r="L203" i="194"/>
  <c r="L208" i="194"/>
  <c r="L212" i="194"/>
  <c r="L216" i="194"/>
  <c r="H220" i="194"/>
  <c r="L220" i="194" s="1"/>
  <c r="L206" i="194"/>
  <c r="H262" i="194"/>
  <c r="L262" i="194" s="1"/>
  <c r="H50" i="193"/>
  <c r="H32" i="193"/>
  <c r="H42" i="193" s="1"/>
  <c r="H44" i="193" s="1"/>
  <c r="L176" i="193"/>
  <c r="L180" i="193"/>
  <c r="L184" i="193"/>
  <c r="L188" i="193"/>
  <c r="H192" i="193"/>
  <c r="L192" i="193" s="1"/>
  <c r="L197" i="193"/>
  <c r="L201" i="193"/>
  <c r="L205" i="193"/>
  <c r="L35" i="193" s="1"/>
  <c r="L210" i="193"/>
  <c r="L214" i="193"/>
  <c r="L218" i="193"/>
  <c r="L21" i="193" s="1"/>
  <c r="L223" i="193"/>
  <c r="L227" i="193"/>
  <c r="L231" i="193"/>
  <c r="L236" i="193"/>
  <c r="L240" i="193"/>
  <c r="L244" i="193"/>
  <c r="H248" i="193"/>
  <c r="L248" i="193" s="1"/>
  <c r="L253" i="193"/>
  <c r="L257" i="193"/>
  <c r="L175" i="193"/>
  <c r="L179" i="193"/>
  <c r="L183" i="193"/>
  <c r="L187" i="193"/>
  <c r="L191" i="193"/>
  <c r="L34" i="193" s="1"/>
  <c r="L51" i="193" s="1"/>
  <c r="L196" i="193"/>
  <c r="L200" i="193"/>
  <c r="L204" i="193"/>
  <c r="L20" i="193" s="1"/>
  <c r="L52" i="193" s="1"/>
  <c r="L209" i="193"/>
  <c r="L213" i="193"/>
  <c r="L217" i="193"/>
  <c r="L222" i="193"/>
  <c r="L226" i="193"/>
  <c r="L230" i="193"/>
  <c r="H234" i="193"/>
  <c r="L234" i="193" s="1"/>
  <c r="L239" i="193"/>
  <c r="L243" i="193"/>
  <c r="L256" i="193"/>
  <c r="L260" i="193"/>
  <c r="L24" i="193" s="1"/>
  <c r="H262" i="193"/>
  <c r="L262" i="193" s="1"/>
  <c r="L64" i="193"/>
  <c r="L68" i="193" s="1"/>
  <c r="L14" i="193" s="1"/>
  <c r="L112" i="193"/>
  <c r="L17" i="193" s="1"/>
  <c r="H220" i="193"/>
  <c r="L220" i="193" s="1"/>
  <c r="H206" i="193"/>
  <c r="L206" i="193" s="1"/>
  <c r="J14" i="194" l="1"/>
  <c r="N46" i="181" s="1"/>
  <c r="H51" i="193"/>
  <c r="H52" i="194"/>
  <c r="L192" i="195"/>
  <c r="L114" i="193"/>
  <c r="I46" i="181"/>
  <c r="L55" i="195"/>
  <c r="H55" i="195" s="1"/>
  <c r="H52" i="195"/>
  <c r="L158" i="194"/>
  <c r="L50" i="195"/>
  <c r="J27" i="195"/>
  <c r="J29" i="195" s="1"/>
  <c r="N61" i="181" s="1"/>
  <c r="J56" i="193"/>
  <c r="J59" i="193" s="1"/>
  <c r="J61" i="193" s="1"/>
  <c r="L68" i="195"/>
  <c r="L14" i="195" s="1"/>
  <c r="S59" i="181" s="1"/>
  <c r="H52" i="193"/>
  <c r="L53" i="195"/>
  <c r="H53" i="195" s="1"/>
  <c r="H46" i="195"/>
  <c r="I65" i="181" s="1"/>
  <c r="H55" i="193"/>
  <c r="H50" i="195"/>
  <c r="L114" i="194"/>
  <c r="L114" i="195"/>
  <c r="J59" i="195"/>
  <c r="J61" i="195" s="1"/>
  <c r="J46" i="195"/>
  <c r="N65" i="181" s="1"/>
  <c r="J59" i="194"/>
  <c r="J61" i="194" s="1"/>
  <c r="J46" i="194"/>
  <c r="N52" i="181" s="1"/>
  <c r="L56" i="193"/>
  <c r="H56" i="193" s="1"/>
  <c r="L53" i="193"/>
  <c r="H53" i="193" s="1"/>
  <c r="H54" i="193"/>
  <c r="L42" i="193"/>
  <c r="L44" i="193" s="1"/>
  <c r="H46" i="193"/>
  <c r="H46" i="194"/>
  <c r="I52" i="181" s="1"/>
  <c r="J46" i="193"/>
  <c r="P39" i="181" s="1"/>
  <c r="L27" i="195"/>
  <c r="L29" i="195" s="1"/>
  <c r="L49" i="195"/>
  <c r="L42" i="195"/>
  <c r="L44" i="195" s="1"/>
  <c r="S63" i="181" s="1"/>
  <c r="H55" i="194"/>
  <c r="L27" i="194"/>
  <c r="L29" i="194" s="1"/>
  <c r="L49" i="194"/>
  <c r="L42" i="194"/>
  <c r="L44" i="194" s="1"/>
  <c r="S50" i="181" s="1"/>
  <c r="H50" i="194"/>
  <c r="L49" i="193"/>
  <c r="L27" i="193"/>
  <c r="L29" i="193" s="1"/>
  <c r="L46" i="193" l="1"/>
  <c r="L46" i="194"/>
  <c r="S52" i="181" s="1"/>
  <c r="S48" i="181"/>
  <c r="L46" i="195"/>
  <c r="S65" i="181" s="1"/>
  <c r="S61" i="181"/>
  <c r="L59" i="195"/>
  <c r="L61" i="195" s="1"/>
  <c r="H49" i="195"/>
  <c r="H59" i="195" s="1"/>
  <c r="H61" i="195" s="1"/>
  <c r="L59" i="194"/>
  <c r="L61" i="194" s="1"/>
  <c r="H49" i="194"/>
  <c r="H59" i="194" s="1"/>
  <c r="H61" i="194" s="1"/>
  <c r="L59" i="193"/>
  <c r="L61" i="193" s="1"/>
  <c r="H49" i="193"/>
  <c r="H59" i="193" s="1"/>
  <c r="H61" i="193" s="1"/>
  <c r="J93" i="174" l="1"/>
  <c r="J92" i="174"/>
  <c r="D93" i="174"/>
  <c r="D92" i="174"/>
  <c r="J112" i="166" l="1"/>
  <c r="J17" i="166" s="1"/>
  <c r="H112" i="166"/>
  <c r="H17" i="166" s="1"/>
  <c r="H64" i="166"/>
  <c r="H65" i="166"/>
  <c r="AF80" i="187"/>
  <c r="AF79" i="187"/>
  <c r="AC79" i="187"/>
  <c r="Z80" i="187"/>
  <c r="Z79" i="187"/>
  <c r="K262" i="166" l="1"/>
  <c r="K261" i="166"/>
  <c r="J261" i="166"/>
  <c r="J39" i="166" s="1"/>
  <c r="H261" i="166"/>
  <c r="K260" i="166"/>
  <c r="J260" i="166"/>
  <c r="H260" i="166"/>
  <c r="H24" i="166" s="1"/>
  <c r="K259" i="166"/>
  <c r="J259" i="166"/>
  <c r="H259" i="166"/>
  <c r="L259" i="166" s="1"/>
  <c r="K258" i="166"/>
  <c r="J258" i="166"/>
  <c r="H258" i="166"/>
  <c r="K257" i="166"/>
  <c r="J257" i="166"/>
  <c r="H257" i="166"/>
  <c r="K256" i="166"/>
  <c r="J256" i="166"/>
  <c r="H256" i="166"/>
  <c r="K255" i="166"/>
  <c r="J255" i="166"/>
  <c r="H255" i="166"/>
  <c r="L255" i="166" s="1"/>
  <c r="K254" i="166"/>
  <c r="J254" i="166"/>
  <c r="H254" i="166"/>
  <c r="K253" i="166"/>
  <c r="J253" i="166"/>
  <c r="H253" i="166"/>
  <c r="K252" i="166"/>
  <c r="J252" i="166"/>
  <c r="H252" i="166"/>
  <c r="K251" i="166"/>
  <c r="J251" i="166"/>
  <c r="H251" i="166"/>
  <c r="L251" i="166" s="1"/>
  <c r="K250" i="166"/>
  <c r="J250" i="166"/>
  <c r="H250" i="166"/>
  <c r="K248" i="166"/>
  <c r="K247" i="166"/>
  <c r="J247" i="166"/>
  <c r="H247" i="166"/>
  <c r="H38" i="166" s="1"/>
  <c r="K246" i="166"/>
  <c r="J246" i="166"/>
  <c r="J23" i="166" s="1"/>
  <c r="H246" i="166"/>
  <c r="K245" i="166"/>
  <c r="J245" i="166"/>
  <c r="H245" i="166"/>
  <c r="K244" i="166"/>
  <c r="J244" i="166"/>
  <c r="H244" i="166"/>
  <c r="K243" i="166"/>
  <c r="J243" i="166"/>
  <c r="H243" i="166"/>
  <c r="K242" i="166"/>
  <c r="J242" i="166"/>
  <c r="H242" i="166"/>
  <c r="L242" i="166" s="1"/>
  <c r="K241" i="166"/>
  <c r="J241" i="166"/>
  <c r="H241" i="166"/>
  <c r="K240" i="166"/>
  <c r="J240" i="166"/>
  <c r="H240" i="166"/>
  <c r="K239" i="166"/>
  <c r="J239" i="166"/>
  <c r="H239" i="166"/>
  <c r="K238" i="166"/>
  <c r="J238" i="166"/>
  <c r="H238" i="166"/>
  <c r="L238" i="166" s="1"/>
  <c r="K237" i="166"/>
  <c r="J237" i="166"/>
  <c r="H237" i="166"/>
  <c r="K236" i="166"/>
  <c r="J236" i="166"/>
  <c r="H236" i="166"/>
  <c r="K234" i="166"/>
  <c r="J234" i="166"/>
  <c r="K233" i="166"/>
  <c r="J233" i="166"/>
  <c r="J37" i="166" s="1"/>
  <c r="H233" i="166"/>
  <c r="K232" i="166"/>
  <c r="J232" i="166"/>
  <c r="J22" i="166" s="1"/>
  <c r="H232" i="166"/>
  <c r="H22" i="166" s="1"/>
  <c r="K231" i="166"/>
  <c r="J231" i="166"/>
  <c r="H231" i="166"/>
  <c r="K230" i="166"/>
  <c r="J230" i="166"/>
  <c r="H230" i="166"/>
  <c r="K229" i="166"/>
  <c r="J229" i="166"/>
  <c r="H229" i="166"/>
  <c r="L229" i="166" s="1"/>
  <c r="K228" i="166"/>
  <c r="J228" i="166"/>
  <c r="H228" i="166"/>
  <c r="K227" i="166"/>
  <c r="J227" i="166"/>
  <c r="H227" i="166"/>
  <c r="K226" i="166"/>
  <c r="J226" i="166"/>
  <c r="H226" i="166"/>
  <c r="K225" i="166"/>
  <c r="J225" i="166"/>
  <c r="H225" i="166"/>
  <c r="L225" i="166" s="1"/>
  <c r="K224" i="166"/>
  <c r="J224" i="166"/>
  <c r="H224" i="166"/>
  <c r="K223" i="166"/>
  <c r="J223" i="166"/>
  <c r="H223" i="166"/>
  <c r="K222" i="166"/>
  <c r="J222" i="166"/>
  <c r="H222" i="166"/>
  <c r="K220" i="166"/>
  <c r="K219" i="166"/>
  <c r="J219" i="166"/>
  <c r="J36" i="166" s="1"/>
  <c r="H219" i="166"/>
  <c r="H36" i="166" s="1"/>
  <c r="K218" i="166"/>
  <c r="J218" i="166"/>
  <c r="H218" i="166"/>
  <c r="K217" i="166"/>
  <c r="J217" i="166"/>
  <c r="H217" i="166"/>
  <c r="K216" i="166"/>
  <c r="J216" i="166"/>
  <c r="H216" i="166"/>
  <c r="K215" i="166"/>
  <c r="J215" i="166"/>
  <c r="H215" i="166"/>
  <c r="K214" i="166"/>
  <c r="J214" i="166"/>
  <c r="H214" i="166"/>
  <c r="L214" i="166" s="1"/>
  <c r="K213" i="166"/>
  <c r="J213" i="166"/>
  <c r="H213" i="166"/>
  <c r="K212" i="166"/>
  <c r="J212" i="166"/>
  <c r="H212" i="166"/>
  <c r="K211" i="166"/>
  <c r="J211" i="166"/>
  <c r="H211" i="166"/>
  <c r="K210" i="166"/>
  <c r="J210" i="166"/>
  <c r="H210" i="166"/>
  <c r="L210" i="166" s="1"/>
  <c r="K209" i="166"/>
  <c r="J209" i="166"/>
  <c r="H209" i="166"/>
  <c r="K208" i="166"/>
  <c r="J208" i="166"/>
  <c r="H208" i="166"/>
  <c r="K206" i="166"/>
  <c r="K205" i="166"/>
  <c r="J205" i="166"/>
  <c r="J35" i="166" s="1"/>
  <c r="H205" i="166"/>
  <c r="K204" i="166"/>
  <c r="J204" i="166"/>
  <c r="H204" i="166"/>
  <c r="H20" i="166" s="1"/>
  <c r="K203" i="166"/>
  <c r="J203" i="166"/>
  <c r="H203" i="166"/>
  <c r="L203" i="166" s="1"/>
  <c r="K202" i="166"/>
  <c r="J202" i="166"/>
  <c r="H202" i="166"/>
  <c r="K201" i="166"/>
  <c r="J201" i="166"/>
  <c r="H201" i="166"/>
  <c r="K200" i="166"/>
  <c r="J200" i="166"/>
  <c r="H200" i="166"/>
  <c r="K199" i="166"/>
  <c r="J199" i="166"/>
  <c r="H199" i="166"/>
  <c r="L199" i="166" s="1"/>
  <c r="K198" i="166"/>
  <c r="J198" i="166"/>
  <c r="H198" i="166"/>
  <c r="K197" i="166"/>
  <c r="J197" i="166"/>
  <c r="H197" i="166"/>
  <c r="K196" i="166"/>
  <c r="J196" i="166"/>
  <c r="H196" i="166"/>
  <c r="K195" i="166"/>
  <c r="J195" i="166"/>
  <c r="H195" i="166"/>
  <c r="L195" i="166" s="1"/>
  <c r="K194" i="166"/>
  <c r="J194" i="166"/>
  <c r="H194" i="166"/>
  <c r="K192" i="166"/>
  <c r="K191" i="166"/>
  <c r="J191" i="166"/>
  <c r="H191" i="166"/>
  <c r="H34" i="166" s="1"/>
  <c r="K190" i="166"/>
  <c r="J190" i="166"/>
  <c r="J19" i="166" s="1"/>
  <c r="H190" i="166"/>
  <c r="K189" i="166"/>
  <c r="J189" i="166"/>
  <c r="H189" i="166"/>
  <c r="K188" i="166"/>
  <c r="J188" i="166"/>
  <c r="H188" i="166"/>
  <c r="L188" i="166" s="1"/>
  <c r="K187" i="166"/>
  <c r="J187" i="166"/>
  <c r="H187" i="166"/>
  <c r="K186" i="166"/>
  <c r="J186" i="166"/>
  <c r="H186" i="166"/>
  <c r="K185" i="166"/>
  <c r="J185" i="166"/>
  <c r="H185" i="166"/>
  <c r="K184" i="166"/>
  <c r="J184" i="166"/>
  <c r="H184" i="166"/>
  <c r="L184" i="166" s="1"/>
  <c r="K183" i="166"/>
  <c r="J183" i="166"/>
  <c r="H183" i="166"/>
  <c r="K182" i="166"/>
  <c r="J182" i="166"/>
  <c r="H182" i="166"/>
  <c r="K181" i="166"/>
  <c r="J181" i="166"/>
  <c r="H181" i="166"/>
  <c r="K180" i="166"/>
  <c r="J180" i="166"/>
  <c r="H180" i="166"/>
  <c r="L180" i="166" s="1"/>
  <c r="K179" i="166"/>
  <c r="J179" i="166"/>
  <c r="H179" i="166"/>
  <c r="K178" i="166"/>
  <c r="J178" i="166"/>
  <c r="H178" i="166"/>
  <c r="K177" i="166"/>
  <c r="J177" i="166"/>
  <c r="H177" i="166"/>
  <c r="K176" i="166"/>
  <c r="J176" i="166"/>
  <c r="H176" i="166"/>
  <c r="L176" i="166" s="1"/>
  <c r="K175" i="166"/>
  <c r="J175" i="166"/>
  <c r="H175" i="166"/>
  <c r="K174" i="166"/>
  <c r="J174" i="166"/>
  <c r="H174" i="166"/>
  <c r="K173" i="166"/>
  <c r="J173" i="166"/>
  <c r="H173" i="166"/>
  <c r="K172" i="166"/>
  <c r="J172" i="166"/>
  <c r="H172" i="166"/>
  <c r="L172" i="166" s="1"/>
  <c r="K171" i="166"/>
  <c r="J171" i="166"/>
  <c r="H171" i="166"/>
  <c r="L171" i="166" s="1"/>
  <c r="K170" i="166"/>
  <c r="J170" i="166"/>
  <c r="H170" i="166"/>
  <c r="K169" i="166"/>
  <c r="J169" i="166"/>
  <c r="H169" i="166"/>
  <c r="K168" i="166"/>
  <c r="J168" i="166"/>
  <c r="H168" i="166"/>
  <c r="L168" i="166" s="1"/>
  <c r="K167" i="166"/>
  <c r="J167" i="166"/>
  <c r="H167" i="166"/>
  <c r="K166" i="166"/>
  <c r="J166" i="166"/>
  <c r="H166" i="166"/>
  <c r="K165" i="166"/>
  <c r="J165" i="166"/>
  <c r="H165" i="166"/>
  <c r="K164" i="166"/>
  <c r="J164" i="166"/>
  <c r="H164" i="166"/>
  <c r="L164" i="166" s="1"/>
  <c r="K163" i="166"/>
  <c r="J163" i="166"/>
  <c r="H163" i="166"/>
  <c r="K162" i="166"/>
  <c r="J162" i="166"/>
  <c r="H162" i="166"/>
  <c r="K161" i="166"/>
  <c r="J161" i="166"/>
  <c r="H161" i="166"/>
  <c r="K160" i="166"/>
  <c r="J160" i="166"/>
  <c r="H160" i="166"/>
  <c r="L160" i="166" s="1"/>
  <c r="K158" i="166"/>
  <c r="K157" i="166"/>
  <c r="J157" i="166"/>
  <c r="J33" i="166" s="1"/>
  <c r="H157" i="166"/>
  <c r="H33" i="166" s="1"/>
  <c r="K156" i="166"/>
  <c r="J156" i="166"/>
  <c r="H156" i="166"/>
  <c r="L156" i="166" s="1"/>
  <c r="L18" i="166" s="1"/>
  <c r="K155" i="166"/>
  <c r="J155" i="166"/>
  <c r="H155" i="166"/>
  <c r="K154" i="166"/>
  <c r="J154" i="166"/>
  <c r="H154" i="166"/>
  <c r="K153" i="166"/>
  <c r="J153" i="166"/>
  <c r="H153" i="166"/>
  <c r="L153" i="166" s="1"/>
  <c r="K152" i="166"/>
  <c r="J152" i="166"/>
  <c r="H152" i="166"/>
  <c r="L152" i="166" s="1"/>
  <c r="K151" i="166"/>
  <c r="J151" i="166"/>
  <c r="H151" i="166"/>
  <c r="K150" i="166"/>
  <c r="J150" i="166"/>
  <c r="H150" i="166"/>
  <c r="K149" i="166"/>
  <c r="J149" i="166"/>
  <c r="H149" i="166"/>
  <c r="L149" i="166" s="1"/>
  <c r="K148" i="166"/>
  <c r="J148" i="166"/>
  <c r="H148" i="166"/>
  <c r="L148" i="166" s="1"/>
  <c r="K147" i="166"/>
  <c r="J147" i="166"/>
  <c r="H147" i="166"/>
  <c r="K146" i="166"/>
  <c r="J146" i="166"/>
  <c r="H146" i="166"/>
  <c r="K145" i="166"/>
  <c r="J145" i="166"/>
  <c r="H145" i="166"/>
  <c r="L145" i="166" s="1"/>
  <c r="K144" i="166"/>
  <c r="J144" i="166"/>
  <c r="H144" i="166"/>
  <c r="L144" i="166" s="1"/>
  <c r="K143" i="166"/>
  <c r="J143" i="166"/>
  <c r="H143" i="166"/>
  <c r="K142" i="166"/>
  <c r="J142" i="166"/>
  <c r="H142" i="166"/>
  <c r="K141" i="166"/>
  <c r="J141" i="166"/>
  <c r="H141" i="166"/>
  <c r="L141" i="166" s="1"/>
  <c r="K140" i="166"/>
  <c r="J140" i="166"/>
  <c r="H140" i="166"/>
  <c r="L140" i="166" s="1"/>
  <c r="K139" i="166"/>
  <c r="J139" i="166"/>
  <c r="H139" i="166"/>
  <c r="K138" i="166"/>
  <c r="J138" i="166"/>
  <c r="H138" i="166"/>
  <c r="K137" i="166"/>
  <c r="J137" i="166"/>
  <c r="H137" i="166"/>
  <c r="L137" i="166" s="1"/>
  <c r="K136" i="166"/>
  <c r="J136" i="166"/>
  <c r="H136" i="166"/>
  <c r="L136" i="166" s="1"/>
  <c r="K135" i="166"/>
  <c r="J135" i="166"/>
  <c r="H135" i="166"/>
  <c r="K134" i="166"/>
  <c r="J134" i="166"/>
  <c r="H134" i="166"/>
  <c r="K133" i="166"/>
  <c r="J133" i="166"/>
  <c r="H133" i="166"/>
  <c r="L133" i="166" s="1"/>
  <c r="K132" i="166"/>
  <c r="J132" i="166"/>
  <c r="H132" i="166"/>
  <c r="L132" i="166" s="1"/>
  <c r="K131" i="166"/>
  <c r="J131" i="166"/>
  <c r="H131" i="166"/>
  <c r="K130" i="166"/>
  <c r="J130" i="166"/>
  <c r="H130" i="166"/>
  <c r="K129" i="166"/>
  <c r="J129" i="166"/>
  <c r="H129" i="166"/>
  <c r="L129" i="166" s="1"/>
  <c r="K128" i="166"/>
  <c r="J128" i="166"/>
  <c r="H128" i="166"/>
  <c r="L128" i="166" s="1"/>
  <c r="K127" i="166"/>
  <c r="J127" i="166"/>
  <c r="H127" i="166"/>
  <c r="K126" i="166"/>
  <c r="J126" i="166"/>
  <c r="H126" i="166"/>
  <c r="K125" i="166"/>
  <c r="J125" i="166"/>
  <c r="H125" i="166"/>
  <c r="L125" i="166" s="1"/>
  <c r="K124" i="166"/>
  <c r="J124" i="166"/>
  <c r="H124" i="166"/>
  <c r="L124" i="166" s="1"/>
  <c r="K123" i="166"/>
  <c r="J123" i="166"/>
  <c r="H123" i="166"/>
  <c r="K122" i="166"/>
  <c r="J122" i="166"/>
  <c r="H122" i="166"/>
  <c r="K121" i="166"/>
  <c r="J121" i="166"/>
  <c r="H121" i="166"/>
  <c r="L121" i="166" s="1"/>
  <c r="K120" i="166"/>
  <c r="J120" i="166"/>
  <c r="H120" i="166"/>
  <c r="L120" i="166" s="1"/>
  <c r="K119" i="166"/>
  <c r="J119" i="166"/>
  <c r="H119" i="166"/>
  <c r="K118" i="166"/>
  <c r="J118" i="166"/>
  <c r="H118" i="166"/>
  <c r="K117" i="166"/>
  <c r="J117" i="166"/>
  <c r="H117" i="166"/>
  <c r="L117" i="166" s="1"/>
  <c r="K116" i="166"/>
  <c r="J116" i="166"/>
  <c r="H116" i="166"/>
  <c r="L116" i="166" s="1"/>
  <c r="K114" i="166"/>
  <c r="K113" i="166"/>
  <c r="J113" i="166"/>
  <c r="H113" i="166"/>
  <c r="H32" i="166" s="1"/>
  <c r="K112" i="166"/>
  <c r="L112" i="166"/>
  <c r="L17" i="166" s="1"/>
  <c r="K111" i="166"/>
  <c r="J111" i="166"/>
  <c r="H111" i="166"/>
  <c r="K110" i="166"/>
  <c r="J110" i="166"/>
  <c r="H110" i="166"/>
  <c r="K109" i="166"/>
  <c r="J109" i="166"/>
  <c r="H109" i="166"/>
  <c r="K108" i="166"/>
  <c r="J108" i="166"/>
  <c r="H108" i="166"/>
  <c r="K107" i="166"/>
  <c r="J107" i="166"/>
  <c r="H107" i="166"/>
  <c r="K106" i="166"/>
  <c r="J106" i="166"/>
  <c r="H106" i="166"/>
  <c r="K105" i="166"/>
  <c r="J105" i="166"/>
  <c r="H105" i="166"/>
  <c r="K104" i="166"/>
  <c r="J104" i="166"/>
  <c r="H104" i="166"/>
  <c r="K103" i="166"/>
  <c r="J103" i="166"/>
  <c r="H103" i="166"/>
  <c r="K102" i="166"/>
  <c r="J102" i="166"/>
  <c r="H102" i="166"/>
  <c r="K101" i="166"/>
  <c r="J101" i="166"/>
  <c r="H101" i="166"/>
  <c r="K100" i="166"/>
  <c r="J100" i="166"/>
  <c r="H100" i="166"/>
  <c r="K99" i="166"/>
  <c r="J99" i="166"/>
  <c r="H99" i="166"/>
  <c r="K98" i="166"/>
  <c r="J98" i="166"/>
  <c r="H98" i="166"/>
  <c r="K97" i="166"/>
  <c r="J97" i="166"/>
  <c r="H97" i="166"/>
  <c r="K96" i="166"/>
  <c r="J96" i="166"/>
  <c r="H96" i="166"/>
  <c r="K95" i="166"/>
  <c r="J95" i="166"/>
  <c r="H95" i="166"/>
  <c r="K94" i="166"/>
  <c r="J94" i="166"/>
  <c r="H94" i="166"/>
  <c r="K93" i="166"/>
  <c r="J93" i="166"/>
  <c r="H93" i="166"/>
  <c r="K92" i="166"/>
  <c r="J92" i="166"/>
  <c r="H92" i="166"/>
  <c r="K91" i="166"/>
  <c r="J91" i="166"/>
  <c r="H91" i="166"/>
  <c r="K90" i="166"/>
  <c r="J90" i="166"/>
  <c r="H90" i="166"/>
  <c r="K89" i="166"/>
  <c r="J89" i="166"/>
  <c r="H89" i="166"/>
  <c r="K88" i="166"/>
  <c r="J88" i="166"/>
  <c r="H88" i="166"/>
  <c r="K87" i="166"/>
  <c r="J87" i="166"/>
  <c r="H87" i="166"/>
  <c r="K86" i="166"/>
  <c r="J86" i="166"/>
  <c r="H86" i="166"/>
  <c r="K85" i="166"/>
  <c r="J85" i="166"/>
  <c r="H85" i="166"/>
  <c r="K84" i="166"/>
  <c r="J84" i="166"/>
  <c r="H84" i="166"/>
  <c r="K83" i="166"/>
  <c r="J83" i="166"/>
  <c r="H83" i="166"/>
  <c r="K82" i="166"/>
  <c r="J82" i="166"/>
  <c r="H82" i="166"/>
  <c r="K81" i="166"/>
  <c r="J81" i="166"/>
  <c r="H81" i="166"/>
  <c r="K80" i="166"/>
  <c r="J80" i="166"/>
  <c r="H80" i="166"/>
  <c r="K79" i="166"/>
  <c r="J79" i="166"/>
  <c r="H79" i="166"/>
  <c r="K78" i="166"/>
  <c r="J78" i="166"/>
  <c r="H78" i="166"/>
  <c r="K77" i="166"/>
  <c r="J77" i="166"/>
  <c r="H77" i="166"/>
  <c r="K76" i="166"/>
  <c r="J76" i="166"/>
  <c r="H76" i="166"/>
  <c r="K75" i="166"/>
  <c r="J75" i="166"/>
  <c r="H75" i="166"/>
  <c r="K74" i="166"/>
  <c r="J74" i="166"/>
  <c r="H74" i="166"/>
  <c r="K73" i="166"/>
  <c r="J73" i="166"/>
  <c r="H73" i="166"/>
  <c r="K72" i="166"/>
  <c r="J72" i="166"/>
  <c r="H72" i="166"/>
  <c r="K67" i="166"/>
  <c r="J67" i="166"/>
  <c r="H67" i="166"/>
  <c r="K66" i="166"/>
  <c r="J66" i="166"/>
  <c r="H66" i="166"/>
  <c r="K65" i="166"/>
  <c r="J65" i="166"/>
  <c r="L65" i="166" s="1"/>
  <c r="K64" i="166"/>
  <c r="J64" i="166"/>
  <c r="L64" i="166" s="1"/>
  <c r="H68" i="166"/>
  <c r="I13" i="181" l="1"/>
  <c r="AJ13" i="181" s="1"/>
  <c r="L163" i="166"/>
  <c r="L167" i="166"/>
  <c r="L66" i="166"/>
  <c r="L74" i="166"/>
  <c r="L78" i="166"/>
  <c r="L82" i="166"/>
  <c r="L94" i="166"/>
  <c r="L98" i="166"/>
  <c r="L102" i="166"/>
  <c r="L106" i="166"/>
  <c r="L110" i="166"/>
  <c r="L119" i="166"/>
  <c r="L123" i="166"/>
  <c r="L127" i="166"/>
  <c r="L131" i="166"/>
  <c r="L135" i="166"/>
  <c r="L139" i="166"/>
  <c r="L143" i="166"/>
  <c r="L147" i="166"/>
  <c r="L151" i="166"/>
  <c r="L155" i="166"/>
  <c r="L162" i="166"/>
  <c r="L166" i="166"/>
  <c r="L170" i="166"/>
  <c r="K68" i="166"/>
  <c r="L86" i="166"/>
  <c r="L90" i="166"/>
  <c r="L118" i="166"/>
  <c r="L122" i="166"/>
  <c r="L126" i="166"/>
  <c r="L130" i="166"/>
  <c r="L134" i="166"/>
  <c r="L138" i="166"/>
  <c r="L142" i="166"/>
  <c r="L146" i="166"/>
  <c r="L150" i="166"/>
  <c r="L154" i="166"/>
  <c r="L161" i="166"/>
  <c r="L165" i="166"/>
  <c r="L169" i="166"/>
  <c r="L113" i="166"/>
  <c r="L32" i="166" s="1"/>
  <c r="L49" i="166" s="1"/>
  <c r="J32" i="166"/>
  <c r="L80" i="166"/>
  <c r="L96" i="166"/>
  <c r="L104" i="166"/>
  <c r="J206" i="166"/>
  <c r="J20" i="166"/>
  <c r="L218" i="166"/>
  <c r="L21" i="166" s="1"/>
  <c r="H21" i="166"/>
  <c r="L246" i="166"/>
  <c r="L23" i="166" s="1"/>
  <c r="H23" i="166"/>
  <c r="J248" i="166"/>
  <c r="J38" i="166"/>
  <c r="L253" i="166"/>
  <c r="L257" i="166"/>
  <c r="L261" i="166"/>
  <c r="L39" i="166" s="1"/>
  <c r="H39" i="166"/>
  <c r="L101" i="166"/>
  <c r="H114" i="166"/>
  <c r="L72" i="166"/>
  <c r="L76" i="166"/>
  <c r="L84" i="166"/>
  <c r="L88" i="166"/>
  <c r="L92" i="166"/>
  <c r="L100" i="166"/>
  <c r="L108" i="166"/>
  <c r="L67" i="166"/>
  <c r="L75" i="166"/>
  <c r="L79" i="166"/>
  <c r="L83" i="166"/>
  <c r="L87" i="166"/>
  <c r="L91" i="166"/>
  <c r="L95" i="166"/>
  <c r="L99" i="166"/>
  <c r="L103" i="166"/>
  <c r="L107" i="166"/>
  <c r="L111" i="166"/>
  <c r="L157" i="166"/>
  <c r="L33" i="166" s="1"/>
  <c r="J220" i="166"/>
  <c r="J21" i="166"/>
  <c r="L233" i="166"/>
  <c r="L37" i="166" s="1"/>
  <c r="H37" i="166"/>
  <c r="H158" i="166"/>
  <c r="H18" i="166"/>
  <c r="L174" i="166"/>
  <c r="L178" i="166"/>
  <c r="L182" i="166"/>
  <c r="L186" i="166"/>
  <c r="L190" i="166"/>
  <c r="L19" i="166" s="1"/>
  <c r="H19" i="166"/>
  <c r="J192" i="166"/>
  <c r="J34" i="166"/>
  <c r="L197" i="166"/>
  <c r="L201" i="166"/>
  <c r="L205" i="166"/>
  <c r="L35" i="166" s="1"/>
  <c r="H35" i="166"/>
  <c r="L208" i="166"/>
  <c r="L212" i="166"/>
  <c r="L216" i="166"/>
  <c r="H220" i="166"/>
  <c r="L220" i="166" s="1"/>
  <c r="L236" i="166"/>
  <c r="L240" i="166"/>
  <c r="L244" i="166"/>
  <c r="J262" i="166"/>
  <c r="J24" i="166"/>
  <c r="L73" i="166"/>
  <c r="L77" i="166"/>
  <c r="L81" i="166"/>
  <c r="L85" i="166"/>
  <c r="L89" i="166"/>
  <c r="L93" i="166"/>
  <c r="L97" i="166"/>
  <c r="L105" i="166"/>
  <c r="L109" i="166"/>
  <c r="J158" i="166"/>
  <c r="L158" i="166" s="1"/>
  <c r="J18" i="166"/>
  <c r="L223" i="166"/>
  <c r="L227" i="166"/>
  <c r="L231" i="166"/>
  <c r="L68" i="166"/>
  <c r="L14" i="166" s="1"/>
  <c r="J114" i="166"/>
  <c r="L175" i="166"/>
  <c r="L179" i="166"/>
  <c r="L183" i="166"/>
  <c r="L187" i="166"/>
  <c r="L191" i="166"/>
  <c r="L34" i="166" s="1"/>
  <c r="L196" i="166"/>
  <c r="L200" i="166"/>
  <c r="L204" i="166"/>
  <c r="L20" i="166" s="1"/>
  <c r="L209" i="166"/>
  <c r="L213" i="166"/>
  <c r="L217" i="166"/>
  <c r="L222" i="166"/>
  <c r="L226" i="166"/>
  <c r="L230" i="166"/>
  <c r="H234" i="166"/>
  <c r="L234" i="166" s="1"/>
  <c r="L239" i="166"/>
  <c r="L243" i="166"/>
  <c r="L247" i="166"/>
  <c r="L38" i="166" s="1"/>
  <c r="L252" i="166"/>
  <c r="L256" i="166"/>
  <c r="L260" i="166"/>
  <c r="L24" i="166" s="1"/>
  <c r="J68" i="166"/>
  <c r="J14" i="166" s="1"/>
  <c r="N13" i="181" s="1"/>
  <c r="L47" i="202" s="1"/>
  <c r="L173" i="166"/>
  <c r="L177" i="166"/>
  <c r="L181" i="166"/>
  <c r="L185" i="166"/>
  <c r="L189" i="166"/>
  <c r="L194" i="166"/>
  <c r="L198" i="166"/>
  <c r="L202" i="166"/>
  <c r="H206" i="166"/>
  <c r="L206" i="166" s="1"/>
  <c r="L211" i="166"/>
  <c r="L215" i="166"/>
  <c r="L219" i="166"/>
  <c r="L36" i="166" s="1"/>
  <c r="L224" i="166"/>
  <c r="L228" i="166"/>
  <c r="L232" i="166"/>
  <c r="L22" i="166" s="1"/>
  <c r="L237" i="166"/>
  <c r="L241" i="166"/>
  <c r="L245" i="166"/>
  <c r="L250" i="166"/>
  <c r="L254" i="166"/>
  <c r="L258" i="166"/>
  <c r="H262" i="166"/>
  <c r="H192" i="166"/>
  <c r="L192" i="166" s="1"/>
  <c r="H248" i="166"/>
  <c r="L248" i="166" s="1"/>
  <c r="P47" i="202" l="1"/>
  <c r="J48" i="187"/>
  <c r="S48" i="187" s="1"/>
  <c r="H47" i="202"/>
  <c r="L262" i="166"/>
  <c r="H42" i="166"/>
  <c r="L114" i="166"/>
  <c r="AK13" i="181"/>
  <c r="L27" i="166"/>
  <c r="L29" i="166" s="1"/>
  <c r="J42" i="166"/>
  <c r="J27" i="166"/>
  <c r="J29" i="166" s="1"/>
  <c r="H27" i="166"/>
  <c r="H29" i="166" s="1"/>
  <c r="L42" i="166"/>
  <c r="L188" i="174"/>
  <c r="L185" i="174"/>
  <c r="L182" i="174"/>
  <c r="AL15" i="181" l="1"/>
  <c r="S15" i="181"/>
  <c r="AJ15" i="181"/>
  <c r="I15" i="181"/>
  <c r="H48" i="202" s="1"/>
  <c r="AK15" i="181"/>
  <c r="N15" i="181"/>
  <c r="L48" i="202" s="1"/>
  <c r="AL13" i="181"/>
  <c r="Y48" i="187"/>
  <c r="J91" i="174"/>
  <c r="D91" i="174"/>
  <c r="P48" i="202" l="1"/>
  <c r="J26" i="174"/>
  <c r="J20" i="174"/>
  <c r="J14" i="174"/>
  <c r="G4" i="175" l="1"/>
  <c r="S91" i="174" l="1"/>
  <c r="L56" i="166"/>
  <c r="J56" i="166"/>
  <c r="L55" i="166"/>
  <c r="J55" i="166"/>
  <c r="L54" i="166"/>
  <c r="J54" i="166"/>
  <c r="L53" i="166"/>
  <c r="J53" i="166"/>
  <c r="L52" i="166"/>
  <c r="J52" i="166"/>
  <c r="L51" i="166"/>
  <c r="J51" i="166"/>
  <c r="L50" i="166"/>
  <c r="J50" i="166"/>
  <c r="L44" i="166"/>
  <c r="J44" i="166"/>
  <c r="H44" i="166"/>
  <c r="AL17" i="181" l="1"/>
  <c r="S17" i="181"/>
  <c r="AJ17" i="181"/>
  <c r="I17" i="181"/>
  <c r="H49" i="202" s="1"/>
  <c r="AK17" i="181"/>
  <c r="N17" i="181"/>
  <c r="L49" i="202" s="1"/>
  <c r="L59" i="166"/>
  <c r="L61" i="166" s="1"/>
  <c r="H51" i="166"/>
  <c r="H53" i="166"/>
  <c r="H55" i="166"/>
  <c r="H50" i="166"/>
  <c r="H52" i="166"/>
  <c r="H54" i="166"/>
  <c r="H56" i="166"/>
  <c r="J59" i="166"/>
  <c r="J61" i="166" s="1"/>
  <c r="L46" i="166"/>
  <c r="P50" i="202" s="1"/>
  <c r="P51" i="202" s="1"/>
  <c r="J46" i="166"/>
  <c r="N19" i="181" s="1"/>
  <c r="L50" i="202" s="1"/>
  <c r="H46" i="166"/>
  <c r="I19" i="181" s="1"/>
  <c r="H50" i="202" s="1"/>
  <c r="B56" i="202" l="1"/>
  <c r="H51" i="202"/>
  <c r="L56" i="202"/>
  <c r="L51" i="202"/>
  <c r="P49" i="202"/>
  <c r="AJ19" i="181"/>
  <c r="D94" i="174"/>
  <c r="AK19" i="181"/>
  <c r="V35" i="187"/>
  <c r="H59" i="166"/>
  <c r="H61" i="166" s="1"/>
  <c r="P35" i="187"/>
  <c r="S92" i="174"/>
  <c r="Y50" i="187"/>
  <c r="J52" i="187"/>
  <c r="S52" i="187" s="1"/>
  <c r="J50" i="187"/>
  <c r="S50" i="187" s="1"/>
  <c r="M59" i="174" l="1"/>
  <c r="AL19" i="181"/>
  <c r="P23" i="181"/>
  <c r="J94" i="174"/>
  <c r="S39" i="181"/>
  <c r="S93" i="174"/>
  <c r="Y52" i="187"/>
  <c r="Y54" i="187" s="1"/>
  <c r="J54" i="187"/>
  <c r="S54" i="187" s="1"/>
  <c r="S94" i="174" l="1"/>
  <c r="J35" i="187"/>
  <c r="M57" i="174"/>
</calcChain>
</file>

<file path=xl/comments1.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comments2.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comments3.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comments4.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sharedStrings.xml><?xml version="1.0" encoding="utf-8"?>
<sst xmlns="http://schemas.openxmlformats.org/spreadsheetml/2006/main" count="4430" uniqueCount="1883">
  <si>
    <t>備考</t>
    <rPh sb="0" eb="2">
      <t>ビコウ</t>
    </rPh>
    <phoneticPr fontId="13"/>
  </si>
  <si>
    <t>　一般社団法人 環境共創イニシアチブ</t>
    <rPh sb="1" eb="3">
      <t>イッパン</t>
    </rPh>
    <rPh sb="3" eb="5">
      <t>シャダン</t>
    </rPh>
    <rPh sb="5" eb="7">
      <t>ホウジン</t>
    </rPh>
    <rPh sb="8" eb="10">
      <t>カンキョウ</t>
    </rPh>
    <rPh sb="10" eb="11">
      <t>トモ</t>
    </rPh>
    <rPh sb="11" eb="12">
      <t>キズ</t>
    </rPh>
    <phoneticPr fontId="13"/>
  </si>
  <si>
    <t>補助事業の名称</t>
    <rPh sb="0" eb="2">
      <t>ホジョ</t>
    </rPh>
    <rPh sb="2" eb="4">
      <t>ジギョウ</t>
    </rPh>
    <rPh sb="5" eb="7">
      <t>メイショウ</t>
    </rPh>
    <phoneticPr fontId="13"/>
  </si>
  <si>
    <t>記</t>
    <rPh sb="0" eb="1">
      <t>キ</t>
    </rPh>
    <phoneticPr fontId="13"/>
  </si>
  <si>
    <t>建物所有者</t>
    <rPh sb="0" eb="2">
      <t>タテモノ</t>
    </rPh>
    <rPh sb="2" eb="5">
      <t>ショユウシャ</t>
    </rPh>
    <phoneticPr fontId="13"/>
  </si>
  <si>
    <t>受任者</t>
    <rPh sb="0" eb="2">
      <t>ジュニン</t>
    </rPh>
    <rPh sb="2" eb="3">
      <t>シャ</t>
    </rPh>
    <phoneticPr fontId="13"/>
  </si>
  <si>
    <t>委任者</t>
    <rPh sb="0" eb="3">
      <t>イニンシャ</t>
    </rPh>
    <phoneticPr fontId="13"/>
  </si>
  <si>
    <t>以上</t>
    <rPh sb="0" eb="2">
      <t>イジョウ</t>
    </rPh>
    <phoneticPr fontId="13"/>
  </si>
  <si>
    <t>日</t>
    <rPh sb="0" eb="1">
      <t>ニチ</t>
    </rPh>
    <phoneticPr fontId="13"/>
  </si>
  <si>
    <t>（注）</t>
    <rPh sb="1" eb="2">
      <t>チュウ</t>
    </rPh>
    <phoneticPr fontId="13"/>
  </si>
  <si>
    <t>補助事業（全体）の開始及び完了予定日</t>
    <rPh sb="0" eb="2">
      <t>ホジョ</t>
    </rPh>
    <rPh sb="2" eb="4">
      <t>ジギョウ</t>
    </rPh>
    <rPh sb="5" eb="7">
      <t>ゼンタイ</t>
    </rPh>
    <rPh sb="9" eb="11">
      <t>カイシ</t>
    </rPh>
    <rPh sb="11" eb="12">
      <t>オヨ</t>
    </rPh>
    <rPh sb="13" eb="15">
      <t>カンリョウ</t>
    </rPh>
    <rPh sb="15" eb="18">
      <t>ヨテイビ</t>
    </rPh>
    <phoneticPr fontId="13"/>
  </si>
  <si>
    <t>交付決定日</t>
    <rPh sb="0" eb="2">
      <t>コウフ</t>
    </rPh>
    <rPh sb="2" eb="4">
      <t>ケッテイ</t>
    </rPh>
    <rPh sb="4" eb="5">
      <t>ビ</t>
    </rPh>
    <phoneticPr fontId="13"/>
  </si>
  <si>
    <t>補助事業（当該年度）の開始及び完了予定日</t>
    <rPh sb="0" eb="2">
      <t>ホジョ</t>
    </rPh>
    <rPh sb="2" eb="4">
      <t>ジギョウ</t>
    </rPh>
    <rPh sb="5" eb="7">
      <t>トウガイ</t>
    </rPh>
    <rPh sb="7" eb="9">
      <t>ネンド</t>
    </rPh>
    <rPh sb="11" eb="13">
      <t>カイシ</t>
    </rPh>
    <rPh sb="13" eb="14">
      <t>オヨ</t>
    </rPh>
    <rPh sb="15" eb="17">
      <t>カンリョウ</t>
    </rPh>
    <rPh sb="17" eb="20">
      <t>ヨテイビ</t>
    </rPh>
    <phoneticPr fontId="13"/>
  </si>
  <si>
    <t>８月</t>
  </si>
  <si>
    <t>９月</t>
  </si>
  <si>
    <t>１０月</t>
  </si>
  <si>
    <t>１１月</t>
  </si>
  <si>
    <t>１２月</t>
  </si>
  <si>
    <t>１月</t>
  </si>
  <si>
    <t>２月</t>
  </si>
  <si>
    <t>合計</t>
    <rPh sb="0" eb="2">
      <t>ゴウケイ</t>
    </rPh>
    <phoneticPr fontId="13"/>
  </si>
  <si>
    <t>金額</t>
    <rPh sb="0" eb="2">
      <t>キンガク</t>
    </rPh>
    <phoneticPr fontId="13"/>
  </si>
  <si>
    <t>太陽光発電</t>
    <rPh sb="0" eb="3">
      <t>タイヨウコウ</t>
    </rPh>
    <rPh sb="3" eb="5">
      <t>ハツデン</t>
    </rPh>
    <phoneticPr fontId="13"/>
  </si>
  <si>
    <t>役職名</t>
    <rPh sb="0" eb="3">
      <t>ヤクショクメイ</t>
    </rPh>
    <phoneticPr fontId="13"/>
  </si>
  <si>
    <t>名称</t>
    <rPh sb="0" eb="2">
      <t>メイショウ</t>
    </rPh>
    <phoneticPr fontId="13"/>
  </si>
  <si>
    <t>交付申請時</t>
    <rPh sb="0" eb="2">
      <t>コウフ</t>
    </rPh>
    <rPh sb="2" eb="5">
      <t>シンセイジ</t>
    </rPh>
    <phoneticPr fontId="13"/>
  </si>
  <si>
    <t>単価</t>
    <rPh sb="0" eb="2">
      <t>タンカ</t>
    </rPh>
    <phoneticPr fontId="13"/>
  </si>
  <si>
    <t>数量</t>
    <rPh sb="0" eb="2">
      <t>スウリョウ</t>
    </rPh>
    <phoneticPr fontId="13"/>
  </si>
  <si>
    <t>単位</t>
    <rPh sb="0" eb="2">
      <t>タンイ</t>
    </rPh>
    <phoneticPr fontId="13"/>
  </si>
  <si>
    <t>式</t>
    <rPh sb="0" eb="1">
      <t>シキ</t>
    </rPh>
    <phoneticPr fontId="13"/>
  </si>
  <si>
    <t>（ネット・ゼロ・エネルギー・ビル実証事業）</t>
    <rPh sb="16" eb="18">
      <t>ジッショウ</t>
    </rPh>
    <rPh sb="18" eb="20">
      <t>ジギョウ</t>
    </rPh>
    <phoneticPr fontId="13"/>
  </si>
  <si>
    <t>設計</t>
    <rPh sb="0" eb="2">
      <t>セッケイ</t>
    </rPh>
    <phoneticPr fontId="13"/>
  </si>
  <si>
    <t>経費
区分</t>
    <rPh sb="0" eb="2">
      <t>ケイヒ</t>
    </rPh>
    <rPh sb="3" eb="5">
      <t>クブン</t>
    </rPh>
    <phoneticPr fontId="13"/>
  </si>
  <si>
    <t>設備</t>
    <rPh sb="0" eb="2">
      <t>セツビ</t>
    </rPh>
    <phoneticPr fontId="13"/>
  </si>
  <si>
    <t>型式</t>
    <rPh sb="0" eb="2">
      <t>カタシキ</t>
    </rPh>
    <phoneticPr fontId="13"/>
  </si>
  <si>
    <t>補助事業に要する経費</t>
    <rPh sb="0" eb="2">
      <t>ホジョ</t>
    </rPh>
    <rPh sb="2" eb="4">
      <t>ジギョウ</t>
    </rPh>
    <rPh sb="5" eb="6">
      <t>ヨウ</t>
    </rPh>
    <rPh sb="8" eb="10">
      <t>ケイヒ</t>
    </rPh>
    <phoneticPr fontId="13"/>
  </si>
  <si>
    <t>補助対象経費</t>
    <rPh sb="0" eb="2">
      <t>ホジョ</t>
    </rPh>
    <rPh sb="2" eb="4">
      <t>タイショウ</t>
    </rPh>
    <rPh sb="4" eb="6">
      <t>ケイヒ</t>
    </rPh>
    <phoneticPr fontId="13"/>
  </si>
  <si>
    <t>補助対象外経費</t>
    <rPh sb="0" eb="2">
      <t>ホジョ</t>
    </rPh>
    <rPh sb="2" eb="4">
      <t>タイショウ</t>
    </rPh>
    <rPh sb="4" eb="5">
      <t>ガイ</t>
    </rPh>
    <rPh sb="5" eb="7">
      <t>ケイヒ</t>
    </rPh>
    <phoneticPr fontId="13"/>
  </si>
  <si>
    <t>工事</t>
    <rPh sb="0" eb="2">
      <t>コウジ</t>
    </rPh>
    <phoneticPr fontId="13"/>
  </si>
  <si>
    <t>（集計）</t>
    <rPh sb="1" eb="3">
      <t>シュウケイ</t>
    </rPh>
    <phoneticPr fontId="13"/>
  </si>
  <si>
    <t>Ⅱ．設備費</t>
    <rPh sb="2" eb="4">
      <t>セツビ</t>
    </rPh>
    <rPh sb="4" eb="5">
      <t>ヒ</t>
    </rPh>
    <phoneticPr fontId="13"/>
  </si>
  <si>
    <t>設備費　</t>
    <rPh sb="0" eb="2">
      <t>セツビ</t>
    </rPh>
    <phoneticPr fontId="13"/>
  </si>
  <si>
    <t>小計</t>
    <rPh sb="0" eb="2">
      <t>ショウケイ</t>
    </rPh>
    <phoneticPr fontId="13"/>
  </si>
  <si>
    <t>Ⅲ．工事費</t>
    <rPh sb="2" eb="5">
      <t>コウジヒ</t>
    </rPh>
    <phoneticPr fontId="13"/>
  </si>
  <si>
    <t>工事費　</t>
    <rPh sb="0" eb="2">
      <t>コウジ</t>
    </rPh>
    <phoneticPr fontId="13"/>
  </si>
  <si>
    <t>工事費　</t>
    <rPh sb="0" eb="3">
      <t>コウジヒ</t>
    </rPh>
    <phoneticPr fontId="13"/>
  </si>
  <si>
    <t>総合計</t>
    <rPh sb="0" eb="3">
      <t>ソウゴウケイ</t>
    </rPh>
    <phoneticPr fontId="13"/>
  </si>
  <si>
    <t>設備・工事費（Ⅱ＋Ⅲ）</t>
    <rPh sb="0" eb="2">
      <t>セツビ</t>
    </rPh>
    <rPh sb="3" eb="6">
      <t>コウジヒ</t>
    </rPh>
    <phoneticPr fontId="13"/>
  </si>
  <si>
    <t>設備・工事費　</t>
    <rPh sb="0" eb="2">
      <t>セツビ</t>
    </rPh>
    <rPh sb="3" eb="6">
      <t>コウジヒ</t>
    </rPh>
    <phoneticPr fontId="13"/>
  </si>
  <si>
    <t>２．●●●●●●●●●</t>
  </si>
  <si>
    <t>１．●●●●●●●●●</t>
  </si>
  <si>
    <t>１．●●●●●●●●●</t>
    <phoneticPr fontId="13"/>
  </si>
  <si>
    <t>３．●●●●●●●●●</t>
  </si>
  <si>
    <t>３．●●●●●●●●●</t>
    <phoneticPr fontId="13"/>
  </si>
  <si>
    <t>４．●●●●●●●●●</t>
  </si>
  <si>
    <t>５．●●●●●●●●●</t>
  </si>
  <si>
    <t>６．●●●●●●●●●</t>
  </si>
  <si>
    <t>７．●●●●●●●●●</t>
  </si>
  <si>
    <t>８．●●●●●●●●●</t>
  </si>
  <si>
    <t>２．●●●●●●●●●</t>
    <phoneticPr fontId="13"/>
  </si>
  <si>
    <t xml:space="preserve"> </t>
    <phoneticPr fontId="13"/>
  </si>
  <si>
    <t>印</t>
    <rPh sb="0" eb="1">
      <t>イン</t>
    </rPh>
    <phoneticPr fontId="13"/>
  </si>
  <si>
    <t>１．補助事業の名称</t>
    <rPh sb="2" eb="4">
      <t>ホジョ</t>
    </rPh>
    <rPh sb="4" eb="6">
      <t>ジギョウ</t>
    </rPh>
    <rPh sb="7" eb="9">
      <t>メイショウ</t>
    </rPh>
    <phoneticPr fontId="13"/>
  </si>
  <si>
    <t>円</t>
    <rPh sb="0" eb="1">
      <t>エン</t>
    </rPh>
    <phoneticPr fontId="13"/>
  </si>
  <si>
    <t>交付決定通知を受けた後に本事業を開始することを了承している。</t>
    <rPh sb="7" eb="8">
      <t>ウ</t>
    </rPh>
    <rPh sb="23" eb="25">
      <t>リョウショウ</t>
    </rPh>
    <phoneticPr fontId="49"/>
  </si>
  <si>
    <t>補助金に係る工事の完了予定日および工事代金の支払完了予定日が事業期間内であることを了承している。</t>
    <rPh sb="41" eb="43">
      <t>リョウショウ</t>
    </rPh>
    <phoneticPr fontId="49"/>
  </si>
  <si>
    <t>本年度の交付決定は、翌年度以後の交付決定を保証するものではないことを了承している。</t>
    <rPh sb="0" eb="3">
      <t>ホンネンド</t>
    </rPh>
    <rPh sb="4" eb="6">
      <t>コウフ</t>
    </rPh>
    <rPh sb="6" eb="8">
      <t>ケッテイ</t>
    </rPh>
    <rPh sb="10" eb="13">
      <t>ヨクネンド</t>
    </rPh>
    <rPh sb="13" eb="15">
      <t>イゴ</t>
    </rPh>
    <rPh sb="16" eb="18">
      <t>コウフ</t>
    </rPh>
    <rPh sb="18" eb="20">
      <t>ケッテイ</t>
    </rPh>
    <rPh sb="21" eb="23">
      <t>ホショウ</t>
    </rPh>
    <rPh sb="34" eb="36">
      <t>リョウショウ</t>
    </rPh>
    <phoneticPr fontId="49"/>
  </si>
  <si>
    <t>※必ず申請者自身で内容をよく確認したうえで同意欄にチェックを入れてください。</t>
    <rPh sb="3" eb="6">
      <t>シンセイシャ</t>
    </rPh>
    <rPh sb="6" eb="8">
      <t>ジシン</t>
    </rPh>
    <rPh sb="9" eb="11">
      <t>ナイヨウ</t>
    </rPh>
    <rPh sb="14" eb="16">
      <t>カクニン</t>
    </rPh>
    <rPh sb="21" eb="24">
      <t>ドウイラン</t>
    </rPh>
    <rPh sb="30" eb="31">
      <t>イ</t>
    </rPh>
    <phoneticPr fontId="49"/>
  </si>
  <si>
    <t>印</t>
    <rPh sb="0" eb="1">
      <t>イン</t>
    </rPh>
    <phoneticPr fontId="49"/>
  </si>
  <si>
    <t>代表者等名</t>
    <rPh sb="0" eb="3">
      <t>ダイヒョウシャ</t>
    </rPh>
    <rPh sb="3" eb="4">
      <t>トウ</t>
    </rPh>
    <rPh sb="4" eb="5">
      <t>メイ</t>
    </rPh>
    <phoneticPr fontId="49"/>
  </si>
  <si>
    <t>（単位：円）</t>
    <rPh sb="1" eb="3">
      <t>タンイ</t>
    </rPh>
    <rPh sb="4" eb="5">
      <t>エン</t>
    </rPh>
    <phoneticPr fontId="13"/>
  </si>
  <si>
    <t>設計費</t>
    <rPh sb="0" eb="2">
      <t>セッケイ</t>
    </rPh>
    <rPh sb="2" eb="3">
      <t>ヒ</t>
    </rPh>
    <phoneticPr fontId="13"/>
  </si>
  <si>
    <t>合　  計</t>
  </si>
  <si>
    <t>※補助金額（補助対象経費区分ごと）は、小数点以下（１円未満）を切り捨てとする。</t>
    <rPh sb="1" eb="3">
      <t>ホジョ</t>
    </rPh>
    <rPh sb="3" eb="5">
      <t>キンガク</t>
    </rPh>
    <rPh sb="6" eb="8">
      <t>ホジョ</t>
    </rPh>
    <rPh sb="8" eb="10">
      <t>タイショウ</t>
    </rPh>
    <rPh sb="10" eb="12">
      <t>ケイヒ</t>
    </rPh>
    <rPh sb="12" eb="14">
      <t>クブン</t>
    </rPh>
    <rPh sb="19" eb="22">
      <t>ショウスウテン</t>
    </rPh>
    <rPh sb="22" eb="24">
      <t>イカ</t>
    </rPh>
    <rPh sb="26" eb="27">
      <t>エン</t>
    </rPh>
    <rPh sb="27" eb="29">
      <t>ミマン</t>
    </rPh>
    <rPh sb="31" eb="32">
      <t>キ</t>
    </rPh>
    <rPh sb="33" eb="34">
      <t>ス</t>
    </rPh>
    <phoneticPr fontId="13"/>
  </si>
  <si>
    <t>（備考）　用紙は日本工業規格Ａ4とし、縦位置とする。</t>
    <rPh sb="1" eb="3">
      <t>ビコウ</t>
    </rPh>
    <rPh sb="5" eb="7">
      <t>ヨウシ</t>
    </rPh>
    <rPh sb="8" eb="10">
      <t>ニホン</t>
    </rPh>
    <rPh sb="10" eb="12">
      <t>コウギョウ</t>
    </rPh>
    <rPh sb="12" eb="14">
      <t>キカク</t>
    </rPh>
    <rPh sb="19" eb="20">
      <t>タテ</t>
    </rPh>
    <rPh sb="20" eb="22">
      <t>イチ</t>
    </rPh>
    <phoneticPr fontId="13"/>
  </si>
  <si>
    <t>他の補助金の有無</t>
    <rPh sb="0" eb="8">
      <t>タホジョキンウム</t>
    </rPh>
    <phoneticPr fontId="13"/>
  </si>
  <si>
    <t>他の補助金名</t>
    <rPh sb="0" eb="6">
      <t>タホジョキンメイ</t>
    </rPh>
    <phoneticPr fontId="13"/>
  </si>
  <si>
    <t>申請者名</t>
    <rPh sb="0" eb="3">
      <t>シンセイシャ</t>
    </rPh>
    <rPh sb="3" eb="4">
      <t>メイ</t>
    </rPh>
    <phoneticPr fontId="13"/>
  </si>
  <si>
    <t>住    所</t>
    <rPh sb="0" eb="1">
      <t>ジュウ</t>
    </rPh>
    <rPh sb="5" eb="6">
      <t>トコロ</t>
    </rPh>
    <phoneticPr fontId="13"/>
  </si>
  <si>
    <t>〒</t>
    <phoneticPr fontId="13"/>
  </si>
  <si>
    <t>申請者の業務実績に関する事項</t>
    <rPh sb="0" eb="3">
      <t>シンセイシャ</t>
    </rPh>
    <rPh sb="4" eb="6">
      <t>ギョウム</t>
    </rPh>
    <rPh sb="6" eb="8">
      <t>ジッセキ</t>
    </rPh>
    <rPh sb="9" eb="10">
      <t>カン</t>
    </rPh>
    <rPh sb="12" eb="14">
      <t>ジコウ</t>
    </rPh>
    <phoneticPr fontId="13"/>
  </si>
  <si>
    <t>事業報告期間</t>
  </si>
  <si>
    <t>～</t>
    <phoneticPr fontId="13"/>
  </si>
  <si>
    <t>資産合計</t>
  </si>
  <si>
    <t>売上高</t>
    <rPh sb="0" eb="2">
      <t>ウリアゲ</t>
    </rPh>
    <rPh sb="2" eb="3">
      <t>ダカ</t>
    </rPh>
    <phoneticPr fontId="13"/>
  </si>
  <si>
    <t>負債合計</t>
  </si>
  <si>
    <t>経常利益</t>
    <rPh sb="0" eb="2">
      <t>ケイジョウ</t>
    </rPh>
    <rPh sb="2" eb="4">
      <t>リエキ</t>
    </rPh>
    <phoneticPr fontId="13"/>
  </si>
  <si>
    <t>純資産合計</t>
    <rPh sb="0" eb="3">
      <t>ジュンシサン</t>
    </rPh>
    <rPh sb="3" eb="5">
      <t>ゴウケイ</t>
    </rPh>
    <phoneticPr fontId="13"/>
  </si>
  <si>
    <t>当期純利益</t>
    <rPh sb="0" eb="2">
      <t>トウキ</t>
    </rPh>
    <rPh sb="2" eb="5">
      <t>ジュンリエキ</t>
    </rPh>
    <phoneticPr fontId="13"/>
  </si>
  <si>
    <t>住所</t>
    <rPh sb="0" eb="2">
      <t>ジュウショ</t>
    </rPh>
    <phoneticPr fontId="13"/>
  </si>
  <si>
    <t>携帯電話番号</t>
    <rPh sb="0" eb="2">
      <t>ケイタイ</t>
    </rPh>
    <rPh sb="2" eb="4">
      <t>デンワ</t>
    </rPh>
    <rPh sb="4" eb="6">
      <t>バンゴウ</t>
    </rPh>
    <phoneticPr fontId="13"/>
  </si>
  <si>
    <t>E-MAIL</t>
    <phoneticPr fontId="13"/>
  </si>
  <si>
    <t>　開始年月日</t>
    <phoneticPr fontId="13"/>
  </si>
  <si>
    <t>　完了予定年月日</t>
    <phoneticPr fontId="13"/>
  </si>
  <si>
    <t>スケジュール表　＜平成２９年度＞</t>
    <rPh sb="6" eb="7">
      <t>ヒョウ</t>
    </rPh>
    <phoneticPr fontId="13"/>
  </si>
  <si>
    <t>設備費</t>
    <rPh sb="0" eb="2">
      <t>セツビ</t>
    </rPh>
    <rPh sb="2" eb="3">
      <t>ヒ</t>
    </rPh>
    <phoneticPr fontId="13"/>
  </si>
  <si>
    <t>工事費</t>
    <rPh sb="0" eb="2">
      <t>コウジ</t>
    </rPh>
    <rPh sb="2" eb="3">
      <t>ヒ</t>
    </rPh>
    <phoneticPr fontId="13"/>
  </si>
  <si>
    <t>　</t>
    <phoneticPr fontId="49"/>
  </si>
  <si>
    <t>１．申請者の詳細</t>
    <rPh sb="2" eb="5">
      <t>シンセイシャ</t>
    </rPh>
    <rPh sb="6" eb="8">
      <t>ショウサイ</t>
    </rPh>
    <phoneticPr fontId="13"/>
  </si>
  <si>
    <t>設計者</t>
    <rPh sb="0" eb="2">
      <t>セッケイ</t>
    </rPh>
    <rPh sb="2" eb="3">
      <t>シャ</t>
    </rPh>
    <phoneticPr fontId="13"/>
  </si>
  <si>
    <t>法人名称</t>
    <rPh sb="0" eb="2">
      <t>ホウジン</t>
    </rPh>
    <rPh sb="2" eb="4">
      <t>メイショウ</t>
    </rPh>
    <phoneticPr fontId="13"/>
  </si>
  <si>
    <t>代表者名</t>
    <rPh sb="0" eb="3">
      <t>ダイヒョウシャ</t>
    </rPh>
    <rPh sb="3" eb="4">
      <t>メイ</t>
    </rPh>
    <phoneticPr fontId="13"/>
  </si>
  <si>
    <t>事業
内容</t>
    <rPh sb="0" eb="2">
      <t>ジギョウ</t>
    </rPh>
    <rPh sb="3" eb="5">
      <t>ナイヨウ</t>
    </rPh>
    <phoneticPr fontId="13"/>
  </si>
  <si>
    <t>-</t>
    <phoneticPr fontId="13"/>
  </si>
  <si>
    <t>（別添1）</t>
    <rPh sb="1" eb="3">
      <t>ベッテン</t>
    </rPh>
    <phoneticPr fontId="13"/>
  </si>
  <si>
    <t>システム概念図</t>
    <rPh sb="4" eb="7">
      <t>ガイネンズ</t>
    </rPh>
    <phoneticPr fontId="13"/>
  </si>
  <si>
    <t>システム名：</t>
    <rPh sb="4" eb="5">
      <t>メイ</t>
    </rPh>
    <phoneticPr fontId="13"/>
  </si>
  <si>
    <t>導入後</t>
    <rPh sb="2" eb="3">
      <t>ゴ</t>
    </rPh>
    <phoneticPr fontId="13"/>
  </si>
  <si>
    <t>（別添２）</t>
    <rPh sb="1" eb="3">
      <t>ベッテン</t>
    </rPh>
    <phoneticPr fontId="13"/>
  </si>
  <si>
    <t>代表者等名</t>
    <rPh sb="0" eb="2">
      <t>ダイヒョウ</t>
    </rPh>
    <rPh sb="2" eb="4">
      <t>シャナド</t>
    </rPh>
    <rPh sb="4" eb="5">
      <t>メイ</t>
    </rPh>
    <phoneticPr fontId="13"/>
  </si>
  <si>
    <t>　　代　表　理　事　　　赤池　　学　殿　</t>
    <rPh sb="2" eb="3">
      <t>ダイ</t>
    </rPh>
    <rPh sb="4" eb="5">
      <t>ヒョウ</t>
    </rPh>
    <rPh sb="6" eb="7">
      <t>リ</t>
    </rPh>
    <rPh sb="12" eb="14">
      <t>アカイケ</t>
    </rPh>
    <rPh sb="16" eb="17">
      <t>マナブ</t>
    </rPh>
    <rPh sb="18" eb="19">
      <t>トノ</t>
    </rPh>
    <phoneticPr fontId="13"/>
  </si>
  <si>
    <t>設備の設置者</t>
    <rPh sb="0" eb="2">
      <t>セツビ</t>
    </rPh>
    <rPh sb="3" eb="5">
      <t>セッチ</t>
    </rPh>
    <rPh sb="5" eb="6">
      <t>シャ</t>
    </rPh>
    <phoneticPr fontId="13"/>
  </si>
  <si>
    <t>設置される設備の概要</t>
    <rPh sb="0" eb="2">
      <t>セッチ</t>
    </rPh>
    <rPh sb="5" eb="7">
      <t>セツビ</t>
    </rPh>
    <rPh sb="8" eb="10">
      <t>ガイヨウ</t>
    </rPh>
    <phoneticPr fontId="13"/>
  </si>
  <si>
    <t>処分の制限を受ける期間（設備の法定耐用年数を記載する）</t>
    <rPh sb="16" eb="17">
      <t>サダ</t>
    </rPh>
    <phoneticPr fontId="13"/>
  </si>
  <si>
    <t>Ⅰ．設計費</t>
    <phoneticPr fontId="13"/>
  </si>
  <si>
    <t>１．●●●●●●●●●</t>
    <phoneticPr fontId="13"/>
  </si>
  <si>
    <t>１．●●●●●●●●●</t>
    <phoneticPr fontId="13"/>
  </si>
  <si>
    <t>３．●●●●●●●●●</t>
    <phoneticPr fontId="13"/>
  </si>
  <si>
    <t>設備・工事費　</t>
    <phoneticPr fontId="13"/>
  </si>
  <si>
    <t>　</t>
    <phoneticPr fontId="13"/>
  </si>
  <si>
    <t>申請者１</t>
    <rPh sb="0" eb="3">
      <t>シンセイシャ</t>
    </rPh>
    <phoneticPr fontId="49"/>
  </si>
  <si>
    <t>申請者２</t>
    <rPh sb="0" eb="3">
      <t>シンセイシャ</t>
    </rPh>
    <phoneticPr fontId="49"/>
  </si>
  <si>
    <t>申請者３</t>
    <rPh sb="0" eb="3">
      <t>シンセイシャ</t>
    </rPh>
    <phoneticPr fontId="49"/>
  </si>
  <si>
    <t>割賦</t>
    <rPh sb="0" eb="2">
      <t>カップ</t>
    </rPh>
    <phoneticPr fontId="13"/>
  </si>
  <si>
    <t>コンサルタント</t>
    <phoneticPr fontId="13"/>
  </si>
  <si>
    <t>ＺＥＢプランナー</t>
    <phoneticPr fontId="13"/>
  </si>
  <si>
    <t>登録番号</t>
    <rPh sb="0" eb="2">
      <t>トウロク</t>
    </rPh>
    <rPh sb="2" eb="4">
      <t>バンゴウ</t>
    </rPh>
    <phoneticPr fontId="13"/>
  </si>
  <si>
    <t>　</t>
    <phoneticPr fontId="13"/>
  </si>
  <si>
    <t>　　　</t>
    <phoneticPr fontId="13"/>
  </si>
  <si>
    <t>　</t>
    <phoneticPr fontId="13"/>
  </si>
  <si>
    <t>プルダウン　選択肢</t>
    <rPh sb="6" eb="9">
      <t>センタクシ</t>
    </rPh>
    <phoneticPr fontId="13"/>
  </si>
  <si>
    <t>工事区分</t>
    <rPh sb="0" eb="2">
      <t>コウジ</t>
    </rPh>
    <rPh sb="2" eb="4">
      <t>クブン</t>
    </rPh>
    <phoneticPr fontId="13"/>
  </si>
  <si>
    <t>事業期間区分</t>
    <rPh sb="0" eb="2">
      <t>ジギョウ</t>
    </rPh>
    <rPh sb="2" eb="4">
      <t>キカン</t>
    </rPh>
    <rPh sb="4" eb="6">
      <t>クブン</t>
    </rPh>
    <phoneticPr fontId="13"/>
  </si>
  <si>
    <t>ＰＶ区分</t>
    <rPh sb="2" eb="4">
      <t>クブン</t>
    </rPh>
    <phoneticPr fontId="13"/>
  </si>
  <si>
    <t>用途　大分類</t>
    <rPh sb="0" eb="2">
      <t>ヨウト</t>
    </rPh>
    <rPh sb="3" eb="6">
      <t>ダイブンルイ</t>
    </rPh>
    <phoneticPr fontId="13"/>
  </si>
  <si>
    <t>用途　小分類</t>
    <rPh sb="0" eb="2">
      <t>ヨウト</t>
    </rPh>
    <rPh sb="3" eb="4">
      <t>ショウ</t>
    </rPh>
    <rPh sb="4" eb="6">
      <t>ブンルイ</t>
    </rPh>
    <phoneticPr fontId="13"/>
  </si>
  <si>
    <t>地域区分</t>
    <rPh sb="0" eb="2">
      <t>チイキ</t>
    </rPh>
    <rPh sb="2" eb="4">
      <t>クブン</t>
    </rPh>
    <phoneticPr fontId="13"/>
  </si>
  <si>
    <t>認証制度</t>
    <rPh sb="0" eb="2">
      <t>ニンショウ</t>
    </rPh>
    <rPh sb="2" eb="4">
      <t>セイド</t>
    </rPh>
    <phoneticPr fontId="13"/>
  </si>
  <si>
    <t>ＣＬＴ事業枠</t>
    <rPh sb="3" eb="5">
      <t>ジギョウ</t>
    </rPh>
    <rPh sb="5" eb="6">
      <t>ワク</t>
    </rPh>
    <phoneticPr fontId="13"/>
  </si>
  <si>
    <t>計算法</t>
    <rPh sb="0" eb="2">
      <t>ケイサン</t>
    </rPh>
    <rPh sb="2" eb="3">
      <t>ホウ</t>
    </rPh>
    <phoneticPr fontId="13"/>
  </si>
  <si>
    <t>構造</t>
    <rPh sb="0" eb="2">
      <t>コウゾウ</t>
    </rPh>
    <phoneticPr fontId="13"/>
  </si>
  <si>
    <t>システム制御技術　該当</t>
    <rPh sb="4" eb="6">
      <t>セイギョ</t>
    </rPh>
    <rPh sb="6" eb="8">
      <t>ギジュツ</t>
    </rPh>
    <rPh sb="9" eb="11">
      <t>ガイトウ</t>
    </rPh>
    <phoneticPr fontId="13"/>
  </si>
  <si>
    <t>ＺＥＢ実現に資する省エネ技術　設備・システム名</t>
    <rPh sb="3" eb="5">
      <t>ジツゲン</t>
    </rPh>
    <rPh sb="6" eb="7">
      <t>シ</t>
    </rPh>
    <rPh sb="9" eb="10">
      <t>ショウ</t>
    </rPh>
    <rPh sb="12" eb="14">
      <t>ギジュツ</t>
    </rPh>
    <rPh sb="15" eb="17">
      <t>セツビ</t>
    </rPh>
    <rPh sb="22" eb="23">
      <t>メイ</t>
    </rPh>
    <phoneticPr fontId="13"/>
  </si>
  <si>
    <t>工事区分</t>
    <rPh sb="0" eb="2">
      <t>コウジ</t>
    </rPh>
    <phoneticPr fontId="13"/>
  </si>
  <si>
    <t>建築物の
エネルギー特性</t>
    <rPh sb="0" eb="3">
      <t>ケンチクブツ</t>
    </rPh>
    <rPh sb="10" eb="12">
      <t>トクセイ</t>
    </rPh>
    <phoneticPr fontId="13"/>
  </si>
  <si>
    <t>新築</t>
    <rPh sb="0" eb="2">
      <t>シンチク</t>
    </rPh>
    <phoneticPr fontId="13"/>
  </si>
  <si>
    <t>事務所等</t>
    <rPh sb="0" eb="2">
      <t>ジム</t>
    </rPh>
    <rPh sb="2" eb="3">
      <t>ショ</t>
    </rPh>
    <rPh sb="3" eb="4">
      <t>トウ</t>
    </rPh>
    <phoneticPr fontId="13"/>
  </si>
  <si>
    <t>事務所</t>
    <rPh sb="0" eb="2">
      <t>ジム</t>
    </rPh>
    <rPh sb="2" eb="3">
      <t>ショ</t>
    </rPh>
    <phoneticPr fontId="13"/>
  </si>
  <si>
    <t>1地域</t>
    <rPh sb="1" eb="3">
      <t>チイキ</t>
    </rPh>
    <phoneticPr fontId="13"/>
  </si>
  <si>
    <t>取得なし</t>
    <rPh sb="0" eb="2">
      <t>シュトク</t>
    </rPh>
    <phoneticPr fontId="13"/>
  </si>
  <si>
    <t>Ｈ28年基準(WEBプログラム)</t>
    <rPh sb="3" eb="4">
      <t>ネン</t>
    </rPh>
    <rPh sb="4" eb="6">
      <t>キジュン</t>
    </rPh>
    <phoneticPr fontId="13"/>
  </si>
  <si>
    <t>SRC造</t>
    <rPh sb="3" eb="4">
      <t>ゾウ</t>
    </rPh>
    <phoneticPr fontId="13"/>
  </si>
  <si>
    <t>補助事業名</t>
    <rPh sb="0" eb="2">
      <t>ホジョ</t>
    </rPh>
    <rPh sb="2" eb="4">
      <t>ジギョウ</t>
    </rPh>
    <rPh sb="4" eb="5">
      <t>メイ</t>
    </rPh>
    <phoneticPr fontId="13"/>
  </si>
  <si>
    <t>補助事業者名</t>
    <rPh sb="0" eb="2">
      <t>ホジョ</t>
    </rPh>
    <rPh sb="2" eb="4">
      <t>ジギョウ</t>
    </rPh>
    <rPh sb="4" eb="5">
      <t>シャ</t>
    </rPh>
    <rPh sb="5" eb="6">
      <t>メイ</t>
    </rPh>
    <phoneticPr fontId="13"/>
  </si>
  <si>
    <t>増改築</t>
    <rPh sb="0" eb="1">
      <t>ゾウ</t>
    </rPh>
    <rPh sb="1" eb="3">
      <t>カイチク</t>
    </rPh>
    <phoneticPr fontId="13"/>
  </si>
  <si>
    <t>全量自家消費</t>
    <rPh sb="0" eb="2">
      <t>ゼンリョウ</t>
    </rPh>
    <rPh sb="2" eb="4">
      <t>ジカ</t>
    </rPh>
    <rPh sb="4" eb="6">
      <t>ショウヒ</t>
    </rPh>
    <phoneticPr fontId="13"/>
  </si>
  <si>
    <t>ホテル等</t>
    <rPh sb="3" eb="4">
      <t>トウ</t>
    </rPh>
    <phoneticPr fontId="13"/>
  </si>
  <si>
    <t>２地域</t>
    <rPh sb="1" eb="3">
      <t>チイキ</t>
    </rPh>
    <phoneticPr fontId="13"/>
  </si>
  <si>
    <t>BEST省エネツール</t>
    <rPh sb="4" eb="5">
      <t>ショウ</t>
    </rPh>
    <phoneticPr fontId="13"/>
  </si>
  <si>
    <t>RC造</t>
    <rPh sb="2" eb="3">
      <t>ゾウ</t>
    </rPh>
    <phoneticPr fontId="13"/>
  </si>
  <si>
    <t>病院等</t>
    <rPh sb="0" eb="2">
      <t>ビョウイン</t>
    </rPh>
    <rPh sb="2" eb="3">
      <t>トウ</t>
    </rPh>
    <phoneticPr fontId="13"/>
  </si>
  <si>
    <t>旅館</t>
    <rPh sb="0" eb="2">
      <t>リョカン</t>
    </rPh>
    <phoneticPr fontId="13"/>
  </si>
  <si>
    <t>３地域</t>
    <rPh sb="1" eb="3">
      <t>チイキ</t>
    </rPh>
    <phoneticPr fontId="13"/>
  </si>
  <si>
    <t>S造</t>
    <rPh sb="1" eb="2">
      <t>ゾウ</t>
    </rPh>
    <phoneticPr fontId="13"/>
  </si>
  <si>
    <t>百貨店等</t>
    <rPh sb="0" eb="3">
      <t>ヒャッカテン</t>
    </rPh>
    <rPh sb="3" eb="4">
      <t>トウ</t>
    </rPh>
    <phoneticPr fontId="13"/>
  </si>
  <si>
    <t>病院</t>
    <rPh sb="0" eb="2">
      <t>ビョウイン</t>
    </rPh>
    <phoneticPr fontId="13"/>
  </si>
  <si>
    <t>４地域</t>
    <rPh sb="1" eb="3">
      <t>チイキ</t>
    </rPh>
    <phoneticPr fontId="13"/>
  </si>
  <si>
    <t>木造（ＣＬＴ）</t>
    <rPh sb="0" eb="2">
      <t>モクゾウ</t>
    </rPh>
    <phoneticPr fontId="13"/>
  </si>
  <si>
    <t>関与</t>
    <rPh sb="0" eb="2">
      <t>カンヨ</t>
    </rPh>
    <phoneticPr fontId="13"/>
  </si>
  <si>
    <t>学校等</t>
    <rPh sb="0" eb="2">
      <t>ガッコウ</t>
    </rPh>
    <rPh sb="2" eb="3">
      <t>トウ</t>
    </rPh>
    <phoneticPr fontId="13"/>
  </si>
  <si>
    <t>老人ホーム</t>
    <rPh sb="0" eb="2">
      <t>ロウジン</t>
    </rPh>
    <phoneticPr fontId="13"/>
  </si>
  <si>
    <t>５地域</t>
    <rPh sb="1" eb="3">
      <t>チイキ</t>
    </rPh>
    <phoneticPr fontId="13"/>
  </si>
  <si>
    <t>ＣＬＴ使用部位</t>
    <rPh sb="3" eb="5">
      <t>シヨウ</t>
    </rPh>
    <rPh sb="5" eb="7">
      <t>ブイ</t>
    </rPh>
    <phoneticPr fontId="13"/>
  </si>
  <si>
    <t>ＺＥＢプランナーの関与</t>
    <rPh sb="9" eb="11">
      <t>カンヨ</t>
    </rPh>
    <phoneticPr fontId="13"/>
  </si>
  <si>
    <t>設備・システム名</t>
    <rPh sb="0" eb="2">
      <t>セツビ</t>
    </rPh>
    <rPh sb="7" eb="8">
      <t>メイ</t>
    </rPh>
    <phoneticPr fontId="13"/>
  </si>
  <si>
    <t>方式等</t>
    <rPh sb="0" eb="2">
      <t>ホウシキ</t>
    </rPh>
    <rPh sb="2" eb="3">
      <t>トウ</t>
    </rPh>
    <phoneticPr fontId="13"/>
  </si>
  <si>
    <t>ＺＥＢ実現の
コンセプト</t>
    <rPh sb="3" eb="5">
      <t>ジツゲン</t>
    </rPh>
    <phoneticPr fontId="13"/>
  </si>
  <si>
    <t>集会場等</t>
    <rPh sb="0" eb="3">
      <t>シュウカイジョウ</t>
    </rPh>
    <rPh sb="3" eb="4">
      <t>トウ</t>
    </rPh>
    <phoneticPr fontId="13"/>
  </si>
  <si>
    <t>福祉ホーム</t>
    <rPh sb="0" eb="2">
      <t>フクシ</t>
    </rPh>
    <phoneticPr fontId="13"/>
  </si>
  <si>
    <t>６地域</t>
    <rPh sb="1" eb="3">
      <t>チイキ</t>
    </rPh>
    <phoneticPr fontId="13"/>
  </si>
  <si>
    <t>複合用途</t>
    <rPh sb="0" eb="2">
      <t>フクゴウ</t>
    </rPh>
    <rPh sb="2" eb="4">
      <t>ヨウト</t>
    </rPh>
    <phoneticPr fontId="13"/>
  </si>
  <si>
    <t>百貨店</t>
    <rPh sb="0" eb="3">
      <t>ヒャッカテン</t>
    </rPh>
    <phoneticPr fontId="13"/>
  </si>
  <si>
    <t>７地域</t>
    <rPh sb="1" eb="3">
      <t>チイキ</t>
    </rPh>
    <phoneticPr fontId="13"/>
  </si>
  <si>
    <t>壁</t>
    <rPh sb="0" eb="1">
      <t>カベ</t>
    </rPh>
    <phoneticPr fontId="13"/>
  </si>
  <si>
    <t>高性能空調機</t>
    <rPh sb="0" eb="3">
      <t>コウセイノウ</t>
    </rPh>
    <rPh sb="3" eb="6">
      <t>クウチョウキ</t>
    </rPh>
    <phoneticPr fontId="13"/>
  </si>
  <si>
    <t>名   称</t>
    <rPh sb="0" eb="1">
      <t>ナ</t>
    </rPh>
    <rPh sb="4" eb="5">
      <t>ショウ</t>
    </rPh>
    <phoneticPr fontId="13"/>
  </si>
  <si>
    <t>８地域</t>
    <rPh sb="1" eb="3">
      <t>チイキ</t>
    </rPh>
    <phoneticPr fontId="13"/>
  </si>
  <si>
    <t>柱</t>
    <rPh sb="0" eb="1">
      <t>ハシラ</t>
    </rPh>
    <phoneticPr fontId="13"/>
  </si>
  <si>
    <t>高性能熱源機</t>
    <rPh sb="0" eb="3">
      <t>コウセイノウ</t>
    </rPh>
    <rPh sb="3" eb="5">
      <t>ネツゲン</t>
    </rPh>
    <rPh sb="5" eb="6">
      <t>キ</t>
    </rPh>
    <phoneticPr fontId="13"/>
  </si>
  <si>
    <t>小学校</t>
    <rPh sb="0" eb="3">
      <t>ショウガッコウ</t>
    </rPh>
    <phoneticPr fontId="13"/>
  </si>
  <si>
    <t>高性能搬送機</t>
    <rPh sb="0" eb="3">
      <t>コウセイノウ</t>
    </rPh>
    <rPh sb="3" eb="5">
      <t>ハンソウ</t>
    </rPh>
    <rPh sb="5" eb="6">
      <t>キ</t>
    </rPh>
    <phoneticPr fontId="13"/>
  </si>
  <si>
    <t>名　　　称</t>
    <rPh sb="0" eb="1">
      <t>ナ</t>
    </rPh>
    <rPh sb="4" eb="5">
      <t>ショウ</t>
    </rPh>
    <phoneticPr fontId="13"/>
  </si>
  <si>
    <t>用　　　途</t>
    <rPh sb="0" eb="1">
      <t>ヨウ</t>
    </rPh>
    <rPh sb="4" eb="5">
      <t>ト</t>
    </rPh>
    <phoneticPr fontId="13"/>
  </si>
  <si>
    <t>大分類</t>
    <rPh sb="0" eb="1">
      <t>ダイ</t>
    </rPh>
    <rPh sb="1" eb="3">
      <t>ブンルイ</t>
    </rPh>
    <phoneticPr fontId="13"/>
  </si>
  <si>
    <t>小分類</t>
    <rPh sb="0" eb="1">
      <t>ショウ</t>
    </rPh>
    <rPh sb="1" eb="3">
      <t>ブンルイ</t>
    </rPh>
    <phoneticPr fontId="13"/>
  </si>
  <si>
    <t>床版</t>
    <rPh sb="0" eb="1">
      <t>ユカ</t>
    </rPh>
    <rPh sb="1" eb="2">
      <t>ハン</t>
    </rPh>
    <phoneticPr fontId="13"/>
  </si>
  <si>
    <t>建築面積</t>
    <rPh sb="0" eb="2">
      <t>ケンチク</t>
    </rPh>
    <rPh sb="2" eb="4">
      <t>メンセキ</t>
    </rPh>
    <phoneticPr fontId="13"/>
  </si>
  <si>
    <t>中学校</t>
    <rPh sb="0" eb="3">
      <t>チュウガッコウ</t>
    </rPh>
    <phoneticPr fontId="13"/>
  </si>
  <si>
    <t>屋根版</t>
    <rPh sb="0" eb="2">
      <t>ヤネ</t>
    </rPh>
    <rPh sb="2" eb="3">
      <t>ハン</t>
    </rPh>
    <phoneticPr fontId="13"/>
  </si>
  <si>
    <t>住　　　所</t>
    <rPh sb="0" eb="1">
      <t>ジュウ</t>
    </rPh>
    <rPh sb="4" eb="5">
      <t>ショ</t>
    </rPh>
    <phoneticPr fontId="13"/>
  </si>
  <si>
    <t>地下</t>
    <rPh sb="0" eb="2">
      <t>チカ</t>
    </rPh>
    <phoneticPr fontId="13"/>
  </si>
  <si>
    <t>階</t>
    <rPh sb="0" eb="1">
      <t>カイ</t>
    </rPh>
    <phoneticPr fontId="13"/>
  </si>
  <si>
    <t>地上</t>
    <rPh sb="0" eb="2">
      <t>チジョウ</t>
    </rPh>
    <phoneticPr fontId="13"/>
  </si>
  <si>
    <t>塔屋</t>
    <rPh sb="0" eb="1">
      <t>トウ</t>
    </rPh>
    <rPh sb="1" eb="2">
      <t>ヤ</t>
    </rPh>
    <phoneticPr fontId="13"/>
  </si>
  <si>
    <t>義務教育学校</t>
    <rPh sb="0" eb="2">
      <t>ギム</t>
    </rPh>
    <rPh sb="2" eb="4">
      <t>キョウイク</t>
    </rPh>
    <rPh sb="4" eb="6">
      <t>ガッコウ</t>
    </rPh>
    <phoneticPr fontId="13"/>
  </si>
  <si>
    <t>構　　　造</t>
    <rPh sb="0" eb="1">
      <t>カマエ</t>
    </rPh>
    <rPh sb="4" eb="5">
      <t>ヅクリ</t>
    </rPh>
    <phoneticPr fontId="13"/>
  </si>
  <si>
    <t>築年数</t>
    <rPh sb="0" eb="1">
      <t>チク</t>
    </rPh>
    <rPh sb="1" eb="3">
      <t>ネンスウ</t>
    </rPh>
    <phoneticPr fontId="13"/>
  </si>
  <si>
    <t>年</t>
    <rPh sb="0" eb="1">
      <t>ネン</t>
    </rPh>
    <phoneticPr fontId="13"/>
  </si>
  <si>
    <t>省エネ項目</t>
    <rPh sb="0" eb="1">
      <t>ショウ</t>
    </rPh>
    <rPh sb="3" eb="5">
      <t>コウモク</t>
    </rPh>
    <phoneticPr fontId="13"/>
  </si>
  <si>
    <t>システム概要（能力・性能・規模・他）</t>
    <rPh sb="4" eb="6">
      <t>ガイヨウ</t>
    </rPh>
    <rPh sb="7" eb="9">
      <t>ノウリョク</t>
    </rPh>
    <rPh sb="10" eb="12">
      <t>セイノウ</t>
    </rPh>
    <rPh sb="13" eb="15">
      <t>キボ</t>
    </rPh>
    <rPh sb="16" eb="17">
      <t>タ</t>
    </rPh>
    <phoneticPr fontId="13"/>
  </si>
  <si>
    <t>新既</t>
    <rPh sb="0" eb="1">
      <t>シン</t>
    </rPh>
    <rPh sb="1" eb="2">
      <t>キ</t>
    </rPh>
    <phoneticPr fontId="13"/>
  </si>
  <si>
    <t>補助</t>
    <rPh sb="0" eb="2">
      <t>ホジョ</t>
    </rPh>
    <phoneticPr fontId="13"/>
  </si>
  <si>
    <t>高等学校</t>
    <rPh sb="0" eb="2">
      <t>コウトウ</t>
    </rPh>
    <rPh sb="2" eb="4">
      <t>ガッコウ</t>
    </rPh>
    <phoneticPr fontId="13"/>
  </si>
  <si>
    <t>流量可変システム</t>
    <rPh sb="0" eb="2">
      <t>リュウリョウ</t>
    </rPh>
    <rPh sb="2" eb="4">
      <t>カヘン</t>
    </rPh>
    <phoneticPr fontId="13"/>
  </si>
  <si>
    <t>ＣＬＴ事業</t>
    <rPh sb="3" eb="5">
      <t>ジギョウ</t>
    </rPh>
    <phoneticPr fontId="13"/>
  </si>
  <si>
    <t>事業枠適用</t>
    <rPh sb="0" eb="2">
      <t>ジギョウ</t>
    </rPh>
    <rPh sb="2" eb="3">
      <t>ワク</t>
    </rPh>
    <rPh sb="3" eb="5">
      <t>テキヨウ</t>
    </rPh>
    <phoneticPr fontId="13"/>
  </si>
  <si>
    <t>CLT使用部位</t>
    <rPh sb="3" eb="5">
      <t>シヨウ</t>
    </rPh>
    <rPh sb="5" eb="7">
      <t>ブイ</t>
    </rPh>
    <phoneticPr fontId="13"/>
  </si>
  <si>
    <t>CLT使用割合</t>
    <rPh sb="3" eb="5">
      <t>シヨウ</t>
    </rPh>
    <rPh sb="5" eb="7">
      <t>ワリアイ</t>
    </rPh>
    <phoneticPr fontId="13"/>
  </si>
  <si>
    <t>建築省エネルギー
（パッシブ）技術</t>
    <rPh sb="0" eb="2">
      <t>ケンチク</t>
    </rPh>
    <rPh sb="2" eb="3">
      <t>ショウ</t>
    </rPh>
    <rPh sb="15" eb="17">
      <t>ギジュツ</t>
    </rPh>
    <phoneticPr fontId="13"/>
  </si>
  <si>
    <t>大学</t>
    <rPh sb="0" eb="2">
      <t>ダイガク</t>
    </rPh>
    <phoneticPr fontId="13"/>
  </si>
  <si>
    <t>特殊空調システム</t>
    <rPh sb="0" eb="2">
      <t>トクシュ</t>
    </rPh>
    <rPh sb="2" eb="4">
      <t>クウチョウ</t>
    </rPh>
    <phoneticPr fontId="13"/>
  </si>
  <si>
    <t>　　　　　【計算法】　　</t>
    <rPh sb="6" eb="9">
      <t>ケイサンホウ</t>
    </rPh>
    <phoneticPr fontId="13"/>
  </si>
  <si>
    <t>高等専門学校</t>
    <rPh sb="0" eb="2">
      <t>コウトウ</t>
    </rPh>
    <rPh sb="2" eb="4">
      <t>センモン</t>
    </rPh>
    <rPh sb="4" eb="6">
      <t>ガッコウ</t>
    </rPh>
    <phoneticPr fontId="13"/>
  </si>
  <si>
    <t>ターボ冷凍機</t>
    <rPh sb="3" eb="6">
      <t>レイトウキ</t>
    </rPh>
    <phoneticPr fontId="13"/>
  </si>
  <si>
    <t>設備用途区分</t>
    <rPh sb="0" eb="2">
      <t>セツビ</t>
    </rPh>
    <rPh sb="2" eb="4">
      <t>ヨウト</t>
    </rPh>
    <rPh sb="4" eb="6">
      <t>クブン</t>
    </rPh>
    <phoneticPr fontId="13"/>
  </si>
  <si>
    <t>一次エネルギー消費量</t>
    <rPh sb="0" eb="2">
      <t>イチジ</t>
    </rPh>
    <rPh sb="7" eb="10">
      <t>ショウヒリョウ</t>
    </rPh>
    <phoneticPr fontId="13"/>
  </si>
  <si>
    <t>専修学校</t>
    <rPh sb="0" eb="2">
      <t>センシュウ</t>
    </rPh>
    <rPh sb="2" eb="4">
      <t>ガッコウ</t>
    </rPh>
    <phoneticPr fontId="13"/>
  </si>
  <si>
    <t>その他空調システム</t>
    <rPh sb="2" eb="3">
      <t>タ</t>
    </rPh>
    <rPh sb="3" eb="5">
      <t>クウチョウ</t>
    </rPh>
    <phoneticPr fontId="13"/>
  </si>
  <si>
    <t>スクリュー冷凍機</t>
    <rPh sb="5" eb="8">
      <t>レイトウキ</t>
    </rPh>
    <phoneticPr fontId="13"/>
  </si>
  <si>
    <t>基準値</t>
    <rPh sb="0" eb="3">
      <t>キジュンチ</t>
    </rPh>
    <phoneticPr fontId="13"/>
  </si>
  <si>
    <t>設計値</t>
    <rPh sb="0" eb="2">
      <t>セッケイ</t>
    </rPh>
    <rPh sb="2" eb="3">
      <t>チ</t>
    </rPh>
    <phoneticPr fontId="13"/>
  </si>
  <si>
    <t>削減量</t>
    <rPh sb="0" eb="2">
      <t>サクゲン</t>
    </rPh>
    <rPh sb="2" eb="3">
      <t>リョウ</t>
    </rPh>
    <phoneticPr fontId="13"/>
  </si>
  <si>
    <t>削減率</t>
    <rPh sb="0" eb="2">
      <t>サクゲン</t>
    </rPh>
    <rPh sb="2" eb="3">
      <t>リツ</t>
    </rPh>
    <phoneticPr fontId="13"/>
  </si>
  <si>
    <t>各種学校</t>
    <rPh sb="0" eb="2">
      <t>カクシュ</t>
    </rPh>
    <rPh sb="2" eb="4">
      <t>ガッコウ</t>
    </rPh>
    <phoneticPr fontId="13"/>
  </si>
  <si>
    <t>吸収冷凍機</t>
    <rPh sb="0" eb="2">
      <t>キュウシュウ</t>
    </rPh>
    <rPh sb="2" eb="5">
      <t>レイトウキ</t>
    </rPh>
    <phoneticPr fontId="13"/>
  </si>
  <si>
    <t>(MJ/年)</t>
    <rPh sb="4" eb="5">
      <t>ネン</t>
    </rPh>
    <phoneticPr fontId="13"/>
  </si>
  <si>
    <t>図書館</t>
    <rPh sb="0" eb="3">
      <t>トショカン</t>
    </rPh>
    <phoneticPr fontId="13"/>
  </si>
  <si>
    <t>吸収冷温水機</t>
    <rPh sb="0" eb="2">
      <t>キュウシュウ</t>
    </rPh>
    <rPh sb="2" eb="5">
      <t>レイオンスイ</t>
    </rPh>
    <rPh sb="5" eb="6">
      <t>キ</t>
    </rPh>
    <phoneticPr fontId="13"/>
  </si>
  <si>
    <t>博物館</t>
    <rPh sb="0" eb="3">
      <t>ハクブツカン</t>
    </rPh>
    <phoneticPr fontId="13"/>
  </si>
  <si>
    <t>小型貫流ボイラ</t>
    <rPh sb="0" eb="2">
      <t>コガタ</t>
    </rPh>
    <rPh sb="2" eb="4">
      <t>カンリュウ</t>
    </rPh>
    <phoneticPr fontId="13"/>
  </si>
  <si>
    <t>体育館等</t>
    <rPh sb="0" eb="3">
      <t>タイイクカン</t>
    </rPh>
    <rPh sb="3" eb="4">
      <t>トウ</t>
    </rPh>
    <phoneticPr fontId="13"/>
  </si>
  <si>
    <t>高性能ファン</t>
    <rPh sb="0" eb="3">
      <t>コウセイノウ</t>
    </rPh>
    <phoneticPr fontId="13"/>
  </si>
  <si>
    <t>エネルギー利用
効率化設備</t>
    <rPh sb="5" eb="7">
      <t>リヨウ</t>
    </rPh>
    <rPh sb="8" eb="11">
      <t>コウリツカ</t>
    </rPh>
    <rPh sb="11" eb="13">
      <t>セツビ</t>
    </rPh>
    <phoneticPr fontId="13"/>
  </si>
  <si>
    <t>高性能ポンプ</t>
    <rPh sb="0" eb="3">
      <t>コウセイノウ</t>
    </rPh>
    <phoneticPr fontId="13"/>
  </si>
  <si>
    <t>そ　の　他</t>
    <rPh sb="4" eb="5">
      <t>タ</t>
    </rPh>
    <phoneticPr fontId="13"/>
  </si>
  <si>
    <t>内部発熱削減技術</t>
    <rPh sb="0" eb="2">
      <t>ナイブ</t>
    </rPh>
    <rPh sb="2" eb="4">
      <t>ハツネツ</t>
    </rPh>
    <rPh sb="4" eb="6">
      <t>サクゲン</t>
    </rPh>
    <rPh sb="6" eb="8">
      <t>ギジュツ</t>
    </rPh>
    <phoneticPr fontId="13"/>
  </si>
  <si>
    <t>ＰＶとその他を含む</t>
    <rPh sb="5" eb="6">
      <t>タ</t>
    </rPh>
    <rPh sb="7" eb="8">
      <t>フク</t>
    </rPh>
    <phoneticPr fontId="13"/>
  </si>
  <si>
    <t>熱回収ヒートポンプシステム</t>
    <rPh sb="0" eb="1">
      <t>ネツ</t>
    </rPh>
    <rPh sb="1" eb="3">
      <t>カイシュウ</t>
    </rPh>
    <phoneticPr fontId="13"/>
  </si>
  <si>
    <t>空調設備</t>
    <rPh sb="0" eb="2">
      <t>クウチョウ</t>
    </rPh>
    <rPh sb="2" eb="4">
      <t>セツビ</t>
    </rPh>
    <phoneticPr fontId="13"/>
  </si>
  <si>
    <t>設備・システム名①</t>
    <rPh sb="0" eb="2">
      <t>セツビ</t>
    </rPh>
    <rPh sb="7" eb="8">
      <t>メイ</t>
    </rPh>
    <phoneticPr fontId="13"/>
  </si>
  <si>
    <t>設備・システム名②</t>
    <rPh sb="0" eb="2">
      <t>セツビ</t>
    </rPh>
    <rPh sb="7" eb="8">
      <t>メイ</t>
    </rPh>
    <phoneticPr fontId="13"/>
  </si>
  <si>
    <t>全熱交換器システム</t>
    <rPh sb="0" eb="1">
      <t>ゼン</t>
    </rPh>
    <rPh sb="1" eb="2">
      <t>ネツ</t>
    </rPh>
    <rPh sb="2" eb="5">
      <t>コウカンキ</t>
    </rPh>
    <phoneticPr fontId="13"/>
  </si>
  <si>
    <t>ＰＶを含む、その他を除く</t>
    <rPh sb="3" eb="4">
      <t>フク</t>
    </rPh>
    <rPh sb="8" eb="9">
      <t>タ</t>
    </rPh>
    <rPh sb="10" eb="11">
      <t>ノゾ</t>
    </rPh>
    <phoneticPr fontId="13"/>
  </si>
  <si>
    <t>建物の形状等を考慮</t>
    <rPh sb="0" eb="2">
      <t>タテモノ</t>
    </rPh>
    <rPh sb="3" eb="5">
      <t>ケイジョウ</t>
    </rPh>
    <rPh sb="5" eb="6">
      <t>トウ</t>
    </rPh>
    <rPh sb="7" eb="9">
      <t>コウリョ</t>
    </rPh>
    <phoneticPr fontId="13"/>
  </si>
  <si>
    <t>クラウド化</t>
    <rPh sb="4" eb="5">
      <t>カ</t>
    </rPh>
    <phoneticPr fontId="13"/>
  </si>
  <si>
    <t>ＬＥＤ照明器具</t>
    <rPh sb="3" eb="5">
      <t>ショウメイ</t>
    </rPh>
    <rPh sb="5" eb="7">
      <t>キグ</t>
    </rPh>
    <phoneticPr fontId="13"/>
  </si>
  <si>
    <t>個別方式</t>
    <rPh sb="0" eb="2">
      <t>コベツ</t>
    </rPh>
    <rPh sb="2" eb="4">
      <t>ホウシキ</t>
    </rPh>
    <phoneticPr fontId="13"/>
  </si>
  <si>
    <t>高効率給湯熱源機</t>
    <rPh sb="0" eb="1">
      <t>コウ</t>
    </rPh>
    <rPh sb="1" eb="3">
      <t>コウリツ</t>
    </rPh>
    <rPh sb="3" eb="5">
      <t>キュウトウ</t>
    </rPh>
    <rPh sb="5" eb="7">
      <t>ネツゲン</t>
    </rPh>
    <rPh sb="7" eb="8">
      <t>キ</t>
    </rPh>
    <phoneticPr fontId="13"/>
  </si>
  <si>
    <t>リニアモータ式</t>
    <rPh sb="6" eb="7">
      <t>シキ</t>
    </rPh>
    <phoneticPr fontId="13"/>
  </si>
  <si>
    <t>乗用</t>
    <rPh sb="0" eb="2">
      <t>ジョウヨウ</t>
    </rPh>
    <phoneticPr fontId="13"/>
  </si>
  <si>
    <t>ＰＶを考慮せず、その他を除く</t>
    <rPh sb="3" eb="5">
      <t>コウリョ</t>
    </rPh>
    <rPh sb="10" eb="11">
      <t>タ</t>
    </rPh>
    <rPh sb="12" eb="13">
      <t>ノゾ</t>
    </rPh>
    <phoneticPr fontId="13"/>
  </si>
  <si>
    <t>高断熱化</t>
    <rPh sb="0" eb="1">
      <t>コウ</t>
    </rPh>
    <rPh sb="1" eb="3">
      <t>ダンネツ</t>
    </rPh>
    <rPh sb="3" eb="4">
      <t>カ</t>
    </rPh>
    <phoneticPr fontId="13"/>
  </si>
  <si>
    <t>待機電力カットシステム</t>
    <rPh sb="0" eb="2">
      <t>タイキ</t>
    </rPh>
    <rPh sb="2" eb="4">
      <t>デンリョク</t>
    </rPh>
    <phoneticPr fontId="13"/>
  </si>
  <si>
    <t>有機ＥＬ照明器具</t>
    <rPh sb="0" eb="2">
      <t>ユウキ</t>
    </rPh>
    <rPh sb="4" eb="6">
      <t>ショウメイ</t>
    </rPh>
    <rPh sb="6" eb="8">
      <t>キグ</t>
    </rPh>
    <phoneticPr fontId="13"/>
  </si>
  <si>
    <t>中央方式</t>
    <rPh sb="0" eb="2">
      <t>チュウオウ</t>
    </rPh>
    <rPh sb="2" eb="4">
      <t>ホウシキ</t>
    </rPh>
    <phoneticPr fontId="13"/>
  </si>
  <si>
    <t>補助熱源併用方式</t>
    <rPh sb="0" eb="2">
      <t>ホジョ</t>
    </rPh>
    <rPh sb="2" eb="4">
      <t>ネツゲン</t>
    </rPh>
    <rPh sb="4" eb="6">
      <t>ヘイヨウ</t>
    </rPh>
    <rPh sb="6" eb="8">
      <t>ホウシキ</t>
    </rPh>
    <phoneticPr fontId="13"/>
  </si>
  <si>
    <t>ヒートポンプ給湯機</t>
    <rPh sb="6" eb="8">
      <t>キュウトウ</t>
    </rPh>
    <rPh sb="8" eb="9">
      <t>キ</t>
    </rPh>
    <phoneticPr fontId="13"/>
  </si>
  <si>
    <t>ロープ式</t>
    <rPh sb="3" eb="4">
      <t>シキ</t>
    </rPh>
    <phoneticPr fontId="13"/>
  </si>
  <si>
    <t>貨物用</t>
    <rPh sb="0" eb="2">
      <t>カモツ</t>
    </rPh>
    <rPh sb="2" eb="3">
      <t>ヨウ</t>
    </rPh>
    <phoneticPr fontId="13"/>
  </si>
  <si>
    <t>ＶＶＶＦ制御（電力回生あり、ギアレス）</t>
    <rPh sb="4" eb="6">
      <t>セイギョ</t>
    </rPh>
    <rPh sb="7" eb="9">
      <t>デンリョク</t>
    </rPh>
    <rPh sb="9" eb="11">
      <t>カイセイ</t>
    </rPh>
    <phoneticPr fontId="13"/>
  </si>
  <si>
    <t>高性能窓ガラス</t>
    <rPh sb="0" eb="3">
      <t>コウセイノウ</t>
    </rPh>
    <rPh sb="3" eb="4">
      <t>マド</t>
    </rPh>
    <phoneticPr fontId="13"/>
  </si>
  <si>
    <t>地下化、半地下化</t>
    <rPh sb="0" eb="2">
      <t>チカ</t>
    </rPh>
    <rPh sb="2" eb="3">
      <t>カ</t>
    </rPh>
    <rPh sb="4" eb="5">
      <t>ハン</t>
    </rPh>
    <rPh sb="5" eb="7">
      <t>チカ</t>
    </rPh>
    <rPh sb="7" eb="8">
      <t>カ</t>
    </rPh>
    <phoneticPr fontId="13"/>
  </si>
  <si>
    <t>高輝度誘導灯</t>
    <rPh sb="0" eb="1">
      <t>コウ</t>
    </rPh>
    <rPh sb="1" eb="3">
      <t>キド</t>
    </rPh>
    <rPh sb="3" eb="6">
      <t>ユウドウトウ</t>
    </rPh>
    <phoneticPr fontId="13"/>
  </si>
  <si>
    <t>制御なし</t>
    <rPh sb="0" eb="2">
      <t>セイギョ</t>
    </rPh>
    <phoneticPr fontId="13"/>
  </si>
  <si>
    <t>併用方式</t>
    <rPh sb="0" eb="2">
      <t>ヘイヨウ</t>
    </rPh>
    <rPh sb="2" eb="4">
      <t>ホウシキ</t>
    </rPh>
    <phoneticPr fontId="13"/>
  </si>
  <si>
    <t>高性能保温材（配管）</t>
    <rPh sb="0" eb="3">
      <t>コウセイノウ</t>
    </rPh>
    <rPh sb="3" eb="6">
      <t>ホオンザイ</t>
    </rPh>
    <rPh sb="7" eb="9">
      <t>ハイカン</t>
    </rPh>
    <phoneticPr fontId="13"/>
  </si>
  <si>
    <t>潜熱回収型給湯機</t>
    <rPh sb="0" eb="2">
      <t>センネツ</t>
    </rPh>
    <rPh sb="2" eb="5">
      <t>カイシュウガタ</t>
    </rPh>
    <rPh sb="5" eb="7">
      <t>キュウトウ</t>
    </rPh>
    <rPh sb="7" eb="8">
      <t>キ</t>
    </rPh>
    <phoneticPr fontId="13"/>
  </si>
  <si>
    <t>油圧式</t>
    <rPh sb="0" eb="2">
      <t>ユアツ</t>
    </rPh>
    <rPh sb="2" eb="3">
      <t>シキ</t>
    </rPh>
    <phoneticPr fontId="13"/>
  </si>
  <si>
    <t>人荷用</t>
    <rPh sb="0" eb="2">
      <t>ジンカ</t>
    </rPh>
    <rPh sb="2" eb="3">
      <t>ヨウ</t>
    </rPh>
    <phoneticPr fontId="13"/>
  </si>
  <si>
    <t>ＶＶＶＦ制御（電力回生あり）</t>
    <rPh sb="4" eb="6">
      <t>セイギョ</t>
    </rPh>
    <rPh sb="7" eb="9">
      <t>デンリョク</t>
    </rPh>
    <rPh sb="9" eb="11">
      <t>カイセイ</t>
    </rPh>
    <phoneticPr fontId="13"/>
  </si>
  <si>
    <t>ＰＶを考慮せず、その他を含む</t>
    <rPh sb="3" eb="5">
      <t>コウリョ</t>
    </rPh>
    <rPh sb="10" eb="11">
      <t>タ</t>
    </rPh>
    <rPh sb="12" eb="13">
      <t>フク</t>
    </rPh>
    <phoneticPr fontId="13"/>
  </si>
  <si>
    <t>高性能窓サッシ</t>
    <rPh sb="0" eb="3">
      <t>コウセイノウ</t>
    </rPh>
    <rPh sb="3" eb="4">
      <t>マド</t>
    </rPh>
    <phoneticPr fontId="13"/>
  </si>
  <si>
    <t>建物方位</t>
    <rPh sb="0" eb="2">
      <t>タテモノ</t>
    </rPh>
    <rPh sb="2" eb="4">
      <t>ホウイ</t>
    </rPh>
    <phoneticPr fontId="13"/>
  </si>
  <si>
    <t>建物アスペクト比</t>
    <rPh sb="0" eb="2">
      <t>タテモノ</t>
    </rPh>
    <rPh sb="7" eb="8">
      <t>ヒ</t>
    </rPh>
    <phoneticPr fontId="13"/>
  </si>
  <si>
    <t>明るさ検知制御</t>
    <rPh sb="0" eb="1">
      <t>アカ</t>
    </rPh>
    <rPh sb="3" eb="5">
      <t>ケンチ</t>
    </rPh>
    <rPh sb="5" eb="7">
      <t>セイギョ</t>
    </rPh>
    <phoneticPr fontId="13"/>
  </si>
  <si>
    <t>居室の配置</t>
    <rPh sb="0" eb="2">
      <t>キョシツ</t>
    </rPh>
    <rPh sb="3" eb="5">
      <t>ハイチ</t>
    </rPh>
    <phoneticPr fontId="13"/>
  </si>
  <si>
    <t>台数制御</t>
    <rPh sb="0" eb="2">
      <t>ダイスウ</t>
    </rPh>
    <rPh sb="2" eb="4">
      <t>セイギョ</t>
    </rPh>
    <phoneticPr fontId="13"/>
  </si>
  <si>
    <t>タイムスケジュール制御</t>
    <rPh sb="9" eb="11">
      <t>セイギョ</t>
    </rPh>
    <phoneticPr fontId="13"/>
  </si>
  <si>
    <t>交流帰還制御</t>
    <rPh sb="0" eb="2">
      <t>コウリュウ</t>
    </rPh>
    <rPh sb="2" eb="4">
      <t>キカン</t>
    </rPh>
    <rPh sb="4" eb="6">
      <t>セイギョ</t>
    </rPh>
    <phoneticPr fontId="13"/>
  </si>
  <si>
    <t>基　準　値</t>
    <rPh sb="0" eb="1">
      <t>モト</t>
    </rPh>
    <rPh sb="2" eb="3">
      <t>ジュン</t>
    </rPh>
    <rPh sb="4" eb="5">
      <t>チ</t>
    </rPh>
    <phoneticPr fontId="13"/>
  </si>
  <si>
    <t>　設　計　値</t>
    <rPh sb="1" eb="2">
      <t>セツ</t>
    </rPh>
    <rPh sb="3" eb="4">
      <t>ケイ</t>
    </rPh>
    <rPh sb="5" eb="6">
      <t>チ</t>
    </rPh>
    <phoneticPr fontId="13"/>
  </si>
  <si>
    <t>低　減　率</t>
    <rPh sb="0" eb="1">
      <t>テイ</t>
    </rPh>
    <rPh sb="2" eb="3">
      <t>ゲン</t>
    </rPh>
    <rPh sb="4" eb="5">
      <t>リツ</t>
    </rPh>
    <phoneticPr fontId="13"/>
  </si>
  <si>
    <t>温度制御</t>
    <rPh sb="0" eb="2">
      <t>オンド</t>
    </rPh>
    <rPh sb="2" eb="4">
      <t>セイギョ</t>
    </rPh>
    <phoneticPr fontId="13"/>
  </si>
  <si>
    <t>群管理制御</t>
    <rPh sb="0" eb="1">
      <t>グン</t>
    </rPh>
    <rPh sb="1" eb="3">
      <t>カンリ</t>
    </rPh>
    <rPh sb="3" eb="5">
      <t>セイギョ</t>
    </rPh>
    <phoneticPr fontId="13"/>
  </si>
  <si>
    <t>外気冷房システム</t>
    <rPh sb="0" eb="2">
      <t>ガイキ</t>
    </rPh>
    <rPh sb="2" eb="4">
      <t>レイボウ</t>
    </rPh>
    <phoneticPr fontId="13"/>
  </si>
  <si>
    <t>ＣＬＴ使用</t>
    <rPh sb="3" eb="5">
      <t>シヨウ</t>
    </rPh>
    <phoneticPr fontId="13"/>
  </si>
  <si>
    <t>ＣＯ制御</t>
    <rPh sb="2" eb="4">
      <t>セイギョ</t>
    </rPh>
    <phoneticPr fontId="13"/>
  </si>
  <si>
    <t>屋根</t>
    <rPh sb="0" eb="2">
      <t>ヤネ</t>
    </rPh>
    <phoneticPr fontId="13"/>
  </si>
  <si>
    <t>臭気制御</t>
    <rPh sb="0" eb="2">
      <t>シュウキ</t>
    </rPh>
    <rPh sb="2" eb="4">
      <t>セイギョ</t>
    </rPh>
    <phoneticPr fontId="13"/>
  </si>
  <si>
    <t>費　　目</t>
    <rPh sb="0" eb="1">
      <t>ヒ</t>
    </rPh>
    <rPh sb="3" eb="4">
      <t>メ</t>
    </rPh>
    <phoneticPr fontId="13"/>
  </si>
  <si>
    <t>補助対象
経　　　費</t>
    <rPh sb="0" eb="2">
      <t>ホジョ</t>
    </rPh>
    <rPh sb="2" eb="4">
      <t>タイショウ</t>
    </rPh>
    <rPh sb="5" eb="6">
      <t>ヘ</t>
    </rPh>
    <rPh sb="9" eb="10">
      <t>ヒ</t>
    </rPh>
    <phoneticPr fontId="13"/>
  </si>
  <si>
    <t>補助対象外
経　　　費</t>
    <rPh sb="0" eb="2">
      <t>ホジョ</t>
    </rPh>
    <rPh sb="2" eb="5">
      <t>タイショウガイ</t>
    </rPh>
    <rPh sb="6" eb="7">
      <t>ヘ</t>
    </rPh>
    <rPh sb="10" eb="11">
      <t>ヒ</t>
    </rPh>
    <phoneticPr fontId="13"/>
  </si>
  <si>
    <t>外壁</t>
    <rPh sb="0" eb="2">
      <t>ガイヘキ</t>
    </rPh>
    <phoneticPr fontId="13"/>
  </si>
  <si>
    <t>燃焼機器連動制御</t>
    <rPh sb="0" eb="2">
      <t>ネンショウ</t>
    </rPh>
    <rPh sb="2" eb="4">
      <t>キキ</t>
    </rPh>
    <rPh sb="4" eb="6">
      <t>レンドウ</t>
    </rPh>
    <rPh sb="6" eb="8">
      <t>セイギョ</t>
    </rPh>
    <phoneticPr fontId="13"/>
  </si>
  <si>
    <t>グラスウール断熱材</t>
    <rPh sb="6" eb="9">
      <t>ダンネツザイ</t>
    </rPh>
    <phoneticPr fontId="13"/>
  </si>
  <si>
    <t>接地壁</t>
    <rPh sb="0" eb="2">
      <t>セッチ</t>
    </rPh>
    <rPh sb="2" eb="3">
      <t>カベ</t>
    </rPh>
    <phoneticPr fontId="13"/>
  </si>
  <si>
    <t>ガス使用量連動制御</t>
    <rPh sb="2" eb="5">
      <t>シヨウリョウ</t>
    </rPh>
    <rPh sb="5" eb="7">
      <t>レンドウ</t>
    </rPh>
    <rPh sb="7" eb="9">
      <t>セイギョ</t>
    </rPh>
    <phoneticPr fontId="13"/>
  </si>
  <si>
    <t>ロックウール断熱材</t>
    <rPh sb="6" eb="9">
      <t>ダンネツザイ</t>
    </rPh>
    <phoneticPr fontId="13"/>
  </si>
  <si>
    <t>ＶＡＶ空調システム</t>
    <rPh sb="3" eb="5">
      <t>クウチョウ</t>
    </rPh>
    <phoneticPr fontId="13"/>
  </si>
  <si>
    <t>（円）</t>
    <rPh sb="1" eb="2">
      <t>エン</t>
    </rPh>
    <phoneticPr fontId="13"/>
  </si>
  <si>
    <t>ＶＷＶ空調システム</t>
    <rPh sb="3" eb="5">
      <t>クウチョウ</t>
    </rPh>
    <phoneticPr fontId="13"/>
  </si>
  <si>
    <t>設　計　費</t>
    <rPh sb="0" eb="1">
      <t>セツ</t>
    </rPh>
    <rPh sb="2" eb="3">
      <t>ケイ</t>
    </rPh>
    <rPh sb="4" eb="5">
      <t>ヒ</t>
    </rPh>
    <phoneticPr fontId="13"/>
  </si>
  <si>
    <t>換気設備
（機械換気）</t>
    <rPh sb="0" eb="2">
      <t>カンキ</t>
    </rPh>
    <rPh sb="2" eb="4">
      <t>セツビ</t>
    </rPh>
    <rPh sb="6" eb="8">
      <t>キカイ</t>
    </rPh>
    <rPh sb="8" eb="10">
      <t>カンキ</t>
    </rPh>
    <phoneticPr fontId="13"/>
  </si>
  <si>
    <t>Ｌｏｗ－Ｅ複層ガラス（空気層）</t>
    <rPh sb="5" eb="7">
      <t>フクソウ</t>
    </rPh>
    <rPh sb="11" eb="13">
      <t>クウキ</t>
    </rPh>
    <rPh sb="13" eb="14">
      <t>ソウ</t>
    </rPh>
    <phoneticPr fontId="13"/>
  </si>
  <si>
    <t>設　備　費</t>
    <rPh sb="0" eb="1">
      <t>セツ</t>
    </rPh>
    <rPh sb="2" eb="3">
      <t>ソナエ</t>
    </rPh>
    <rPh sb="4" eb="5">
      <t>ヒ</t>
    </rPh>
    <phoneticPr fontId="13"/>
  </si>
  <si>
    <t>Ｌｏｗ－Ｅ複層ガラス（Ａｒ層）</t>
    <rPh sb="5" eb="7">
      <t>フクソウ</t>
    </rPh>
    <rPh sb="13" eb="14">
      <t>ソウ</t>
    </rPh>
    <rPh sb="14" eb="15">
      <t>キソウ</t>
    </rPh>
    <phoneticPr fontId="13"/>
  </si>
  <si>
    <t>大温度差システム</t>
    <rPh sb="0" eb="1">
      <t>ダイ</t>
    </rPh>
    <rPh sb="1" eb="4">
      <t>オンドサ</t>
    </rPh>
    <phoneticPr fontId="13"/>
  </si>
  <si>
    <t>工　事　費</t>
    <rPh sb="0" eb="1">
      <t>コウ</t>
    </rPh>
    <rPh sb="2" eb="3">
      <t>ジ</t>
    </rPh>
    <rPh sb="4" eb="5">
      <t>ヒ</t>
    </rPh>
    <phoneticPr fontId="13"/>
  </si>
  <si>
    <t>Ｌｏｗ－Ｅ複層ガラス（真空層）</t>
    <rPh sb="5" eb="7">
      <t>フクソウ</t>
    </rPh>
    <rPh sb="11" eb="13">
      <t>シンクウ</t>
    </rPh>
    <rPh sb="13" eb="14">
      <t>ソウ</t>
    </rPh>
    <rPh sb="14" eb="15">
      <t>キソウ</t>
    </rPh>
    <phoneticPr fontId="13"/>
  </si>
  <si>
    <t>硬質ウレタンフォーム</t>
    <rPh sb="0" eb="2">
      <t>コウシツ</t>
    </rPh>
    <phoneticPr fontId="13"/>
  </si>
  <si>
    <t>運転台数制御システム</t>
    <rPh sb="0" eb="2">
      <t>ウンテン</t>
    </rPh>
    <rPh sb="2" eb="4">
      <t>ダイスウ</t>
    </rPh>
    <rPh sb="4" eb="6">
      <t>セイギョ</t>
    </rPh>
    <phoneticPr fontId="13"/>
  </si>
  <si>
    <t>合　　　 計</t>
    <rPh sb="0" eb="1">
      <t>ゴウ</t>
    </rPh>
    <rPh sb="5" eb="6">
      <t>ケイ</t>
    </rPh>
    <phoneticPr fontId="13"/>
  </si>
  <si>
    <t>照明設備
（人工照明）</t>
    <rPh sb="0" eb="2">
      <t>ショウメイ</t>
    </rPh>
    <rPh sb="2" eb="4">
      <t>セツビ</t>
    </rPh>
    <rPh sb="6" eb="8">
      <t>ジンコウ</t>
    </rPh>
    <rPh sb="8" eb="10">
      <t>ショウメイ</t>
    </rPh>
    <phoneticPr fontId="13"/>
  </si>
  <si>
    <t>建材（断熱材）</t>
    <rPh sb="0" eb="2">
      <t>ケンザイ</t>
    </rPh>
    <rPh sb="3" eb="6">
      <t>ダンネツザイ</t>
    </rPh>
    <phoneticPr fontId="13"/>
  </si>
  <si>
    <t>樹脂製</t>
    <rPh sb="0" eb="2">
      <t>ジュシ</t>
    </rPh>
    <rPh sb="2" eb="3">
      <t>セイ</t>
    </rPh>
    <phoneticPr fontId="13"/>
  </si>
  <si>
    <t>輻射冷暖房システム</t>
    <rPh sb="0" eb="2">
      <t>フクシャ</t>
    </rPh>
    <rPh sb="2" eb="5">
      <t>レイダンボウ</t>
    </rPh>
    <phoneticPr fontId="13"/>
  </si>
  <si>
    <t>潜熱分離空調システム</t>
    <rPh sb="0" eb="2">
      <t>センネツ</t>
    </rPh>
    <rPh sb="2" eb="4">
      <t>ブンリ</t>
    </rPh>
    <rPh sb="4" eb="6">
      <t>クウチョウ</t>
    </rPh>
    <phoneticPr fontId="13"/>
  </si>
  <si>
    <t>ブラインド（太陽追尾型）</t>
    <rPh sb="6" eb="8">
      <t>タイヨウ</t>
    </rPh>
    <rPh sb="8" eb="10">
      <t>ツイビ</t>
    </rPh>
    <rPh sb="10" eb="11">
      <t>カタ</t>
    </rPh>
    <phoneticPr fontId="13"/>
  </si>
  <si>
    <t>床吹出し空調システム</t>
    <rPh sb="0" eb="1">
      <t>ユカ</t>
    </rPh>
    <rPh sb="1" eb="3">
      <t>フキダ</t>
    </rPh>
    <rPh sb="4" eb="6">
      <t>クウチョウ</t>
    </rPh>
    <phoneticPr fontId="13"/>
  </si>
  <si>
    <t>(円／(GJ・年))</t>
    <rPh sb="1" eb="2">
      <t>エン</t>
    </rPh>
    <rPh sb="7" eb="8">
      <t>ネン</t>
    </rPh>
    <phoneticPr fontId="13"/>
  </si>
  <si>
    <t>セルローズファイバー断熱材</t>
    <rPh sb="10" eb="13">
      <t>ダンネツザイ</t>
    </rPh>
    <phoneticPr fontId="13"/>
  </si>
  <si>
    <t>ダクトレス空調システム</t>
    <rPh sb="5" eb="7">
      <t>クウチョウ</t>
    </rPh>
    <phoneticPr fontId="13"/>
  </si>
  <si>
    <t>一次エネルギー削減率</t>
    <rPh sb="0" eb="2">
      <t>イチジ</t>
    </rPh>
    <rPh sb="7" eb="9">
      <t>サクゲン</t>
    </rPh>
    <rPh sb="9" eb="10">
      <t>リツ</t>
    </rPh>
    <phoneticPr fontId="13"/>
  </si>
  <si>
    <t>創エネ(PV)率</t>
    <rPh sb="0" eb="1">
      <t>ソウ</t>
    </rPh>
    <rPh sb="7" eb="8">
      <t>リツ</t>
    </rPh>
    <phoneticPr fontId="13"/>
  </si>
  <si>
    <t>給湯設備</t>
    <rPh sb="0" eb="2">
      <t>キュウトウ</t>
    </rPh>
    <rPh sb="2" eb="4">
      <t>セツビ</t>
    </rPh>
    <phoneticPr fontId="13"/>
  </si>
  <si>
    <t>ポリスチレンフォーム断熱材</t>
    <rPh sb="10" eb="13">
      <t>ダンネツザイ</t>
    </rPh>
    <phoneticPr fontId="13"/>
  </si>
  <si>
    <t>新・既</t>
    <rPh sb="0" eb="1">
      <t>シン</t>
    </rPh>
    <rPh sb="2" eb="3">
      <t>キ</t>
    </rPh>
    <phoneticPr fontId="13"/>
  </si>
  <si>
    <t>補助対象</t>
    <rPh sb="0" eb="2">
      <t>ホジョ</t>
    </rPh>
    <rPh sb="2" eb="4">
      <t>タイショウ</t>
    </rPh>
    <phoneticPr fontId="13"/>
  </si>
  <si>
    <t>デジタル個別制御</t>
    <rPh sb="4" eb="6">
      <t>コベツ</t>
    </rPh>
    <rPh sb="6" eb="8">
      <t>セイギョ</t>
    </rPh>
    <phoneticPr fontId="13"/>
  </si>
  <si>
    <t>ウレタンフォーム断熱材</t>
    <rPh sb="8" eb="11">
      <t>ダンネツザイ</t>
    </rPh>
    <phoneticPr fontId="13"/>
  </si>
  <si>
    <t>省エネルギー制御</t>
    <rPh sb="0" eb="1">
      <t>ショウ</t>
    </rPh>
    <rPh sb="6" eb="8">
      <t>セイギョ</t>
    </rPh>
    <phoneticPr fontId="13"/>
  </si>
  <si>
    <t>管理点数合計</t>
    <rPh sb="0" eb="2">
      <t>カンリ</t>
    </rPh>
    <rPh sb="2" eb="4">
      <t>テンスウ</t>
    </rPh>
    <rPh sb="4" eb="6">
      <t>ゴウケイ</t>
    </rPh>
    <phoneticPr fontId="13"/>
  </si>
  <si>
    <t>点</t>
    <rPh sb="0" eb="1">
      <t>テン</t>
    </rPh>
    <phoneticPr fontId="13"/>
  </si>
  <si>
    <t>エネルギー計量点数</t>
    <rPh sb="5" eb="7">
      <t>ケイリョウ</t>
    </rPh>
    <rPh sb="7" eb="9">
      <t>テンスウ</t>
    </rPh>
    <phoneticPr fontId="13"/>
  </si>
  <si>
    <t>環境計測点数</t>
    <rPh sb="0" eb="2">
      <t>カンキョウ</t>
    </rPh>
    <rPh sb="2" eb="4">
      <t>ケイソク</t>
    </rPh>
    <rPh sb="4" eb="6">
      <t>テンスウ</t>
    </rPh>
    <phoneticPr fontId="13"/>
  </si>
  <si>
    <t>フェノールフォーム断熱材</t>
    <rPh sb="9" eb="12">
      <t>ダンネツザイ</t>
    </rPh>
    <phoneticPr fontId="13"/>
  </si>
  <si>
    <t>新設</t>
    <rPh sb="0" eb="2">
      <t>シンセツ</t>
    </rPh>
    <phoneticPr fontId="13"/>
  </si>
  <si>
    <t>鉛蓄電池</t>
    <rPh sb="0" eb="1">
      <t>ナマリ</t>
    </rPh>
    <rPh sb="1" eb="4">
      <t>チクデンチ</t>
    </rPh>
    <phoneticPr fontId="13"/>
  </si>
  <si>
    <t>太陽光発電用</t>
    <rPh sb="0" eb="3">
      <t>タイヨウコウ</t>
    </rPh>
    <rPh sb="3" eb="6">
      <t>ハツデンヨウ</t>
    </rPh>
    <phoneticPr fontId="13"/>
  </si>
  <si>
    <t>昇降機設備
（エレベータ）</t>
    <rPh sb="0" eb="3">
      <t>ショウコウキ</t>
    </rPh>
    <rPh sb="3" eb="5">
      <t>セツビ</t>
    </rPh>
    <phoneticPr fontId="13"/>
  </si>
  <si>
    <t>風圧利用方式</t>
    <rPh sb="0" eb="2">
      <t>フウアツ</t>
    </rPh>
    <rPh sb="2" eb="4">
      <t>リヨウ</t>
    </rPh>
    <rPh sb="4" eb="6">
      <t>ホウシキ</t>
    </rPh>
    <phoneticPr fontId="13"/>
  </si>
  <si>
    <t>風力発電</t>
    <rPh sb="0" eb="2">
      <t>フウリョク</t>
    </rPh>
    <rPh sb="2" eb="4">
      <t>ハツデン</t>
    </rPh>
    <phoneticPr fontId="13"/>
  </si>
  <si>
    <t>既設</t>
    <rPh sb="0" eb="2">
      <t>キセツ</t>
    </rPh>
    <phoneticPr fontId="13"/>
  </si>
  <si>
    <t>ＮＡＳ蓄電池</t>
    <rPh sb="3" eb="6">
      <t>チクデンチ</t>
    </rPh>
    <phoneticPr fontId="13"/>
  </si>
  <si>
    <t>風力発電用</t>
    <rPh sb="0" eb="2">
      <t>フウリョク</t>
    </rPh>
    <rPh sb="2" eb="5">
      <t>ハツデンヨウ</t>
    </rPh>
    <phoneticPr fontId="13"/>
  </si>
  <si>
    <t>乾式自冷型</t>
    <rPh sb="0" eb="2">
      <t>カンシキ</t>
    </rPh>
    <rPh sb="2" eb="4">
      <t>ジレイ</t>
    </rPh>
    <rPh sb="4" eb="5">
      <t>ガタ</t>
    </rPh>
    <phoneticPr fontId="13"/>
  </si>
  <si>
    <t>空調（排熱利用）</t>
    <rPh sb="0" eb="2">
      <t>クウチョウ</t>
    </rPh>
    <rPh sb="3" eb="5">
      <t>ハイネツ</t>
    </rPh>
    <rPh sb="5" eb="7">
      <t>リヨウ</t>
    </rPh>
    <phoneticPr fontId="13"/>
  </si>
  <si>
    <t>ベンチュリー効果利用方式</t>
    <rPh sb="6" eb="8">
      <t>コウカ</t>
    </rPh>
    <rPh sb="8" eb="10">
      <t>リヨウ</t>
    </rPh>
    <rPh sb="10" eb="12">
      <t>ホウシキ</t>
    </rPh>
    <phoneticPr fontId="13"/>
  </si>
  <si>
    <t>水力発電</t>
    <rPh sb="0" eb="2">
      <t>スイリョク</t>
    </rPh>
    <rPh sb="2" eb="4">
      <t>ハツデン</t>
    </rPh>
    <phoneticPr fontId="13"/>
  </si>
  <si>
    <t>ニッケル・水素蓄電池</t>
    <rPh sb="5" eb="7">
      <t>スイソ</t>
    </rPh>
    <rPh sb="7" eb="10">
      <t>チクデンチ</t>
    </rPh>
    <phoneticPr fontId="13"/>
  </si>
  <si>
    <t>水力発電用</t>
    <rPh sb="0" eb="2">
      <t>スイリョク</t>
    </rPh>
    <rPh sb="2" eb="5">
      <t>ハツデンヨウ</t>
    </rPh>
    <phoneticPr fontId="13"/>
  </si>
  <si>
    <t>モールド型</t>
    <rPh sb="4" eb="5">
      <t>ガタ</t>
    </rPh>
    <phoneticPr fontId="13"/>
  </si>
  <si>
    <t>給湯（排熱利用）</t>
    <rPh sb="0" eb="2">
      <t>キュウトウ</t>
    </rPh>
    <rPh sb="3" eb="5">
      <t>ハイネツ</t>
    </rPh>
    <rPh sb="5" eb="7">
      <t>リヨウ</t>
    </rPh>
    <phoneticPr fontId="13"/>
  </si>
  <si>
    <t>変圧器設備</t>
    <rPh sb="0" eb="3">
      <t>ヘンアツキ</t>
    </rPh>
    <rPh sb="3" eb="5">
      <t>セツビ</t>
    </rPh>
    <phoneticPr fontId="13"/>
  </si>
  <si>
    <t>温度差利用方式（煙突効果）</t>
    <rPh sb="0" eb="3">
      <t>オンドサ</t>
    </rPh>
    <rPh sb="3" eb="5">
      <t>リヨウ</t>
    </rPh>
    <rPh sb="5" eb="7">
      <t>ホウシキ</t>
    </rPh>
    <rPh sb="8" eb="10">
      <t>エントツ</t>
    </rPh>
    <rPh sb="10" eb="12">
      <t>コウカ</t>
    </rPh>
    <phoneticPr fontId="13"/>
  </si>
  <si>
    <t>バイオマス発電</t>
    <rPh sb="5" eb="7">
      <t>ハツデン</t>
    </rPh>
    <phoneticPr fontId="13"/>
  </si>
  <si>
    <t>リチウムイオン蓄電池</t>
    <rPh sb="7" eb="10">
      <t>チクデンチ</t>
    </rPh>
    <phoneticPr fontId="13"/>
  </si>
  <si>
    <t>バイオマス発電用</t>
    <rPh sb="5" eb="8">
      <t>ハツデンヨウ</t>
    </rPh>
    <phoneticPr fontId="13"/>
  </si>
  <si>
    <t>コンバインドサイクル機関</t>
    <rPh sb="10" eb="12">
      <t>キカン</t>
    </rPh>
    <phoneticPr fontId="13"/>
  </si>
  <si>
    <t>空調＋給湯（排熱利用）</t>
    <rPh sb="0" eb="2">
      <t>クウチョウ</t>
    </rPh>
    <rPh sb="3" eb="5">
      <t>キュウトウ</t>
    </rPh>
    <rPh sb="6" eb="8">
      <t>ハイネツ</t>
    </rPh>
    <rPh sb="8" eb="10">
      <t>リヨウ</t>
    </rPh>
    <phoneticPr fontId="13"/>
  </si>
  <si>
    <t>蓄電池設備</t>
    <rPh sb="0" eb="3">
      <t>チクデンチ</t>
    </rPh>
    <rPh sb="3" eb="5">
      <t>セツビ</t>
    </rPh>
    <phoneticPr fontId="13"/>
  </si>
  <si>
    <t>蓄電容量</t>
    <rPh sb="0" eb="2">
      <t>チクデン</t>
    </rPh>
    <rPh sb="2" eb="4">
      <t>ヨウリョウ</t>
    </rPh>
    <phoneticPr fontId="13"/>
  </si>
  <si>
    <t>ハイブリッド方式（機械換気併用）</t>
    <rPh sb="6" eb="8">
      <t>ホウシキ</t>
    </rPh>
    <rPh sb="9" eb="11">
      <t>キカイ</t>
    </rPh>
    <rPh sb="11" eb="13">
      <t>カンキ</t>
    </rPh>
    <rPh sb="13" eb="15">
      <t>ヘイヨウ</t>
    </rPh>
    <phoneticPr fontId="13"/>
  </si>
  <si>
    <t>地熱発電</t>
    <rPh sb="0" eb="2">
      <t>チネツ</t>
    </rPh>
    <rPh sb="2" eb="4">
      <t>ハツデン</t>
    </rPh>
    <phoneticPr fontId="13"/>
  </si>
  <si>
    <t>地熱発電用</t>
    <rPh sb="0" eb="2">
      <t>チネツ</t>
    </rPh>
    <rPh sb="2" eb="5">
      <t>ハツデンヨウ</t>
    </rPh>
    <phoneticPr fontId="13"/>
  </si>
  <si>
    <t>固定高分子型燃料電池</t>
    <rPh sb="0" eb="2">
      <t>コテイ</t>
    </rPh>
    <rPh sb="2" eb="5">
      <t>コウブンシ</t>
    </rPh>
    <rPh sb="5" eb="6">
      <t>ガタ</t>
    </rPh>
    <rPh sb="6" eb="8">
      <t>ネンリョウ</t>
    </rPh>
    <rPh sb="8" eb="10">
      <t>デンチ</t>
    </rPh>
    <phoneticPr fontId="13"/>
  </si>
  <si>
    <t>コージェネ設備</t>
    <rPh sb="5" eb="7">
      <t>セツビ</t>
    </rPh>
    <phoneticPr fontId="13"/>
  </si>
  <si>
    <t>固体酸化型燃料電池</t>
    <rPh sb="0" eb="2">
      <t>コタイ</t>
    </rPh>
    <rPh sb="2" eb="4">
      <t>サンカ</t>
    </rPh>
    <rPh sb="4" eb="5">
      <t>ガタ</t>
    </rPh>
    <rPh sb="5" eb="7">
      <t>ネンリョウ</t>
    </rPh>
    <rPh sb="7" eb="9">
      <t>デンチ</t>
    </rPh>
    <phoneticPr fontId="13"/>
  </si>
  <si>
    <t>太陽熱利用</t>
    <rPh sb="0" eb="3">
      <t>タイヨウネツ</t>
    </rPh>
    <rPh sb="3" eb="5">
      <t>リヨウ</t>
    </rPh>
    <phoneticPr fontId="13"/>
  </si>
  <si>
    <t>空調利用</t>
    <rPh sb="0" eb="2">
      <t>クウチョウ</t>
    </rPh>
    <rPh sb="2" eb="4">
      <t>リヨウ</t>
    </rPh>
    <phoneticPr fontId="13"/>
  </si>
  <si>
    <t>気化式冷却器</t>
    <rPh sb="0" eb="2">
      <t>キカ</t>
    </rPh>
    <rPh sb="2" eb="3">
      <t>シキ</t>
    </rPh>
    <rPh sb="3" eb="5">
      <t>レイキャク</t>
    </rPh>
    <rPh sb="5" eb="6">
      <t>キ</t>
    </rPh>
    <phoneticPr fontId="13"/>
  </si>
  <si>
    <t>システム制御技術</t>
    <rPh sb="4" eb="6">
      <t>セイギョ</t>
    </rPh>
    <rPh sb="6" eb="8">
      <t>ギジュツ</t>
    </rPh>
    <phoneticPr fontId="13"/>
  </si>
  <si>
    <t>該　当</t>
    <rPh sb="0" eb="1">
      <t>ガイ</t>
    </rPh>
    <rPh sb="2" eb="3">
      <t>トウ</t>
    </rPh>
    <phoneticPr fontId="13"/>
  </si>
  <si>
    <t>概　　　　　　　　　　　　　要</t>
    <rPh sb="0" eb="1">
      <t>オオムネ</t>
    </rPh>
    <rPh sb="14" eb="15">
      <t>ヨウ</t>
    </rPh>
    <phoneticPr fontId="13"/>
  </si>
  <si>
    <t>再生可能・未利用
エネルギー
利用システム</t>
    <rPh sb="0" eb="2">
      <t>サイセイ</t>
    </rPh>
    <rPh sb="2" eb="4">
      <t>カノウ</t>
    </rPh>
    <rPh sb="5" eb="8">
      <t>ミリヨウ</t>
    </rPh>
    <rPh sb="15" eb="17">
      <t>リヨウ</t>
    </rPh>
    <phoneticPr fontId="13"/>
  </si>
  <si>
    <t>出力</t>
    <rPh sb="0" eb="2">
      <t>シュツリョク</t>
    </rPh>
    <phoneticPr fontId="13"/>
  </si>
  <si>
    <t>ＰＶ面積</t>
    <rPh sb="2" eb="4">
      <t>メンセキ</t>
    </rPh>
    <phoneticPr fontId="13"/>
  </si>
  <si>
    <t>発電量</t>
    <rPh sb="0" eb="2">
      <t>ハツデン</t>
    </rPh>
    <rPh sb="2" eb="3">
      <t>リョウ</t>
    </rPh>
    <phoneticPr fontId="13"/>
  </si>
  <si>
    <t>GJ/年</t>
    <rPh sb="3" eb="4">
      <t>ネン</t>
    </rPh>
    <phoneticPr fontId="13"/>
  </si>
  <si>
    <t>井水熱利用</t>
    <rPh sb="0" eb="1">
      <t>イ</t>
    </rPh>
    <rPh sb="1" eb="2">
      <t>スイ</t>
    </rPh>
    <rPh sb="2" eb="3">
      <t>ネツ</t>
    </rPh>
    <rPh sb="3" eb="5">
      <t>リヨウ</t>
    </rPh>
    <phoneticPr fontId="13"/>
  </si>
  <si>
    <t>給湯利用</t>
    <rPh sb="0" eb="2">
      <t>キュウトウ</t>
    </rPh>
    <rPh sb="2" eb="4">
      <t>リヨウ</t>
    </rPh>
    <phoneticPr fontId="13"/>
  </si>
  <si>
    <t>氷蓄熱システム</t>
    <rPh sb="0" eb="1">
      <t>コオリ</t>
    </rPh>
    <rPh sb="1" eb="3">
      <t>チクネツ</t>
    </rPh>
    <phoneticPr fontId="13"/>
  </si>
  <si>
    <t>設備間統合制御システム</t>
    <rPh sb="0" eb="2">
      <t>セツビ</t>
    </rPh>
    <rPh sb="2" eb="3">
      <t>カン</t>
    </rPh>
    <rPh sb="3" eb="5">
      <t>トウゴウ</t>
    </rPh>
    <rPh sb="5" eb="7">
      <t>セイギョ</t>
    </rPh>
    <phoneticPr fontId="13"/>
  </si>
  <si>
    <t>反射ミラー方式</t>
    <rPh sb="0" eb="2">
      <t>ハンシャ</t>
    </rPh>
    <rPh sb="5" eb="7">
      <t>ホウシキ</t>
    </rPh>
    <phoneticPr fontId="13"/>
  </si>
  <si>
    <t>河川水熱利用</t>
    <rPh sb="0" eb="3">
      <t>カセンスイ</t>
    </rPh>
    <rPh sb="3" eb="4">
      <t>ネツ</t>
    </rPh>
    <rPh sb="4" eb="6">
      <t>リヨウ</t>
    </rPh>
    <phoneticPr fontId="13"/>
  </si>
  <si>
    <t>空調＋給湯利用</t>
    <rPh sb="0" eb="2">
      <t>クウチョウ</t>
    </rPh>
    <rPh sb="3" eb="5">
      <t>キュウトウ</t>
    </rPh>
    <rPh sb="5" eb="7">
      <t>リヨウ</t>
    </rPh>
    <phoneticPr fontId="13"/>
  </si>
  <si>
    <t>設備と利用者間連携制御システム</t>
    <rPh sb="0" eb="2">
      <t>セツビ</t>
    </rPh>
    <rPh sb="3" eb="6">
      <t>リヨウシャ</t>
    </rPh>
    <rPh sb="6" eb="7">
      <t>カン</t>
    </rPh>
    <rPh sb="7" eb="9">
      <t>レンケイ</t>
    </rPh>
    <rPh sb="9" eb="11">
      <t>セイギョ</t>
    </rPh>
    <phoneticPr fontId="13"/>
  </si>
  <si>
    <t>採光クロス</t>
    <rPh sb="0" eb="2">
      <t>サイコウ</t>
    </rPh>
    <phoneticPr fontId="13"/>
  </si>
  <si>
    <t>温泉熱利用</t>
    <rPh sb="0" eb="2">
      <t>オンセン</t>
    </rPh>
    <rPh sb="2" eb="3">
      <t>ネツ</t>
    </rPh>
    <rPh sb="3" eb="5">
      <t>リヨウ</t>
    </rPh>
    <phoneticPr fontId="13"/>
  </si>
  <si>
    <t>その他利用</t>
    <rPh sb="2" eb="3">
      <t>タ</t>
    </rPh>
    <rPh sb="3" eb="5">
      <t>リヨウ</t>
    </rPh>
    <phoneticPr fontId="13"/>
  </si>
  <si>
    <t>負荷コントロール</t>
    <rPh sb="0" eb="2">
      <t>フカ</t>
    </rPh>
    <phoneticPr fontId="13"/>
  </si>
  <si>
    <t>採光窓フィルム</t>
    <rPh sb="0" eb="2">
      <t>サイコウ</t>
    </rPh>
    <rPh sb="2" eb="3">
      <t>マド</t>
    </rPh>
    <phoneticPr fontId="13"/>
  </si>
  <si>
    <t>建物間統合制御システム</t>
    <rPh sb="0" eb="2">
      <t>タテモノ</t>
    </rPh>
    <rPh sb="2" eb="3">
      <t>カン</t>
    </rPh>
    <rPh sb="3" eb="5">
      <t>トウゴウ</t>
    </rPh>
    <rPh sb="5" eb="7">
      <t>セイギョ</t>
    </rPh>
    <phoneticPr fontId="13"/>
  </si>
  <si>
    <t>光ダクト方式</t>
    <rPh sb="0" eb="1">
      <t>ヒカリ</t>
    </rPh>
    <rPh sb="4" eb="6">
      <t>ホウシキ</t>
    </rPh>
    <phoneticPr fontId="13"/>
  </si>
  <si>
    <t>チューニングなど運用時への展開</t>
    <rPh sb="8" eb="10">
      <t>ウンヨウ</t>
    </rPh>
    <rPh sb="10" eb="11">
      <t>ジ</t>
    </rPh>
    <rPh sb="13" eb="15">
      <t>テンカイ</t>
    </rPh>
    <phoneticPr fontId="13"/>
  </si>
  <si>
    <t>光ファイバー方式</t>
    <rPh sb="0" eb="1">
      <t>ヒカリ</t>
    </rPh>
    <rPh sb="6" eb="8">
      <t>ホウシキ</t>
    </rPh>
    <phoneticPr fontId="13"/>
  </si>
  <si>
    <t>合　　　　計</t>
    <rPh sb="0" eb="1">
      <t>ゴウ</t>
    </rPh>
    <rPh sb="5" eb="6">
      <t>ケイ</t>
    </rPh>
    <phoneticPr fontId="13"/>
  </si>
  <si>
    <t>件</t>
    <rPh sb="0" eb="1">
      <t>ケン</t>
    </rPh>
    <phoneticPr fontId="13"/>
  </si>
  <si>
    <t>補助対象外</t>
    <rPh sb="0" eb="2">
      <t>ホジョ</t>
    </rPh>
    <rPh sb="2" eb="5">
      <t>タイショウガイ</t>
    </rPh>
    <phoneticPr fontId="13"/>
  </si>
  <si>
    <t>様式第１</t>
    <phoneticPr fontId="13"/>
  </si>
  <si>
    <t>平成</t>
    <rPh sb="0" eb="2">
      <t>ヘイセイ</t>
    </rPh>
    <phoneticPr fontId="13"/>
  </si>
  <si>
    <t>年</t>
    <phoneticPr fontId="13"/>
  </si>
  <si>
    <t>月</t>
    <phoneticPr fontId="13"/>
  </si>
  <si>
    <t>一般社団法人 環境共創イニシアチブ</t>
    <rPh sb="0" eb="2">
      <t>イッパン</t>
    </rPh>
    <rPh sb="2" eb="4">
      <t>シャダン</t>
    </rPh>
    <rPh sb="4" eb="6">
      <t>ホウジン</t>
    </rPh>
    <rPh sb="7" eb="9">
      <t>カンキョウ</t>
    </rPh>
    <rPh sb="9" eb="10">
      <t>トモ</t>
    </rPh>
    <rPh sb="10" eb="11">
      <t>キズ</t>
    </rPh>
    <phoneticPr fontId="13"/>
  </si>
  <si>
    <t>　 代表理事　　　 　赤池　　学　殿</t>
    <rPh sb="2" eb="3">
      <t>ダイ</t>
    </rPh>
    <rPh sb="3" eb="4">
      <t>ヒョウ</t>
    </rPh>
    <rPh sb="4" eb="5">
      <t>リ</t>
    </rPh>
    <rPh sb="11" eb="13">
      <t>アカイケ</t>
    </rPh>
    <rPh sb="15" eb="16">
      <t>マナ</t>
    </rPh>
    <phoneticPr fontId="13"/>
  </si>
  <si>
    <t>住所</t>
    <phoneticPr fontId="13"/>
  </si>
  <si>
    <t>名称</t>
    <phoneticPr fontId="13"/>
  </si>
  <si>
    <t>代表者等名</t>
    <rPh sb="0" eb="3">
      <t>ダイヒョウシャ</t>
    </rPh>
    <rPh sb="3" eb="4">
      <t>トウ</t>
    </rPh>
    <rPh sb="4" eb="5">
      <t>メイ</t>
    </rPh>
    <phoneticPr fontId="13"/>
  </si>
  <si>
    <t>平成２９年度　省エネルギー投資促進に向けた支援補助金</t>
    <rPh sb="7" eb="8">
      <t>ショウ</t>
    </rPh>
    <rPh sb="13" eb="15">
      <t>トウシ</t>
    </rPh>
    <rPh sb="15" eb="17">
      <t>ソクシン</t>
    </rPh>
    <rPh sb="18" eb="19">
      <t>ム</t>
    </rPh>
    <rPh sb="21" eb="23">
      <t>シエン</t>
    </rPh>
    <rPh sb="23" eb="26">
      <t>ホジョキン</t>
    </rPh>
    <phoneticPr fontId="13"/>
  </si>
  <si>
    <t>（省エネルギー投資促進支援補助事業のうち住宅・ビルの革新的省エネルギー技術導入促進事業）</t>
    <rPh sb="1" eb="2">
      <t>ショウ</t>
    </rPh>
    <rPh sb="7" eb="9">
      <t>トウシ</t>
    </rPh>
    <rPh sb="9" eb="11">
      <t>ソクシン</t>
    </rPh>
    <rPh sb="11" eb="13">
      <t>シエン</t>
    </rPh>
    <rPh sb="13" eb="15">
      <t>ホジョ</t>
    </rPh>
    <rPh sb="15" eb="17">
      <t>ジギョウ</t>
    </rPh>
    <rPh sb="20" eb="22">
      <t>ジュウタク</t>
    </rPh>
    <rPh sb="26" eb="29">
      <t>カクシンテキ</t>
    </rPh>
    <rPh sb="29" eb="30">
      <t>ショウ</t>
    </rPh>
    <rPh sb="35" eb="37">
      <t>ギジュツ</t>
    </rPh>
    <rPh sb="37" eb="39">
      <t>ドウニュウ</t>
    </rPh>
    <rPh sb="39" eb="41">
      <t>ソクシン</t>
    </rPh>
    <rPh sb="41" eb="43">
      <t>ジギョウ</t>
    </rPh>
    <phoneticPr fontId="13"/>
  </si>
  <si>
    <t>交付申請書</t>
  </si>
  <si>
    <t>２．補助事業の目的</t>
    <rPh sb="2" eb="4">
      <t>ホジョ</t>
    </rPh>
    <rPh sb="4" eb="6">
      <t>ジギョウ</t>
    </rPh>
    <rPh sb="7" eb="9">
      <t>モクテキ</t>
    </rPh>
    <phoneticPr fontId="13"/>
  </si>
  <si>
    <t>３．補助事業の実施計画</t>
    <rPh sb="2" eb="4">
      <t>ホジョ</t>
    </rPh>
    <rPh sb="4" eb="6">
      <t>ジギョウ</t>
    </rPh>
    <rPh sb="7" eb="9">
      <t>ジッシ</t>
    </rPh>
    <rPh sb="9" eb="11">
      <t>ケイカク</t>
    </rPh>
    <phoneticPr fontId="13"/>
  </si>
  <si>
    <t>別添の実施計画書による</t>
    <rPh sb="0" eb="2">
      <t>ベッテン</t>
    </rPh>
    <rPh sb="3" eb="5">
      <t>ジッシ</t>
    </rPh>
    <rPh sb="5" eb="8">
      <t>ケイカクショ</t>
    </rPh>
    <phoneticPr fontId="13"/>
  </si>
  <si>
    <t>４．補助金交付申請額（当年度分）</t>
    <rPh sb="2" eb="5">
      <t>ホジョキン</t>
    </rPh>
    <rPh sb="5" eb="7">
      <t>コウフ</t>
    </rPh>
    <rPh sb="7" eb="9">
      <t>シンセイ</t>
    </rPh>
    <rPh sb="9" eb="10">
      <t>ガク</t>
    </rPh>
    <rPh sb="11" eb="14">
      <t>トウネンド</t>
    </rPh>
    <rPh sb="12" eb="14">
      <t>ネンド</t>
    </rPh>
    <rPh sb="14" eb="15">
      <t>ブン</t>
    </rPh>
    <phoneticPr fontId="13"/>
  </si>
  <si>
    <t>（１）補助事業に要する経費</t>
    <rPh sb="3" eb="5">
      <t>ホジョ</t>
    </rPh>
    <rPh sb="5" eb="7">
      <t>ジギョウ</t>
    </rPh>
    <rPh sb="8" eb="9">
      <t>ヨウ</t>
    </rPh>
    <rPh sb="11" eb="13">
      <t>ケイヒ</t>
    </rPh>
    <phoneticPr fontId="13"/>
  </si>
  <si>
    <t>（２）補助対象経費</t>
    <rPh sb="3" eb="5">
      <t>ホジョ</t>
    </rPh>
    <rPh sb="5" eb="7">
      <t>タイショウ</t>
    </rPh>
    <rPh sb="7" eb="9">
      <t>ケイヒ</t>
    </rPh>
    <phoneticPr fontId="13"/>
  </si>
  <si>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13"/>
  </si>
  <si>
    <t>（１）開始年月日</t>
    <rPh sb="3" eb="5">
      <t>カイシ</t>
    </rPh>
    <rPh sb="5" eb="8">
      <t>ネンガッピ</t>
    </rPh>
    <phoneticPr fontId="13"/>
  </si>
  <si>
    <t>：</t>
    <phoneticPr fontId="13"/>
  </si>
  <si>
    <t>（２）完了予定年月日</t>
    <rPh sb="3" eb="5">
      <t>カンリョウ</t>
    </rPh>
    <rPh sb="5" eb="7">
      <t>ヨテイ</t>
    </rPh>
    <rPh sb="7" eb="10">
      <t>ネンガッピ</t>
    </rPh>
    <phoneticPr fontId="13"/>
  </si>
  <si>
    <t>月</t>
    <rPh sb="0" eb="1">
      <t>ガツ</t>
    </rPh>
    <phoneticPr fontId="13"/>
  </si>
  <si>
    <t>（注）１．この申請書には、以下の書類を添付すること。</t>
    <rPh sb="1" eb="2">
      <t>チュウ</t>
    </rPh>
    <rPh sb="7" eb="10">
      <t>シンセイショ</t>
    </rPh>
    <rPh sb="13" eb="15">
      <t>イカ</t>
    </rPh>
    <rPh sb="16" eb="18">
      <t>ショルイ</t>
    </rPh>
    <rPh sb="19" eb="21">
      <t>テンプ</t>
    </rPh>
    <phoneticPr fontId="13"/>
  </si>
  <si>
    <t>　　(1) 申請者の経理の状況及び補助事業に係る資金計画を記載した書面</t>
  </si>
  <si>
    <t>　　(2) 申請者が申請者以外の者と共同して補助事業を行おうとする場合にあっては、</t>
    <phoneticPr fontId="13"/>
  </si>
  <si>
    <t>　　　　当該事業に係る契約書の写し</t>
    <phoneticPr fontId="13"/>
  </si>
  <si>
    <t>　　(3) 申請者の役員名簿（別紙２）</t>
    <rPh sb="6" eb="9">
      <t>シンセイシャ</t>
    </rPh>
    <rPh sb="10" eb="12">
      <t>ヤクイン</t>
    </rPh>
    <rPh sb="12" eb="14">
      <t>メイボ</t>
    </rPh>
    <rPh sb="15" eb="17">
      <t>ベッシ</t>
    </rPh>
    <phoneticPr fontId="13"/>
  </si>
  <si>
    <t>（備考）用紙は日本工業規格Ａ4とし、縦位置とする。</t>
    <rPh sb="1" eb="3">
      <t>ビコウ</t>
    </rPh>
    <rPh sb="4" eb="6">
      <t>ヨウシ</t>
    </rPh>
    <rPh sb="7" eb="9">
      <t>ニホン</t>
    </rPh>
    <rPh sb="9" eb="11">
      <t>コウギョウ</t>
    </rPh>
    <rPh sb="11" eb="13">
      <t>キカク</t>
    </rPh>
    <rPh sb="18" eb="19">
      <t>タテ</t>
    </rPh>
    <rPh sb="19" eb="21">
      <t>イチ</t>
    </rPh>
    <phoneticPr fontId="13"/>
  </si>
  <si>
    <t>（別紙１）</t>
    <phoneticPr fontId="13"/>
  </si>
  <si>
    <t>補助事業に要する経費、補助対象経費及び補助金の額並びに区分ごとの配分</t>
    <phoneticPr fontId="13"/>
  </si>
  <si>
    <t>補助事業に要する経費</t>
    <phoneticPr fontId="13"/>
  </si>
  <si>
    <t>補助対象経費</t>
    <phoneticPr fontId="13"/>
  </si>
  <si>
    <t>補助率
（参考値）</t>
    <phoneticPr fontId="13"/>
  </si>
  <si>
    <t>補助金の額
（参考値）</t>
    <phoneticPr fontId="13"/>
  </si>
  <si>
    <t>設備費</t>
    <phoneticPr fontId="13"/>
  </si>
  <si>
    <t>工事費</t>
    <phoneticPr fontId="13"/>
  </si>
  <si>
    <t>（別紙２）</t>
    <phoneticPr fontId="13"/>
  </si>
  <si>
    <t>役員名簿</t>
    <phoneticPr fontId="13"/>
  </si>
  <si>
    <t>氏名　カナ</t>
    <phoneticPr fontId="13"/>
  </si>
  <si>
    <t>氏名　漢字</t>
  </si>
  <si>
    <t>生年月日</t>
  </si>
  <si>
    <t>性別</t>
    <rPh sb="0" eb="2">
      <t>セイベツ</t>
    </rPh>
    <phoneticPr fontId="13"/>
  </si>
  <si>
    <t>会社名</t>
    <rPh sb="0" eb="2">
      <t>カイシャ</t>
    </rPh>
    <rPh sb="2" eb="3">
      <t>メイ</t>
    </rPh>
    <phoneticPr fontId="13"/>
  </si>
  <si>
    <t>和暦</t>
    <rPh sb="0" eb="2">
      <t>ワレキ</t>
    </rPh>
    <phoneticPr fontId="13"/>
  </si>
  <si>
    <t>日</t>
    <rPh sb="0" eb="1">
      <t>ヒ</t>
    </rPh>
    <phoneticPr fontId="13"/>
  </si>
  <si>
    <t xml:space="preserve"> （注）</t>
    <phoneticPr fontId="13"/>
  </si>
  <si>
    <t>　役員名簿については、氏名カナ（全角、姓と名の間も全角で１マス空け）、氏名漢字（全角、姓と名の間も全角で１マス空け）、生年月日（全角で大正はＴ、昭和はＳ、平成はＨ、数字は２桁全角）、性別（全角で男性はＭ、女性はＦ）、会社名及び役職名を記載する。また、外国人については、氏名漢字欄にはアルファベットを、氏名カナ欄は当該アルファベットのカナ読みを記載すること。</t>
    <phoneticPr fontId="13"/>
  </si>
  <si>
    <t>本事業の交付要件と交付規程について、全て確認し、了承している。</t>
    <phoneticPr fontId="49"/>
  </si>
  <si>
    <t>申請書、中間報告書、確定検査資料及び添付書類一式について責任をもち、虚偽、不正の記入を行わないことを了承している。</t>
    <rPh sb="4" eb="6">
      <t>チュウカン</t>
    </rPh>
    <rPh sb="6" eb="9">
      <t>ホウコクショ</t>
    </rPh>
    <rPh sb="10" eb="12">
      <t>カクテイ</t>
    </rPh>
    <rPh sb="12" eb="14">
      <t>ケンサ</t>
    </rPh>
    <rPh sb="14" eb="16">
      <t>シリョウ</t>
    </rPh>
    <rPh sb="43" eb="44">
      <t>オコナ</t>
    </rPh>
    <rPh sb="50" eb="52">
      <t>リョウショウ</t>
    </rPh>
    <phoneticPr fontId="49"/>
  </si>
  <si>
    <t>委任状</t>
    <rPh sb="0" eb="3">
      <t>イニンジョウ</t>
    </rPh>
    <phoneticPr fontId="13"/>
  </si>
  <si>
    <t>１．</t>
    <phoneticPr fontId="13"/>
  </si>
  <si>
    <t>２．</t>
    <phoneticPr fontId="13"/>
  </si>
  <si>
    <t>３．</t>
    <phoneticPr fontId="13"/>
  </si>
  <si>
    <t>万一、委任者、受任者間に係争が生じた場合においても、委任者は受任者の行った行為に対し、ＳＩＩに一切の苦情・請求は行わない。</t>
    <phoneticPr fontId="13"/>
  </si>
  <si>
    <t xml:space="preserve">   上記事項の締結を証するため、本書２通を作成し、双方記名押印し、原本１通をＳＩＩに提出するとともに、残り１通は受任者が保管し、受任者は写しを委任者に配布する。</t>
    <phoneticPr fontId="13"/>
  </si>
  <si>
    <t>平成</t>
    <phoneticPr fontId="13"/>
  </si>
  <si>
    <t>年</t>
    <phoneticPr fontId="13"/>
  </si>
  <si>
    <t>月</t>
    <phoneticPr fontId="13"/>
  </si>
  <si>
    <t>住所</t>
    <rPh sb="0" eb="1">
      <t>ジュウ</t>
    </rPh>
    <rPh sb="1" eb="2">
      <t>トコロ</t>
    </rPh>
    <phoneticPr fontId="13"/>
  </si>
  <si>
    <t>名称</t>
    <rPh sb="0" eb="1">
      <t>メイ</t>
    </rPh>
    <rPh sb="1" eb="2">
      <t>ショウ</t>
    </rPh>
    <phoneticPr fontId="13"/>
  </si>
  <si>
    <t>設備設置承諾書</t>
    <rPh sb="0" eb="2">
      <t>セツビ</t>
    </rPh>
    <rPh sb="2" eb="4">
      <t>セッチ</t>
    </rPh>
    <rPh sb="4" eb="6">
      <t>ショウダク</t>
    </rPh>
    <rPh sb="6" eb="7">
      <t>ショ</t>
    </rPh>
    <phoneticPr fontId="13"/>
  </si>
  <si>
    <t>平成</t>
    <phoneticPr fontId="13"/>
  </si>
  <si>
    <t>年</t>
    <phoneticPr fontId="13"/>
  </si>
  <si>
    <t>月</t>
    <phoneticPr fontId="13"/>
  </si>
  <si>
    <t>1．</t>
    <phoneticPr fontId="13"/>
  </si>
  <si>
    <t>建物の所在地および名称</t>
    <phoneticPr fontId="13"/>
  </si>
  <si>
    <t>２．</t>
    <phoneticPr fontId="13"/>
  </si>
  <si>
    <t>３．</t>
    <phoneticPr fontId="13"/>
  </si>
  <si>
    <t>４．</t>
    <phoneticPr fontId="13"/>
  </si>
  <si>
    <t>５．</t>
    <phoneticPr fontId="13"/>
  </si>
  <si>
    <t>補助事業名</t>
    <rPh sb="0" eb="2">
      <t>ホジョ</t>
    </rPh>
    <rPh sb="2" eb="4">
      <t>ジギョウ</t>
    </rPh>
    <rPh sb="4" eb="5">
      <t>メイ</t>
    </rPh>
    <phoneticPr fontId="64"/>
  </si>
  <si>
    <t>補助事業者名</t>
    <rPh sb="0" eb="2">
      <t>ホジョ</t>
    </rPh>
    <rPh sb="2" eb="4">
      <t>ジギョウ</t>
    </rPh>
    <rPh sb="4" eb="5">
      <t>シャ</t>
    </rPh>
    <rPh sb="5" eb="6">
      <t>メイ</t>
    </rPh>
    <phoneticPr fontId="64"/>
  </si>
  <si>
    <t>３月</t>
  </si>
  <si>
    <t>年度</t>
    <rPh sb="0" eb="2">
      <t>ネンド</t>
    </rPh>
    <phoneticPr fontId="13"/>
  </si>
  <si>
    <t>フリガナ</t>
    <phoneticPr fontId="13"/>
  </si>
  <si>
    <t>法人番号（１３桁）</t>
    <rPh sb="0" eb="2">
      <t>ホウジン</t>
    </rPh>
    <rPh sb="2" eb="4">
      <t>バンゴウ</t>
    </rPh>
    <rPh sb="7" eb="8">
      <t>ケタ</t>
    </rPh>
    <phoneticPr fontId="13"/>
  </si>
  <si>
    <t>代表者役職</t>
    <rPh sb="3" eb="5">
      <t>ヤクショク</t>
    </rPh>
    <phoneticPr fontId="13"/>
  </si>
  <si>
    <t>年</t>
    <rPh sb="0" eb="1">
      <t>ネン</t>
    </rPh>
    <phoneticPr fontId="13"/>
  </si>
  <si>
    <t>月</t>
    <rPh sb="0" eb="1">
      <t>ガツ</t>
    </rPh>
    <phoneticPr fontId="13"/>
  </si>
  <si>
    <t>日</t>
    <rPh sb="0" eb="1">
      <t>ニチ</t>
    </rPh>
    <phoneticPr fontId="13"/>
  </si>
  <si>
    <t>所属部署</t>
    <rPh sb="0" eb="2">
      <t>ショゾク</t>
    </rPh>
    <rPh sb="2" eb="4">
      <t>ブショ</t>
    </rPh>
    <phoneticPr fontId="13"/>
  </si>
  <si>
    <t>担当者役職</t>
    <rPh sb="0" eb="3">
      <t>タントウシャ</t>
    </rPh>
    <rPh sb="3" eb="5">
      <t>ヤクショク</t>
    </rPh>
    <phoneticPr fontId="13"/>
  </si>
  <si>
    <t>電話番号</t>
    <rPh sb="0" eb="2">
      <t>デンワ</t>
    </rPh>
    <rPh sb="2" eb="4">
      <t>バンゴウ</t>
    </rPh>
    <phoneticPr fontId="13"/>
  </si>
  <si>
    <t>＠</t>
  </si>
  <si>
    <t>法人
名称</t>
    <rPh sb="0" eb="2">
      <t>ホウジン</t>
    </rPh>
    <rPh sb="3" eb="5">
      <t>メイショウ</t>
    </rPh>
    <phoneticPr fontId="13"/>
  </si>
  <si>
    <t>登録
番号</t>
    <phoneticPr fontId="13"/>
  </si>
  <si>
    <t>実施計画書</t>
    <phoneticPr fontId="13"/>
  </si>
  <si>
    <t>平成</t>
    <phoneticPr fontId="13"/>
  </si>
  <si>
    <t>年度別</t>
  </si>
  <si>
    <t>平成２９年度</t>
  </si>
  <si>
    <t>平成３０年度</t>
  </si>
  <si>
    <t>平成３１年度</t>
  </si>
  <si>
    <t>合計</t>
  </si>
  <si>
    <t>補助金申請額</t>
  </si>
  <si>
    <t>自己資金</t>
  </si>
  <si>
    <t>借入金</t>
  </si>
  <si>
    <t>項　　　目</t>
  </si>
  <si>
    <t>事業全体に要する経費(円）</t>
  </si>
  <si>
    <t>単価（円/㎡）</t>
  </si>
  <si>
    <t>補助対象経費(円）</t>
  </si>
  <si>
    <t>設計費</t>
  </si>
  <si>
    <t>設備費</t>
  </si>
  <si>
    <t>工事費</t>
  </si>
  <si>
    <t>氏</t>
    <rPh sb="0" eb="1">
      <t>シ</t>
    </rPh>
    <phoneticPr fontId="13"/>
  </si>
  <si>
    <t>名</t>
    <rPh sb="0" eb="1">
      <t>メイ</t>
    </rPh>
    <phoneticPr fontId="13"/>
  </si>
  <si>
    <t>都道府県</t>
    <rPh sb="0" eb="4">
      <t>トドウフケン</t>
    </rPh>
    <phoneticPr fontId="13"/>
  </si>
  <si>
    <t>市区町村</t>
    <rPh sb="0" eb="2">
      <t>シク</t>
    </rPh>
    <rPh sb="2" eb="4">
      <t>チョウソン</t>
    </rPh>
    <phoneticPr fontId="13"/>
  </si>
  <si>
    <t>-</t>
    <phoneticPr fontId="13"/>
  </si>
  <si>
    <t>交付要件等同意書</t>
    <rPh sb="0" eb="2">
      <t>コウフ</t>
    </rPh>
    <rPh sb="2" eb="4">
      <t>ヨウケン</t>
    </rPh>
    <rPh sb="4" eb="5">
      <t>トウ</t>
    </rPh>
    <rPh sb="5" eb="8">
      <t>ドウイショ</t>
    </rPh>
    <phoneticPr fontId="49"/>
  </si>
  <si>
    <t>同意欄</t>
    <phoneticPr fontId="13"/>
  </si>
  <si>
    <t>代表者</t>
    <phoneticPr fontId="13"/>
  </si>
  <si>
    <t>担当者</t>
    <rPh sb="0" eb="3">
      <t>タントウシャ</t>
    </rPh>
    <phoneticPr fontId="13"/>
  </si>
  <si>
    <t>ＦＡＸ番号</t>
    <rPh sb="3" eb="5">
      <t>バンゴウ</t>
    </rPh>
    <phoneticPr fontId="13"/>
  </si>
  <si>
    <t>補助事業として採択された後、事業完了までに「ＺＥＢリーディング・オーナー」に登録完了することを了承している。</t>
    <rPh sb="47" eb="49">
      <t>リョウショウ</t>
    </rPh>
    <phoneticPr fontId="13"/>
  </si>
  <si>
    <t>補助金の交付決定等に関する情報（事業者名、採択日、交付決定日、法人番号、交付決定額等）について、法人インフォメーションに原則掲載されることを了承している。</t>
    <rPh sb="0" eb="3">
      <t>ホジョキン</t>
    </rPh>
    <rPh sb="4" eb="6">
      <t>コウフ</t>
    </rPh>
    <rPh sb="6" eb="8">
      <t>ケッテイ</t>
    </rPh>
    <rPh sb="8" eb="9">
      <t>トウ</t>
    </rPh>
    <rPh sb="10" eb="11">
      <t>カン</t>
    </rPh>
    <rPh sb="13" eb="15">
      <t>ジョウホウ</t>
    </rPh>
    <rPh sb="16" eb="19">
      <t>ジギョウシャ</t>
    </rPh>
    <rPh sb="19" eb="20">
      <t>メイ</t>
    </rPh>
    <rPh sb="21" eb="24">
      <t>サイタクビ</t>
    </rPh>
    <rPh sb="25" eb="27">
      <t>コウフ</t>
    </rPh>
    <rPh sb="27" eb="29">
      <t>ケッテイ</t>
    </rPh>
    <rPh sb="29" eb="30">
      <t>ビ</t>
    </rPh>
    <rPh sb="31" eb="33">
      <t>ホウジン</t>
    </rPh>
    <rPh sb="33" eb="35">
      <t>バンゴウ</t>
    </rPh>
    <rPh sb="36" eb="38">
      <t>コウフ</t>
    </rPh>
    <rPh sb="38" eb="40">
      <t>ケッテイ</t>
    </rPh>
    <rPh sb="40" eb="42">
      <t>ガクナド</t>
    </rPh>
    <rPh sb="48" eb="50">
      <t>ホウジン</t>
    </rPh>
    <rPh sb="60" eb="62">
      <t>ゲンソク</t>
    </rPh>
    <rPh sb="62" eb="64">
      <t>ケイサイ</t>
    </rPh>
    <rPh sb="70" eb="72">
      <t>リョウショウ</t>
    </rPh>
    <phoneticPr fontId="13"/>
  </si>
  <si>
    <t>以下の同意事項の内容に同意します。</t>
    <rPh sb="0" eb="2">
      <t>イカ</t>
    </rPh>
    <rPh sb="3" eb="5">
      <t>ドウイ</t>
    </rPh>
    <rPh sb="5" eb="7">
      <t>ジコウ</t>
    </rPh>
    <rPh sb="8" eb="10">
      <t>ナイヨウ</t>
    </rPh>
    <rPh sb="11" eb="13">
      <t>ドウイ</t>
    </rPh>
    <phoneticPr fontId="13"/>
  </si>
  <si>
    <t>補助事業担当者情報</t>
    <rPh sb="0" eb="2">
      <t>ホジョ</t>
    </rPh>
    <rPh sb="2" eb="4">
      <t>ジギョウ</t>
    </rPh>
    <rPh sb="4" eb="6">
      <t>タントウ</t>
    </rPh>
    <rPh sb="6" eb="7">
      <t>シャ</t>
    </rPh>
    <rPh sb="7" eb="9">
      <t>ジョウホウ</t>
    </rPh>
    <phoneticPr fontId="13"/>
  </si>
  <si>
    <t>ＺＥＢ設計ガイドライン作成のため、補助対象建築物のＺＥＢに資する設計情報を開示することを了承している。</t>
    <rPh sb="3" eb="5">
      <t>セッケイ</t>
    </rPh>
    <rPh sb="11" eb="13">
      <t>サクセイ</t>
    </rPh>
    <rPh sb="17" eb="19">
      <t>ホジョ</t>
    </rPh>
    <rPh sb="19" eb="21">
      <t>タイショウ</t>
    </rPh>
    <rPh sb="21" eb="24">
      <t>ケンチクブツ</t>
    </rPh>
    <rPh sb="29" eb="30">
      <t>シ</t>
    </rPh>
    <rPh sb="32" eb="34">
      <t>セッケイ</t>
    </rPh>
    <rPh sb="34" eb="36">
      <t>ジョウホウ</t>
    </rPh>
    <rPh sb="37" eb="39">
      <t>カイジ</t>
    </rPh>
    <rPh sb="44" eb="46">
      <t>リョウショウ</t>
    </rPh>
    <phoneticPr fontId="49"/>
  </si>
  <si>
    <t>※複数年度事業の場合のみチェックしてください。</t>
    <rPh sb="1" eb="3">
      <t>フクスウ</t>
    </rPh>
    <rPh sb="3" eb="5">
      <t>ネンド</t>
    </rPh>
    <rPh sb="5" eb="7">
      <t>ジギョウ</t>
    </rPh>
    <rPh sb="8" eb="10">
      <t>バアイ</t>
    </rPh>
    <phoneticPr fontId="13"/>
  </si>
  <si>
    <t>ＳＩＩはＺＥＢの普及を促進するため、補助事業者からのＺＥＢに資する情報をセミナー、ホームページ等で引用、紹介する場合があることを了承している。</t>
    <rPh sb="18" eb="20">
      <t>ホジョ</t>
    </rPh>
    <rPh sb="20" eb="22">
      <t>ジギョウ</t>
    </rPh>
    <rPh sb="22" eb="23">
      <t>シャ</t>
    </rPh>
    <rPh sb="30" eb="31">
      <t>シ</t>
    </rPh>
    <phoneticPr fontId="49"/>
  </si>
  <si>
    <t>１. 交付要件について</t>
    <phoneticPr fontId="13"/>
  </si>
  <si>
    <t>２. 暴力団排除について</t>
    <rPh sb="3" eb="6">
      <t>ボウリョクダン</t>
    </rPh>
    <rPh sb="6" eb="8">
      <t>ハイジョ</t>
    </rPh>
    <phoneticPr fontId="13"/>
  </si>
  <si>
    <t>３. 事業期間について</t>
    <phoneticPr fontId="13"/>
  </si>
  <si>
    <t>４. 提出書類一式について</t>
    <phoneticPr fontId="49"/>
  </si>
  <si>
    <t>５. 「ＺＥＢ実現に向けたＺＥＢ設計ガイドライン作成」のための情報開示について</t>
    <rPh sb="7" eb="9">
      <t>ジツゲン</t>
    </rPh>
    <rPh sb="10" eb="11">
      <t>ム</t>
    </rPh>
    <rPh sb="16" eb="18">
      <t>セッケイ</t>
    </rPh>
    <rPh sb="24" eb="26">
      <t>サクセイ</t>
    </rPh>
    <rPh sb="31" eb="33">
      <t>ジョウホウ</t>
    </rPh>
    <rPh sb="33" eb="35">
      <t>カイジ</t>
    </rPh>
    <phoneticPr fontId="49"/>
  </si>
  <si>
    <t>６. 事業の広報について</t>
    <rPh sb="3" eb="5">
      <t>ジギョウ</t>
    </rPh>
    <rPh sb="6" eb="8">
      <t>コウホウ</t>
    </rPh>
    <phoneticPr fontId="49"/>
  </si>
  <si>
    <t>７. ＺＥＢリーディング・オーナー登録について</t>
    <rPh sb="17" eb="19">
      <t>トウロク</t>
    </rPh>
    <phoneticPr fontId="13"/>
  </si>
  <si>
    <t>８. 法人インフォメーション掲載について</t>
    <rPh sb="3" eb="5">
      <t>ホウジン</t>
    </rPh>
    <rPh sb="14" eb="16">
      <t>ケイサイ</t>
    </rPh>
    <phoneticPr fontId="13"/>
  </si>
  <si>
    <t>９. 実施状況の報告について</t>
    <rPh sb="3" eb="5">
      <t>ジッシ</t>
    </rPh>
    <rPh sb="5" eb="7">
      <t>ジョウキョウ</t>
    </rPh>
    <rPh sb="8" eb="10">
      <t>ホウコク</t>
    </rPh>
    <phoneticPr fontId="49"/>
  </si>
  <si>
    <t>１０. 財産処分制限期間と適化法について</t>
    <phoneticPr fontId="13"/>
  </si>
  <si>
    <t>１１. 複数年度事業について</t>
    <rPh sb="4" eb="6">
      <t>フクスウ</t>
    </rPh>
    <rPh sb="6" eb="8">
      <t>ネンド</t>
    </rPh>
    <rPh sb="8" eb="10">
      <t>ジギョウ</t>
    </rPh>
    <phoneticPr fontId="49"/>
  </si>
  <si>
    <r>
      <t>７．概略予算書（</t>
    </r>
    <r>
      <rPr>
        <b/>
        <sz val="14"/>
        <color rgb="FFFF0000"/>
        <rFont val="ＭＳ Ｐゴシック"/>
        <family val="3"/>
        <charset val="128"/>
      </rPr>
      <t>全体</t>
    </r>
    <r>
      <rPr>
        <b/>
        <sz val="14"/>
        <rFont val="ＭＳ Ｐゴシック"/>
        <family val="3"/>
        <charset val="128"/>
      </rPr>
      <t>）</t>
    </r>
    <rPh sb="2" eb="4">
      <t>ガイリャク</t>
    </rPh>
    <rPh sb="4" eb="7">
      <t>ヨサンショ</t>
    </rPh>
    <rPh sb="8" eb="10">
      <t>ゼンタイ</t>
    </rPh>
    <phoneticPr fontId="13"/>
  </si>
  <si>
    <t>・ 組織図等で事業体制を示す。</t>
    <rPh sb="2" eb="5">
      <t>ソシキズ</t>
    </rPh>
    <rPh sb="5" eb="6">
      <t>トウ</t>
    </rPh>
    <rPh sb="7" eb="9">
      <t>ジギョウ</t>
    </rPh>
    <rPh sb="9" eb="11">
      <t>タイセイ</t>
    </rPh>
    <rPh sb="12" eb="13">
      <t>シメ</t>
    </rPh>
    <phoneticPr fontId="13"/>
  </si>
  <si>
    <t>・ プロポーザルコンペ事業・ＰＦＩ事業の場合は、その事業体制を示す。</t>
    <rPh sb="11" eb="13">
      <t>ジギョウ</t>
    </rPh>
    <rPh sb="17" eb="19">
      <t>ジギョウ</t>
    </rPh>
    <rPh sb="20" eb="22">
      <t>バアイ</t>
    </rPh>
    <rPh sb="26" eb="28">
      <t>ジギョウ</t>
    </rPh>
    <rPh sb="28" eb="30">
      <t>タイセイ</t>
    </rPh>
    <rPh sb="31" eb="32">
      <t>シメ</t>
    </rPh>
    <phoneticPr fontId="13"/>
  </si>
  <si>
    <t>（１）</t>
    <phoneticPr fontId="13"/>
  </si>
  <si>
    <t>（２）</t>
    <phoneticPr fontId="13"/>
  </si>
  <si>
    <t>（３）</t>
    <phoneticPr fontId="13"/>
  </si>
  <si>
    <t>（４）</t>
    <phoneticPr fontId="13"/>
  </si>
  <si>
    <t>※同意欄のチェックに不足がある場合は、交付申請を受理できませんので予めご了承ください。</t>
    <rPh sb="1" eb="3">
      <t>ドウイ</t>
    </rPh>
    <rPh sb="3" eb="4">
      <t>ラン</t>
    </rPh>
    <rPh sb="10" eb="12">
      <t>フソク</t>
    </rPh>
    <rPh sb="19" eb="21">
      <t>コウフ</t>
    </rPh>
    <rPh sb="21" eb="23">
      <t>シンセイ</t>
    </rPh>
    <rPh sb="24" eb="26">
      <t>ジュリ</t>
    </rPh>
    <phoneticPr fontId="49"/>
  </si>
  <si>
    <t>申請者１</t>
    <phoneticPr fontId="13"/>
  </si>
  <si>
    <t>申請者２</t>
    <phoneticPr fontId="13"/>
  </si>
  <si>
    <t>申請者３</t>
    <phoneticPr fontId="13"/>
  </si>
  <si>
    <t>導入前</t>
    <phoneticPr fontId="13"/>
  </si>
  <si>
    <t>・ 補助対象は赤でマーキングし、省エネシステムのほかにシステム制御技術についても記入する。</t>
    <rPh sb="16" eb="17">
      <t>ショウ</t>
    </rPh>
    <rPh sb="31" eb="33">
      <t>セイギョ</t>
    </rPh>
    <rPh sb="33" eb="35">
      <t>ギジュツ</t>
    </rPh>
    <rPh sb="40" eb="42">
      <t>キニュウ</t>
    </rPh>
    <phoneticPr fontId="2"/>
  </si>
  <si>
    <t>・ 既存システムのままの場合には、「導入前」に記入し、「導入後」は記入しない。</t>
    <rPh sb="2" eb="4">
      <t>キゾン</t>
    </rPh>
    <rPh sb="12" eb="14">
      <t>バアイ</t>
    </rPh>
    <rPh sb="18" eb="20">
      <t>ドウニュウ</t>
    </rPh>
    <rPh sb="20" eb="21">
      <t>マエ</t>
    </rPh>
    <rPh sb="23" eb="25">
      <t>キニュウ</t>
    </rPh>
    <rPh sb="28" eb="30">
      <t>ドウニュウ</t>
    </rPh>
    <rPh sb="30" eb="31">
      <t>ゴ</t>
    </rPh>
    <rPh sb="33" eb="35">
      <t>キニュウ</t>
    </rPh>
    <phoneticPr fontId="2"/>
  </si>
  <si>
    <t>エネルギー計量計画図</t>
    <phoneticPr fontId="13"/>
  </si>
  <si>
    <t>・ 熱源（冷凍機、ヒートポンプ、冷却塔等）、ポンプ、照明・コンセント等の計量区分ごとにエネルギー計算できること。</t>
    <rPh sb="2" eb="4">
      <t>ネツゲン</t>
    </rPh>
    <rPh sb="5" eb="8">
      <t>レイトウキ</t>
    </rPh>
    <rPh sb="16" eb="20">
      <t>レイキャクトウナド</t>
    </rPh>
    <rPh sb="26" eb="28">
      <t>ショウメイ</t>
    </rPh>
    <rPh sb="34" eb="35">
      <t>トウ</t>
    </rPh>
    <rPh sb="36" eb="38">
      <t>ケイリョウ</t>
    </rPh>
    <phoneticPr fontId="2"/>
  </si>
  <si>
    <t>・ 効果測定ができる計量・計測を行う。</t>
    <rPh sb="2" eb="4">
      <t>コウカ</t>
    </rPh>
    <rPh sb="4" eb="6">
      <t>ソクテイ</t>
    </rPh>
    <rPh sb="10" eb="12">
      <t>ケイリョウ</t>
    </rPh>
    <rPh sb="13" eb="15">
      <t>ケイソク</t>
    </rPh>
    <rPh sb="16" eb="17">
      <t>オコナ</t>
    </rPh>
    <phoneticPr fontId="2"/>
  </si>
  <si>
    <t>・ エネルギー計量は上記によるが、事業の状況に応じて実施内容を充実させる。</t>
    <rPh sb="7" eb="9">
      <t>ケイリョウ</t>
    </rPh>
    <rPh sb="10" eb="12">
      <t>ジョウキ</t>
    </rPh>
    <rPh sb="17" eb="19">
      <t>ジギョウ</t>
    </rPh>
    <rPh sb="20" eb="22">
      <t>ジョウキョウ</t>
    </rPh>
    <rPh sb="23" eb="24">
      <t>オウ</t>
    </rPh>
    <rPh sb="26" eb="28">
      <t>ジッシ</t>
    </rPh>
    <rPh sb="28" eb="30">
      <t>ナイヨウ</t>
    </rPh>
    <rPh sb="31" eb="33">
      <t>ジュウジツ</t>
    </rPh>
    <phoneticPr fontId="2"/>
  </si>
  <si>
    <t>（１）</t>
    <phoneticPr fontId="13"/>
  </si>
  <si>
    <t>申請者概要</t>
    <rPh sb="0" eb="3">
      <t>シンセイシャ</t>
    </rPh>
    <rPh sb="3" eb="5">
      <t>ガイヨウ</t>
    </rPh>
    <phoneticPr fontId="13"/>
  </si>
  <si>
    <t>（２）</t>
    <phoneticPr fontId="13"/>
  </si>
  <si>
    <t>（３）</t>
    <phoneticPr fontId="13"/>
  </si>
  <si>
    <t>）</t>
    <phoneticPr fontId="13"/>
  </si>
  <si>
    <t>円</t>
    <rPh sb="0" eb="1">
      <t>エン</t>
    </rPh>
    <phoneticPr fontId="13"/>
  </si>
  <si>
    <t>（ 単位 ：</t>
    <phoneticPr fontId="13"/>
  </si>
  <si>
    <t>代表担当者</t>
    <rPh sb="0" eb="2">
      <t>ダイヒョウ</t>
    </rPh>
    <rPh sb="2" eb="5">
      <t>タントウシャ</t>
    </rPh>
    <phoneticPr fontId="13"/>
  </si>
  <si>
    <t>←</t>
    <phoneticPr fontId="13"/>
  </si>
  <si>
    <t>共同申請の場合、本補助事業の代表担当者に丸印がついていること</t>
    <rPh sb="20" eb="22">
      <t>マルジルシ</t>
    </rPh>
    <phoneticPr fontId="13"/>
  </si>
  <si>
    <t>３．事業実施工程</t>
    <rPh sb="2" eb="4">
      <t>ジギョウ</t>
    </rPh>
    <rPh sb="4" eb="6">
      <t>ジッシ</t>
    </rPh>
    <rPh sb="6" eb="8">
      <t>コウテイ</t>
    </rPh>
    <phoneticPr fontId="13"/>
  </si>
  <si>
    <t>４．資金調達計画</t>
    <rPh sb="2" eb="4">
      <t>シキン</t>
    </rPh>
    <rPh sb="4" eb="6">
      <t>チョウタツ</t>
    </rPh>
    <rPh sb="6" eb="8">
      <t>ケイカク</t>
    </rPh>
    <phoneticPr fontId="13"/>
  </si>
  <si>
    <t>５．　事業予定</t>
    <rPh sb="3" eb="5">
      <t>ジギョウ</t>
    </rPh>
    <rPh sb="5" eb="7">
      <t>ヨテイ</t>
    </rPh>
    <phoneticPr fontId="13"/>
  </si>
  <si>
    <t>６．補助事業実施体制</t>
    <rPh sb="2" eb="4">
      <t>ホジョ</t>
    </rPh>
    <rPh sb="4" eb="6">
      <t>ジギョウ</t>
    </rPh>
    <rPh sb="6" eb="8">
      <t>ジッシ</t>
    </rPh>
    <rPh sb="8" eb="10">
      <t>タイセイ</t>
    </rPh>
    <phoneticPr fontId="13"/>
  </si>
  <si>
    <t>スケジュール表　＜２年度以降＞</t>
    <rPh sb="6" eb="7">
      <t>ヒョウ</t>
    </rPh>
    <rPh sb="10" eb="12">
      <t>ネンド</t>
    </rPh>
    <rPh sb="12" eb="14">
      <t>イコウ</t>
    </rPh>
    <phoneticPr fontId="13"/>
  </si>
  <si>
    <t>資金調達計画</t>
    <rPh sb="0" eb="2">
      <t>シキン</t>
    </rPh>
    <rPh sb="2" eb="4">
      <t>チョウタツ</t>
    </rPh>
    <rPh sb="4" eb="6">
      <t>ケイカク</t>
    </rPh>
    <phoneticPr fontId="13"/>
  </si>
  <si>
    <t>（注） 単年度申請は平成２９年度に、複数年度申請は平成２９年度、３０年度、３１年度に記入</t>
    <rPh sb="1" eb="2">
      <t>チュウ</t>
    </rPh>
    <rPh sb="4" eb="7">
      <t>タンネンド</t>
    </rPh>
    <rPh sb="7" eb="9">
      <t>シンセイ</t>
    </rPh>
    <rPh sb="10" eb="12">
      <t>ヘイセイ</t>
    </rPh>
    <rPh sb="14" eb="16">
      <t>ネンド</t>
    </rPh>
    <rPh sb="18" eb="20">
      <t>フクスウ</t>
    </rPh>
    <rPh sb="20" eb="22">
      <t>ネンド</t>
    </rPh>
    <rPh sb="22" eb="24">
      <t>シンセイ</t>
    </rPh>
    <rPh sb="25" eb="27">
      <t>ヘイセイ</t>
    </rPh>
    <rPh sb="29" eb="31">
      <t>ネンド</t>
    </rPh>
    <rPh sb="34" eb="36">
      <t>ネンド</t>
    </rPh>
    <rPh sb="39" eb="41">
      <t>ネンド</t>
    </rPh>
    <rPh sb="42" eb="44">
      <t>キニュウ</t>
    </rPh>
    <phoneticPr fontId="13"/>
  </si>
  <si>
    <t>ｍ²</t>
    <phoneticPr fontId="13"/>
  </si>
  <si>
    <t>延床面積</t>
    <rPh sb="0" eb="4">
      <t>ノベユカメンセキ</t>
    </rPh>
    <phoneticPr fontId="13"/>
  </si>
  <si>
    <t>他の補助金に関する事項</t>
    <rPh sb="0" eb="1">
      <t>タ</t>
    </rPh>
    <rPh sb="2" eb="5">
      <t>ホジョキン</t>
    </rPh>
    <rPh sb="6" eb="7">
      <t>カン</t>
    </rPh>
    <rPh sb="9" eb="11">
      <t>ジコウ</t>
    </rPh>
    <phoneticPr fontId="13"/>
  </si>
  <si>
    <t>ＥＳＣＯ</t>
    <phoneticPr fontId="13"/>
  </si>
  <si>
    <t>リース</t>
    <phoneticPr fontId="13"/>
  </si>
  <si>
    <t>あり</t>
    <phoneticPr fontId="13"/>
  </si>
  <si>
    <t>なし</t>
    <phoneticPr fontId="13"/>
  </si>
  <si>
    <t>竣工</t>
    <rPh sb="0" eb="2">
      <t>シュンコウ</t>
    </rPh>
    <phoneticPr fontId="13"/>
  </si>
  <si>
    <t>当該年度完了日</t>
    <rPh sb="0" eb="2">
      <t>トウガイ</t>
    </rPh>
    <rPh sb="2" eb="4">
      <t>ネンド</t>
    </rPh>
    <rPh sb="4" eb="6">
      <t>カンリョウ</t>
    </rPh>
    <rPh sb="6" eb="7">
      <t>ビ</t>
    </rPh>
    <phoneticPr fontId="13"/>
  </si>
  <si>
    <t>最終年度完了日</t>
    <rPh sb="0" eb="2">
      <t>サイシュウ</t>
    </rPh>
    <rPh sb="2" eb="4">
      <t>ネンド</t>
    </rPh>
    <rPh sb="4" eb="7">
      <t>カンリョウビ</t>
    </rPh>
    <phoneticPr fontId="13"/>
  </si>
  <si>
    <t>補助対象工事契約</t>
    <rPh sb="0" eb="2">
      <t>ホジョ</t>
    </rPh>
    <rPh sb="2" eb="4">
      <t>タイショウ</t>
    </rPh>
    <rPh sb="4" eb="6">
      <t>コウジ</t>
    </rPh>
    <rPh sb="6" eb="8">
      <t>ケイヤク</t>
    </rPh>
    <phoneticPr fontId="13"/>
  </si>
  <si>
    <t>以上の同意事項の内容に同意し、申請内容に間違いがないことを確認した上で記名・押印します。</t>
    <rPh sb="3" eb="5">
      <t>ドウイ</t>
    </rPh>
    <rPh sb="5" eb="7">
      <t>ジコウ</t>
    </rPh>
    <rPh sb="8" eb="10">
      <t>ナイヨウ</t>
    </rPh>
    <rPh sb="11" eb="13">
      <t>ドウイ</t>
    </rPh>
    <rPh sb="15" eb="17">
      <t>シンセイ</t>
    </rPh>
    <rPh sb="17" eb="19">
      <t>ナイヨウ</t>
    </rPh>
    <rPh sb="20" eb="22">
      <t>マチガ</t>
    </rPh>
    <rPh sb="29" eb="31">
      <t>カクニン</t>
    </rPh>
    <rPh sb="33" eb="34">
      <t>ウエ</t>
    </rPh>
    <rPh sb="35" eb="37">
      <t>キメイ</t>
    </rPh>
    <rPh sb="38" eb="40">
      <t>オウイン</t>
    </rPh>
    <phoneticPr fontId="49"/>
  </si>
  <si>
    <t>事業期間区分</t>
    <phoneticPr fontId="13"/>
  </si>
  <si>
    <t>斜材（筋かいなど）</t>
    <rPh sb="0" eb="2">
      <t>シャザイ</t>
    </rPh>
    <rPh sb="3" eb="4">
      <t>スジ</t>
    </rPh>
    <phoneticPr fontId="13"/>
  </si>
  <si>
    <t>外気利用・制御システム</t>
    <rPh sb="0" eb="2">
      <t>ガイキ</t>
    </rPh>
    <rPh sb="2" eb="4">
      <t>リヨウ</t>
    </rPh>
    <rPh sb="5" eb="7">
      <t>セイギョ</t>
    </rPh>
    <phoneticPr fontId="13"/>
  </si>
  <si>
    <t>㎡</t>
    <phoneticPr fontId="13"/>
  </si>
  <si>
    <t>延床面積</t>
    <rPh sb="0" eb="2">
      <t>ノベユカ</t>
    </rPh>
    <rPh sb="2" eb="4">
      <t>メンセキ</t>
    </rPh>
    <phoneticPr fontId="13"/>
  </si>
  <si>
    <t>階　　　数</t>
    <phoneticPr fontId="13"/>
  </si>
  <si>
    <t>横架材（梁など）</t>
    <rPh sb="0" eb="1">
      <t>ヨコ</t>
    </rPh>
    <rPh sb="1" eb="2">
      <t>カ</t>
    </rPh>
    <rPh sb="2" eb="3">
      <t>ザイ</t>
    </rPh>
    <rPh sb="4" eb="5">
      <t>ハリ</t>
    </rPh>
    <phoneticPr fontId="13"/>
  </si>
  <si>
    <t>%</t>
    <phoneticPr fontId="13"/>
  </si>
  <si>
    <t>①</t>
    <phoneticPr fontId="13"/>
  </si>
  <si>
    <t>②</t>
    <phoneticPr fontId="13"/>
  </si>
  <si>
    <t>③</t>
    <phoneticPr fontId="13"/>
  </si>
  <si>
    <t>ＢＥＩ</t>
    <phoneticPr fontId="13"/>
  </si>
  <si>
    <t>④</t>
    <phoneticPr fontId="13"/>
  </si>
  <si>
    <t>( % )</t>
    <phoneticPr fontId="13"/>
  </si>
  <si>
    <t>⑤</t>
    <phoneticPr fontId="13"/>
  </si>
  <si>
    <t>⑥</t>
    <phoneticPr fontId="13"/>
  </si>
  <si>
    <t>⑦</t>
    <phoneticPr fontId="13"/>
  </si>
  <si>
    <t>地域熱供給（ＤＨＣ）</t>
    <rPh sb="0" eb="2">
      <t>チイキ</t>
    </rPh>
    <rPh sb="2" eb="3">
      <t>ネツ</t>
    </rPh>
    <rPh sb="3" eb="5">
      <t>キョウキュウ</t>
    </rPh>
    <phoneticPr fontId="13"/>
  </si>
  <si>
    <t>⑧</t>
    <phoneticPr fontId="13"/>
  </si>
  <si>
    <t>建築省エネルギー（パッシブ）技術</t>
    <rPh sb="0" eb="2">
      <t>ケンチク</t>
    </rPh>
    <rPh sb="2" eb="3">
      <t>ショウ</t>
    </rPh>
    <rPh sb="14" eb="16">
      <t>ギジュツ</t>
    </rPh>
    <phoneticPr fontId="13"/>
  </si>
  <si>
    <t>内部発熱
削減技術</t>
    <rPh sb="0" eb="2">
      <t>ナイブ</t>
    </rPh>
    <rPh sb="2" eb="4">
      <t>ハツネツ</t>
    </rPh>
    <rPh sb="5" eb="7">
      <t>サクゲン</t>
    </rPh>
    <rPh sb="7" eb="9">
      <t>ギジュツ</t>
    </rPh>
    <phoneticPr fontId="13"/>
  </si>
  <si>
    <t>換気設備
(機械換気）</t>
    <rPh sb="0" eb="2">
      <t>カンキ</t>
    </rPh>
    <rPh sb="2" eb="4">
      <t>セツビ</t>
    </rPh>
    <rPh sb="6" eb="8">
      <t>キカイ</t>
    </rPh>
    <rPh sb="8" eb="10">
      <t>カンキ</t>
    </rPh>
    <phoneticPr fontId="13"/>
  </si>
  <si>
    <t>⑨</t>
    <phoneticPr fontId="13"/>
  </si>
  <si>
    <t>⑩</t>
    <phoneticPr fontId="13"/>
  </si>
  <si>
    <t>ＰＶ</t>
    <phoneticPr fontId="13"/>
  </si>
  <si>
    <t>　　　 コージェネ</t>
    <phoneticPr fontId="13"/>
  </si>
  <si>
    <t>人感制御</t>
    <rPh sb="0" eb="2">
      <t>ジンカン</t>
    </rPh>
    <rPh sb="2" eb="4">
      <t>セイギョ</t>
    </rPh>
    <phoneticPr fontId="13"/>
  </si>
  <si>
    <t>最小外気取入れ量制御システム</t>
    <rPh sb="0" eb="2">
      <t>サイショウ</t>
    </rPh>
    <rPh sb="2" eb="4">
      <t>ガイキ</t>
    </rPh>
    <rPh sb="4" eb="6">
      <t>トリイ</t>
    </rPh>
    <rPh sb="7" eb="8">
      <t>リョウ</t>
    </rPh>
    <rPh sb="8" eb="10">
      <t>セイギョ</t>
    </rPh>
    <phoneticPr fontId="13"/>
  </si>
  <si>
    <t>太陽光パネル、屋上駐車場、屋上緑化</t>
    <rPh sb="0" eb="3">
      <t>タイヨウコウ</t>
    </rPh>
    <rPh sb="7" eb="9">
      <t>オクジョウ</t>
    </rPh>
    <rPh sb="9" eb="12">
      <t>チュウシャジョウ</t>
    </rPh>
    <rPh sb="13" eb="15">
      <t>オクジョウ</t>
    </rPh>
    <rPh sb="15" eb="17">
      <t>リョッカ</t>
    </rPh>
    <phoneticPr fontId="13"/>
  </si>
  <si>
    <t>入退室連動制御</t>
    <rPh sb="0" eb="3">
      <t>ニュウタイシツ</t>
    </rPh>
    <rPh sb="3" eb="5">
      <t>レンドウ</t>
    </rPh>
    <rPh sb="5" eb="7">
      <t>セイギョ</t>
    </rPh>
    <phoneticPr fontId="13"/>
  </si>
  <si>
    <t>VWT(最適送水温度制御)システム</t>
    <rPh sb="4" eb="6">
      <t>サイテキ</t>
    </rPh>
    <rPh sb="6" eb="8">
      <t>ソウスイ</t>
    </rPh>
    <rPh sb="8" eb="10">
      <t>オンド</t>
    </rPh>
    <rPh sb="10" eb="12">
      <t>セイギョ</t>
    </rPh>
    <phoneticPr fontId="13"/>
  </si>
  <si>
    <t>グラスウール保温材</t>
    <rPh sb="6" eb="9">
      <t>ホオンザイ</t>
    </rPh>
    <phoneticPr fontId="13"/>
  </si>
  <si>
    <t>ロックウール保温材</t>
    <rPh sb="6" eb="9">
      <t>ホオンザイ</t>
    </rPh>
    <phoneticPr fontId="13"/>
  </si>
  <si>
    <t>タスク＆アンビエント空調システム</t>
    <rPh sb="10" eb="12">
      <t>クウチョウ</t>
    </rPh>
    <phoneticPr fontId="13"/>
  </si>
  <si>
    <t>木製</t>
    <rPh sb="0" eb="2">
      <t>モクセイ</t>
    </rPh>
    <phoneticPr fontId="13"/>
  </si>
  <si>
    <t>ⅲ</t>
    <phoneticPr fontId="13"/>
  </si>
  <si>
    <t>樹脂＋金属複合製</t>
    <rPh sb="0" eb="2">
      <t>ジュシ</t>
    </rPh>
    <rPh sb="3" eb="5">
      <t>キンゾク</t>
    </rPh>
    <rPh sb="5" eb="7">
      <t>フクゴウ</t>
    </rPh>
    <rPh sb="7" eb="8">
      <t>セイ</t>
    </rPh>
    <phoneticPr fontId="13"/>
  </si>
  <si>
    <t>ＺＥＢ実現に資する省エネ技術
　設備・システム名</t>
    <rPh sb="3" eb="5">
      <t>ジツゲン</t>
    </rPh>
    <rPh sb="6" eb="7">
      <t>シ</t>
    </rPh>
    <rPh sb="9" eb="10">
      <t>ショウ</t>
    </rPh>
    <rPh sb="12" eb="14">
      <t>ギジュツ</t>
    </rPh>
    <rPh sb="16" eb="18">
      <t>セツビ</t>
    </rPh>
    <rPh sb="23" eb="24">
      <t>メイ</t>
    </rPh>
    <phoneticPr fontId="13"/>
  </si>
  <si>
    <t>再生可能・未利用エネルギー
利用システム</t>
    <rPh sb="0" eb="2">
      <t>サイセイ</t>
    </rPh>
    <rPh sb="2" eb="4">
      <t>カノウ</t>
    </rPh>
    <rPh sb="5" eb="8">
      <t>ミリヨウ</t>
    </rPh>
    <rPh sb="14" eb="16">
      <t>リヨウ</t>
    </rPh>
    <phoneticPr fontId="13"/>
  </si>
  <si>
    <t>ＺＥＢランク</t>
    <phoneticPr fontId="13"/>
  </si>
  <si>
    <t>庇</t>
    <rPh sb="0" eb="1">
      <t>ヒサシ</t>
    </rPh>
    <phoneticPr fontId="13"/>
  </si>
  <si>
    <t>壁面緑化</t>
    <rPh sb="0" eb="2">
      <t>ヘキメン</t>
    </rPh>
    <rPh sb="2" eb="4">
      <t>リョッカ</t>
    </rPh>
    <phoneticPr fontId="13"/>
  </si>
  <si>
    <t>系統連系（全量売電）</t>
    <rPh sb="0" eb="2">
      <t>ケイトウ</t>
    </rPh>
    <rPh sb="2" eb="4">
      <t>レンケイ</t>
    </rPh>
    <rPh sb="5" eb="7">
      <t>ゼンリョウ</t>
    </rPh>
    <rPh sb="7" eb="9">
      <t>バイデン</t>
    </rPh>
    <phoneticPr fontId="13"/>
  </si>
  <si>
    <t>基</t>
    <rPh sb="0" eb="1">
      <t>キ</t>
    </rPh>
    <phoneticPr fontId="13"/>
  </si>
  <si>
    <t>系統連系（余剰売電）</t>
    <rPh sb="0" eb="2">
      <t>ケイトウ</t>
    </rPh>
    <rPh sb="2" eb="4">
      <t>レンケイ</t>
    </rPh>
    <rPh sb="5" eb="7">
      <t>ヨジョウ</t>
    </rPh>
    <rPh sb="7" eb="9">
      <t>バイデン</t>
    </rPh>
    <phoneticPr fontId="13"/>
  </si>
  <si>
    <t>台数</t>
    <rPh sb="0" eb="2">
      <t>ダイスウ</t>
    </rPh>
    <phoneticPr fontId="13"/>
  </si>
  <si>
    <t>地中熱利用</t>
    <rPh sb="0" eb="2">
      <t>チチュウ</t>
    </rPh>
    <rPh sb="2" eb="3">
      <t>ネツ</t>
    </rPh>
    <rPh sb="3" eb="5">
      <t>リヨウ</t>
    </rPh>
    <phoneticPr fontId="13"/>
  </si>
  <si>
    <t>補助金額</t>
    <rPh sb="0" eb="2">
      <t>ホジョ</t>
    </rPh>
    <rPh sb="2" eb="4">
      <t>キンガク</t>
    </rPh>
    <phoneticPr fontId="13"/>
  </si>
  <si>
    <t>省エネルギー投資促進に向けた支援補助金（省エネルギー投資促進支援補助事業のうち住宅・ビルの革新的省エネルギー技術導入促進事業）（ネット・ゼロ・エネルギー・ビル実証事業）交付規程（以下「交付規程」という。）第４条の規定に基づき、下記のとおり経済産業省からの省エネルギー投資促進に向けた支援補助金交付要綱第３条に基づく国庫補助金の交付を申請します。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13"/>
  </si>
  <si>
    <t>委任者及び受任者はＳＩＩが定めた「省エネルギー投資促進に向けた支援補助金（省エネルギー投資促進支援補助事業のうち住宅・ビルの革新的省エネルギー技術導入促進事業）（ネット・ゼロ・エネルギー・ビル実証事業）交付規程」を遵守し、協議事項について双方が誠意をもって問題解決に努める。</t>
    <phoneticPr fontId="13"/>
  </si>
  <si>
    <t xml:space="preserve">  省エネルギー投資促進に向けた支援補助金（省エネルギー投資促進支援補助事業のうち住宅・ビルの革新的省エネルギー技術導入促進事業）（ネット・ゼロ・エネルギー・ビル実証事業）交付規程第２０条及び第２１条の規程により財産処分の制限を受け、一般社団法人 環境共創イニシアチブの承認なしに財産処分できない設備が、下記の通り設置されることを承諾します。</t>
    <phoneticPr fontId="13"/>
  </si>
  <si>
    <t>平成２９年度　ネット･ゼロ･エネルギー･ビル（ＺＥＢ）実証事業</t>
    <phoneticPr fontId="13"/>
  </si>
  <si>
    <t>平成２９年度　ネット･ゼロ･エネルギー･ビル（ＺＥＢ）実証事業</t>
    <rPh sb="0" eb="2">
      <t>ヘイセイ</t>
    </rPh>
    <rPh sb="4" eb="6">
      <t>ネンド</t>
    </rPh>
    <phoneticPr fontId="13"/>
  </si>
  <si>
    <t>補助対象
経費の区分</t>
    <phoneticPr fontId="13"/>
  </si>
  <si>
    <t>補助金の額</t>
    <rPh sb="0" eb="2">
      <t>ホジョ</t>
    </rPh>
    <rPh sb="4" eb="5">
      <t>ガク</t>
    </rPh>
    <phoneticPr fontId="13"/>
  </si>
  <si>
    <t>ＥＳＣＯ／リース／割賦等の契約予定</t>
    <rPh sb="9" eb="12">
      <t>カップナド</t>
    </rPh>
    <rPh sb="13" eb="15">
      <t>ケイヤク</t>
    </rPh>
    <rPh sb="15" eb="17">
      <t>ヨテイ</t>
    </rPh>
    <phoneticPr fontId="13"/>
  </si>
  <si>
    <t>補助対象経費（全体）に対する補助対象経費（１年目）の割合</t>
    <rPh sb="0" eb="2">
      <t>ホジョ</t>
    </rPh>
    <rPh sb="2" eb="4">
      <t>タイショウ</t>
    </rPh>
    <rPh sb="4" eb="6">
      <t>ケイヒ</t>
    </rPh>
    <rPh sb="7" eb="9">
      <t>ゼンタイ</t>
    </rPh>
    <rPh sb="11" eb="12">
      <t>タイ</t>
    </rPh>
    <rPh sb="14" eb="16">
      <t>ホジョ</t>
    </rPh>
    <rPh sb="16" eb="18">
      <t>タイショウ</t>
    </rPh>
    <rPh sb="18" eb="20">
      <t>ケイヒ</t>
    </rPh>
    <rPh sb="22" eb="24">
      <t>ネンメ</t>
    </rPh>
    <rPh sb="26" eb="28">
      <t>ワリアイ</t>
    </rPh>
    <phoneticPr fontId="13"/>
  </si>
  <si>
    <t>補助対象経費（全体）に対する蓄電システムの割合</t>
    <phoneticPr fontId="13"/>
  </si>
  <si>
    <t>※蓄電システムは補助対象経費（全体）の２０％以下とすること</t>
    <rPh sb="22" eb="24">
      <t>イカ</t>
    </rPh>
    <phoneticPr fontId="13"/>
  </si>
  <si>
    <t>概略予算書（全体）</t>
    <rPh sb="0" eb="2">
      <t>ガイリャク</t>
    </rPh>
    <rPh sb="2" eb="5">
      <t>ヨサンショ</t>
    </rPh>
    <rPh sb="6" eb="8">
      <t>ゼンタイ</t>
    </rPh>
    <phoneticPr fontId="13"/>
  </si>
  <si>
    <t>概略予算書（１年目）</t>
    <rPh sb="7" eb="9">
      <t>ネンメ</t>
    </rPh>
    <phoneticPr fontId="13"/>
  </si>
  <si>
    <t>概略予算書（２年目）</t>
    <rPh sb="0" eb="2">
      <t>ガイリャク</t>
    </rPh>
    <rPh sb="2" eb="5">
      <t>ヨサンショ</t>
    </rPh>
    <rPh sb="7" eb="9">
      <t>ネンメ</t>
    </rPh>
    <phoneticPr fontId="13"/>
  </si>
  <si>
    <t>概略予算書（３年目）</t>
    <rPh sb="0" eb="2">
      <t>ガイリャク</t>
    </rPh>
    <rPh sb="2" eb="5">
      <t>ヨサンショ</t>
    </rPh>
    <rPh sb="7" eb="9">
      <t>ネンメ</t>
    </rPh>
    <phoneticPr fontId="13"/>
  </si>
  <si>
    <t>法人名</t>
    <rPh sb="0" eb="2">
      <t>ホウジン</t>
    </rPh>
    <rPh sb="2" eb="3">
      <t>メイ</t>
    </rPh>
    <phoneticPr fontId="13"/>
  </si>
  <si>
    <t>任意</t>
    <rPh sb="0" eb="2">
      <t>ニンイ</t>
    </rPh>
    <phoneticPr fontId="13"/>
  </si>
  <si>
    <t>空　　   調</t>
    <rPh sb="0" eb="1">
      <t>ソラ</t>
    </rPh>
    <rPh sb="6" eb="7">
      <t>チョウ</t>
    </rPh>
    <phoneticPr fontId="49"/>
  </si>
  <si>
    <t>換 　　  気</t>
    <rPh sb="0" eb="1">
      <t>カン</t>
    </rPh>
    <rPh sb="6" eb="7">
      <t>キ</t>
    </rPh>
    <phoneticPr fontId="49"/>
  </si>
  <si>
    <t>照  　　 明</t>
    <rPh sb="0" eb="1">
      <t>アキラ</t>
    </rPh>
    <rPh sb="6" eb="7">
      <t>メイ</t>
    </rPh>
    <phoneticPr fontId="49"/>
  </si>
  <si>
    <t>給 　　  湯</t>
    <rPh sb="0" eb="1">
      <t>キュウ</t>
    </rPh>
    <rPh sb="6" eb="7">
      <t>ユ</t>
    </rPh>
    <phoneticPr fontId="49"/>
  </si>
  <si>
    <t>昇　降　機</t>
    <rPh sb="0" eb="1">
      <t>ノボル</t>
    </rPh>
    <rPh sb="2" eb="3">
      <t>タカシ</t>
    </rPh>
    <rPh sb="4" eb="5">
      <t>キ</t>
    </rPh>
    <phoneticPr fontId="49"/>
  </si>
  <si>
    <t>：</t>
    <phoneticPr fontId="13"/>
  </si>
  <si>
    <t>インデックス名</t>
    <phoneticPr fontId="49"/>
  </si>
  <si>
    <t>書類名</t>
    <phoneticPr fontId="49"/>
  </si>
  <si>
    <t>様式</t>
    <phoneticPr fontId="49"/>
  </si>
  <si>
    <t>提出区分</t>
    <rPh sb="0" eb="2">
      <t>テイシュツ</t>
    </rPh>
    <rPh sb="2" eb="4">
      <t>クブン</t>
    </rPh>
    <phoneticPr fontId="13"/>
  </si>
  <si>
    <t>特記事項</t>
    <rPh sb="0" eb="2">
      <t>トッキ</t>
    </rPh>
    <rPh sb="2" eb="4">
      <t>ジコウ</t>
    </rPh>
    <phoneticPr fontId="49"/>
  </si>
  <si>
    <t>①チェックシート</t>
    <phoneticPr fontId="13"/>
  </si>
  <si>
    <t>エクセル</t>
    <phoneticPr fontId="13"/>
  </si>
  <si>
    <t>必須</t>
    <rPh sb="0" eb="2">
      <t>ヒッス</t>
    </rPh>
    <phoneticPr fontId="13"/>
  </si>
  <si>
    <t>②交付申請書</t>
    <phoneticPr fontId="13"/>
  </si>
  <si>
    <t>エクセル</t>
    <phoneticPr fontId="13"/>
  </si>
  <si>
    <r>
      <t xml:space="preserve">（別紙１） 補助事業に要する経費、補助対象経費
</t>
    </r>
    <r>
      <rPr>
        <sz val="9"/>
        <color theme="0"/>
        <rFont val="ＭＳ Ｐ明朝"/>
        <family val="1"/>
        <charset val="128"/>
      </rPr>
      <t xml:space="preserve">（別紙１） </t>
    </r>
    <r>
      <rPr>
        <sz val="9"/>
        <rFont val="ＭＳ Ｐ明朝"/>
        <family val="1"/>
        <charset val="128"/>
      </rPr>
      <t>及び補助金の額並びに区分ごとの配分</t>
    </r>
    <rPh sb="6" eb="8">
      <t>ホジョ</t>
    </rPh>
    <rPh sb="8" eb="10">
      <t>ジギョウ</t>
    </rPh>
    <rPh sb="11" eb="12">
      <t>ヨウ</t>
    </rPh>
    <rPh sb="14" eb="16">
      <t>ケイヒ</t>
    </rPh>
    <rPh sb="17" eb="19">
      <t>ホジョ</t>
    </rPh>
    <rPh sb="19" eb="21">
      <t>タイショウ</t>
    </rPh>
    <rPh sb="21" eb="23">
      <t>ケイヒ</t>
    </rPh>
    <rPh sb="30" eb="31">
      <t>オヨ</t>
    </rPh>
    <rPh sb="32" eb="35">
      <t>ホジョキン</t>
    </rPh>
    <rPh sb="36" eb="37">
      <t>ガク</t>
    </rPh>
    <rPh sb="37" eb="38">
      <t>ナラ</t>
    </rPh>
    <rPh sb="40" eb="42">
      <t>クブン</t>
    </rPh>
    <rPh sb="45" eb="47">
      <t>ハイブン</t>
    </rPh>
    <phoneticPr fontId="49"/>
  </si>
  <si>
    <t>エクセル</t>
    <phoneticPr fontId="13"/>
  </si>
  <si>
    <t>エクセル</t>
    <phoneticPr fontId="13"/>
  </si>
  <si>
    <t>エクセル</t>
    <phoneticPr fontId="13"/>
  </si>
  <si>
    <t>該当</t>
    <phoneticPr fontId="49"/>
  </si>
  <si>
    <t>自由</t>
    <rPh sb="0" eb="2">
      <t>ジユウ</t>
    </rPh>
    <phoneticPr fontId="13"/>
  </si>
  <si>
    <t>該当</t>
    <phoneticPr fontId="49"/>
  </si>
  <si>
    <t>区分所有建物で管理者もしくは管理組合法人で申請する場合は提出</t>
    <rPh sb="0" eb="2">
      <t>クブン</t>
    </rPh>
    <rPh sb="2" eb="4">
      <t>ショユウ</t>
    </rPh>
    <rPh sb="4" eb="6">
      <t>タテモノ</t>
    </rPh>
    <rPh sb="7" eb="10">
      <t>カンリシャ</t>
    </rPh>
    <rPh sb="14" eb="16">
      <t>カンリ</t>
    </rPh>
    <rPh sb="16" eb="18">
      <t>クミアイ</t>
    </rPh>
    <rPh sb="18" eb="20">
      <t>ホウジン</t>
    </rPh>
    <rPh sb="21" eb="23">
      <t>シンセイ</t>
    </rPh>
    <rPh sb="25" eb="27">
      <t>バアイ</t>
    </rPh>
    <rPh sb="28" eb="30">
      <t>テイシュツ</t>
    </rPh>
    <phoneticPr fontId="13"/>
  </si>
  <si>
    <t>設備設置承諾書</t>
    <rPh sb="0" eb="2">
      <t>セツビ</t>
    </rPh>
    <rPh sb="2" eb="4">
      <t>セッチ</t>
    </rPh>
    <rPh sb="4" eb="7">
      <t>ショウダクショ</t>
    </rPh>
    <phoneticPr fontId="13"/>
  </si>
  <si>
    <t>該当</t>
    <phoneticPr fontId="49"/>
  </si>
  <si>
    <t>③実施計画書</t>
    <phoneticPr fontId="13"/>
  </si>
  <si>
    <t>１．申請者の詳細</t>
    <phoneticPr fontId="49"/>
  </si>
  <si>
    <t>A3サイズでカラー印刷</t>
    <rPh sb="9" eb="11">
      <t>インサツ</t>
    </rPh>
    <phoneticPr fontId="49"/>
  </si>
  <si>
    <t>３．事業実施工程</t>
    <phoneticPr fontId="49"/>
  </si>
  <si>
    <t>４．資金調達計画</t>
    <phoneticPr fontId="49"/>
  </si>
  <si>
    <t>（別添１） システム概念図</t>
    <rPh sb="1" eb="3">
      <t>ベッテン</t>
    </rPh>
    <phoneticPr fontId="13"/>
  </si>
  <si>
    <t>省エネシステムごとに作成しカラー印刷</t>
    <phoneticPr fontId="13"/>
  </si>
  <si>
    <t>（別添２） エネルギー計量計画図</t>
    <phoneticPr fontId="13"/>
  </si>
  <si>
    <t>カラー印刷</t>
    <phoneticPr fontId="13"/>
  </si>
  <si>
    <t>④会社案内</t>
    <rPh sb="1" eb="3">
      <t>カイシャ</t>
    </rPh>
    <rPh sb="3" eb="5">
      <t>アンナイ</t>
    </rPh>
    <phoneticPr fontId="13"/>
  </si>
  <si>
    <t>会社概要書</t>
    <rPh sb="0" eb="2">
      <t>カイシャ</t>
    </rPh>
    <rPh sb="2" eb="4">
      <t>ガイヨウ</t>
    </rPh>
    <rPh sb="4" eb="5">
      <t>ショ</t>
    </rPh>
    <phoneticPr fontId="13"/>
  </si>
  <si>
    <t>⑤事業者登記簿</t>
    <rPh sb="1" eb="4">
      <t>ジギョウシャ</t>
    </rPh>
    <rPh sb="4" eb="7">
      <t>トウキボ</t>
    </rPh>
    <phoneticPr fontId="13"/>
  </si>
  <si>
    <t>原本</t>
    <rPh sb="0" eb="2">
      <t>ゲンポン</t>
    </rPh>
    <phoneticPr fontId="13"/>
  </si>
  <si>
    <t>⑥事業実績</t>
    <rPh sb="1" eb="3">
      <t>ジギョウ</t>
    </rPh>
    <rPh sb="3" eb="5">
      <t>ジッセキ</t>
    </rPh>
    <phoneticPr fontId="13"/>
  </si>
  <si>
    <t>事業実績（財務諸表・決算短信等）</t>
    <rPh sb="0" eb="2">
      <t>ジギョウ</t>
    </rPh>
    <rPh sb="2" eb="4">
      <t>ジッセキ</t>
    </rPh>
    <rPh sb="5" eb="7">
      <t>ザイム</t>
    </rPh>
    <rPh sb="7" eb="9">
      <t>ショヒョウ</t>
    </rPh>
    <rPh sb="10" eb="12">
      <t>ケッサン</t>
    </rPh>
    <rPh sb="12" eb="14">
      <t>タンシン</t>
    </rPh>
    <rPh sb="14" eb="15">
      <t>トウ</t>
    </rPh>
    <phoneticPr fontId="13"/>
  </si>
  <si>
    <t>⑦建物登記簿等</t>
    <rPh sb="6" eb="7">
      <t>トウ</t>
    </rPh>
    <phoneticPr fontId="13"/>
  </si>
  <si>
    <t>建物登記簿謄本</t>
    <phoneticPr fontId="49"/>
  </si>
  <si>
    <t>確認済証の写し</t>
    <rPh sb="0" eb="2">
      <t>カクニン</t>
    </rPh>
    <rPh sb="2" eb="3">
      <t>スミ</t>
    </rPh>
    <rPh sb="3" eb="4">
      <t>ショウ</t>
    </rPh>
    <rPh sb="5" eb="6">
      <t>ウツ</t>
    </rPh>
    <phoneticPr fontId="49"/>
  </si>
  <si>
    <t>新築で建物登記簿謄本が提出できない場合提出</t>
    <rPh sb="0" eb="2">
      <t>シンチク</t>
    </rPh>
    <rPh sb="11" eb="13">
      <t>テイシュツ</t>
    </rPh>
    <rPh sb="17" eb="19">
      <t>バアイ</t>
    </rPh>
    <rPh sb="19" eb="21">
      <t>テイシュツ</t>
    </rPh>
    <phoneticPr fontId="49"/>
  </si>
  <si>
    <t>⑧土地登記簿等</t>
    <rPh sb="1" eb="3">
      <t>トチ</t>
    </rPh>
    <rPh sb="3" eb="6">
      <t>トウキボ</t>
    </rPh>
    <rPh sb="6" eb="7">
      <t>トウ</t>
    </rPh>
    <phoneticPr fontId="13"/>
  </si>
  <si>
    <t>土地登記簿謄本</t>
    <rPh sb="0" eb="2">
      <t>トチ</t>
    </rPh>
    <phoneticPr fontId="49"/>
  </si>
  <si>
    <t>土地賃貸契約書</t>
    <rPh sb="0" eb="2">
      <t>トチ</t>
    </rPh>
    <rPh sb="2" eb="4">
      <t>チンタイ</t>
    </rPh>
    <rPh sb="4" eb="7">
      <t>ケイヤクショ</t>
    </rPh>
    <phoneticPr fontId="49"/>
  </si>
  <si>
    <t>⑨ＥＳＣＯ契約書</t>
    <phoneticPr fontId="13"/>
  </si>
  <si>
    <t>ＥＳＣＯ契約書（案）</t>
    <rPh sb="8" eb="9">
      <t>アン</t>
    </rPh>
    <phoneticPr fontId="13"/>
  </si>
  <si>
    <t>ＥＳＣＯ利用で申請する場合は提出</t>
    <phoneticPr fontId="13"/>
  </si>
  <si>
    <t>ＥＳＣＯ料計算書</t>
    <phoneticPr fontId="13"/>
  </si>
  <si>
    <t>該当</t>
    <phoneticPr fontId="13"/>
  </si>
  <si>
    <t>⑩リース契約書</t>
    <phoneticPr fontId="13"/>
  </si>
  <si>
    <t>リース契約書（案）</t>
    <phoneticPr fontId="13"/>
  </si>
  <si>
    <t>リース等利用で申請する場合は提出</t>
    <rPh sb="3" eb="4">
      <t>トウ</t>
    </rPh>
    <phoneticPr fontId="13"/>
  </si>
  <si>
    <t>リース料計算書</t>
    <phoneticPr fontId="13"/>
  </si>
  <si>
    <t>⑪割賦契約書</t>
    <rPh sb="1" eb="3">
      <t>カップ</t>
    </rPh>
    <phoneticPr fontId="13"/>
  </si>
  <si>
    <t>割賦契約書（案）</t>
    <rPh sb="0" eb="2">
      <t>カップ</t>
    </rPh>
    <phoneticPr fontId="13"/>
  </si>
  <si>
    <t>割賦利用で申請する場合は提出</t>
    <rPh sb="0" eb="2">
      <t>カップ</t>
    </rPh>
    <phoneticPr fontId="13"/>
  </si>
  <si>
    <t>割賦料計算書</t>
    <rPh sb="0" eb="2">
      <t>カップ</t>
    </rPh>
    <phoneticPr fontId="13"/>
  </si>
  <si>
    <t>⑫建物図面</t>
    <phoneticPr fontId="13"/>
  </si>
  <si>
    <t>建物案内図</t>
  </si>
  <si>
    <t>建物配置図</t>
  </si>
  <si>
    <t>建物概要</t>
  </si>
  <si>
    <t>建物平面図・各階平面図</t>
  </si>
  <si>
    <t>建物立面図</t>
  </si>
  <si>
    <t>断面図または矩計図</t>
  </si>
  <si>
    <t>⑬設計図
（機器表/系統図/平面図/カタログ等）各設備毎に整理する</t>
    <rPh sb="1" eb="4">
      <t>セッケイズ</t>
    </rPh>
    <phoneticPr fontId="49"/>
  </si>
  <si>
    <t>外皮/空調/換気/照明/給湯/太陽光発電</t>
    <phoneticPr fontId="13"/>
  </si>
  <si>
    <r>
      <t xml:space="preserve">設備工事ごとに編集しカラー印刷
（例）空調設備・機器表・系統図・平面図
</t>
    </r>
    <r>
      <rPr>
        <sz val="9"/>
        <color theme="0"/>
        <rFont val="ＭＳ Ｐ明朝"/>
        <family val="1"/>
        <charset val="128"/>
      </rPr>
      <t>（例）</t>
    </r>
    <r>
      <rPr>
        <sz val="9"/>
        <rFont val="ＭＳ Ｐ明朝"/>
        <family val="1"/>
        <charset val="128"/>
      </rPr>
      <t>照明設備・機器表・平面図</t>
    </r>
    <rPh sb="17" eb="18">
      <t>レイ</t>
    </rPh>
    <phoneticPr fontId="13"/>
  </si>
  <si>
    <t>その他機器表</t>
  </si>
  <si>
    <t>⑭Ｗｅｂ計算入力シート</t>
    <rPh sb="4" eb="6">
      <t>ケイサン</t>
    </rPh>
    <rPh sb="6" eb="8">
      <t>ニュウリョク</t>
    </rPh>
    <phoneticPr fontId="13"/>
  </si>
  <si>
    <t>様式0．～様式8．</t>
  </si>
  <si>
    <t>⑮Ｗｅｂ計算結果</t>
    <rPh sb="4" eb="6">
      <t>ケイサン</t>
    </rPh>
    <rPh sb="6" eb="8">
      <t>ケッカ</t>
    </rPh>
    <phoneticPr fontId="13"/>
  </si>
  <si>
    <t>計算結果</t>
  </si>
  <si>
    <t>⑯その他</t>
    <phoneticPr fontId="13"/>
  </si>
  <si>
    <t>その他申請に必要な書類がある場合</t>
    <rPh sb="2" eb="3">
      <t>タ</t>
    </rPh>
    <rPh sb="3" eb="5">
      <t>シンセイ</t>
    </rPh>
    <rPh sb="6" eb="8">
      <t>ヒツヨウ</t>
    </rPh>
    <rPh sb="9" eb="11">
      <t>ショルイ</t>
    </rPh>
    <rPh sb="14" eb="16">
      <t>バアイ</t>
    </rPh>
    <phoneticPr fontId="49"/>
  </si>
  <si>
    <t>⑰CD-ROM</t>
    <phoneticPr fontId="13"/>
  </si>
  <si>
    <t>本様式（エクセル）</t>
    <rPh sb="0" eb="1">
      <t>ホン</t>
    </rPh>
    <rPh sb="1" eb="3">
      <t>ヨウシキ</t>
    </rPh>
    <phoneticPr fontId="13"/>
  </si>
  <si>
    <t>-</t>
    <phoneticPr fontId="13"/>
  </si>
  <si>
    <t>H29ZEB_エクセル様式.xlsx</t>
    <phoneticPr fontId="13"/>
  </si>
  <si>
    <t>-</t>
    <phoneticPr fontId="13"/>
  </si>
  <si>
    <t>※確定申告書を送付する場合には、マイナンバー部分を黒塗りした上で送付すること。</t>
    <rPh sb="1" eb="3">
      <t>カクテイ</t>
    </rPh>
    <rPh sb="3" eb="5">
      <t>シンコク</t>
    </rPh>
    <rPh sb="5" eb="6">
      <t>ショ</t>
    </rPh>
    <rPh sb="7" eb="9">
      <t>ソウフ</t>
    </rPh>
    <rPh sb="11" eb="13">
      <t>バアイ</t>
    </rPh>
    <rPh sb="22" eb="24">
      <t>ブブン</t>
    </rPh>
    <rPh sb="25" eb="27">
      <t>クロヌ</t>
    </rPh>
    <rPh sb="30" eb="31">
      <t>ウエ</t>
    </rPh>
    <rPh sb="32" eb="34">
      <t>ソウフ</t>
    </rPh>
    <phoneticPr fontId="13"/>
  </si>
  <si>
    <r>
      <rPr>
        <sz val="9"/>
        <color theme="0"/>
        <rFont val="ＭＳ Ｐ明朝"/>
        <family val="1"/>
        <charset val="128"/>
      </rPr>
      <t>※</t>
    </r>
    <r>
      <rPr>
        <sz val="9"/>
        <color theme="1"/>
        <rFont val="ＭＳ Ｐ明朝"/>
        <family val="1"/>
        <charset val="128"/>
      </rPr>
      <t>（マイナンバーの記載のある書類が送付された場合には、ＳＩＩにて黒塗り等の処理を行う）</t>
    </r>
    <rPh sb="9" eb="11">
      <t>キサイ</t>
    </rPh>
    <rPh sb="14" eb="16">
      <t>ショルイ</t>
    </rPh>
    <rPh sb="17" eb="19">
      <t>ソウフ</t>
    </rPh>
    <rPh sb="22" eb="24">
      <t>バアイ</t>
    </rPh>
    <rPh sb="32" eb="34">
      <t>クロヌ</t>
    </rPh>
    <rPh sb="35" eb="36">
      <t>トウ</t>
    </rPh>
    <rPh sb="37" eb="39">
      <t>ショリ</t>
    </rPh>
    <rPh sb="40" eb="41">
      <t>オコナ</t>
    </rPh>
    <phoneticPr fontId="13"/>
  </si>
  <si>
    <t>提出必須</t>
    <rPh sb="0" eb="2">
      <t>テイシュツ</t>
    </rPh>
    <rPh sb="2" eb="4">
      <t>ヒッス</t>
    </rPh>
    <phoneticPr fontId="13"/>
  </si>
  <si>
    <t>該当</t>
    <phoneticPr fontId="13"/>
  </si>
  <si>
    <t>該当する場合は提出</t>
    <phoneticPr fontId="13"/>
  </si>
  <si>
    <r>
      <rPr>
        <sz val="9"/>
        <color theme="0"/>
        <rFont val="ＭＳ Ｐ明朝"/>
        <family val="1"/>
        <charset val="128"/>
      </rPr>
      <t>７．</t>
    </r>
    <r>
      <rPr>
        <sz val="9"/>
        <rFont val="ＭＳ Ｐ明朝"/>
        <family val="1"/>
        <charset val="128"/>
      </rPr>
      <t>参考見積書</t>
    </r>
    <rPh sb="2" eb="4">
      <t>サンコウ</t>
    </rPh>
    <rPh sb="4" eb="7">
      <t>ミツモリショ</t>
    </rPh>
    <phoneticPr fontId="13"/>
  </si>
  <si>
    <t>７．概略予算書（まとめ）</t>
    <rPh sb="2" eb="4">
      <t>ガイリャク</t>
    </rPh>
    <rPh sb="4" eb="6">
      <t>ヨサン</t>
    </rPh>
    <rPh sb="6" eb="7">
      <t>ショ</t>
    </rPh>
    <phoneticPr fontId="13"/>
  </si>
  <si>
    <t>７．概略予算書（まとめ）</t>
    <rPh sb="2" eb="4">
      <t>ガイリャク</t>
    </rPh>
    <rPh sb="4" eb="7">
      <t>ヨサンショ</t>
    </rPh>
    <phoneticPr fontId="49"/>
  </si>
  <si>
    <t>建築工事契約</t>
    <rPh sb="0" eb="1">
      <t>ケン</t>
    </rPh>
    <rPh sb="1" eb="2">
      <t>チク</t>
    </rPh>
    <rPh sb="2" eb="4">
      <t>コウジ</t>
    </rPh>
    <rPh sb="4" eb="6">
      <t>ケイヤク</t>
    </rPh>
    <phoneticPr fontId="13"/>
  </si>
  <si>
    <t>着工</t>
    <rPh sb="0" eb="2">
      <t>チャッコウ</t>
    </rPh>
    <phoneticPr fontId="13"/>
  </si>
  <si>
    <t>建築工事
施工者</t>
    <rPh sb="0" eb="1">
      <t>ケン</t>
    </rPh>
    <rPh sb="1" eb="2">
      <t>チク</t>
    </rPh>
    <rPh sb="2" eb="4">
      <t>コウジ</t>
    </rPh>
    <rPh sb="5" eb="8">
      <t>セコウシャ</t>
    </rPh>
    <phoneticPr fontId="13"/>
  </si>
  <si>
    <t>A3サイズでカラー印刷</t>
    <phoneticPr fontId="13"/>
  </si>
  <si>
    <t>（注）共同申請の場合は、各申請者分記載し、本ページの後ろに添付すること</t>
    <rPh sb="1" eb="2">
      <t>チュウ</t>
    </rPh>
    <rPh sb="3" eb="5">
      <t>キョウドウ</t>
    </rPh>
    <rPh sb="5" eb="7">
      <t>シンセイ</t>
    </rPh>
    <rPh sb="12" eb="13">
      <t>カク</t>
    </rPh>
    <rPh sb="13" eb="16">
      <t>シンセイシャ</t>
    </rPh>
    <rPh sb="16" eb="17">
      <t>ブン</t>
    </rPh>
    <rPh sb="17" eb="19">
      <t>キサイ</t>
    </rPh>
    <rPh sb="21" eb="22">
      <t>ホン</t>
    </rPh>
    <rPh sb="26" eb="27">
      <t>ウシ</t>
    </rPh>
    <rPh sb="29" eb="31">
      <t>テンプ</t>
    </rPh>
    <phoneticPr fontId="13"/>
  </si>
  <si>
    <t>（直近１年間の業務実績）</t>
    <rPh sb="1" eb="3">
      <t>チョッキン</t>
    </rPh>
    <rPh sb="4" eb="6">
      <t>ネンカン</t>
    </rPh>
    <rPh sb="7" eb="9">
      <t>ギョウム</t>
    </rPh>
    <rPh sb="9" eb="11">
      <t>ジッセキ</t>
    </rPh>
    <phoneticPr fontId="13"/>
  </si>
  <si>
    <t>・ 新設のシステムは「導入前」を削除し、「導入後」欄を拡大して記入する。</t>
    <rPh sb="2" eb="4">
      <t>シンセツ</t>
    </rPh>
    <rPh sb="11" eb="13">
      <t>ドウニュウ</t>
    </rPh>
    <rPh sb="13" eb="14">
      <t>マエ</t>
    </rPh>
    <rPh sb="16" eb="18">
      <t>サクジョ</t>
    </rPh>
    <rPh sb="21" eb="23">
      <t>ドウニュウ</t>
    </rPh>
    <rPh sb="23" eb="24">
      <t>ゴ</t>
    </rPh>
    <rPh sb="25" eb="26">
      <t>ラン</t>
    </rPh>
    <rPh sb="27" eb="29">
      <t>カクダイ</t>
    </rPh>
    <rPh sb="31" eb="33">
      <t>キニュウ</t>
    </rPh>
    <phoneticPr fontId="2"/>
  </si>
  <si>
    <t>・ 申請者が複数の場合は、申請者間の関係がわかるようにする。</t>
    <phoneticPr fontId="13"/>
  </si>
  <si>
    <t>・ ＥＳＣＯ事業及びリース事業の場合は、申請者間の関係にその旨を明記する。</t>
    <phoneticPr fontId="13"/>
  </si>
  <si>
    <t>蓄電システムの補助対象経費（全体）</t>
    <phoneticPr fontId="13"/>
  </si>
  <si>
    <t>翌年度以後において公募予算額を超える申請があった場合等には、補助金額が減額される（状況によっては交付決定されない）場合がある。その場合でも、原則、竣工まで事業を継続すること、及び、途中で事業を中止した場合には、ＳＩＩは原則として既に交付した補助金の返還が必要となる場合があることを了承している。</t>
    <rPh sb="57" eb="59">
      <t>バアイ</t>
    </rPh>
    <rPh sb="87" eb="88">
      <t>オヨ</t>
    </rPh>
    <rPh sb="132" eb="134">
      <t>バアイ</t>
    </rPh>
    <rPh sb="140" eb="142">
      <t>リョウショウ</t>
    </rPh>
    <phoneticPr fontId="13"/>
  </si>
  <si>
    <t>名　　　　　称</t>
    <rPh sb="0" eb="1">
      <t>メイ</t>
    </rPh>
    <rPh sb="6" eb="7">
      <t>ショウ</t>
    </rPh>
    <phoneticPr fontId="49"/>
  </si>
  <si>
    <r>
      <rPr>
        <sz val="9"/>
        <color theme="0"/>
        <rFont val="ＭＳ Ｐ明朝"/>
        <family val="1"/>
        <charset val="128"/>
      </rPr>
      <t>７．</t>
    </r>
    <r>
      <rPr>
        <sz val="9"/>
        <rFont val="ＭＳ Ｐ明朝"/>
        <family val="1"/>
        <charset val="128"/>
      </rPr>
      <t>概略予算書（全体）（１年目）（２年目）（３年目）</t>
    </r>
    <rPh sb="2" eb="4">
      <t>ガイリャク</t>
    </rPh>
    <rPh sb="4" eb="7">
      <t>ヨサンショ</t>
    </rPh>
    <rPh sb="8" eb="10">
      <t>ゼンタイ</t>
    </rPh>
    <rPh sb="13" eb="15">
      <t>ネンメ</t>
    </rPh>
    <rPh sb="18" eb="20">
      <t>ネンメ</t>
    </rPh>
    <rPh sb="23" eb="25">
      <t>ネンメ</t>
    </rPh>
    <phoneticPr fontId="49"/>
  </si>
  <si>
    <t>様式第１（２枚）</t>
    <rPh sb="6" eb="7">
      <t>マイ</t>
    </rPh>
    <phoneticPr fontId="13"/>
  </si>
  <si>
    <t>提出書類チェックシート（４枚）</t>
    <rPh sb="13" eb="14">
      <t>マイ</t>
    </rPh>
    <phoneticPr fontId="49"/>
  </si>
  <si>
    <t>建物所有者の委任状</t>
    <rPh sb="0" eb="2">
      <t>タテモノ</t>
    </rPh>
    <rPh sb="2" eb="5">
      <t>ショユウシャ</t>
    </rPh>
    <rPh sb="6" eb="9">
      <t>イニンジョウ</t>
    </rPh>
    <phoneticPr fontId="13"/>
  </si>
  <si>
    <t>個人の場合は印鑑登録証明書を提出</t>
    <phoneticPr fontId="13"/>
  </si>
  <si>
    <t>直近3年分の事業実績を提出
個人の場合は確定申告書※の写しを提出</t>
    <phoneticPr fontId="13"/>
  </si>
  <si>
    <t>土地が賃貸の場合は提出</t>
    <rPh sb="0" eb="2">
      <t>トチ</t>
    </rPh>
    <rPh sb="3" eb="5">
      <t>チンタイ</t>
    </rPh>
    <rPh sb="6" eb="8">
      <t>バアイ</t>
    </rPh>
    <rPh sb="9" eb="11">
      <t>テイシュツ</t>
    </rPh>
    <phoneticPr fontId="13"/>
  </si>
  <si>
    <t>・ ＺＥＢプランナーが関与する場合、その関係がわかるようにする。</t>
    <rPh sb="11" eb="13">
      <t>カンヨ</t>
    </rPh>
    <rPh sb="15" eb="17">
      <t>バアイ</t>
    </rPh>
    <rPh sb="20" eb="22">
      <t>カンケイ</t>
    </rPh>
    <phoneticPr fontId="13"/>
  </si>
  <si>
    <t>コージェネレーション/BEMS/その他</t>
    <rPh sb="18" eb="19">
      <t>タ</t>
    </rPh>
    <phoneticPr fontId="13"/>
  </si>
  <si>
    <t>申請書類リスト</t>
    <rPh sb="0" eb="2">
      <t>シンセイ</t>
    </rPh>
    <rPh sb="2" eb="4">
      <t>ショルイ</t>
    </rPh>
    <phoneticPr fontId="13"/>
  </si>
  <si>
    <t>管理規約・集会の決議議事録等</t>
    <rPh sb="0" eb="2">
      <t>カンリ</t>
    </rPh>
    <rPh sb="2" eb="4">
      <t>キヤク</t>
    </rPh>
    <rPh sb="5" eb="7">
      <t>シュウカイ</t>
    </rPh>
    <rPh sb="8" eb="10">
      <t>ケツギ</t>
    </rPh>
    <rPh sb="10" eb="13">
      <t>ギジロク</t>
    </rPh>
    <rPh sb="13" eb="14">
      <t>トウ</t>
    </rPh>
    <phoneticPr fontId="13"/>
  </si>
  <si>
    <t>提出書類チェックシート</t>
    <rPh sb="0" eb="2">
      <t>テイシュツ</t>
    </rPh>
    <rPh sb="2" eb="4">
      <t>ショルイ</t>
    </rPh>
    <phoneticPr fontId="13"/>
  </si>
  <si>
    <t>提出ファイル形式、書式</t>
    <rPh sb="0" eb="2">
      <t>テイシュツ</t>
    </rPh>
    <phoneticPr fontId="13"/>
  </si>
  <si>
    <t>申請者
確認</t>
    <rPh sb="0" eb="3">
      <t>シンセイシャ</t>
    </rPh>
    <rPh sb="4" eb="6">
      <t>カクニン</t>
    </rPh>
    <phoneticPr fontId="13"/>
  </si>
  <si>
    <t>正本（正）・副本（副）2冊を作成し、（正）に原本、（副）にコピーを綴じていますか</t>
    <rPh sb="0" eb="2">
      <t>セイホン</t>
    </rPh>
    <rPh sb="3" eb="4">
      <t>セイ</t>
    </rPh>
    <rPh sb="6" eb="8">
      <t>フクホン</t>
    </rPh>
    <rPh sb="9" eb="10">
      <t>フク</t>
    </rPh>
    <rPh sb="12" eb="13">
      <t>サツ</t>
    </rPh>
    <rPh sb="14" eb="16">
      <t>サクセイ</t>
    </rPh>
    <rPh sb="19" eb="20">
      <t>セイ</t>
    </rPh>
    <rPh sb="22" eb="24">
      <t>ゲンポン</t>
    </rPh>
    <rPh sb="26" eb="27">
      <t>フク</t>
    </rPh>
    <rPh sb="33" eb="34">
      <t>ト</t>
    </rPh>
    <phoneticPr fontId="13"/>
  </si>
  <si>
    <t>Ａ４(２穴・ハードタイプ)ファイル１冊にまとめていますか（紙ファイル、リングファイル、袋ファイルは不可）</t>
    <rPh sb="18" eb="19">
      <t>サツ</t>
    </rPh>
    <phoneticPr fontId="13"/>
  </si>
  <si>
    <t>赤文字の書類名毎にインデックス(タイトル)を付けた中仕切りを入れていますか</t>
    <rPh sb="0" eb="1">
      <t>アカ</t>
    </rPh>
    <rPh sb="1" eb="3">
      <t>モジ</t>
    </rPh>
    <phoneticPr fontId="13"/>
  </si>
  <si>
    <t>チェック項目</t>
    <rPh sb="4" eb="6">
      <t>コウモク</t>
    </rPh>
    <phoneticPr fontId="13"/>
  </si>
  <si>
    <t>様式</t>
    <rPh sb="0" eb="2">
      <t>ヨウシキ</t>
    </rPh>
    <phoneticPr fontId="13"/>
  </si>
  <si>
    <t>必須/
該当</t>
    <rPh sb="0" eb="2">
      <t>ヒッス</t>
    </rPh>
    <rPh sb="4" eb="6">
      <t>ガイトウ</t>
    </rPh>
    <phoneticPr fontId="13"/>
  </si>
  <si>
    <r>
      <t>①提出書類チェックシート</t>
    </r>
    <r>
      <rPr>
        <sz val="10"/>
        <rFont val="ＭＳ Ｐ明朝"/>
        <family val="1"/>
        <charset val="128"/>
      </rPr>
      <t>（４／４）</t>
    </r>
    <rPh sb="1" eb="3">
      <t>テイシュツ</t>
    </rPh>
    <rPh sb="3" eb="5">
      <t>ショルイ</t>
    </rPh>
    <phoneticPr fontId="13"/>
  </si>
  <si>
    <t>申請者によるチェック済のものをファイリングしていますか</t>
    <rPh sb="0" eb="3">
      <t>シンセイシャ</t>
    </rPh>
    <rPh sb="10" eb="11">
      <t>スミ</t>
    </rPh>
    <phoneticPr fontId="13"/>
  </si>
  <si>
    <t>様式第１（１／２）</t>
    <rPh sb="0" eb="2">
      <t>ヨウシキ</t>
    </rPh>
    <rPh sb="2" eb="3">
      <t>ダイ</t>
    </rPh>
    <phoneticPr fontId="13"/>
  </si>
  <si>
    <t>申請日</t>
    <rPh sb="0" eb="2">
      <t>シンセイ</t>
    </rPh>
    <rPh sb="2" eb="3">
      <t>ビ</t>
    </rPh>
    <phoneticPr fontId="13"/>
  </si>
  <si>
    <t>公募期間内の日付を記入していますか</t>
    <rPh sb="0" eb="2">
      <t>コウボ</t>
    </rPh>
    <rPh sb="2" eb="4">
      <t>キカン</t>
    </rPh>
    <rPh sb="4" eb="5">
      <t>ナイ</t>
    </rPh>
    <rPh sb="6" eb="8">
      <t>ヒヅケ</t>
    </rPh>
    <rPh sb="9" eb="11">
      <t>キニュウ</t>
    </rPh>
    <phoneticPr fontId="13"/>
  </si>
  <si>
    <t>申請者</t>
    <rPh sb="0" eb="2">
      <t>シンセイ</t>
    </rPh>
    <rPh sb="2" eb="3">
      <t>シャ</t>
    </rPh>
    <phoneticPr fontId="13"/>
  </si>
  <si>
    <t>自動反映されている情報に誤りはありませんか</t>
    <rPh sb="0" eb="2">
      <t>ジドウ</t>
    </rPh>
    <rPh sb="2" eb="4">
      <t>ハンエイ</t>
    </rPh>
    <rPh sb="9" eb="11">
      <t>ジョウホウ</t>
    </rPh>
    <rPh sb="12" eb="13">
      <t>アヤマ</t>
    </rPh>
    <phoneticPr fontId="13"/>
  </si>
  <si>
    <t>申請者住所</t>
  </si>
  <si>
    <t>申請者名称</t>
  </si>
  <si>
    <t>商業登記簿謄本に記載の代表者名、役職と一致していますか</t>
    <rPh sb="0" eb="2">
      <t>ショウギョウ</t>
    </rPh>
    <rPh sb="2" eb="5">
      <t>トウキボ</t>
    </rPh>
    <rPh sb="5" eb="7">
      <t>トウホン</t>
    </rPh>
    <rPh sb="11" eb="14">
      <t>ダイヒョウシャ</t>
    </rPh>
    <rPh sb="14" eb="15">
      <t>メイ</t>
    </rPh>
    <rPh sb="16" eb="18">
      <t>ヤクショク</t>
    </rPh>
    <rPh sb="19" eb="21">
      <t>イッチ</t>
    </rPh>
    <phoneticPr fontId="13"/>
  </si>
  <si>
    <t>押印</t>
  </si>
  <si>
    <t>申請者全員の押印（登録印）がされていますか</t>
    <rPh sb="0" eb="3">
      <t>シンセイシャ</t>
    </rPh>
    <rPh sb="3" eb="5">
      <t>ゼンイン</t>
    </rPh>
    <rPh sb="6" eb="8">
      <t>オウイン</t>
    </rPh>
    <phoneticPr fontId="13"/>
  </si>
  <si>
    <t>様式第１（２／２）</t>
    <rPh sb="0" eb="2">
      <t>ヨウシキ</t>
    </rPh>
    <rPh sb="2" eb="3">
      <t>ダイ</t>
    </rPh>
    <phoneticPr fontId="13"/>
  </si>
  <si>
    <t>建物名称等を付けるなど、概ね25字以内の分かりやすく申請を特定できる名称にしていますか(仮称等の表現は不可)</t>
    <rPh sb="0" eb="2">
      <t>タテモノ</t>
    </rPh>
    <rPh sb="2" eb="4">
      <t>メイショウ</t>
    </rPh>
    <rPh sb="4" eb="5">
      <t>トウ</t>
    </rPh>
    <rPh sb="6" eb="7">
      <t>ツ</t>
    </rPh>
    <rPh sb="20" eb="21">
      <t>ワ</t>
    </rPh>
    <rPh sb="26" eb="28">
      <t>シンセイ</t>
    </rPh>
    <rPh sb="29" eb="31">
      <t>トクテイ</t>
    </rPh>
    <rPh sb="34" eb="36">
      <t>メイショウ</t>
    </rPh>
    <phoneticPr fontId="13"/>
  </si>
  <si>
    <t>該当</t>
    <rPh sb="0" eb="2">
      <t>ガイトウ</t>
    </rPh>
    <phoneticPr fontId="13"/>
  </si>
  <si>
    <t>ＥＳＣＯ事業の場合は、ＥＳＣＯの文字を入れていますか</t>
    <rPh sb="7" eb="9">
      <t>バアイ</t>
    </rPh>
    <phoneticPr fontId="13"/>
  </si>
  <si>
    <t>補助事業の目的</t>
    <rPh sb="0" eb="2">
      <t>ホジョ</t>
    </rPh>
    <rPh sb="2" eb="4">
      <t>ジギョウ</t>
    </rPh>
    <rPh sb="5" eb="7">
      <t>モクテキ</t>
    </rPh>
    <phoneticPr fontId="13"/>
  </si>
  <si>
    <t>補助事業の目的は記入していますか</t>
    <rPh sb="8" eb="10">
      <t>キニュウ</t>
    </rPh>
    <phoneticPr fontId="13"/>
  </si>
  <si>
    <t>補助金交付申請額（当年度分）</t>
    <rPh sb="0" eb="3">
      <t>ホジョキン</t>
    </rPh>
    <rPh sb="3" eb="5">
      <t>コウフ</t>
    </rPh>
    <rPh sb="5" eb="7">
      <t>シンセイ</t>
    </rPh>
    <rPh sb="7" eb="8">
      <t>ガク</t>
    </rPh>
    <rPh sb="9" eb="12">
      <t>トウネンド</t>
    </rPh>
    <rPh sb="12" eb="13">
      <t>ブン</t>
    </rPh>
    <phoneticPr fontId="13"/>
  </si>
  <si>
    <t>完了予定年月日</t>
    <rPh sb="0" eb="2">
      <t>カンリョウ</t>
    </rPh>
    <rPh sb="2" eb="4">
      <t>ヨテイ</t>
    </rPh>
    <rPh sb="4" eb="7">
      <t>ネンガッピ</t>
    </rPh>
    <phoneticPr fontId="13"/>
  </si>
  <si>
    <t>（自動反映）
単年度事業は平成30年1月31日以前の日付となっていますか
複数年度事業は平成30年2月28日以前の日付となっていますか</t>
    <rPh sb="7" eb="10">
      <t>タンネンド</t>
    </rPh>
    <rPh sb="10" eb="12">
      <t>ジギョウ</t>
    </rPh>
    <rPh sb="13" eb="15">
      <t>ヘイセイ</t>
    </rPh>
    <rPh sb="17" eb="18">
      <t>ネン</t>
    </rPh>
    <rPh sb="19" eb="20">
      <t>ガツ</t>
    </rPh>
    <rPh sb="22" eb="23">
      <t>ニチ</t>
    </rPh>
    <rPh sb="23" eb="25">
      <t>イゼン</t>
    </rPh>
    <rPh sb="37" eb="39">
      <t>フクスウ</t>
    </rPh>
    <rPh sb="39" eb="41">
      <t>ネンド</t>
    </rPh>
    <rPh sb="41" eb="43">
      <t>ジギョウ</t>
    </rPh>
    <rPh sb="44" eb="46">
      <t>ヘイセイ</t>
    </rPh>
    <rPh sb="48" eb="49">
      <t>ネン</t>
    </rPh>
    <rPh sb="50" eb="51">
      <t>ガツ</t>
    </rPh>
    <rPh sb="53" eb="54">
      <t>ニチ</t>
    </rPh>
    <rPh sb="54" eb="56">
      <t>イゼン</t>
    </rPh>
    <rPh sb="57" eb="59">
      <t>ヒヅケ</t>
    </rPh>
    <phoneticPr fontId="13"/>
  </si>
  <si>
    <t>(複数年度の場合)
最終事業完了予定日</t>
    <rPh sb="1" eb="3">
      <t>フクスウ</t>
    </rPh>
    <rPh sb="3" eb="5">
      <t>ネンド</t>
    </rPh>
    <rPh sb="6" eb="8">
      <t>バアイ</t>
    </rPh>
    <rPh sb="10" eb="12">
      <t>サイシュウ</t>
    </rPh>
    <rPh sb="12" eb="14">
      <t>ジギョウ</t>
    </rPh>
    <rPh sb="14" eb="16">
      <t>カンリョウ</t>
    </rPh>
    <rPh sb="16" eb="18">
      <t>ヨテイ</t>
    </rPh>
    <rPh sb="18" eb="19">
      <t>ヒ</t>
    </rPh>
    <phoneticPr fontId="13"/>
  </si>
  <si>
    <t>補助事業に要する経費　　　　　　　
補助対象経費　</t>
    <rPh sb="2" eb="4">
      <t>ジギョウ</t>
    </rPh>
    <rPh sb="5" eb="6">
      <t>ヨウ</t>
    </rPh>
    <rPh sb="8" eb="10">
      <t>ケイヒ</t>
    </rPh>
    <phoneticPr fontId="13"/>
  </si>
  <si>
    <t>（別紙2）役員名簿</t>
    <rPh sb="1" eb="3">
      <t>ベッシ</t>
    </rPh>
    <phoneticPr fontId="13"/>
  </si>
  <si>
    <t>役員名簿</t>
    <rPh sb="0" eb="2">
      <t>ヤクイン</t>
    </rPh>
    <rPh sb="2" eb="4">
      <t>メイボ</t>
    </rPh>
    <phoneticPr fontId="13"/>
  </si>
  <si>
    <t>同意欄</t>
    <rPh sb="0" eb="3">
      <t>ドウイラン</t>
    </rPh>
    <phoneticPr fontId="13"/>
  </si>
  <si>
    <t>✓が全て記入されていますか</t>
    <rPh sb="2" eb="3">
      <t>スベ</t>
    </rPh>
    <rPh sb="4" eb="6">
      <t>キニュウ</t>
    </rPh>
    <phoneticPr fontId="13"/>
  </si>
  <si>
    <t>申請者</t>
    <rPh sb="0" eb="3">
      <t>シンセイシャ</t>
    </rPh>
    <phoneticPr fontId="13"/>
  </si>
  <si>
    <t>「交付申請書」に明記されている者が受任者として記載されていますか</t>
    <rPh sb="1" eb="3">
      <t>コウフ</t>
    </rPh>
    <rPh sb="3" eb="6">
      <t>シンセイショ</t>
    </rPh>
    <rPh sb="8" eb="10">
      <t>メイキ</t>
    </rPh>
    <rPh sb="15" eb="16">
      <t>モノ</t>
    </rPh>
    <rPh sb="17" eb="19">
      <t>ジュニン</t>
    </rPh>
    <rPh sb="19" eb="20">
      <t>シャ</t>
    </rPh>
    <rPh sb="23" eb="25">
      <t>キサイ</t>
    </rPh>
    <phoneticPr fontId="13"/>
  </si>
  <si>
    <t>管理規約・集会の決議議事録等</t>
    <rPh sb="0" eb="2">
      <t>カンリ</t>
    </rPh>
    <rPh sb="2" eb="4">
      <t>キヤク</t>
    </rPh>
    <rPh sb="10" eb="13">
      <t>ギジロク</t>
    </rPh>
    <rPh sb="13" eb="14">
      <t>トウ</t>
    </rPh>
    <phoneticPr fontId="13"/>
  </si>
  <si>
    <t>本補助金の交付申請について、管理規約に基づいた集会の決議がされ、承認されていることが確認できる議事緑や管理規約等が添付されていますか</t>
    <rPh sb="0" eb="1">
      <t>ホン</t>
    </rPh>
    <rPh sb="1" eb="4">
      <t>ホジョキン</t>
    </rPh>
    <rPh sb="5" eb="7">
      <t>コウフ</t>
    </rPh>
    <rPh sb="7" eb="9">
      <t>シンセイ</t>
    </rPh>
    <rPh sb="14" eb="16">
      <t>カンリ</t>
    </rPh>
    <rPh sb="16" eb="18">
      <t>キヤク</t>
    </rPh>
    <rPh sb="19" eb="20">
      <t>モト</t>
    </rPh>
    <rPh sb="23" eb="25">
      <t>シュウカイ</t>
    </rPh>
    <rPh sb="26" eb="28">
      <t>ケツギ</t>
    </rPh>
    <rPh sb="32" eb="34">
      <t>ショウニン</t>
    </rPh>
    <rPh sb="42" eb="44">
      <t>カクニン</t>
    </rPh>
    <rPh sb="47" eb="49">
      <t>ギジ</t>
    </rPh>
    <rPh sb="49" eb="50">
      <t>リョク</t>
    </rPh>
    <rPh sb="51" eb="53">
      <t>カンリ</t>
    </rPh>
    <rPh sb="53" eb="55">
      <t>キヤク</t>
    </rPh>
    <rPh sb="55" eb="56">
      <t>トウ</t>
    </rPh>
    <rPh sb="57" eb="59">
      <t>テンプ</t>
    </rPh>
    <phoneticPr fontId="13"/>
  </si>
  <si>
    <t>建物登記簿謄本に記載の建物所有者全員の承諾がとれていますか</t>
    <rPh sb="0" eb="2">
      <t>タテモノ</t>
    </rPh>
    <rPh sb="2" eb="5">
      <t>トウキボ</t>
    </rPh>
    <rPh sb="5" eb="7">
      <t>トウホン</t>
    </rPh>
    <rPh sb="11" eb="13">
      <t>タテモノ</t>
    </rPh>
    <rPh sb="13" eb="16">
      <t>ショユウシャ</t>
    </rPh>
    <rPh sb="16" eb="18">
      <t>ゼンイン</t>
    </rPh>
    <rPh sb="19" eb="21">
      <t>ショウダク</t>
    </rPh>
    <phoneticPr fontId="13"/>
  </si>
  <si>
    <t>設置される設備の概要(別紙可)を明記していますか</t>
    <rPh sb="0" eb="2">
      <t>セッチ</t>
    </rPh>
    <rPh sb="5" eb="7">
      <t>セツビ</t>
    </rPh>
    <rPh sb="8" eb="10">
      <t>ガイヨウ</t>
    </rPh>
    <rPh sb="11" eb="13">
      <t>ベッシ</t>
    </rPh>
    <rPh sb="13" eb="14">
      <t>カ</t>
    </rPh>
    <rPh sb="16" eb="18">
      <t>メイキ</t>
    </rPh>
    <phoneticPr fontId="13"/>
  </si>
  <si>
    <t>処分制限を受ける期間(設備の法定耐用年数)は、導入する設備の法定耐用年数が一番長いものに合わせて記入していますか</t>
    <rPh sb="0" eb="2">
      <t>ショブン</t>
    </rPh>
    <rPh sb="2" eb="4">
      <t>セイゲン</t>
    </rPh>
    <rPh sb="5" eb="6">
      <t>ウ</t>
    </rPh>
    <rPh sb="8" eb="10">
      <t>キカン</t>
    </rPh>
    <rPh sb="11" eb="13">
      <t>セツビ</t>
    </rPh>
    <rPh sb="14" eb="16">
      <t>ホウテイ</t>
    </rPh>
    <rPh sb="16" eb="18">
      <t>タイヨウ</t>
    </rPh>
    <rPh sb="18" eb="20">
      <t>ネンスウ</t>
    </rPh>
    <rPh sb="23" eb="25">
      <t>ドウニュウ</t>
    </rPh>
    <rPh sb="27" eb="29">
      <t>セツビ</t>
    </rPh>
    <rPh sb="30" eb="32">
      <t>ホウテイ</t>
    </rPh>
    <rPh sb="32" eb="34">
      <t>タイヨウ</t>
    </rPh>
    <rPh sb="34" eb="36">
      <t>ネンスウ</t>
    </rPh>
    <rPh sb="37" eb="39">
      <t>イチバン</t>
    </rPh>
    <rPh sb="39" eb="40">
      <t>ナガ</t>
    </rPh>
    <rPh sb="44" eb="45">
      <t>ア</t>
    </rPh>
    <rPh sb="48" eb="50">
      <t>キニュウ</t>
    </rPh>
    <phoneticPr fontId="13"/>
  </si>
  <si>
    <t>１.申請者の詳細</t>
    <rPh sb="2" eb="4">
      <t>シンセイ</t>
    </rPh>
    <rPh sb="6" eb="8">
      <t>ショウサイ</t>
    </rPh>
    <phoneticPr fontId="13"/>
  </si>
  <si>
    <t>（1）申請者概要</t>
    <rPh sb="3" eb="6">
      <t>シンセイシャ</t>
    </rPh>
    <rPh sb="6" eb="8">
      <t>ガイヨウ</t>
    </rPh>
    <phoneticPr fontId="13"/>
  </si>
  <si>
    <t>申請者の情報が全て記入されていますか（商業登記簿謄本と整合をとる）</t>
    <rPh sb="4" eb="6">
      <t>ジョウホウ</t>
    </rPh>
    <rPh sb="7" eb="8">
      <t>スベ</t>
    </rPh>
    <rPh sb="9" eb="11">
      <t>キニュウ</t>
    </rPh>
    <rPh sb="19" eb="21">
      <t>ショウギョウ</t>
    </rPh>
    <rPh sb="21" eb="24">
      <t>トウキボ</t>
    </rPh>
    <rPh sb="24" eb="26">
      <t>トウホン</t>
    </rPh>
    <rPh sb="27" eb="29">
      <t>セイゴウ</t>
    </rPh>
    <phoneticPr fontId="13"/>
  </si>
  <si>
    <t>（2）申請者の業務実績</t>
    <rPh sb="3" eb="6">
      <t>シンセイシャ</t>
    </rPh>
    <rPh sb="7" eb="9">
      <t>ギョウム</t>
    </rPh>
    <rPh sb="9" eb="11">
      <t>ジッセキ</t>
    </rPh>
    <phoneticPr fontId="13"/>
  </si>
  <si>
    <t>「⑥事業実績」に添付の決算報告書等と整合がとれていますか</t>
    <rPh sb="8" eb="10">
      <t>テンプ</t>
    </rPh>
    <rPh sb="11" eb="13">
      <t>ケッサン</t>
    </rPh>
    <rPh sb="13" eb="16">
      <t>ホウコクショ</t>
    </rPh>
    <rPh sb="16" eb="17">
      <t>トウ</t>
    </rPh>
    <rPh sb="18" eb="20">
      <t>セイゴウ</t>
    </rPh>
    <phoneticPr fontId="13"/>
  </si>
  <si>
    <t>（3）補助事業担当者情報</t>
    <rPh sb="3" eb="5">
      <t>ホジョ</t>
    </rPh>
    <rPh sb="5" eb="7">
      <t>ジギョウ</t>
    </rPh>
    <rPh sb="7" eb="9">
      <t>タントウ</t>
    </rPh>
    <rPh sb="9" eb="10">
      <t>モノ</t>
    </rPh>
    <rPh sb="10" eb="12">
      <t>ジョウホウ</t>
    </rPh>
    <phoneticPr fontId="13"/>
  </si>
  <si>
    <t>電話番号・FAX番号・E-mailアドレスを明記していますか</t>
  </si>
  <si>
    <t>Ａ３・カラー印刷されていますか</t>
  </si>
  <si>
    <t>システム概要図</t>
    <rPh sb="4" eb="6">
      <t>ガイヨウ</t>
    </rPh>
    <rPh sb="6" eb="7">
      <t>ズ</t>
    </rPh>
    <phoneticPr fontId="13"/>
  </si>
  <si>
    <t>システム全体の概要図・BEMSの系統がわかる図を記載されていますか</t>
  </si>
  <si>
    <t>補助対象設備を赤でマーキングされていますか
複数年度事業は、1年目：赤、2年目：青、3年目：緑 に色分けする</t>
  </si>
  <si>
    <t>３.事業実施工程</t>
    <rPh sb="2" eb="4">
      <t>ジギョウ</t>
    </rPh>
    <rPh sb="4" eb="6">
      <t>ジッシ</t>
    </rPh>
    <rPh sb="6" eb="8">
      <t>コウテイ</t>
    </rPh>
    <phoneticPr fontId="13"/>
  </si>
  <si>
    <t>補助事業(全体)の
開始及び完了予定日</t>
    <rPh sb="5" eb="7">
      <t>ゼンタイ</t>
    </rPh>
    <phoneticPr fontId="13"/>
  </si>
  <si>
    <t>最終年度の事業完了予定日（支払完了日）が記載されていますか
・単年度事業は「平成30年1月31日以前」
・2年度事業は「平成31年1月31日以前」
・3年度事業は「平成32年1月31日以前」　　を事業完了日とする</t>
    <rPh sb="0" eb="2">
      <t>サイシュウ</t>
    </rPh>
    <rPh sb="2" eb="4">
      <t>ネンド</t>
    </rPh>
    <rPh sb="5" eb="7">
      <t>ジギョウ</t>
    </rPh>
    <rPh sb="7" eb="9">
      <t>カンリョウ</t>
    </rPh>
    <rPh sb="9" eb="12">
      <t>ヨテイビ</t>
    </rPh>
    <rPh sb="13" eb="15">
      <t>シハライ</t>
    </rPh>
    <rPh sb="15" eb="17">
      <t>カンリョウ</t>
    </rPh>
    <rPh sb="17" eb="18">
      <t>ヒ</t>
    </rPh>
    <rPh sb="20" eb="22">
      <t>キサイ</t>
    </rPh>
    <rPh sb="31" eb="34">
      <t>タンネンド</t>
    </rPh>
    <rPh sb="34" eb="36">
      <t>ジギョウ</t>
    </rPh>
    <rPh sb="38" eb="40">
      <t>ヘイセイ</t>
    </rPh>
    <rPh sb="42" eb="43">
      <t>ネン</t>
    </rPh>
    <rPh sb="44" eb="45">
      <t>ガツ</t>
    </rPh>
    <rPh sb="47" eb="48">
      <t>ニチ</t>
    </rPh>
    <rPh sb="48" eb="50">
      <t>イゼン</t>
    </rPh>
    <rPh sb="98" eb="100">
      <t>ジギョウ</t>
    </rPh>
    <rPh sb="100" eb="103">
      <t>カンリョウビ</t>
    </rPh>
    <phoneticPr fontId="13"/>
  </si>
  <si>
    <t>補助事業(当該年度)の
開始及び完了予定日</t>
  </si>
  <si>
    <t>当該年度の事業完了予定日（支払完了日）が記載されていますか
・単年度事業は「平成30年1月31日以前」
・複数年度事業は「平成30年2月28日以前」　を事業完了日とする</t>
    <rPh sb="0" eb="2">
      <t>トウガイ</t>
    </rPh>
    <rPh sb="2" eb="4">
      <t>ネンド</t>
    </rPh>
    <rPh sb="5" eb="7">
      <t>ジギョウ</t>
    </rPh>
    <rPh sb="7" eb="9">
      <t>カンリョウ</t>
    </rPh>
    <rPh sb="9" eb="12">
      <t>ヨテイビ</t>
    </rPh>
    <rPh sb="31" eb="34">
      <t>タンネンド</t>
    </rPh>
    <rPh sb="34" eb="36">
      <t>ジギョウ</t>
    </rPh>
    <rPh sb="38" eb="40">
      <t>ヘイセイ</t>
    </rPh>
    <rPh sb="42" eb="43">
      <t>ネン</t>
    </rPh>
    <rPh sb="44" eb="45">
      <t>ガツ</t>
    </rPh>
    <rPh sb="47" eb="48">
      <t>ニチ</t>
    </rPh>
    <rPh sb="48" eb="50">
      <t>イゼン</t>
    </rPh>
    <rPh sb="53" eb="55">
      <t>フクスウ</t>
    </rPh>
    <rPh sb="55" eb="57">
      <t>ネンド</t>
    </rPh>
    <rPh sb="57" eb="59">
      <t>ジギョウ</t>
    </rPh>
    <rPh sb="76" eb="78">
      <t>ジギョウ</t>
    </rPh>
    <rPh sb="78" eb="81">
      <t>カンリョウビ</t>
    </rPh>
    <phoneticPr fontId="13"/>
  </si>
  <si>
    <t>スケジュール表</t>
    <rPh sb="6" eb="7">
      <t>ヒョウ</t>
    </rPh>
    <phoneticPr fontId="13"/>
  </si>
  <si>
    <t>支払完了日は事業の完了日とし、表の中に記入されていますか</t>
  </si>
  <si>
    <t>複数年度事業の場合、年度毎に作成されていますか
＜平成30年度＞＜平成31年度＞</t>
    <rPh sb="0" eb="2">
      <t>フクスウ</t>
    </rPh>
    <rPh sb="2" eb="4">
      <t>ネンド</t>
    </rPh>
    <rPh sb="4" eb="6">
      <t>ジギョウ</t>
    </rPh>
    <rPh sb="7" eb="9">
      <t>バアイ</t>
    </rPh>
    <rPh sb="10" eb="12">
      <t>ネンド</t>
    </rPh>
    <rPh sb="12" eb="13">
      <t>ゴト</t>
    </rPh>
    <rPh sb="14" eb="16">
      <t>サクセイ</t>
    </rPh>
    <rPh sb="25" eb="27">
      <t>ヘイセイ</t>
    </rPh>
    <rPh sb="29" eb="31">
      <t>ネンド</t>
    </rPh>
    <rPh sb="33" eb="35">
      <t>ヘイセイ</t>
    </rPh>
    <rPh sb="37" eb="39">
      <t>ネンド</t>
    </rPh>
    <phoneticPr fontId="13"/>
  </si>
  <si>
    <t>４.資金調達計画</t>
    <rPh sb="2" eb="4">
      <t>シキン</t>
    </rPh>
    <rPh sb="4" eb="6">
      <t>チョウタツ</t>
    </rPh>
    <rPh sb="6" eb="8">
      <t>ケイカク</t>
    </rPh>
    <phoneticPr fontId="13"/>
  </si>
  <si>
    <t>(1)資金調達計画</t>
    <rPh sb="3" eb="5">
      <t>シキン</t>
    </rPh>
    <rPh sb="5" eb="7">
      <t>チョウタツ</t>
    </rPh>
    <rPh sb="7" eb="9">
      <t>ケイカク</t>
    </rPh>
    <phoneticPr fontId="13"/>
  </si>
  <si>
    <t>(2)補助事業に要する経費</t>
    <rPh sb="3" eb="5">
      <t>ホジョ</t>
    </rPh>
    <rPh sb="5" eb="7">
      <t>ジギョウ</t>
    </rPh>
    <rPh sb="8" eb="9">
      <t>ヨウ</t>
    </rPh>
    <rPh sb="11" eb="13">
      <t>ケイヒ</t>
    </rPh>
    <phoneticPr fontId="13"/>
  </si>
  <si>
    <t>(4)ESCO/リース/割賦等の契約予定</t>
    <rPh sb="12" eb="14">
      <t>カップ</t>
    </rPh>
    <rPh sb="14" eb="15">
      <t>トウ</t>
    </rPh>
    <rPh sb="16" eb="18">
      <t>ケイヤク</t>
    </rPh>
    <rPh sb="18" eb="20">
      <t>ヨテイ</t>
    </rPh>
    <phoneticPr fontId="13"/>
  </si>
  <si>
    <t>ESCO/リース/割賦等の契約予定の有無を選択していますか</t>
    <rPh sb="18" eb="20">
      <t>ウム</t>
    </rPh>
    <rPh sb="21" eb="23">
      <t>センタク</t>
    </rPh>
    <phoneticPr fontId="13"/>
  </si>
  <si>
    <t>５.事業予定</t>
    <rPh sb="2" eb="4">
      <t>ジギョウ</t>
    </rPh>
    <rPh sb="4" eb="6">
      <t>ヨテイ</t>
    </rPh>
    <phoneticPr fontId="13"/>
  </si>
  <si>
    <t>当該年度完了日
最終年度完了日</t>
    <rPh sb="0" eb="2">
      <t>トウガイ</t>
    </rPh>
    <rPh sb="2" eb="4">
      <t>ネンド</t>
    </rPh>
    <rPh sb="4" eb="7">
      <t>カンリョウビ</t>
    </rPh>
    <rPh sb="8" eb="10">
      <t>サイシュウ</t>
    </rPh>
    <rPh sb="10" eb="12">
      <t>ネンド</t>
    </rPh>
    <rPh sb="12" eb="15">
      <t>カンリョウビ</t>
    </rPh>
    <phoneticPr fontId="13"/>
  </si>
  <si>
    <t>年月日</t>
    <rPh sb="0" eb="3">
      <t>ネンガッピ</t>
    </rPh>
    <phoneticPr fontId="13"/>
  </si>
  <si>
    <t>建築工事契約、着工、竣工、補助対象工事契約、それぞれの予定があれば記入していますか</t>
    <rPh sb="0" eb="2">
      <t>ケンチク</t>
    </rPh>
    <rPh sb="2" eb="4">
      <t>コウジ</t>
    </rPh>
    <rPh sb="4" eb="6">
      <t>ケイヤク</t>
    </rPh>
    <rPh sb="7" eb="9">
      <t>チャッコウ</t>
    </rPh>
    <rPh sb="10" eb="12">
      <t>シュンコウ</t>
    </rPh>
    <rPh sb="13" eb="15">
      <t>ホジョ</t>
    </rPh>
    <rPh sb="15" eb="17">
      <t>タイショウ</t>
    </rPh>
    <rPh sb="17" eb="19">
      <t>コウジ</t>
    </rPh>
    <rPh sb="19" eb="21">
      <t>ケイヤク</t>
    </rPh>
    <rPh sb="27" eb="29">
      <t>ヨテイ</t>
    </rPh>
    <rPh sb="33" eb="35">
      <t>キニュウ</t>
    </rPh>
    <phoneticPr fontId="13"/>
  </si>
  <si>
    <t>ＺＥＢプランナーに関する情報を記入していますか</t>
    <rPh sb="9" eb="10">
      <t>カン</t>
    </rPh>
    <rPh sb="12" eb="14">
      <t>ジョウホウ</t>
    </rPh>
    <rPh sb="15" eb="17">
      <t>キニュウ</t>
    </rPh>
    <phoneticPr fontId="13"/>
  </si>
  <si>
    <r>
      <t xml:space="preserve">６.補助事業
</t>
    </r>
    <r>
      <rPr>
        <sz val="10"/>
        <color theme="0"/>
        <rFont val="ＭＳ Ｐ明朝"/>
        <family val="1"/>
        <charset val="128"/>
      </rPr>
      <t>６.</t>
    </r>
    <r>
      <rPr>
        <sz val="10"/>
        <rFont val="ＭＳ Ｐ明朝"/>
        <family val="1"/>
        <charset val="128"/>
      </rPr>
      <t>実施体制</t>
    </r>
    <rPh sb="2" eb="4">
      <t>ホジョ</t>
    </rPh>
    <rPh sb="4" eb="6">
      <t>ジギョウ</t>
    </rPh>
    <rPh sb="9" eb="11">
      <t>ジッシ</t>
    </rPh>
    <rPh sb="11" eb="13">
      <t>タイセイ</t>
    </rPh>
    <phoneticPr fontId="13"/>
  </si>
  <si>
    <t>実施体制</t>
  </si>
  <si>
    <t>補助事業に関する社内外の管理体制の一覧が添付されていますか</t>
    <rPh sb="0" eb="2">
      <t>ホジョ</t>
    </rPh>
    <rPh sb="2" eb="4">
      <t>ジギョウ</t>
    </rPh>
    <rPh sb="5" eb="6">
      <t>カン</t>
    </rPh>
    <rPh sb="8" eb="10">
      <t>シャナイ</t>
    </rPh>
    <rPh sb="10" eb="11">
      <t>ソト</t>
    </rPh>
    <rPh sb="12" eb="14">
      <t>カンリ</t>
    </rPh>
    <rPh sb="14" eb="16">
      <t>タイセイ</t>
    </rPh>
    <rPh sb="17" eb="19">
      <t>イチラン</t>
    </rPh>
    <rPh sb="20" eb="22">
      <t>テンプ</t>
    </rPh>
    <phoneticPr fontId="13"/>
  </si>
  <si>
    <t>ＺＥＢプランナーが関与する場合、その関係がわかるように示していますか</t>
    <rPh sb="27" eb="28">
      <t>シメ</t>
    </rPh>
    <phoneticPr fontId="13"/>
  </si>
  <si>
    <t>７.概略予算書
（まとめ）</t>
    <rPh sb="2" eb="4">
      <t>ガイリャク</t>
    </rPh>
    <rPh sb="4" eb="7">
      <t>ヨサンショ</t>
    </rPh>
    <phoneticPr fontId="13"/>
  </si>
  <si>
    <t>自動反映元の「７．概略予算書（全体）（１年目）（２年目）（３年目）」それぞれの金額と整合がとれていますか</t>
    <rPh sb="0" eb="2">
      <t>ジドウ</t>
    </rPh>
    <rPh sb="2" eb="4">
      <t>ハンエイ</t>
    </rPh>
    <rPh sb="4" eb="5">
      <t>モト</t>
    </rPh>
    <rPh sb="9" eb="11">
      <t>ガイリャク</t>
    </rPh>
    <rPh sb="11" eb="14">
      <t>ヨサンショ</t>
    </rPh>
    <rPh sb="15" eb="17">
      <t>ゼンタイ</t>
    </rPh>
    <rPh sb="20" eb="22">
      <t>ネンメ</t>
    </rPh>
    <rPh sb="25" eb="27">
      <t>ネンメ</t>
    </rPh>
    <rPh sb="30" eb="32">
      <t>ネンメ</t>
    </rPh>
    <rPh sb="39" eb="41">
      <t>キンガク</t>
    </rPh>
    <rPh sb="42" eb="44">
      <t>セイゴウ</t>
    </rPh>
    <phoneticPr fontId="13"/>
  </si>
  <si>
    <t>蓄電システムの割合</t>
    <rPh sb="0" eb="2">
      <t>チクデン</t>
    </rPh>
    <rPh sb="7" eb="9">
      <t>ワリアイ</t>
    </rPh>
    <phoneticPr fontId="13"/>
  </si>
  <si>
    <t>蓄電システムは補助対象経費（全体）の20％以下になっていますか（蓄電システムを導入しない場合は0％）</t>
    <rPh sb="0" eb="2">
      <t>チクデン</t>
    </rPh>
    <rPh sb="7" eb="9">
      <t>ホジョ</t>
    </rPh>
    <rPh sb="9" eb="11">
      <t>タイショウ</t>
    </rPh>
    <rPh sb="11" eb="13">
      <t>ケイヒ</t>
    </rPh>
    <rPh sb="14" eb="16">
      <t>ゼンタイ</t>
    </rPh>
    <rPh sb="21" eb="23">
      <t>イカ</t>
    </rPh>
    <rPh sb="39" eb="41">
      <t>ドウニュウ</t>
    </rPh>
    <rPh sb="44" eb="46">
      <t>バアイ</t>
    </rPh>
    <phoneticPr fontId="13"/>
  </si>
  <si>
    <t>補助対象経費（１年目）の割合</t>
    <rPh sb="8" eb="10">
      <t>ネンメ</t>
    </rPh>
    <rPh sb="12" eb="14">
      <t>ワリアイ</t>
    </rPh>
    <phoneticPr fontId="13"/>
  </si>
  <si>
    <t>複数年度事業の場合、１年目の補助対象経費は、全体の補助対象経費の１／３以上になっていますか</t>
    <rPh sb="0" eb="2">
      <t>フクスウ</t>
    </rPh>
    <rPh sb="2" eb="4">
      <t>ネンド</t>
    </rPh>
    <rPh sb="4" eb="6">
      <t>ジギョウ</t>
    </rPh>
    <rPh sb="7" eb="9">
      <t>バアイ</t>
    </rPh>
    <rPh sb="11" eb="13">
      <t>ネンメ</t>
    </rPh>
    <rPh sb="14" eb="16">
      <t>ホジョ</t>
    </rPh>
    <rPh sb="16" eb="18">
      <t>タイショウ</t>
    </rPh>
    <rPh sb="18" eb="20">
      <t>ケイヒ</t>
    </rPh>
    <rPh sb="22" eb="24">
      <t>ゼンタイ</t>
    </rPh>
    <rPh sb="25" eb="27">
      <t>ホジョ</t>
    </rPh>
    <rPh sb="27" eb="29">
      <t>タイショウ</t>
    </rPh>
    <rPh sb="29" eb="31">
      <t>ケイヒ</t>
    </rPh>
    <rPh sb="35" eb="37">
      <t>イジョウ</t>
    </rPh>
    <phoneticPr fontId="13"/>
  </si>
  <si>
    <t>省エネシステムごとに記載されていますか</t>
  </si>
  <si>
    <t>機器、工事等の省エネシステム毎に記載した予算内訳書(エクセルシート内)が添付されていますか</t>
    <rPh sb="36" eb="38">
      <t>テンプ</t>
    </rPh>
    <phoneticPr fontId="13"/>
  </si>
  <si>
    <t>主要機器、工事の参考見積書が添付されていますか</t>
  </si>
  <si>
    <t>システムごとに作成、カラー印刷されていますか</t>
  </si>
  <si>
    <t>新設のシステムは「導入前」を削除し、「導入後」欄を拡大して記入していますか</t>
    <rPh sb="0" eb="2">
      <t>シンセツ</t>
    </rPh>
    <rPh sb="9" eb="11">
      <t>ドウニュウ</t>
    </rPh>
    <rPh sb="11" eb="12">
      <t>マエ</t>
    </rPh>
    <rPh sb="14" eb="16">
      <t>サクジョ</t>
    </rPh>
    <rPh sb="19" eb="21">
      <t>ドウニュウ</t>
    </rPh>
    <rPh sb="21" eb="22">
      <t>ゴ</t>
    </rPh>
    <rPh sb="23" eb="24">
      <t>ラン</t>
    </rPh>
    <rPh sb="25" eb="27">
      <t>カクダイ</t>
    </rPh>
    <rPh sb="29" eb="31">
      <t>キニュウ</t>
    </rPh>
    <phoneticPr fontId="13"/>
  </si>
  <si>
    <t>補助対象部分は、赤でマーキングされていますか
複数年度事業は、
1年目：赤、2年目：青、3年目：緑 に色分けすること</t>
    <rPh sb="0" eb="2">
      <t>ホジョ</t>
    </rPh>
    <rPh sb="2" eb="4">
      <t>タイショウ</t>
    </rPh>
    <rPh sb="4" eb="6">
      <t>ブブン</t>
    </rPh>
    <rPh sb="8" eb="9">
      <t>アカ</t>
    </rPh>
    <phoneticPr fontId="13"/>
  </si>
  <si>
    <t>カラー印刷されていますか</t>
  </si>
  <si>
    <t>凡例等を用いてわかりやすく記載されていますか</t>
    <rPh sb="0" eb="1">
      <t>ボン</t>
    </rPh>
    <rPh sb="1" eb="2">
      <t>レイ</t>
    </rPh>
    <rPh sb="2" eb="3">
      <t>トウ</t>
    </rPh>
    <rPh sb="4" eb="5">
      <t>モチ</t>
    </rPh>
    <phoneticPr fontId="13"/>
  </si>
  <si>
    <t>計量区分ごとに計量メータの記述がされていますか</t>
    <rPh sb="0" eb="2">
      <t>ケイリョウ</t>
    </rPh>
    <rPh sb="2" eb="4">
      <t>クブン</t>
    </rPh>
    <rPh sb="7" eb="9">
      <t>ケイリョウ</t>
    </rPh>
    <rPh sb="13" eb="15">
      <t>キジュツ</t>
    </rPh>
    <phoneticPr fontId="13"/>
  </si>
  <si>
    <t>会社概要書(会社案内等)が添付されていますか</t>
    <rPh sb="0" eb="2">
      <t>カイシャ</t>
    </rPh>
    <rPh sb="2" eb="4">
      <t>ガイヨウ</t>
    </rPh>
    <rPh sb="4" eb="5">
      <t>ショ</t>
    </rPh>
    <rPh sb="6" eb="8">
      <t>カイシャ</t>
    </rPh>
    <rPh sb="8" eb="10">
      <t>アンナイ</t>
    </rPh>
    <rPh sb="10" eb="11">
      <t>トウ</t>
    </rPh>
    <rPh sb="13" eb="15">
      <t>テンプ</t>
    </rPh>
    <phoneticPr fontId="13"/>
  </si>
  <si>
    <t>共同申請の場合は申請者全員分が添付されていますか</t>
    <rPh sb="15" eb="17">
      <t>テンプ</t>
    </rPh>
    <phoneticPr fontId="13"/>
  </si>
  <si>
    <t>商業登記簿謄本</t>
    <rPh sb="0" eb="2">
      <t>ショウギョウ</t>
    </rPh>
    <rPh sb="2" eb="5">
      <t>トウキボ</t>
    </rPh>
    <rPh sb="5" eb="7">
      <t>トウホン</t>
    </rPh>
    <phoneticPr fontId="13"/>
  </si>
  <si>
    <t>3カ月以内発行の「履歴事項全部証明書」の原本(現在事項全部証明書は不可)が添付されていますか</t>
    <rPh sb="2" eb="3">
      <t>ゲツ</t>
    </rPh>
    <rPh sb="3" eb="5">
      <t>イナイ</t>
    </rPh>
    <rPh sb="5" eb="7">
      <t>ハッコウ</t>
    </rPh>
    <rPh sb="9" eb="11">
      <t>リレキ</t>
    </rPh>
    <rPh sb="11" eb="13">
      <t>ジコウ</t>
    </rPh>
    <rPh sb="13" eb="15">
      <t>ゼンブ</t>
    </rPh>
    <rPh sb="15" eb="18">
      <t>ショウメイショ</t>
    </rPh>
    <rPh sb="20" eb="22">
      <t>ゲンポン</t>
    </rPh>
    <rPh sb="23" eb="25">
      <t>ゲンザイ</t>
    </rPh>
    <rPh sb="25" eb="27">
      <t>ジコウ</t>
    </rPh>
    <rPh sb="27" eb="29">
      <t>ゼンブ</t>
    </rPh>
    <rPh sb="29" eb="32">
      <t>ショウメイショ</t>
    </rPh>
    <rPh sb="33" eb="35">
      <t>フカ</t>
    </rPh>
    <rPh sb="37" eb="39">
      <t>テンプ</t>
    </rPh>
    <phoneticPr fontId="13"/>
  </si>
  <si>
    <t>共同申請の場合は申請者全員分を添付していますか</t>
    <rPh sb="15" eb="17">
      <t>テンプ</t>
    </rPh>
    <phoneticPr fontId="13"/>
  </si>
  <si>
    <t>日付</t>
    <rPh sb="0" eb="2">
      <t>ヒヅケ</t>
    </rPh>
    <phoneticPr fontId="13"/>
  </si>
  <si>
    <t>個人の場合、3カ月以内発行の「印鑑登録証明書」の原本を添付していますか</t>
    <rPh sb="0" eb="2">
      <t>コジン</t>
    </rPh>
    <rPh sb="3" eb="5">
      <t>バアイ</t>
    </rPh>
    <rPh sb="8" eb="9">
      <t>ゲツ</t>
    </rPh>
    <rPh sb="9" eb="11">
      <t>イナイ</t>
    </rPh>
    <rPh sb="11" eb="13">
      <t>ハッコウ</t>
    </rPh>
    <rPh sb="15" eb="17">
      <t>インカン</t>
    </rPh>
    <rPh sb="17" eb="19">
      <t>トウロク</t>
    </rPh>
    <rPh sb="19" eb="21">
      <t>ショウメイ</t>
    </rPh>
    <rPh sb="21" eb="22">
      <t>ショ</t>
    </rPh>
    <rPh sb="24" eb="26">
      <t>ゲンポン</t>
    </rPh>
    <rPh sb="27" eb="29">
      <t>テンプ</t>
    </rPh>
    <phoneticPr fontId="13"/>
  </si>
  <si>
    <t>個人の場合、直近3年分の「確定申告書の写し」を添付していますか</t>
    <rPh sb="0" eb="2">
      <t>コジン</t>
    </rPh>
    <rPh sb="3" eb="5">
      <t>バアイ</t>
    </rPh>
    <rPh sb="6" eb="8">
      <t>チョッキン</t>
    </rPh>
    <rPh sb="9" eb="11">
      <t>ネンブン</t>
    </rPh>
    <rPh sb="13" eb="15">
      <t>カクテイ</t>
    </rPh>
    <rPh sb="15" eb="17">
      <t>シンコク</t>
    </rPh>
    <rPh sb="17" eb="18">
      <t>ショ</t>
    </rPh>
    <rPh sb="19" eb="20">
      <t>ウツ</t>
    </rPh>
    <phoneticPr fontId="13"/>
  </si>
  <si>
    <t xml:space="preserve">⑦建物
 登記簿等  </t>
    <rPh sb="1" eb="3">
      <t>タテモノ</t>
    </rPh>
    <rPh sb="5" eb="7">
      <t>トウキ</t>
    </rPh>
    <rPh sb="7" eb="8">
      <t>ボ</t>
    </rPh>
    <rPh sb="8" eb="9">
      <t>トウ</t>
    </rPh>
    <phoneticPr fontId="13"/>
  </si>
  <si>
    <t>建物登記簿謄本</t>
    <rPh sb="0" eb="2">
      <t>タテモノ</t>
    </rPh>
    <rPh sb="2" eb="5">
      <t>トウキボ</t>
    </rPh>
    <rPh sb="5" eb="7">
      <t>トウホン</t>
    </rPh>
    <phoneticPr fontId="13"/>
  </si>
  <si>
    <t>発行日</t>
    <rPh sb="0" eb="3">
      <t>ハッコウビ</t>
    </rPh>
    <phoneticPr fontId="13"/>
  </si>
  <si>
    <t>確認済証</t>
    <rPh sb="0" eb="2">
      <t>カクニン</t>
    </rPh>
    <rPh sb="2" eb="3">
      <t>スミ</t>
    </rPh>
    <phoneticPr fontId="13"/>
  </si>
  <si>
    <t>新築の場合、「確認済証」の写しを添付していますか
登記後、建物登記簿謄本（原本）を提出すること</t>
    <rPh sb="0" eb="2">
      <t>シンチク</t>
    </rPh>
    <rPh sb="3" eb="5">
      <t>バアイ</t>
    </rPh>
    <rPh sb="7" eb="9">
      <t>カクニン</t>
    </rPh>
    <rPh sb="9" eb="10">
      <t>ズミ</t>
    </rPh>
    <rPh sb="10" eb="11">
      <t>ショウ</t>
    </rPh>
    <rPh sb="13" eb="14">
      <t>ウツ</t>
    </rPh>
    <rPh sb="25" eb="27">
      <t>トウキ</t>
    </rPh>
    <rPh sb="27" eb="28">
      <t>ゴ</t>
    </rPh>
    <rPh sb="29" eb="31">
      <t>タテモノ</t>
    </rPh>
    <rPh sb="31" eb="34">
      <t>トウキボ</t>
    </rPh>
    <rPh sb="34" eb="36">
      <t>トウホン</t>
    </rPh>
    <rPh sb="37" eb="39">
      <t>ゲンポン</t>
    </rPh>
    <rPh sb="41" eb="43">
      <t>テイシュツ</t>
    </rPh>
    <phoneticPr fontId="13"/>
  </si>
  <si>
    <t>⑧土地
 登記簿等</t>
    <rPh sb="5" eb="8">
      <t>トウキボ</t>
    </rPh>
    <rPh sb="8" eb="9">
      <t>トウ</t>
    </rPh>
    <phoneticPr fontId="13"/>
  </si>
  <si>
    <t>土地登記簿謄本</t>
    <rPh sb="0" eb="2">
      <t>トチ</t>
    </rPh>
    <rPh sb="2" eb="5">
      <t>トウキボ</t>
    </rPh>
    <rPh sb="5" eb="7">
      <t>トウホン</t>
    </rPh>
    <phoneticPr fontId="13"/>
  </si>
  <si>
    <t>発行から3カ月以内の原本を添付していますか</t>
    <rPh sb="0" eb="2">
      <t>ハッコウ</t>
    </rPh>
    <rPh sb="6" eb="7">
      <t>ゲツ</t>
    </rPh>
    <rPh sb="7" eb="9">
      <t>イナイ</t>
    </rPh>
    <rPh sb="10" eb="12">
      <t>ゲンポン</t>
    </rPh>
    <phoneticPr fontId="13"/>
  </si>
  <si>
    <t>土地賃貸契約書</t>
    <rPh sb="0" eb="2">
      <t>トチ</t>
    </rPh>
    <rPh sb="2" eb="4">
      <t>チンタイ</t>
    </rPh>
    <rPh sb="4" eb="7">
      <t>ケイヤクショ</t>
    </rPh>
    <phoneticPr fontId="13"/>
  </si>
  <si>
    <t>契約期間</t>
    <rPh sb="0" eb="2">
      <t>ケイヤク</t>
    </rPh>
    <rPh sb="2" eb="4">
      <t>キカン</t>
    </rPh>
    <phoneticPr fontId="13"/>
  </si>
  <si>
    <t>契約期間、契約日が明記された賃貸借契約書の写しを添付していますか</t>
    <rPh sb="14" eb="17">
      <t>チンタイシャク</t>
    </rPh>
    <rPh sb="17" eb="20">
      <t>ケイヤクショ</t>
    </rPh>
    <rPh sb="21" eb="22">
      <t>ウツ</t>
    </rPh>
    <phoneticPr fontId="13"/>
  </si>
  <si>
    <t>⑨ＥＳＣＯ契約書</t>
    <rPh sb="5" eb="8">
      <t>ケイヤクショ</t>
    </rPh>
    <phoneticPr fontId="13"/>
  </si>
  <si>
    <t>借主・貸主を明記(押印不要)していますか</t>
    <rPh sb="9" eb="11">
      <t>オウイン</t>
    </rPh>
    <rPh sb="11" eb="13">
      <t>フヨウ</t>
    </rPh>
    <phoneticPr fontId="13"/>
  </si>
  <si>
    <t>以下の条項や記載部分をマーカー等で色付けし明確にしていますか</t>
    <rPh sb="0" eb="2">
      <t>イカ</t>
    </rPh>
    <rPh sb="6" eb="8">
      <t>キサイ</t>
    </rPh>
    <rPh sb="8" eb="10">
      <t>ブブン</t>
    </rPh>
    <phoneticPr fontId="13"/>
  </si>
  <si>
    <t>補助事業に要する経費(サービス料総額)・補助金申請額・サービス期間・ＥＳＣＯサービス料・維持管理費等・固定資産税等の金額・保険・手数料等の内容について、補助金がある場合と無い場合で比較した計算書が添付されていますか</t>
    <rPh sb="69" eb="71">
      <t>ナイヨウ</t>
    </rPh>
    <rPh sb="76" eb="79">
      <t>ホジョキン</t>
    </rPh>
    <rPh sb="82" eb="84">
      <t>バアイ</t>
    </rPh>
    <rPh sb="85" eb="86">
      <t>ナ</t>
    </rPh>
    <rPh sb="87" eb="89">
      <t>バアイ</t>
    </rPh>
    <rPh sb="90" eb="92">
      <t>ヒカク</t>
    </rPh>
    <rPh sb="94" eb="97">
      <t>ケイサンショ</t>
    </rPh>
    <rPh sb="98" eb="100">
      <t>テンプ</t>
    </rPh>
    <phoneticPr fontId="13"/>
  </si>
  <si>
    <t>⑩リース契約書</t>
    <rPh sb="4" eb="7">
      <t>ケイヤクショ</t>
    </rPh>
    <phoneticPr fontId="13"/>
  </si>
  <si>
    <t>補助事業に要する経費(リース料総額)・補助金申請額・リース期間・リース料・元本・金利・固定資産税等の金額・保険・手数料等の内容について、補助金がある場合と無い場合で比較した計算書が添付されていますか</t>
  </si>
  <si>
    <t>条項をマーカー等で色付けし明確にしていますか</t>
  </si>
  <si>
    <t>補助金交付を前提とした付随条項がある場合、その内容を明記していますか</t>
  </si>
  <si>
    <t>補助事業に要する経費(割賦料総額)・補助金申請額・割賦期間・割賦料・元本・金利等の内容について、補助金がある場合と無い場合で比較した計算書が添付されていますか</t>
    <rPh sb="11" eb="13">
      <t>カップ</t>
    </rPh>
    <rPh sb="25" eb="27">
      <t>カップ</t>
    </rPh>
    <rPh sb="30" eb="32">
      <t>カップ</t>
    </rPh>
    <rPh sb="39" eb="40">
      <t>トウ</t>
    </rPh>
    <phoneticPr fontId="13"/>
  </si>
  <si>
    <t>以下、次の形式での出力とする</t>
    <rPh sb="0" eb="2">
      <t>イカ</t>
    </rPh>
    <rPh sb="3" eb="4">
      <t>ツギ</t>
    </rPh>
    <rPh sb="5" eb="7">
      <t>ケイシキ</t>
    </rPh>
    <rPh sb="9" eb="11">
      <t>シュツリョク</t>
    </rPh>
    <phoneticPr fontId="13"/>
  </si>
  <si>
    <t>◎　建物図面、設計図</t>
    <rPh sb="2" eb="4">
      <t>タテモノ</t>
    </rPh>
    <rPh sb="4" eb="5">
      <t>ズ</t>
    </rPh>
    <rPh sb="5" eb="6">
      <t>メン</t>
    </rPh>
    <rPh sb="7" eb="10">
      <t>セッケイズ</t>
    </rPh>
    <phoneticPr fontId="13"/>
  </si>
  <si>
    <t>・・・Ａ３サイズ、カラー・片面印刷</t>
    <rPh sb="13" eb="15">
      <t>カタメン</t>
    </rPh>
    <rPh sb="15" eb="17">
      <t>インサツ</t>
    </rPh>
    <phoneticPr fontId="13"/>
  </si>
  <si>
    <t>◎　各種計算書</t>
    <rPh sb="2" eb="4">
      <t>カクシュ</t>
    </rPh>
    <rPh sb="4" eb="7">
      <t>ケイサンショ</t>
    </rPh>
    <phoneticPr fontId="13"/>
  </si>
  <si>
    <t>・・・Ａ４サイズ、黒字・片面印刷</t>
    <rPh sb="9" eb="11">
      <t>クロジ</t>
    </rPh>
    <rPh sb="12" eb="14">
      <t>カタメン</t>
    </rPh>
    <rPh sb="14" eb="16">
      <t>インサツ</t>
    </rPh>
    <phoneticPr fontId="13"/>
  </si>
  <si>
    <t>⑫建物図面</t>
    <rPh sb="1" eb="3">
      <t>タテモノ</t>
    </rPh>
    <rPh sb="3" eb="4">
      <t>ズ</t>
    </rPh>
    <rPh sb="4" eb="5">
      <t>メン</t>
    </rPh>
    <phoneticPr fontId="13"/>
  </si>
  <si>
    <t>建物案内図</t>
    <rPh sb="0" eb="2">
      <t>タテモノ</t>
    </rPh>
    <rPh sb="2" eb="5">
      <t>アンナイズ</t>
    </rPh>
    <phoneticPr fontId="13"/>
  </si>
  <si>
    <t>建築物の住所、最寄駅からのアクセス、方位、道路及び目標となる建築物を明記していますか(地図はインターネット地図でも可)</t>
    <rPh sb="0" eb="3">
      <t>ケンチクブツ</t>
    </rPh>
    <rPh sb="4" eb="6">
      <t>ジュウショ</t>
    </rPh>
    <rPh sb="7" eb="9">
      <t>モヨリ</t>
    </rPh>
    <rPh sb="9" eb="10">
      <t>エキ</t>
    </rPh>
    <rPh sb="18" eb="20">
      <t>ホウイ</t>
    </rPh>
    <rPh sb="21" eb="23">
      <t>ドウロ</t>
    </rPh>
    <rPh sb="23" eb="24">
      <t>オヨ</t>
    </rPh>
    <rPh sb="25" eb="27">
      <t>モクヒョウ</t>
    </rPh>
    <rPh sb="30" eb="33">
      <t>ケンチクブツ</t>
    </rPh>
    <rPh sb="34" eb="36">
      <t>メイキ</t>
    </rPh>
    <rPh sb="43" eb="45">
      <t>チズ</t>
    </rPh>
    <rPh sb="53" eb="55">
      <t>チズ</t>
    </rPh>
    <rPh sb="57" eb="58">
      <t>カ</t>
    </rPh>
    <phoneticPr fontId="13"/>
  </si>
  <si>
    <t>建物配置図</t>
    <rPh sb="0" eb="2">
      <t>タテモノ</t>
    </rPh>
    <rPh sb="2" eb="5">
      <t>ハイチズ</t>
    </rPh>
    <phoneticPr fontId="13"/>
  </si>
  <si>
    <t>縮尺、方位、住所、敷地面積等を記入していますか</t>
    <rPh sb="0" eb="2">
      <t>シュクシャク</t>
    </rPh>
    <rPh sb="3" eb="5">
      <t>ホウイ</t>
    </rPh>
    <rPh sb="6" eb="8">
      <t>ジュウショ</t>
    </rPh>
    <rPh sb="9" eb="11">
      <t>シキチ</t>
    </rPh>
    <rPh sb="11" eb="13">
      <t>メンセキ</t>
    </rPh>
    <rPh sb="13" eb="14">
      <t>トウ</t>
    </rPh>
    <rPh sb="15" eb="17">
      <t>キニュウ</t>
    </rPh>
    <phoneticPr fontId="13"/>
  </si>
  <si>
    <t>敷地境界線を示し、該当する建物を赤でマーキングし、申請に係る建築物と他の建築物との区別を明示していますか</t>
    <rPh sb="9" eb="11">
      <t>ガイトウ</t>
    </rPh>
    <rPh sb="13" eb="15">
      <t>タテモノ</t>
    </rPh>
    <rPh sb="16" eb="17">
      <t>アカ</t>
    </rPh>
    <rPh sb="44" eb="46">
      <t>メイジ</t>
    </rPh>
    <phoneticPr fontId="13"/>
  </si>
  <si>
    <t>建物概要</t>
    <rPh sb="0" eb="2">
      <t>タテモノ</t>
    </rPh>
    <rPh sb="2" eb="4">
      <t>ガイヨウ</t>
    </rPh>
    <phoneticPr fontId="13"/>
  </si>
  <si>
    <t>住所・敷地面積・建物用途・構造・階数・延床面積を記入していますか</t>
    <rPh sb="0" eb="2">
      <t>ジュウショ</t>
    </rPh>
    <rPh sb="3" eb="5">
      <t>シキチ</t>
    </rPh>
    <rPh sb="5" eb="7">
      <t>メンセキ</t>
    </rPh>
    <rPh sb="13" eb="15">
      <t>コウゾウ</t>
    </rPh>
    <rPh sb="16" eb="18">
      <t>カイスウ</t>
    </rPh>
    <rPh sb="19" eb="21">
      <t>ノベユカ</t>
    </rPh>
    <rPh sb="21" eb="23">
      <t>メンセキ</t>
    </rPh>
    <rPh sb="24" eb="26">
      <t>キニュウ</t>
    </rPh>
    <phoneticPr fontId="13"/>
  </si>
  <si>
    <t>複数の用途を有する建築物の場合、用途別床面積の一覧を添付していますか</t>
    <rPh sb="26" eb="28">
      <t>テンプ</t>
    </rPh>
    <phoneticPr fontId="13"/>
  </si>
  <si>
    <t>建物立面図</t>
    <rPh sb="0" eb="2">
      <t>タテモノ</t>
    </rPh>
    <rPh sb="2" eb="5">
      <t>リツメンズ</t>
    </rPh>
    <phoneticPr fontId="13"/>
  </si>
  <si>
    <t>東西南北の四面とし、縮尺、階高と建物の高さ、開口部仕様等を記入していますか</t>
    <rPh sb="0" eb="2">
      <t>トウザイ</t>
    </rPh>
    <rPh sb="2" eb="4">
      <t>ナンボク</t>
    </rPh>
    <rPh sb="5" eb="7">
      <t>シメン</t>
    </rPh>
    <rPh sb="13" eb="14">
      <t>カイ</t>
    </rPh>
    <rPh sb="14" eb="15">
      <t>タカ</t>
    </rPh>
    <rPh sb="16" eb="18">
      <t>タテモノ</t>
    </rPh>
    <rPh sb="19" eb="20">
      <t>タカ</t>
    </rPh>
    <rPh sb="22" eb="25">
      <t>カイコウブ</t>
    </rPh>
    <rPh sb="25" eb="27">
      <t>シヨウ</t>
    </rPh>
    <rPh sb="27" eb="28">
      <t>トウ</t>
    </rPh>
    <rPh sb="29" eb="31">
      <t>キニュウ</t>
    </rPh>
    <phoneticPr fontId="13"/>
  </si>
  <si>
    <t>縮尺、床下、床、外壁、開口部、天井、屋根その他断熱性を有する部分について色塗り等で断熱材位置を図示していますか</t>
  </si>
  <si>
    <t>⑬設計図</t>
    <rPh sb="1" eb="4">
      <t>セッケイズ</t>
    </rPh>
    <phoneticPr fontId="13"/>
  </si>
  <si>
    <t>単年度事業は、補助対象の設備機器などを赤色でマーキングしていますか</t>
    <rPh sb="0" eb="3">
      <t>タンネンド</t>
    </rPh>
    <rPh sb="3" eb="5">
      <t>ジギョウ</t>
    </rPh>
    <rPh sb="7" eb="9">
      <t>ホジョ</t>
    </rPh>
    <rPh sb="9" eb="11">
      <t>タイショウ</t>
    </rPh>
    <rPh sb="12" eb="14">
      <t>セツビ</t>
    </rPh>
    <rPh sb="14" eb="16">
      <t>キキ</t>
    </rPh>
    <rPh sb="19" eb="21">
      <t>アカイロ</t>
    </rPh>
    <phoneticPr fontId="13"/>
  </si>
  <si>
    <t>・外皮
・空調
・換気
・照明
・給湯</t>
    <rPh sb="1" eb="3">
      <t>ガイヒ</t>
    </rPh>
    <rPh sb="5" eb="7">
      <t>クウチョウ</t>
    </rPh>
    <rPh sb="9" eb="11">
      <t>カンキ</t>
    </rPh>
    <rPh sb="13" eb="15">
      <t>ショウメイ</t>
    </rPh>
    <rPh sb="17" eb="19">
      <t>キュウトウ</t>
    </rPh>
    <phoneticPr fontId="13"/>
  </si>
  <si>
    <t>・太陽光発電
・コージェネレーション
・BEMS
・その他</t>
    <rPh sb="1" eb="4">
      <t>タイヨウコウ</t>
    </rPh>
    <rPh sb="4" eb="6">
      <t>ハツデン</t>
    </rPh>
    <rPh sb="28" eb="29">
      <t>タ</t>
    </rPh>
    <phoneticPr fontId="13"/>
  </si>
  <si>
    <t>複数年度事業は、補助対象の設備機器などを1年目は赤色、2年目は青色、3年目は緑色に色分けしてマーキングしていますか
また、複数年度事業で1年目に設備機器類だけ導入し、2年目に工事を行う場合は、1年目は機器表・機器リストを赤色、設計図の設備機器や配線・配管などを青色で色分けし、設計図に「工事のみ」と注記
各ZEB化設備、BEMSの機器のカタログは、該当ページのコピーを添付していますか</t>
    <rPh sb="0" eb="2">
      <t>フクスウ</t>
    </rPh>
    <rPh sb="2" eb="4">
      <t>ネンド</t>
    </rPh>
    <rPh sb="4" eb="6">
      <t>ジギョウ</t>
    </rPh>
    <rPh sb="8" eb="10">
      <t>ホジョ</t>
    </rPh>
    <rPh sb="10" eb="12">
      <t>タイショウ</t>
    </rPh>
    <rPh sb="13" eb="15">
      <t>セツビ</t>
    </rPh>
    <rPh sb="15" eb="17">
      <t>キキ</t>
    </rPh>
    <rPh sb="21" eb="22">
      <t>ネン</t>
    </rPh>
    <rPh sb="22" eb="23">
      <t>メ</t>
    </rPh>
    <rPh sb="24" eb="26">
      <t>アカイロ</t>
    </rPh>
    <rPh sb="28" eb="30">
      <t>ネンメ</t>
    </rPh>
    <rPh sb="31" eb="33">
      <t>アオイロ</t>
    </rPh>
    <rPh sb="35" eb="37">
      <t>ネンメ</t>
    </rPh>
    <rPh sb="38" eb="40">
      <t>ミドリイロ</t>
    </rPh>
    <rPh sb="41" eb="43">
      <t>イロワ</t>
    </rPh>
    <rPh sb="61" eb="63">
      <t>フクスウ</t>
    </rPh>
    <rPh sb="63" eb="65">
      <t>ネンド</t>
    </rPh>
    <rPh sb="65" eb="67">
      <t>ジギョウ</t>
    </rPh>
    <rPh sb="69" eb="71">
      <t>ネンメ</t>
    </rPh>
    <rPh sb="72" eb="74">
      <t>セツビ</t>
    </rPh>
    <rPh sb="74" eb="76">
      <t>キキ</t>
    </rPh>
    <rPh sb="76" eb="77">
      <t>ルイ</t>
    </rPh>
    <rPh sb="79" eb="81">
      <t>ドウニュウ</t>
    </rPh>
    <rPh sb="84" eb="86">
      <t>ネンメ</t>
    </rPh>
    <rPh sb="87" eb="89">
      <t>コウジ</t>
    </rPh>
    <rPh sb="90" eb="91">
      <t>オコナ</t>
    </rPh>
    <rPh sb="92" eb="94">
      <t>バアイ</t>
    </rPh>
    <rPh sb="97" eb="99">
      <t>ネンメ</t>
    </rPh>
    <rPh sb="100" eb="102">
      <t>キキ</t>
    </rPh>
    <rPh sb="102" eb="103">
      <t>ヒョウ</t>
    </rPh>
    <rPh sb="104" eb="106">
      <t>キキ</t>
    </rPh>
    <rPh sb="110" eb="112">
      <t>アカイロ</t>
    </rPh>
    <rPh sb="113" eb="116">
      <t>セッケイズ</t>
    </rPh>
    <rPh sb="117" eb="119">
      <t>セツビ</t>
    </rPh>
    <rPh sb="119" eb="121">
      <t>キキ</t>
    </rPh>
    <rPh sb="122" eb="124">
      <t>ハイセン</t>
    </rPh>
    <rPh sb="125" eb="127">
      <t>ハイカン</t>
    </rPh>
    <rPh sb="130" eb="132">
      <t>アオイロ</t>
    </rPh>
    <rPh sb="133" eb="135">
      <t>イロワ</t>
    </rPh>
    <rPh sb="138" eb="141">
      <t>セッケイズ</t>
    </rPh>
    <rPh sb="143" eb="145">
      <t>コウジ</t>
    </rPh>
    <rPh sb="149" eb="150">
      <t>チュウ</t>
    </rPh>
    <rPh sb="150" eb="151">
      <t>キ</t>
    </rPh>
    <rPh sb="152" eb="153">
      <t>カク</t>
    </rPh>
    <rPh sb="165" eb="167">
      <t>キキ</t>
    </rPh>
    <rPh sb="174" eb="176">
      <t>ガイトウ</t>
    </rPh>
    <rPh sb="184" eb="186">
      <t>テンプ</t>
    </rPh>
    <phoneticPr fontId="13"/>
  </si>
  <si>
    <t>機器表</t>
    <rPh sb="0" eb="2">
      <t>キキ</t>
    </rPh>
    <rPh sb="2" eb="3">
      <t>ヒョウ</t>
    </rPh>
    <phoneticPr fontId="13"/>
  </si>
  <si>
    <t>ZEB化設備、BEMSの品番、仕様、台数、制御方法などを記入していますか</t>
    <rPh sb="3" eb="4">
      <t>カ</t>
    </rPh>
    <rPh sb="4" eb="6">
      <t>セツビ</t>
    </rPh>
    <rPh sb="12" eb="14">
      <t>シナバン</t>
    </rPh>
    <rPh sb="15" eb="17">
      <t>シヨウ</t>
    </rPh>
    <rPh sb="18" eb="20">
      <t>ダイスウ</t>
    </rPh>
    <rPh sb="21" eb="23">
      <t>セイギョ</t>
    </rPh>
    <rPh sb="23" eb="25">
      <t>ホウホウ</t>
    </rPh>
    <rPh sb="28" eb="30">
      <t>キニュウ</t>
    </rPh>
    <phoneticPr fontId="13"/>
  </si>
  <si>
    <t>系統図</t>
    <rPh sb="0" eb="3">
      <t>ケイトウズ</t>
    </rPh>
    <phoneticPr fontId="13"/>
  </si>
  <si>
    <t>ZEB化設備、BEMSの設計上、必要に応じて作成していますか</t>
    <rPh sb="12" eb="14">
      <t>セッケイ</t>
    </rPh>
    <rPh sb="14" eb="15">
      <t>ジョウ</t>
    </rPh>
    <rPh sb="16" eb="18">
      <t>ヒツヨウ</t>
    </rPh>
    <rPh sb="19" eb="20">
      <t>オウ</t>
    </rPh>
    <rPh sb="22" eb="24">
      <t>サクセイ</t>
    </rPh>
    <phoneticPr fontId="13"/>
  </si>
  <si>
    <t>平面図</t>
    <rPh sb="0" eb="3">
      <t>ヘイメンズ</t>
    </rPh>
    <phoneticPr fontId="13"/>
  </si>
  <si>
    <t>ZEB化設備、BEMSの機器の配置を明示していますか</t>
    <rPh sb="12" eb="14">
      <t>キキ</t>
    </rPh>
    <rPh sb="15" eb="17">
      <t>ハイチ</t>
    </rPh>
    <rPh sb="18" eb="20">
      <t>メイジ</t>
    </rPh>
    <phoneticPr fontId="13"/>
  </si>
  <si>
    <t>基本情報入力シートを添付していますか</t>
    <rPh sb="0" eb="2">
      <t>キホン</t>
    </rPh>
    <rPh sb="2" eb="4">
      <t>ジョウホウ</t>
    </rPh>
    <rPh sb="4" eb="6">
      <t>ニュウリョク</t>
    </rPh>
    <rPh sb="10" eb="12">
      <t>テンプ</t>
    </rPh>
    <phoneticPr fontId="13"/>
  </si>
  <si>
    <t>（共通条件）室仕様入力シートを添付していますか</t>
    <rPh sb="1" eb="3">
      <t>キョウツウ</t>
    </rPh>
    <rPh sb="3" eb="5">
      <t>ジョウケン</t>
    </rPh>
    <rPh sb="6" eb="7">
      <t>シツ</t>
    </rPh>
    <rPh sb="7" eb="9">
      <t>シヨウ</t>
    </rPh>
    <rPh sb="9" eb="11">
      <t>ニュウリョク</t>
    </rPh>
    <phoneticPr fontId="13"/>
  </si>
  <si>
    <t>（空調）空調ゾーン入力シートを添付していますか</t>
    <rPh sb="1" eb="3">
      <t>クウチョウ</t>
    </rPh>
    <rPh sb="4" eb="6">
      <t>クウチョウ</t>
    </rPh>
    <rPh sb="9" eb="11">
      <t>ニュウリョク</t>
    </rPh>
    <phoneticPr fontId="13"/>
  </si>
  <si>
    <t>様式2-2．</t>
  </si>
  <si>
    <t>（空調）外壁構成入力シートを添付していますか</t>
    <rPh sb="1" eb="3">
      <t>クウチョウ</t>
    </rPh>
    <rPh sb="4" eb="6">
      <t>ガイヘキ</t>
    </rPh>
    <rPh sb="6" eb="8">
      <t>コウセイ</t>
    </rPh>
    <rPh sb="8" eb="10">
      <t>ニュウリョク</t>
    </rPh>
    <phoneticPr fontId="13"/>
  </si>
  <si>
    <t>様式2-3．</t>
  </si>
  <si>
    <t>（空調）窓仕様入力シートを添付していますか</t>
    <rPh sb="1" eb="3">
      <t>クウチョウ</t>
    </rPh>
    <rPh sb="4" eb="5">
      <t>マド</t>
    </rPh>
    <rPh sb="5" eb="7">
      <t>シヨウ</t>
    </rPh>
    <rPh sb="7" eb="9">
      <t>ニュウリョク</t>
    </rPh>
    <phoneticPr fontId="13"/>
  </si>
  <si>
    <t>様式2-4．</t>
  </si>
  <si>
    <t>（空調）外皮仕様入力シートを添付していますか</t>
    <rPh sb="1" eb="3">
      <t>クウチョウ</t>
    </rPh>
    <rPh sb="4" eb="6">
      <t>ガイヒ</t>
    </rPh>
    <rPh sb="6" eb="8">
      <t>シヨウ</t>
    </rPh>
    <rPh sb="8" eb="10">
      <t>ニュウリョク</t>
    </rPh>
    <phoneticPr fontId="13"/>
  </si>
  <si>
    <t>様式2-5．</t>
  </si>
  <si>
    <t>（空調）熱源入力シートを添付していますか</t>
    <rPh sb="1" eb="3">
      <t>クウチョウ</t>
    </rPh>
    <rPh sb="4" eb="6">
      <t>ネツゲン</t>
    </rPh>
    <rPh sb="6" eb="8">
      <t>ニュウリョク</t>
    </rPh>
    <phoneticPr fontId="13"/>
  </si>
  <si>
    <t>様式2-6．</t>
  </si>
  <si>
    <t>（空調）二次エクセルンプ入力シートを添付していますか</t>
    <rPh sb="1" eb="3">
      <t>クウチョウ</t>
    </rPh>
    <rPh sb="4" eb="6">
      <t>ニジ</t>
    </rPh>
    <rPh sb="12" eb="14">
      <t>ニュウリョク</t>
    </rPh>
    <phoneticPr fontId="13"/>
  </si>
  <si>
    <t>様式2-7．</t>
  </si>
  <si>
    <t>（空調）空調機入力シートを添付していますか</t>
    <rPh sb="1" eb="3">
      <t>クウチョウ</t>
    </rPh>
    <rPh sb="4" eb="7">
      <t>クウチョウキ</t>
    </rPh>
    <rPh sb="7" eb="9">
      <t>ニュウリョク</t>
    </rPh>
    <phoneticPr fontId="13"/>
  </si>
  <si>
    <t>（換気）換気対象室入力シートを添付していますか</t>
    <rPh sb="1" eb="3">
      <t>カンキ</t>
    </rPh>
    <rPh sb="4" eb="6">
      <t>カンキ</t>
    </rPh>
    <rPh sb="6" eb="8">
      <t>タイショウ</t>
    </rPh>
    <rPh sb="8" eb="9">
      <t>シツ</t>
    </rPh>
    <rPh sb="9" eb="11">
      <t>ニュウリョク</t>
    </rPh>
    <phoneticPr fontId="13"/>
  </si>
  <si>
    <t>（換気）給排気送風機入力シートを添付していますか</t>
    <rPh sb="1" eb="3">
      <t>カンキ</t>
    </rPh>
    <rPh sb="4" eb="7">
      <t>キュウハイキ</t>
    </rPh>
    <rPh sb="7" eb="9">
      <t>ソウフウ</t>
    </rPh>
    <rPh sb="9" eb="10">
      <t>キ</t>
    </rPh>
    <rPh sb="10" eb="12">
      <t>ニュウリョク</t>
    </rPh>
    <phoneticPr fontId="13"/>
  </si>
  <si>
    <t>（換気）換気代替空調機入力シートを添付していますか</t>
    <rPh sb="1" eb="3">
      <t>カンキ</t>
    </rPh>
    <rPh sb="4" eb="6">
      <t>カンキ</t>
    </rPh>
    <rPh sb="6" eb="8">
      <t>ダイガ</t>
    </rPh>
    <rPh sb="8" eb="11">
      <t>クウチョウキ</t>
    </rPh>
    <rPh sb="11" eb="13">
      <t>ニュウリョク</t>
    </rPh>
    <phoneticPr fontId="13"/>
  </si>
  <si>
    <t>様式4.</t>
  </si>
  <si>
    <t>（照明）照明入力シートを添付していますか</t>
    <rPh sb="1" eb="3">
      <t>ショウメイ</t>
    </rPh>
    <rPh sb="4" eb="6">
      <t>ショウメイ</t>
    </rPh>
    <rPh sb="6" eb="8">
      <t>ニュウリョク</t>
    </rPh>
    <phoneticPr fontId="13"/>
  </si>
  <si>
    <t>（給湯）給湯対象室入力シートを添付していますか</t>
    <rPh sb="1" eb="3">
      <t>キュウトウ</t>
    </rPh>
    <rPh sb="4" eb="6">
      <t>キュウトウ</t>
    </rPh>
    <rPh sb="6" eb="8">
      <t>タイショウ</t>
    </rPh>
    <rPh sb="8" eb="9">
      <t>シツ</t>
    </rPh>
    <rPh sb="9" eb="11">
      <t>ニュウリョク</t>
    </rPh>
    <phoneticPr fontId="13"/>
  </si>
  <si>
    <t>（給湯）給湯機器入力シートを添付していますか</t>
    <rPh sb="1" eb="3">
      <t>キュウトウ</t>
    </rPh>
    <rPh sb="4" eb="6">
      <t>キュウトウ</t>
    </rPh>
    <rPh sb="6" eb="8">
      <t>キキ</t>
    </rPh>
    <rPh sb="8" eb="10">
      <t>ニュウリョク</t>
    </rPh>
    <phoneticPr fontId="13"/>
  </si>
  <si>
    <t>様式6.</t>
  </si>
  <si>
    <t>（昇降機）昇降機入力シートを添付していますか</t>
    <rPh sb="1" eb="4">
      <t>ショウコウキ</t>
    </rPh>
    <rPh sb="5" eb="8">
      <t>ショウコウキ</t>
    </rPh>
    <rPh sb="8" eb="10">
      <t>ニュウリョク</t>
    </rPh>
    <phoneticPr fontId="13"/>
  </si>
  <si>
    <t>（効率化）太陽光発電システム入力シートを添付していますか</t>
    <rPh sb="1" eb="4">
      <t>コウリツカ</t>
    </rPh>
    <rPh sb="5" eb="8">
      <t>タイヨウコウ</t>
    </rPh>
    <rPh sb="8" eb="10">
      <t>ハツデン</t>
    </rPh>
    <rPh sb="14" eb="16">
      <t>ニュウリョク</t>
    </rPh>
    <phoneticPr fontId="13"/>
  </si>
  <si>
    <t>（効率化）コージェネレーションシステム入力シートを添付していますか</t>
    <rPh sb="1" eb="4">
      <t>コウリツカ</t>
    </rPh>
    <rPh sb="19" eb="21">
      <t>ニュウリョク</t>
    </rPh>
    <phoneticPr fontId="13"/>
  </si>
  <si>
    <t>様式8.</t>
  </si>
  <si>
    <t>（空調）非空調外皮仕様入力シートを添付していますか</t>
    <rPh sb="1" eb="3">
      <t>クウチョウ</t>
    </rPh>
    <rPh sb="4" eb="5">
      <t>ヒ</t>
    </rPh>
    <rPh sb="5" eb="7">
      <t>クウチョウ</t>
    </rPh>
    <rPh sb="7" eb="9">
      <t>ガイヒ</t>
    </rPh>
    <rPh sb="9" eb="11">
      <t>シヨウ</t>
    </rPh>
    <rPh sb="11" eb="13">
      <t>ニュウリョク</t>
    </rPh>
    <phoneticPr fontId="13"/>
  </si>
  <si>
    <t>上記様式のエクセルシートを添付していますか</t>
    <rPh sb="0" eb="2">
      <t>ジョウキ</t>
    </rPh>
    <rPh sb="2" eb="4">
      <t>ヨウシキ</t>
    </rPh>
    <phoneticPr fontId="13"/>
  </si>
  <si>
    <t>計算結果</t>
    <rPh sb="0" eb="2">
      <t>ケイサン</t>
    </rPh>
    <rPh sb="2" eb="4">
      <t>ケッカ</t>
    </rPh>
    <phoneticPr fontId="13"/>
  </si>
  <si>
    <t>省エネルギー基準一次エネルギー消費量計算結果を添付していますか</t>
    <rPh sb="0" eb="1">
      <t>ショウ</t>
    </rPh>
    <rPh sb="6" eb="8">
      <t>キジュン</t>
    </rPh>
    <rPh sb="18" eb="20">
      <t>ケイサン</t>
    </rPh>
    <rPh sb="20" eb="22">
      <t>ケッカ</t>
    </rPh>
    <phoneticPr fontId="13"/>
  </si>
  <si>
    <t>ＰＡＬ*算出結果を添付していますか</t>
  </si>
  <si>
    <t>ＰＡＬ*の計算結果を添付していますか</t>
    <rPh sb="5" eb="7">
      <t>ケイサン</t>
    </rPh>
    <rPh sb="7" eb="9">
      <t>ケッカ</t>
    </rPh>
    <phoneticPr fontId="13"/>
  </si>
  <si>
    <t>空調のエネルギー消費量計算結果を添付していますか</t>
    <rPh sb="0" eb="2">
      <t>クウチョウ</t>
    </rPh>
    <phoneticPr fontId="13"/>
  </si>
  <si>
    <t>換気のエネルギー消費量計算結果を添付していますか</t>
    <rPh sb="0" eb="2">
      <t>カンキ</t>
    </rPh>
    <phoneticPr fontId="13"/>
  </si>
  <si>
    <t>照明のエネルギー消費量計算結果を添付していますか</t>
    <rPh sb="0" eb="2">
      <t>ショウメイ</t>
    </rPh>
    <phoneticPr fontId="13"/>
  </si>
  <si>
    <t>給湯のエネルギー消費量計算結果を添付していますか</t>
    <rPh sb="0" eb="2">
      <t>キュウトウ</t>
    </rPh>
    <phoneticPr fontId="13"/>
  </si>
  <si>
    <t>昇降機のエネルギー消費量計算結果を添付していますか</t>
    <rPh sb="0" eb="3">
      <t>ショウコウキ</t>
    </rPh>
    <phoneticPr fontId="13"/>
  </si>
  <si>
    <t>効率化（太陽光発電）のエネルギー消費量計算結果を添付していますか</t>
    <rPh sb="0" eb="3">
      <t>コウリツカ</t>
    </rPh>
    <rPh sb="4" eb="7">
      <t>タイヨウコウ</t>
    </rPh>
    <rPh sb="7" eb="9">
      <t>ハツデン</t>
    </rPh>
    <phoneticPr fontId="13"/>
  </si>
  <si>
    <t>効率化（コージェネレーション）のエネルギー消費量計算結果を添付していますか</t>
    <rPh sb="0" eb="3">
      <t>コウリツカ</t>
    </rPh>
    <phoneticPr fontId="13"/>
  </si>
  <si>
    <t>⑯その他</t>
    <rPh sb="3" eb="4">
      <t>タ</t>
    </rPh>
    <phoneticPr fontId="13"/>
  </si>
  <si>
    <t>その他、事業の説明に必要な補足説明資料を添付していますか
（プロポーザル決定通知書等）</t>
    <rPh sb="2" eb="3">
      <t>タ</t>
    </rPh>
    <rPh sb="4" eb="6">
      <t>ジギョウ</t>
    </rPh>
    <rPh sb="7" eb="9">
      <t>セツメイ</t>
    </rPh>
    <rPh sb="10" eb="12">
      <t>ヒツヨウ</t>
    </rPh>
    <rPh sb="13" eb="15">
      <t>ホソク</t>
    </rPh>
    <rPh sb="15" eb="17">
      <t>セツメイ</t>
    </rPh>
    <rPh sb="17" eb="19">
      <t>シリョウ</t>
    </rPh>
    <phoneticPr fontId="13"/>
  </si>
  <si>
    <t>区分所有者および議決権の各4分の3以上の賛成</t>
    <rPh sb="12" eb="13">
      <t>カク</t>
    </rPh>
    <phoneticPr fontId="13"/>
  </si>
  <si>
    <t>建物登記簿謄本に記載の区分所有者(建物所有者)および議決権の各4分の3以上の賛成がとれていますか</t>
    <rPh sb="0" eb="2">
      <t>タテモノ</t>
    </rPh>
    <rPh sb="2" eb="5">
      <t>トウキボ</t>
    </rPh>
    <rPh sb="5" eb="7">
      <t>トウホン</t>
    </rPh>
    <rPh sb="11" eb="13">
      <t>クブン</t>
    </rPh>
    <rPh sb="13" eb="16">
      <t>ショユウシャ</t>
    </rPh>
    <rPh sb="17" eb="19">
      <t>タテモノ</t>
    </rPh>
    <rPh sb="19" eb="22">
      <t>ショユウシャ</t>
    </rPh>
    <rPh sb="26" eb="29">
      <t>ギケツケン</t>
    </rPh>
    <rPh sb="30" eb="31">
      <t>カク</t>
    </rPh>
    <rPh sb="32" eb="33">
      <t>ブン</t>
    </rPh>
    <rPh sb="35" eb="37">
      <t>イジョウ</t>
    </rPh>
    <rPh sb="38" eb="40">
      <t>サンセイ</t>
    </rPh>
    <phoneticPr fontId="13"/>
  </si>
  <si>
    <t>補助対象となる設備等には財産処分の制限期間があり(交付規程第２１条２項)、制限期間内に処分・売却等を行う場合は、あらかじめ財産処分承認申請書をＳＩＩに提出しその承認を受けなければならず、万一、未承認のまま財産処分が行われた場合、交付決定を取り消し、補助金の返還(交付規程第２０条３項)となる可能性があることを了承している。</t>
    <rPh sb="0" eb="2">
      <t>ホジョ</t>
    </rPh>
    <rPh sb="2" eb="4">
      <t>タイショウ</t>
    </rPh>
    <rPh sb="7" eb="9">
      <t>セツビ</t>
    </rPh>
    <rPh sb="25" eb="27">
      <t>コウフ</t>
    </rPh>
    <rPh sb="27" eb="29">
      <t>キテイ</t>
    </rPh>
    <rPh sb="29" eb="30">
      <t>ダイ</t>
    </rPh>
    <rPh sb="32" eb="33">
      <t>ジョウ</t>
    </rPh>
    <rPh sb="34" eb="35">
      <t>コウ</t>
    </rPh>
    <rPh sb="50" eb="51">
      <t>オコナ</t>
    </rPh>
    <rPh sb="138" eb="139">
      <t>ジョウ</t>
    </rPh>
    <rPh sb="140" eb="141">
      <t>コウ</t>
    </rPh>
    <rPh sb="154" eb="156">
      <t>リョウショウ</t>
    </rPh>
    <phoneticPr fontId="49"/>
  </si>
  <si>
    <r>
      <t xml:space="preserve">建築物省エネ法第７条に基づく省エネ性能表示（ＢＥＬＳ等、第三者認証を受けているものに限る）により </t>
    </r>
    <r>
      <rPr>
        <i/>
        <sz val="9"/>
        <rFont val="ＭＳ Ｐ明朝"/>
        <family val="1"/>
        <charset val="128"/>
      </rPr>
      <t>『ＺＥＢ』</t>
    </r>
    <r>
      <rPr>
        <sz val="9"/>
        <rFont val="ＭＳ Ｐ明朝"/>
        <family val="1"/>
        <charset val="128"/>
      </rPr>
      <t xml:space="preserve">、
</t>
    </r>
    <r>
      <rPr>
        <i/>
        <sz val="9"/>
        <rFont val="ＭＳ Ｐ明朝"/>
        <family val="1"/>
        <charset val="128"/>
      </rPr>
      <t>Ｎｅａｒｌｙ ＺＥＢ</t>
    </r>
    <r>
      <rPr>
        <sz val="9"/>
        <rFont val="ＭＳ Ｐ明朝"/>
        <family val="1"/>
        <charset val="128"/>
      </rPr>
      <t>、</t>
    </r>
    <r>
      <rPr>
        <i/>
        <sz val="9"/>
        <rFont val="ＭＳ Ｐ明朝"/>
        <family val="1"/>
        <charset val="128"/>
      </rPr>
      <t>ＺＥＢ Ｒｅａｄｙ</t>
    </r>
    <r>
      <rPr>
        <sz val="9"/>
        <rFont val="ＭＳ Ｐ明朝"/>
        <family val="1"/>
        <charset val="128"/>
      </rPr>
      <t xml:space="preserve"> いずれかの省エネルギー性能評価の認証を、原則として事業完了までに受けることを了承している。</t>
    </r>
    <rPh sb="115" eb="117">
      <t>リョウショウ</t>
    </rPh>
    <phoneticPr fontId="49"/>
  </si>
  <si>
    <t>建物登記簿の住所ではなく、郵便物が届く住所を記入していますか(新築の場合は仮住所も可)</t>
    <rPh sb="22" eb="24">
      <t>キニュウ</t>
    </rPh>
    <phoneticPr fontId="13"/>
  </si>
  <si>
    <t>Ｗｅｂ計算入力シート</t>
    <phoneticPr fontId="13"/>
  </si>
  <si>
    <t>作成したデータ「エクセル様式」と「Ｗｅｂ計算入力シート」を収録し、補助事業の名称と補助事業者名を明記していますか</t>
    <rPh sb="0" eb="2">
      <t>サクセイ</t>
    </rPh>
    <rPh sb="12" eb="14">
      <t>ヨウシキ</t>
    </rPh>
    <rPh sb="29" eb="31">
      <t>シュウロク</t>
    </rPh>
    <rPh sb="33" eb="35">
      <t>ホジョ</t>
    </rPh>
    <rPh sb="35" eb="37">
      <t>ジギョウ</t>
    </rPh>
    <rPh sb="38" eb="40">
      <t>メイショウ</t>
    </rPh>
    <rPh sb="41" eb="43">
      <t>ホジョ</t>
    </rPh>
    <rPh sb="43" eb="45">
      <t>ジギョウ</t>
    </rPh>
    <rPh sb="45" eb="46">
      <t>モノ</t>
    </rPh>
    <rPh sb="46" eb="47">
      <t>メイ</t>
    </rPh>
    <rPh sb="48" eb="50">
      <t>メイキ</t>
    </rPh>
    <phoneticPr fontId="13"/>
  </si>
  <si>
    <t>申請者１</t>
    <rPh sb="0" eb="3">
      <t>シンセイシャ</t>
    </rPh>
    <phoneticPr fontId="13"/>
  </si>
  <si>
    <t>風量可変システム</t>
    <rPh sb="0" eb="2">
      <t>フウリョウ</t>
    </rPh>
    <rPh sb="2" eb="4">
      <t>カヘン</t>
    </rPh>
    <phoneticPr fontId="13"/>
  </si>
  <si>
    <t>第二次トップランナー変圧器</t>
    <rPh sb="0" eb="1">
      <t>ダイ</t>
    </rPh>
    <rPh sb="1" eb="3">
      <t>ニジ</t>
    </rPh>
    <rPh sb="10" eb="13">
      <t>ヘンアツキ</t>
    </rPh>
    <phoneticPr fontId="13"/>
  </si>
  <si>
    <t>６．補助事業の開始及び完了予定日</t>
    <rPh sb="2" eb="4">
      <t>ホジョ</t>
    </rPh>
    <rPh sb="4" eb="6">
      <t>ジギョウ</t>
    </rPh>
    <rPh sb="7" eb="9">
      <t>カイシ</t>
    </rPh>
    <rPh sb="9" eb="10">
      <t>オヨ</t>
    </rPh>
    <rPh sb="11" eb="13">
      <t>カンリョウ</t>
    </rPh>
    <rPh sb="13" eb="15">
      <t>ヨテイ</t>
    </rPh>
    <rPh sb="15" eb="16">
      <t>ヒ</t>
    </rPh>
    <phoneticPr fontId="13"/>
  </si>
  <si>
    <t>　　（最終事業完了予定日</t>
    <rPh sb="3" eb="5">
      <t>サイシュウ</t>
    </rPh>
    <rPh sb="5" eb="7">
      <t>ジギョウ</t>
    </rPh>
    <rPh sb="7" eb="9">
      <t>カンリョウ</t>
    </rPh>
    <rPh sb="9" eb="12">
      <t>ヨテイビ</t>
    </rPh>
    <phoneticPr fontId="13"/>
  </si>
  <si>
    <t>：</t>
    <phoneticPr fontId="13"/>
  </si>
  <si>
    <t>（別紙２） 役員名簿</t>
    <phoneticPr fontId="49"/>
  </si>
  <si>
    <t>５．事業予定
６．補助事業実施体制</t>
    <rPh sb="2" eb="4">
      <t>ジギョウ</t>
    </rPh>
    <rPh sb="4" eb="6">
      <t>ヨテイ</t>
    </rPh>
    <phoneticPr fontId="49"/>
  </si>
  <si>
    <t>（別紙３） 交付要件等同意書</t>
    <rPh sb="6" eb="8">
      <t>コウフ</t>
    </rPh>
    <rPh sb="8" eb="11">
      <t>ヨウケントウ</t>
    </rPh>
    <rPh sb="11" eb="14">
      <t>ドウイショ</t>
    </rPh>
    <phoneticPr fontId="13"/>
  </si>
  <si>
    <t>（別紙3）交付要件等同意書</t>
    <rPh sb="1" eb="3">
      <t>ベッシ</t>
    </rPh>
    <rPh sb="5" eb="7">
      <t>コウフ</t>
    </rPh>
    <rPh sb="7" eb="9">
      <t>ヨウケン</t>
    </rPh>
    <rPh sb="9" eb="10">
      <t>トウ</t>
    </rPh>
    <rPh sb="10" eb="13">
      <t>ドウイショ</t>
    </rPh>
    <phoneticPr fontId="13"/>
  </si>
  <si>
    <t>（別紙３）</t>
    <phoneticPr fontId="13"/>
  </si>
  <si>
    <t>添付の商業登記簿謄本に記載の役員名簿と整合がとれていますか</t>
    <rPh sb="0" eb="2">
      <t>テンプ</t>
    </rPh>
    <rPh sb="3" eb="5">
      <t>ショウギョウ</t>
    </rPh>
    <rPh sb="5" eb="8">
      <t>トウキボ</t>
    </rPh>
    <rPh sb="8" eb="10">
      <t>トウホン</t>
    </rPh>
    <rPh sb="14" eb="16">
      <t>ヤクイン</t>
    </rPh>
    <rPh sb="16" eb="18">
      <t>メイボ</t>
    </rPh>
    <phoneticPr fontId="13"/>
  </si>
  <si>
    <t>新　　設</t>
    <rPh sb="0" eb="1">
      <t>シン</t>
    </rPh>
    <rPh sb="3" eb="4">
      <t>セツ</t>
    </rPh>
    <phoneticPr fontId="13"/>
  </si>
  <si>
    <t>既　　設</t>
    <rPh sb="0" eb="1">
      <t>キ</t>
    </rPh>
    <rPh sb="3" eb="4">
      <t>セツ</t>
    </rPh>
    <phoneticPr fontId="13"/>
  </si>
  <si>
    <t>ファイル表紙及び背表紙に、事業名・事業者名を明記していますか</t>
    <rPh sb="4" eb="6">
      <t>ヒョウシ</t>
    </rPh>
    <rPh sb="6" eb="7">
      <t>オヨ</t>
    </rPh>
    <rPh sb="8" eb="9">
      <t>セ</t>
    </rPh>
    <rPh sb="9" eb="11">
      <t>ヒョウシ</t>
    </rPh>
    <rPh sb="13" eb="15">
      <t>ジギョウ</t>
    </rPh>
    <rPh sb="15" eb="16">
      <t>メイ</t>
    </rPh>
    <rPh sb="17" eb="20">
      <t>ジギョウシャ</t>
    </rPh>
    <rPh sb="20" eb="21">
      <t>メイ</t>
    </rPh>
    <rPh sb="22" eb="24">
      <t>メイキ</t>
    </rPh>
    <phoneticPr fontId="13"/>
  </si>
  <si>
    <t>（内訳）</t>
    <rPh sb="1" eb="3">
      <t>ウチワケ</t>
    </rPh>
    <phoneticPr fontId="13"/>
  </si>
  <si>
    <t>Ⅰ．設計費</t>
    <rPh sb="2" eb="4">
      <t>セッケイ</t>
    </rPh>
    <rPh sb="4" eb="5">
      <t>ヒ</t>
    </rPh>
    <phoneticPr fontId="13"/>
  </si>
  <si>
    <t>項目　</t>
    <phoneticPr fontId="13"/>
  </si>
  <si>
    <t>合計</t>
    <phoneticPr fontId="13"/>
  </si>
  <si>
    <t>Ⅱ．設備費　　Ⅲ．工事費</t>
    <phoneticPr fontId="13"/>
  </si>
  <si>
    <t>１．●●●●●●●●●</t>
    <phoneticPr fontId="14"/>
  </si>
  <si>
    <t>※型式の解るものは記入</t>
    <rPh sb="2" eb="3">
      <t>シキ</t>
    </rPh>
    <phoneticPr fontId="13"/>
  </si>
  <si>
    <t>設備費　</t>
    <phoneticPr fontId="13"/>
  </si>
  <si>
    <t>小計</t>
    <phoneticPr fontId="13"/>
  </si>
  <si>
    <t>工事費　</t>
    <phoneticPr fontId="13"/>
  </si>
  <si>
    <t>２．●●●●●●●●●</t>
    <phoneticPr fontId="14"/>
  </si>
  <si>
    <t>４．●●●●●●●●●</t>
    <phoneticPr fontId="13"/>
  </si>
  <si>
    <t>５．●●●●●●●●●</t>
    <phoneticPr fontId="13"/>
  </si>
  <si>
    <t>６．●●●●●●●●●</t>
    <phoneticPr fontId="13"/>
  </si>
  <si>
    <t>７．●●●●●●●●●</t>
    <phoneticPr fontId="13"/>
  </si>
  <si>
    <t>８．●●●●●●●●●</t>
    <phoneticPr fontId="13"/>
  </si>
  <si>
    <t>Ａ４・黒文字・片面印刷で出力(入力箇所の色もとる）を基本とし、出力方法に指定のあるものは指定に準じていますか</t>
    <rPh sb="4" eb="5">
      <t>ブン</t>
    </rPh>
    <rPh sb="7" eb="9">
      <t>カタメン</t>
    </rPh>
    <rPh sb="9" eb="11">
      <t>インサツ</t>
    </rPh>
    <rPh sb="15" eb="17">
      <t>ニュウリョク</t>
    </rPh>
    <rPh sb="17" eb="19">
      <t>カショ</t>
    </rPh>
    <rPh sb="26" eb="28">
      <t>キホン</t>
    </rPh>
    <rPh sb="31" eb="33">
      <t>シュツリョク</t>
    </rPh>
    <rPh sb="44" eb="46">
      <t>シテイ</t>
    </rPh>
    <rPh sb="47" eb="48">
      <t>ジュン</t>
    </rPh>
    <phoneticPr fontId="13"/>
  </si>
  <si>
    <t>（自動反映）
2年度事業は平成31年1月31日以前の日付となっていますか
3年度事業は平成32年1月31日以前の日付となっていますか</t>
    <rPh sb="8" eb="9">
      <t>ネン</t>
    </rPh>
    <rPh sb="9" eb="10">
      <t>ド</t>
    </rPh>
    <rPh sb="10" eb="12">
      <t>ジギョウ</t>
    </rPh>
    <rPh sb="13" eb="15">
      <t>ヘイセイ</t>
    </rPh>
    <rPh sb="17" eb="18">
      <t>ネン</t>
    </rPh>
    <rPh sb="19" eb="20">
      <t>ガツ</t>
    </rPh>
    <rPh sb="22" eb="23">
      <t>ニチ</t>
    </rPh>
    <rPh sb="23" eb="25">
      <t>イゼン</t>
    </rPh>
    <rPh sb="38" eb="39">
      <t>ネン</t>
    </rPh>
    <rPh sb="39" eb="40">
      <t>ド</t>
    </rPh>
    <rPh sb="40" eb="42">
      <t>ジギョウ</t>
    </rPh>
    <rPh sb="43" eb="45">
      <t>ヘイセイ</t>
    </rPh>
    <rPh sb="47" eb="48">
      <t>ネン</t>
    </rPh>
    <rPh sb="49" eb="50">
      <t>ガツ</t>
    </rPh>
    <rPh sb="52" eb="53">
      <t>ニチ</t>
    </rPh>
    <rPh sb="53" eb="55">
      <t>イゼン</t>
    </rPh>
    <rPh sb="56" eb="58">
      <t>ヒヅケ</t>
    </rPh>
    <phoneticPr fontId="13"/>
  </si>
  <si>
    <t>合計金額は各事業年度の補助事業に要する経費と整合がとれていますか</t>
    <rPh sb="0" eb="2">
      <t>ゴウケイ</t>
    </rPh>
    <rPh sb="2" eb="4">
      <t>キンガク</t>
    </rPh>
    <rPh sb="5" eb="8">
      <t>カクジギョウ</t>
    </rPh>
    <rPh sb="8" eb="10">
      <t>ネンド</t>
    </rPh>
    <rPh sb="11" eb="13">
      <t>ホジョ</t>
    </rPh>
    <rPh sb="13" eb="15">
      <t>ジギョウ</t>
    </rPh>
    <rPh sb="16" eb="17">
      <t>ヨウ</t>
    </rPh>
    <rPh sb="19" eb="21">
      <t>ケイヒ</t>
    </rPh>
    <phoneticPr fontId="13"/>
  </si>
  <si>
    <t>他の補助金を利用する予定、または利用している場合、その補助金名と内容を記入していますか</t>
    <rPh sb="0" eb="1">
      <t>ホカ</t>
    </rPh>
    <rPh sb="2" eb="5">
      <t>ホジョキン</t>
    </rPh>
    <rPh sb="6" eb="8">
      <t>リヨウ</t>
    </rPh>
    <rPh sb="10" eb="12">
      <t>ヨテイ</t>
    </rPh>
    <rPh sb="16" eb="18">
      <t>リヨウ</t>
    </rPh>
    <rPh sb="22" eb="24">
      <t>バアイ</t>
    </rPh>
    <rPh sb="27" eb="30">
      <t>ホジョキン</t>
    </rPh>
    <rPh sb="30" eb="31">
      <t>メイ</t>
    </rPh>
    <rPh sb="32" eb="34">
      <t>ナイヨウ</t>
    </rPh>
    <rPh sb="35" eb="37">
      <t>キニュウ</t>
    </rPh>
    <phoneticPr fontId="13"/>
  </si>
  <si>
    <t>縮尺、方位、間取り、各室の名称、用途及び寸法、色塗り等で断熱材の配置を明示していますか
※建具記号を記入したキープランと兼ねても可</t>
    <rPh sb="23" eb="24">
      <t>イロ</t>
    </rPh>
    <rPh sb="24" eb="25">
      <t>ヌ</t>
    </rPh>
    <rPh sb="26" eb="27">
      <t>トウ</t>
    </rPh>
    <rPh sb="28" eb="30">
      <t>ダンネツ</t>
    </rPh>
    <rPh sb="30" eb="31">
      <t>ザイ</t>
    </rPh>
    <rPh sb="32" eb="34">
      <t>ハイチ</t>
    </rPh>
    <rPh sb="35" eb="37">
      <t>メイジ</t>
    </rPh>
    <phoneticPr fontId="13"/>
  </si>
  <si>
    <t>写し</t>
    <rPh sb="0" eb="1">
      <t>ウツ</t>
    </rPh>
    <phoneticPr fontId="13"/>
  </si>
  <si>
    <r>
      <t>一般社団法人 環境共創イニシアチブ（以下「ＳＩＩ」という。）より公募があった「省エネルギー投資促進に向けた支援補助金（省エネルギー投資促進支援補助事業のうち住宅・ビルの革新的省エネルギー技術導入促進事業）（ネット・ゼロ・エネルギー・ビル実証事業）に申請する「</t>
    </r>
    <r>
      <rPr>
        <sz val="11"/>
        <color rgb="FFFF0000"/>
        <rFont val="ＭＳ Ｐ明朝"/>
        <family val="1"/>
        <charset val="128"/>
      </rPr>
      <t>○○○○○○○○○○○ＺＥＢ化事業</t>
    </r>
    <r>
      <rPr>
        <sz val="11"/>
        <rFont val="ＭＳ Ｐ明朝"/>
        <family val="1"/>
        <charset val="128"/>
      </rPr>
      <t>」の補助事業に関し、当該建物の区分所有者である</t>
    </r>
    <r>
      <rPr>
        <sz val="11"/>
        <color rgb="FFFF0000"/>
        <rFont val="ＭＳ Ｐ明朝"/>
        <family val="1"/>
        <charset val="128"/>
      </rPr>
      <t>○○○○○○</t>
    </r>
    <r>
      <rPr>
        <sz val="11"/>
        <rFont val="ＭＳ Ｐ明朝"/>
        <family val="1"/>
        <charset val="128"/>
      </rPr>
      <t>（以下「委任者」という。）は区分所有法に規定される（管理者・管理組合法人）である</t>
    </r>
    <r>
      <rPr>
        <sz val="11"/>
        <color rgb="FFFF0000"/>
        <rFont val="ＭＳ Ｐ明朝"/>
        <family val="1"/>
        <charset val="128"/>
      </rPr>
      <t>○○○○○○</t>
    </r>
    <r>
      <rPr>
        <sz val="11"/>
        <rFont val="ＭＳ Ｐ明朝"/>
        <family val="1"/>
        <charset val="128"/>
      </rPr>
      <t>（以下「受任者」という。）を申請者として専任することに同意し、今後の補助事業の遂行にかかわる一切の業務について委任者は受任者に委任するものとする。　</t>
    </r>
    <rPh sb="144" eb="146">
      <t>ジギョウ</t>
    </rPh>
    <phoneticPr fontId="13"/>
  </si>
  <si>
    <t>　　(4) その他当法人が指示する書面</t>
    <rPh sb="8" eb="9">
      <t>タ</t>
    </rPh>
    <rPh sb="9" eb="12">
      <t>トウホウジン</t>
    </rPh>
    <rPh sb="13" eb="15">
      <t>シジ</t>
    </rPh>
    <rPh sb="17" eb="19">
      <t>ショメン</t>
    </rPh>
    <phoneticPr fontId="13"/>
  </si>
  <si>
    <t>４月</t>
    <rPh sb="1" eb="2">
      <t>ガツ</t>
    </rPh>
    <phoneticPr fontId="13"/>
  </si>
  <si>
    <t>５月</t>
  </si>
  <si>
    <t>６月</t>
  </si>
  <si>
    <t>７月</t>
  </si>
  <si>
    <t>補助熱源利用給湯システム</t>
    <rPh sb="0" eb="2">
      <t>ホジョ</t>
    </rPh>
    <rPh sb="2" eb="4">
      <t>ネツゲン</t>
    </rPh>
    <rPh sb="4" eb="6">
      <t>リヨウ</t>
    </rPh>
    <rPh sb="6" eb="8">
      <t>キュウトウ</t>
    </rPh>
    <phoneticPr fontId="13"/>
  </si>
  <si>
    <r>
      <t>ＣＯ</t>
    </r>
    <r>
      <rPr>
        <vertAlign val="subscript"/>
        <sz val="8"/>
        <color indexed="8"/>
        <rFont val="ＭＳ Ｐゴシック"/>
        <family val="3"/>
        <charset val="128"/>
      </rPr>
      <t>2</t>
    </r>
    <r>
      <rPr>
        <sz val="8"/>
        <color indexed="8"/>
        <rFont val="ＭＳ Ｐゴシック"/>
        <family val="3"/>
        <charset val="128"/>
      </rPr>
      <t>制御</t>
    </r>
    <rPh sb="3" eb="5">
      <t>セイギョ</t>
    </rPh>
    <phoneticPr fontId="13"/>
  </si>
  <si>
    <t>補助熱源利用空調システム</t>
    <rPh sb="0" eb="2">
      <t>ホジョ</t>
    </rPh>
    <rPh sb="2" eb="4">
      <t>ネツゲン</t>
    </rPh>
    <rPh sb="4" eb="6">
      <t>リヨウ</t>
    </rPh>
    <rPh sb="6" eb="8">
      <t>クウチョウ</t>
    </rPh>
    <phoneticPr fontId="13"/>
  </si>
  <si>
    <t>ディーゼルエンジン</t>
    <phoneticPr fontId="13"/>
  </si>
  <si>
    <t>　</t>
  </si>
  <si>
    <t>第一次トップランナー変圧器</t>
    <rPh sb="0" eb="1">
      <t>ダイ</t>
    </rPh>
    <rPh sb="1" eb="3">
      <t>イチジ</t>
    </rPh>
    <rPh sb="10" eb="13">
      <t>ヘンアツキ</t>
    </rPh>
    <phoneticPr fontId="13"/>
  </si>
  <si>
    <t>日射遮蔽</t>
    <rPh sb="0" eb="2">
      <t>ニッシャ</t>
    </rPh>
    <rPh sb="2" eb="4">
      <t>シャヘイ</t>
    </rPh>
    <phoneticPr fontId="13"/>
  </si>
  <si>
    <t>パッシブ利用＿通風</t>
    <rPh sb="4" eb="6">
      <t>リヨウ</t>
    </rPh>
    <rPh sb="7" eb="9">
      <t>ツウフウ</t>
    </rPh>
    <phoneticPr fontId="13"/>
  </si>
  <si>
    <t>パッシブ利用＿採光</t>
    <rPh sb="4" eb="6">
      <t>リヨウ</t>
    </rPh>
    <rPh sb="7" eb="9">
      <t>サイコウ</t>
    </rPh>
    <phoneticPr fontId="13"/>
  </si>
  <si>
    <t>その他実施上の
留意事項</t>
    <rPh sb="2" eb="3">
      <t>タ</t>
    </rPh>
    <rPh sb="3" eb="5">
      <t>ジッシ</t>
    </rPh>
    <rPh sb="5" eb="6">
      <t>ジョウ</t>
    </rPh>
    <rPh sb="8" eb="10">
      <t>リュウイ</t>
    </rPh>
    <rPh sb="10" eb="12">
      <t>ジコウ</t>
    </rPh>
    <phoneticPr fontId="13"/>
  </si>
  <si>
    <t>相</t>
    <rPh sb="0" eb="1">
      <t>ソウ</t>
    </rPh>
    <phoneticPr fontId="13"/>
  </si>
  <si>
    <t>線</t>
    <rPh sb="0" eb="1">
      <t>セン</t>
    </rPh>
    <phoneticPr fontId="13"/>
  </si>
  <si>
    <t>高性能保温材＿管路</t>
    <rPh sb="0" eb="3">
      <t>コウセイノウ</t>
    </rPh>
    <rPh sb="3" eb="6">
      <t>ホオンザイ</t>
    </rPh>
    <rPh sb="7" eb="9">
      <t>カンロ</t>
    </rPh>
    <phoneticPr fontId="13"/>
  </si>
  <si>
    <t>発電</t>
    <rPh sb="0" eb="2">
      <t>ハツデン</t>
    </rPh>
    <phoneticPr fontId="13"/>
  </si>
  <si>
    <t>熱利用</t>
    <rPh sb="0" eb="3">
      <t>ネツリヨウ</t>
    </rPh>
    <phoneticPr fontId="13"/>
  </si>
  <si>
    <t>補助事業に
要する経費</t>
    <rPh sb="0" eb="2">
      <t>ホジョ</t>
    </rPh>
    <rPh sb="2" eb="4">
      <t>ジギョウ</t>
    </rPh>
    <rPh sb="9" eb="10">
      <t>ヘ</t>
    </rPh>
    <rPh sb="10" eb="11">
      <t>ヒ</t>
    </rPh>
    <phoneticPr fontId="13"/>
  </si>
  <si>
    <t>商業登記簿謄本(履歴事項全部証明書)</t>
    <rPh sb="8" eb="10">
      <t>リレキ</t>
    </rPh>
    <rPh sb="10" eb="12">
      <t>ジコウ</t>
    </rPh>
    <rPh sb="12" eb="14">
      <t>ゼンブ</t>
    </rPh>
    <rPh sb="14" eb="17">
      <t>ショウメイショ</t>
    </rPh>
    <phoneticPr fontId="13"/>
  </si>
  <si>
    <t>財務諸表・決算短信等</t>
    <rPh sb="0" eb="2">
      <t>ザイム</t>
    </rPh>
    <rPh sb="2" eb="4">
      <t>ショヒョウ</t>
    </rPh>
    <rPh sb="5" eb="7">
      <t>ケッサン</t>
    </rPh>
    <rPh sb="7" eb="9">
      <t>タンシン</t>
    </rPh>
    <rPh sb="9" eb="10">
      <t>トウ</t>
    </rPh>
    <phoneticPr fontId="13"/>
  </si>
  <si>
    <t>直近3年分の財務諸表(上場企業は期末の決算短信)を添付していますか</t>
    <rPh sb="0" eb="2">
      <t>チョッキン</t>
    </rPh>
    <rPh sb="3" eb="5">
      <t>ネンブン</t>
    </rPh>
    <rPh sb="6" eb="8">
      <t>ザイム</t>
    </rPh>
    <rPh sb="8" eb="10">
      <t>ショヒョウ</t>
    </rPh>
    <rPh sb="11" eb="13">
      <t>ジョウジョウ</t>
    </rPh>
    <rPh sb="13" eb="15">
      <t>キギョウ</t>
    </rPh>
    <rPh sb="16" eb="18">
      <t>キマツ</t>
    </rPh>
    <rPh sb="19" eb="21">
      <t>ケッサン</t>
    </rPh>
    <rPh sb="21" eb="23">
      <t>タンシン</t>
    </rPh>
    <phoneticPr fontId="13"/>
  </si>
  <si>
    <t>既存建築物の場合、発行から3カ月以内の原本を添付していますか</t>
    <rPh sb="0" eb="2">
      <t>キゾン</t>
    </rPh>
    <rPh sb="2" eb="5">
      <t>ケンチクブツ</t>
    </rPh>
    <rPh sb="6" eb="8">
      <t>バアイ</t>
    </rPh>
    <rPh sb="9" eb="11">
      <t>ハッコウ</t>
    </rPh>
    <rPh sb="15" eb="16">
      <t>ゲツ</t>
    </rPh>
    <rPh sb="16" eb="18">
      <t>イナイ</t>
    </rPh>
    <rPh sb="19" eb="21">
      <t>ゲンポン</t>
    </rPh>
    <phoneticPr fontId="13"/>
  </si>
  <si>
    <t>新築は「確認済証」に記載の面積と、既存建築物は登記簿に記載の面積と整合がとれてますか</t>
    <rPh sb="17" eb="19">
      <t>キゾン</t>
    </rPh>
    <rPh sb="19" eb="22">
      <t>ケンチクブツ</t>
    </rPh>
    <phoneticPr fontId="13"/>
  </si>
  <si>
    <t>既存建築物</t>
    <rPh sb="0" eb="2">
      <t>キゾン</t>
    </rPh>
    <rPh sb="2" eb="5">
      <t>ケンチクブツ</t>
    </rPh>
    <phoneticPr fontId="13"/>
  </si>
  <si>
    <t>断熱</t>
    <rPh sb="0" eb="2">
      <t>ダンネツ</t>
    </rPh>
    <phoneticPr fontId="13"/>
  </si>
  <si>
    <t>空調</t>
    <rPh sb="0" eb="2">
      <t>クウチョウ</t>
    </rPh>
    <phoneticPr fontId="13"/>
  </si>
  <si>
    <t>換気</t>
    <rPh sb="0" eb="2">
      <t>カンキ</t>
    </rPh>
    <phoneticPr fontId="13"/>
  </si>
  <si>
    <t>照明</t>
    <rPh sb="0" eb="2">
      <t>ショウメイ</t>
    </rPh>
    <phoneticPr fontId="13"/>
  </si>
  <si>
    <t>給湯</t>
    <rPh sb="0" eb="2">
      <t>キュウトウ</t>
    </rPh>
    <phoneticPr fontId="13"/>
  </si>
  <si>
    <t>昇降機</t>
    <rPh sb="0" eb="3">
      <t>ショウコウキ</t>
    </rPh>
    <phoneticPr fontId="13"/>
  </si>
  <si>
    <t>創エネ（PV）</t>
    <rPh sb="0" eb="1">
      <t>ソウ</t>
    </rPh>
    <phoneticPr fontId="13"/>
  </si>
  <si>
    <t>創エネ（その他）</t>
    <rPh sb="0" eb="1">
      <t>ソウ</t>
    </rPh>
    <rPh sb="6" eb="7">
      <t>タ</t>
    </rPh>
    <phoneticPr fontId="13"/>
  </si>
  <si>
    <t>コージェネ</t>
  </si>
  <si>
    <t>BEMS</t>
  </si>
  <si>
    <t>蓄電池</t>
    <rPh sb="0" eb="3">
      <t>チクデンチ</t>
    </rPh>
    <phoneticPr fontId="13"/>
  </si>
  <si>
    <t>その他</t>
    <rPh sb="2" eb="3">
      <t>タ</t>
    </rPh>
    <phoneticPr fontId="13"/>
  </si>
  <si>
    <t>空調</t>
    <rPh sb="0" eb="2">
      <t>クウチョウ</t>
    </rPh>
    <phoneticPr fontId="49"/>
  </si>
  <si>
    <t>換気</t>
    <rPh sb="0" eb="2">
      <t>カンキ</t>
    </rPh>
    <phoneticPr fontId="49"/>
  </si>
  <si>
    <t>照明</t>
    <rPh sb="0" eb="2">
      <t>ショウメイ</t>
    </rPh>
    <phoneticPr fontId="49"/>
  </si>
  <si>
    <t>給湯</t>
    <rPh sb="0" eb="2">
      <t>キュウトウ</t>
    </rPh>
    <phoneticPr fontId="49"/>
  </si>
  <si>
    <t>昇降機</t>
    <rPh sb="0" eb="3">
      <t>ショウコウキ</t>
    </rPh>
    <phoneticPr fontId="49"/>
  </si>
  <si>
    <t>創エネ</t>
    <rPh sb="0" eb="1">
      <t>ソウ</t>
    </rPh>
    <phoneticPr fontId="49"/>
  </si>
  <si>
    <t>基準値</t>
    <rPh sb="0" eb="3">
      <t>キジュンチ</t>
    </rPh>
    <phoneticPr fontId="49"/>
  </si>
  <si>
    <t>設計値</t>
    <rPh sb="0" eb="2">
      <t>セッケイ</t>
    </rPh>
    <rPh sb="2" eb="3">
      <t>チ</t>
    </rPh>
    <phoneticPr fontId="49"/>
  </si>
  <si>
    <t>　</t>
    <phoneticPr fontId="13"/>
  </si>
  <si>
    <t>区分所有に
係わる書類等</t>
    <rPh sb="0" eb="2">
      <t>クブン</t>
    </rPh>
    <rPh sb="2" eb="4">
      <t>ショユウ</t>
    </rPh>
    <rPh sb="6" eb="7">
      <t>カカ</t>
    </rPh>
    <rPh sb="9" eb="11">
      <t>ショルイ</t>
    </rPh>
    <rPh sb="11" eb="12">
      <t>トウ</t>
    </rPh>
    <phoneticPr fontId="13"/>
  </si>
  <si>
    <t>補助事業完了後、事業完了後１年間（新築、増築及び改築の建築物が補助対象の事業は２年間）のエネルギー使用状況と、ＺＥＢに資する技術の導入効果等を分析、自己評価して、「実施状況報告書」としてＳＩＩに提出しなければならないことを了承している。</t>
    <phoneticPr fontId="13"/>
  </si>
  <si>
    <t>交付規程（別紙）記載の暴力団排除に関する誓約事項について熟読し、理解の上、これに了承している。</t>
    <rPh sb="0" eb="2">
      <t>コウフ</t>
    </rPh>
    <rPh sb="2" eb="4">
      <t>キテイ</t>
    </rPh>
    <rPh sb="5" eb="7">
      <t>ベッシ</t>
    </rPh>
    <rPh sb="8" eb="10">
      <t>キサイ</t>
    </rPh>
    <rPh sb="11" eb="14">
      <t>ボウリョクダン</t>
    </rPh>
    <rPh sb="14" eb="16">
      <t>ハイジョ</t>
    </rPh>
    <rPh sb="17" eb="18">
      <t>カン</t>
    </rPh>
    <rPh sb="20" eb="22">
      <t>セイヤク</t>
    </rPh>
    <rPh sb="22" eb="24">
      <t>ジコウ</t>
    </rPh>
    <rPh sb="28" eb="30">
      <t>ジュクドク</t>
    </rPh>
    <rPh sb="32" eb="34">
      <t>リカイ</t>
    </rPh>
    <rPh sb="35" eb="36">
      <t>ウエ</t>
    </rPh>
    <rPh sb="40" eb="42">
      <t>リョウショウ</t>
    </rPh>
    <phoneticPr fontId="13"/>
  </si>
  <si>
    <t xml:space="preserve"> </t>
  </si>
  <si>
    <t xml:space="preserve"> </t>
    <phoneticPr fontId="13"/>
  </si>
  <si>
    <t>※複数年度事業の場合、初年度の補助対象経費は、全事業年度の補助対象経費の総額の１／３以上とすること</t>
    <phoneticPr fontId="1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</si>
  <si>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</si>
  <si>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</si>
  <si>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</si>
  <si>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</si>
  <si>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</si>
  <si>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</si>
  <si>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</si>
  <si>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</si>
  <si>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</si>
  <si>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</si>
  <si>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</si>
  <si>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</si>
  <si>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</si>
  <si>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</si>
  <si>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</si>
  <si>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</si>
  <si>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</si>
  <si>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</si>
  <si>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</si>
  <si>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</si>
  <si>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</si>
  <si>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</si>
  <si>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</si>
  <si>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</si>
  <si>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</si>
  <si>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</si>
  <si>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</si>
  <si>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</si>
  <si>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</si>
  <si>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</si>
  <si>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</si>
  <si>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</si>
  <si>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</si>
  <si>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</si>
  <si>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</si>
  <si>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</si>
  <si>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</si>
  <si>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</si>
  <si>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</si>
  <si>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</si>
  <si>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</si>
  <si>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</si>
  <si>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</si>
  <si>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</si>
  <si>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</si>
  <si>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</si>
  <si>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</si>
  <si>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--選択--</t>
  </si>
  <si>
    <t>－</t>
    <phoneticPr fontId="13"/>
  </si>
  <si>
    <t>○</t>
    <phoneticPr fontId="13"/>
  </si>
  <si>
    <t>申請者３</t>
    <rPh sb="0" eb="3">
      <t>シンセイシャ</t>
    </rPh>
    <phoneticPr fontId="13"/>
  </si>
  <si>
    <t>申請者２</t>
    <rPh sb="0" eb="3">
      <t>シンセイシャ</t>
    </rPh>
    <phoneticPr fontId="13"/>
  </si>
  <si>
    <t>あり</t>
    <phoneticPr fontId="13"/>
  </si>
  <si>
    <t>なし</t>
    <phoneticPr fontId="13"/>
  </si>
  <si>
    <t>--選択--</t>
    <phoneticPr fontId="13"/>
  </si>
  <si>
    <t>--選択--</t>
    <phoneticPr fontId="13"/>
  </si>
  <si>
    <r>
      <t>７．概略予算書（</t>
    </r>
    <r>
      <rPr>
        <b/>
        <sz val="14"/>
        <color rgb="FFFF0000"/>
        <rFont val="ＭＳ Ｐゴシック"/>
        <family val="3"/>
        <charset val="128"/>
      </rPr>
      <t>１年目</t>
    </r>
    <r>
      <rPr>
        <b/>
        <sz val="14"/>
        <rFont val="ＭＳ Ｐゴシック"/>
        <family val="3"/>
        <charset val="128"/>
      </rPr>
      <t>）</t>
    </r>
    <rPh sb="2" eb="4">
      <t>ガイリャク</t>
    </rPh>
    <rPh sb="4" eb="7">
      <t>ヨサンショ</t>
    </rPh>
    <rPh sb="9" eb="11">
      <t>ネンメ</t>
    </rPh>
    <phoneticPr fontId="13"/>
  </si>
  <si>
    <r>
      <t>７．概略予算書（</t>
    </r>
    <r>
      <rPr>
        <b/>
        <sz val="14"/>
        <color rgb="FFFF0000"/>
        <rFont val="ＭＳ Ｐゴシック"/>
        <family val="3"/>
        <charset val="128"/>
      </rPr>
      <t>２年目</t>
    </r>
    <r>
      <rPr>
        <b/>
        <sz val="14"/>
        <rFont val="ＭＳ Ｐゴシック"/>
        <family val="3"/>
        <charset val="128"/>
      </rPr>
      <t>）</t>
    </r>
    <rPh sb="2" eb="4">
      <t>ガイリャク</t>
    </rPh>
    <rPh sb="4" eb="7">
      <t>ヨサンショ</t>
    </rPh>
    <rPh sb="9" eb="11">
      <t>ネンメ</t>
    </rPh>
    <phoneticPr fontId="13"/>
  </si>
  <si>
    <r>
      <t>７．概略予算書（</t>
    </r>
    <r>
      <rPr>
        <b/>
        <sz val="14"/>
        <color rgb="FFFF0000"/>
        <rFont val="ＭＳ Ｐゴシック"/>
        <family val="3"/>
        <charset val="128"/>
      </rPr>
      <t>３年目</t>
    </r>
    <r>
      <rPr>
        <b/>
        <sz val="14"/>
        <rFont val="ＭＳ Ｐゴシック"/>
        <family val="3"/>
        <charset val="128"/>
      </rPr>
      <t>）</t>
    </r>
    <rPh sb="2" eb="4">
      <t>ガイリャク</t>
    </rPh>
    <rPh sb="4" eb="7">
      <t>ヨサンショ</t>
    </rPh>
    <rPh sb="9" eb="11">
      <t>ネンメ</t>
    </rPh>
    <phoneticPr fontId="13"/>
  </si>
  <si>
    <t>（○○○銀行）</t>
    <rPh sb="4" eb="6">
      <t>ギンコウ</t>
    </rPh>
    <phoneticPr fontId="13"/>
  </si>
  <si>
    <t>--選択・入力--</t>
    <rPh sb="5" eb="7">
      <t>ニュウリョク</t>
    </rPh>
    <phoneticPr fontId="13"/>
  </si>
  <si>
    <t>--選択--</t>
    <rPh sb="2" eb="4">
      <t>センタク</t>
    </rPh>
    <phoneticPr fontId="13"/>
  </si>
  <si>
    <r>
      <rPr>
        <b/>
        <sz val="12"/>
        <rFont val="ＭＳ Ｐゴシック"/>
        <family val="3"/>
        <charset val="128"/>
      </rPr>
      <t>❶</t>
    </r>
    <r>
      <rPr>
        <b/>
        <sz val="11"/>
        <rFont val="ＭＳ Ｐゴシック"/>
        <family val="3"/>
        <charset val="128"/>
      </rPr>
      <t>申請者概要</t>
    </r>
    <rPh sb="1" eb="3">
      <t>シンセイ</t>
    </rPh>
    <rPh sb="3" eb="4">
      <t>シャ</t>
    </rPh>
    <phoneticPr fontId="13"/>
  </si>
  <si>
    <r>
      <rPr>
        <b/>
        <sz val="12"/>
        <rFont val="HG創英角ｺﾞｼｯｸUB"/>
        <family val="3"/>
        <charset val="128"/>
      </rPr>
      <t>⓬</t>
    </r>
    <r>
      <rPr>
        <b/>
        <sz val="11"/>
        <rFont val="ＭＳ Ｐゴシック"/>
        <family val="3"/>
        <charset val="128"/>
      </rPr>
      <t>ＺＥＢ実現のコンセプト</t>
    </r>
    <rPh sb="4" eb="6">
      <t>ジツゲン</t>
    </rPh>
    <phoneticPr fontId="13"/>
  </si>
  <si>
    <r>
      <rPr>
        <b/>
        <sz val="12"/>
        <rFont val="ＭＳ Ｐゴシック"/>
        <family val="3"/>
        <charset val="128"/>
      </rPr>
      <t>➋</t>
    </r>
    <r>
      <rPr>
        <b/>
        <sz val="11"/>
        <rFont val="ＭＳ Ｐゴシック"/>
        <family val="3"/>
        <charset val="128"/>
      </rPr>
      <t>ＺＥＢプランナー</t>
    </r>
    <phoneticPr fontId="13"/>
  </si>
  <si>
    <r>
      <rPr>
        <b/>
        <sz val="12"/>
        <rFont val="ＭＳ Ｐゴシック"/>
        <family val="3"/>
        <charset val="128"/>
      </rPr>
      <t>➌</t>
    </r>
    <r>
      <rPr>
        <b/>
        <sz val="11"/>
        <rFont val="ＭＳ Ｐゴシック"/>
        <family val="3"/>
        <charset val="128"/>
      </rPr>
      <t>ＺＥＢ設計者</t>
    </r>
    <rPh sb="4" eb="7">
      <t>セッケイシャ</t>
    </rPh>
    <phoneticPr fontId="13"/>
  </si>
  <si>
    <r>
      <rPr>
        <b/>
        <sz val="12"/>
        <rFont val="ＭＳ Ｐゴシック"/>
        <family val="3"/>
        <charset val="128"/>
      </rPr>
      <t>➍</t>
    </r>
    <r>
      <rPr>
        <b/>
        <sz val="11"/>
        <rFont val="ＭＳ Ｐゴシック"/>
        <family val="3"/>
        <charset val="128"/>
      </rPr>
      <t>建物概要</t>
    </r>
    <rPh sb="1" eb="3">
      <t>タテモノ</t>
    </rPh>
    <rPh sb="3" eb="5">
      <t>ガイヨウ</t>
    </rPh>
    <phoneticPr fontId="13"/>
  </si>
  <si>
    <r>
      <rPr>
        <b/>
        <sz val="12"/>
        <rFont val="HG創英角ｺﾞｼｯｸUB"/>
        <family val="3"/>
        <charset val="128"/>
      </rPr>
      <t>⓭</t>
    </r>
    <r>
      <rPr>
        <b/>
        <sz val="11"/>
        <rFont val="ＭＳ Ｐゴシック"/>
        <family val="3"/>
        <charset val="128"/>
      </rPr>
      <t>ＺＥＢの実現に資する省エネ技術</t>
    </r>
    <rPh sb="5" eb="7">
      <t>ジツゲン</t>
    </rPh>
    <rPh sb="8" eb="9">
      <t>シ</t>
    </rPh>
    <rPh sb="11" eb="12">
      <t>ショウ</t>
    </rPh>
    <rPh sb="14" eb="16">
      <t>ギジュツ</t>
    </rPh>
    <phoneticPr fontId="13"/>
  </si>
  <si>
    <r>
      <rPr>
        <b/>
        <sz val="12"/>
        <rFont val="ＭＳ Ｐゴシック"/>
        <family val="3"/>
        <charset val="128"/>
      </rPr>
      <t>➎</t>
    </r>
    <r>
      <rPr>
        <b/>
        <sz val="11"/>
        <rFont val="ＭＳ Ｐゴシック"/>
        <family val="3"/>
        <charset val="128"/>
      </rPr>
      <t>導入効果</t>
    </r>
    <rPh sb="1" eb="3">
      <t>ドウニュウ</t>
    </rPh>
    <rPh sb="3" eb="5">
      <t>コウカ</t>
    </rPh>
    <phoneticPr fontId="13"/>
  </si>
  <si>
    <r>
      <t>同上　原単位（(MJ/(m</t>
    </r>
    <r>
      <rPr>
        <vertAlign val="superscript"/>
        <sz val="11"/>
        <rFont val="ＭＳ Ｐゴシック"/>
        <family val="3"/>
        <charset val="128"/>
      </rPr>
      <t>2</t>
    </r>
    <r>
      <rPr>
        <sz val="11"/>
        <rFont val="ＭＳ Ｐゴシック"/>
        <family val="3"/>
        <charset val="128"/>
      </rPr>
      <t>・年))</t>
    </r>
    <rPh sb="0" eb="2">
      <t>ドウジョウ</t>
    </rPh>
    <rPh sb="3" eb="6">
      <t>ゲンタンイ</t>
    </rPh>
    <rPh sb="15" eb="16">
      <t>ネン</t>
    </rPh>
    <phoneticPr fontId="13"/>
  </si>
  <si>
    <r>
      <t>同上　原単位（(MJ/(m</t>
    </r>
    <r>
      <rPr>
        <b/>
        <vertAlign val="superscript"/>
        <sz val="11"/>
        <rFont val="ＭＳ Ｐゴシック"/>
        <family val="3"/>
        <charset val="128"/>
      </rPr>
      <t>2</t>
    </r>
    <r>
      <rPr>
        <b/>
        <sz val="11"/>
        <rFont val="ＭＳ Ｐゴシック"/>
        <family val="3"/>
        <charset val="128"/>
      </rPr>
      <t>・年))</t>
    </r>
    <rPh sb="0" eb="2">
      <t>ドウジョウ</t>
    </rPh>
    <rPh sb="3" eb="6">
      <t>ゲンタンイ</t>
    </rPh>
    <rPh sb="15" eb="16">
      <t>ネン</t>
    </rPh>
    <phoneticPr fontId="13"/>
  </si>
  <si>
    <r>
      <rPr>
        <b/>
        <sz val="12"/>
        <rFont val="ＭＳ Ｐゴシック"/>
        <family val="3"/>
        <charset val="128"/>
      </rPr>
      <t>➏</t>
    </r>
    <r>
      <rPr>
        <b/>
        <sz val="11"/>
        <rFont val="ＭＳ Ｐゴシック"/>
        <family val="3"/>
        <charset val="128"/>
      </rPr>
      <t>ＰＡＬ* 評価</t>
    </r>
    <rPh sb="6" eb="8">
      <t>ヒョウカ</t>
    </rPh>
    <phoneticPr fontId="13"/>
  </si>
  <si>
    <r>
      <t>(MJ/(m</t>
    </r>
    <r>
      <rPr>
        <vertAlign val="superscript"/>
        <sz val="11"/>
        <rFont val="ＭＳ Ｐゴシック"/>
        <family val="3"/>
        <charset val="128"/>
      </rPr>
      <t>2</t>
    </r>
    <r>
      <rPr>
        <sz val="11"/>
        <rFont val="ＭＳ Ｐゴシック"/>
        <family val="3"/>
        <charset val="128"/>
      </rPr>
      <t>・年)</t>
    </r>
    <rPh sb="8" eb="9">
      <t>ネン</t>
    </rPh>
    <phoneticPr fontId="13"/>
  </si>
  <si>
    <r>
      <rPr>
        <b/>
        <sz val="12"/>
        <rFont val="ＭＳ Ｐゴシック"/>
        <family val="3"/>
        <charset val="128"/>
      </rPr>
      <t>➑</t>
    </r>
    <r>
      <rPr>
        <b/>
        <sz val="11"/>
        <rFont val="ＭＳ Ｐゴシック"/>
        <family val="3"/>
        <charset val="128"/>
      </rPr>
      <t>事業費（全体）</t>
    </r>
    <rPh sb="1" eb="3">
      <t>ジギョウ</t>
    </rPh>
    <rPh sb="3" eb="4">
      <t>ヒ</t>
    </rPh>
    <rPh sb="5" eb="7">
      <t>ゼンタイ</t>
    </rPh>
    <phoneticPr fontId="13"/>
  </si>
  <si>
    <r>
      <t>同上　ｍ</t>
    </r>
    <r>
      <rPr>
        <vertAlign val="superscript"/>
        <sz val="11"/>
        <rFont val="ＭＳ Ｐゴシック"/>
        <family val="3"/>
        <charset val="128"/>
      </rPr>
      <t>2</t>
    </r>
    <r>
      <rPr>
        <sz val="11"/>
        <rFont val="ＭＳ Ｐゴシック"/>
        <family val="3"/>
        <charset val="128"/>
      </rPr>
      <t>単価
（円／m</t>
    </r>
    <r>
      <rPr>
        <vertAlign val="superscript"/>
        <sz val="11"/>
        <rFont val="ＭＳ Ｐゴシック"/>
        <family val="3"/>
        <charset val="128"/>
      </rPr>
      <t>2</t>
    </r>
    <r>
      <rPr>
        <sz val="11"/>
        <rFont val="ＭＳ Ｐゴシック"/>
        <family val="3"/>
        <charset val="128"/>
      </rPr>
      <t>）</t>
    </r>
    <rPh sb="0" eb="2">
      <t>ドウジョウ</t>
    </rPh>
    <rPh sb="5" eb="7">
      <t>タンカ</t>
    </rPh>
    <rPh sb="9" eb="10">
      <t>エン</t>
    </rPh>
    <phoneticPr fontId="13"/>
  </si>
  <si>
    <r>
      <rPr>
        <b/>
        <sz val="12"/>
        <rFont val="ＭＳ Ｐゴシック"/>
        <family val="3"/>
        <charset val="128"/>
      </rPr>
      <t>➒</t>
    </r>
    <r>
      <rPr>
        <b/>
        <sz val="11"/>
        <rFont val="ＭＳ Ｐゴシック"/>
        <family val="3"/>
        <charset val="128"/>
      </rPr>
      <t>費用対効果　　　　　　　　　　　　　　　　　　　　　　　　　　</t>
    </r>
    <rPh sb="1" eb="3">
      <t>ヒヨウ</t>
    </rPh>
    <rPh sb="3" eb="4">
      <t>タイ</t>
    </rPh>
    <rPh sb="4" eb="6">
      <t>コウカ</t>
    </rPh>
    <phoneticPr fontId="13"/>
  </si>
  <si>
    <r>
      <rPr>
        <b/>
        <sz val="12"/>
        <rFont val="ＭＳ Ｐゴシック"/>
        <family val="3"/>
        <charset val="128"/>
      </rPr>
      <t>➓</t>
    </r>
    <r>
      <rPr>
        <b/>
        <sz val="11"/>
        <rFont val="ＭＳ Ｐゴシック"/>
        <family val="3"/>
        <charset val="128"/>
      </rPr>
      <t>ＢＥＭＳ装置</t>
    </r>
    <rPh sb="5" eb="7">
      <t>ソウチ</t>
    </rPh>
    <phoneticPr fontId="13"/>
  </si>
  <si>
    <r>
      <rPr>
        <b/>
        <sz val="12"/>
        <rFont val="HG創英角ｺﾞｼｯｸUB"/>
        <family val="3"/>
        <charset val="128"/>
      </rPr>
      <t>⓫</t>
    </r>
    <r>
      <rPr>
        <b/>
        <sz val="11"/>
        <rFont val="ＭＳ Ｐゴシック"/>
        <family val="3"/>
        <charset val="128"/>
      </rPr>
      <t>システム制御技術</t>
    </r>
    <rPh sb="5" eb="7">
      <t>セイギョ</t>
    </rPh>
    <rPh sb="7" eb="9">
      <t>ギジュツ</t>
    </rPh>
    <phoneticPr fontId="13"/>
  </si>
  <si>
    <t>２年度事業</t>
    <rPh sb="1" eb="3">
      <t>ネンド</t>
    </rPh>
    <rPh sb="3" eb="5">
      <t>ジギョウ</t>
    </rPh>
    <phoneticPr fontId="13"/>
  </si>
  <si>
    <t>３年度事業</t>
    <rPh sb="1" eb="3">
      <t>ネンド</t>
    </rPh>
    <rPh sb="3" eb="5">
      <t>ジギョウ</t>
    </rPh>
    <phoneticPr fontId="13"/>
  </si>
  <si>
    <t>単年度事業</t>
    <rPh sb="0" eb="3">
      <t>タンネンド</t>
    </rPh>
    <rPh sb="3" eb="5">
      <t>ジギョウ</t>
    </rPh>
    <phoneticPr fontId="13"/>
  </si>
  <si>
    <t>--選択--</t>
    <rPh sb="1" eb="3">
      <t>センタク</t>
    </rPh>
    <phoneticPr fontId="13"/>
  </si>
  <si>
    <t>番号</t>
    <rPh sb="0" eb="2">
      <t>バンゴウ</t>
    </rPh>
    <phoneticPr fontId="13"/>
  </si>
  <si>
    <t>タスク_アンビエント照明</t>
    <rPh sb="10" eb="12">
      <t>ショウメイ</t>
    </rPh>
    <phoneticPr fontId="13"/>
  </si>
  <si>
    <t>平成２９年度　ネット･ゼロ･エネルギー･ビル（ＺＥＢ）実証事業</t>
    <phoneticPr fontId="13"/>
  </si>
  <si>
    <r>
      <rPr>
        <b/>
        <sz val="12"/>
        <color indexed="8"/>
        <rFont val="ＭＳ Ｐゴシック"/>
        <family val="3"/>
        <charset val="128"/>
      </rPr>
      <t>❶</t>
    </r>
    <r>
      <rPr>
        <b/>
        <sz val="11"/>
        <color indexed="8"/>
        <rFont val="ＭＳ Ｐゴシック"/>
        <family val="3"/>
        <charset val="128"/>
      </rPr>
      <t>申請者概要</t>
    </r>
    <rPh sb="1" eb="3">
      <t>シンセイ</t>
    </rPh>
    <rPh sb="3" eb="4">
      <t>シャ</t>
    </rPh>
    <phoneticPr fontId="13"/>
  </si>
  <si>
    <r>
      <rPr>
        <b/>
        <sz val="12"/>
        <color indexed="8"/>
        <rFont val="HG創英角ｺﾞｼｯｸUB"/>
        <family val="3"/>
        <charset val="128"/>
      </rPr>
      <t>⓬</t>
    </r>
    <r>
      <rPr>
        <b/>
        <sz val="11"/>
        <color indexed="8"/>
        <rFont val="ＭＳ Ｐゴシック"/>
        <family val="3"/>
        <charset val="128"/>
      </rPr>
      <t>ＺＥＢ実現のコンセプト</t>
    </r>
    <rPh sb="4" eb="6">
      <t>ジツゲン</t>
    </rPh>
    <phoneticPr fontId="13"/>
  </si>
  <si>
    <t>事業期間区分</t>
    <phoneticPr fontId="13"/>
  </si>
  <si>
    <t>単年度</t>
    <rPh sb="0" eb="3">
      <t>タンネンド</t>
    </rPh>
    <phoneticPr fontId="13"/>
  </si>
  <si>
    <t>（１）</t>
    <phoneticPr fontId="13"/>
  </si>
  <si>
    <t>・当該ビルは傾斜地に立地し、建物の北側を半地下として天然の断熱材で覆った。
・事務所用途の建物であり、「空調」用、「照明」用のエネルギー消費量が全体の70％強を占めている。</t>
    <rPh sb="1" eb="3">
      <t>トウガイ</t>
    </rPh>
    <rPh sb="6" eb="9">
      <t>ケイシャチ</t>
    </rPh>
    <rPh sb="10" eb="12">
      <t>リッチ</t>
    </rPh>
    <rPh sb="14" eb="16">
      <t>タテモノ</t>
    </rPh>
    <rPh sb="17" eb="19">
      <t>キタガワ</t>
    </rPh>
    <rPh sb="20" eb="21">
      <t>ハン</t>
    </rPh>
    <rPh sb="21" eb="23">
      <t>チカ</t>
    </rPh>
    <rPh sb="26" eb="28">
      <t>テンネン</t>
    </rPh>
    <rPh sb="29" eb="32">
      <t>ダンネツザイ</t>
    </rPh>
    <rPh sb="33" eb="34">
      <t>オオ</t>
    </rPh>
    <rPh sb="40" eb="42">
      <t>ジム</t>
    </rPh>
    <rPh sb="42" eb="43">
      <t>ショ</t>
    </rPh>
    <rPh sb="43" eb="45">
      <t>ヨウト</t>
    </rPh>
    <rPh sb="46" eb="48">
      <t>タテモノ</t>
    </rPh>
    <rPh sb="53" eb="55">
      <t>クウチョウ</t>
    </rPh>
    <rPh sb="56" eb="57">
      <t>ヨウ</t>
    </rPh>
    <rPh sb="59" eb="61">
      <t>ショウメイ</t>
    </rPh>
    <rPh sb="62" eb="63">
      <t>ヨウ</t>
    </rPh>
    <rPh sb="69" eb="72">
      <t>ショウヒリョウ</t>
    </rPh>
    <rPh sb="73" eb="75">
      <t>ゼンタイ</t>
    </rPh>
    <rPh sb="79" eb="80">
      <t>キョウ</t>
    </rPh>
    <rPh sb="81" eb="82">
      <t>シ</t>
    </rPh>
    <phoneticPr fontId="1"/>
  </si>
  <si>
    <t>○○○株式会社本社ビルＺＥＢ化事業</t>
    <rPh sb="3" eb="7">
      <t>カブシキガイシャ</t>
    </rPh>
    <rPh sb="7" eb="9">
      <t>ホンシャ</t>
    </rPh>
    <rPh sb="14" eb="15">
      <t>カ</t>
    </rPh>
    <rPh sb="15" eb="17">
      <t>ジギョウ</t>
    </rPh>
    <phoneticPr fontId="13"/>
  </si>
  <si>
    <t>○×△株式会社</t>
    <rPh sb="3" eb="7">
      <t>カブシキガイシャ</t>
    </rPh>
    <phoneticPr fontId="13"/>
  </si>
  <si>
    <r>
      <rPr>
        <b/>
        <sz val="12"/>
        <color indexed="8"/>
        <rFont val="ＭＳ Ｐゴシック"/>
        <family val="3"/>
        <charset val="128"/>
      </rPr>
      <t>➋</t>
    </r>
    <r>
      <rPr>
        <b/>
        <sz val="11"/>
        <color indexed="8"/>
        <rFont val="ＭＳ Ｐゴシック"/>
        <family val="3"/>
        <charset val="128"/>
      </rPr>
      <t>ＺＥＢプランナー</t>
    </r>
    <phoneticPr fontId="13"/>
  </si>
  <si>
    <t>株式会社○○○プラン</t>
    <phoneticPr fontId="13"/>
  </si>
  <si>
    <t>登録申請中</t>
    <rPh sb="0" eb="2">
      <t>トウロク</t>
    </rPh>
    <rPh sb="2" eb="5">
      <t>シンセイチュウ</t>
    </rPh>
    <phoneticPr fontId="13"/>
  </si>
  <si>
    <t>（２）</t>
    <phoneticPr fontId="13"/>
  </si>
  <si>
    <t>　○○○株式会社本社ビルのＺＥＢ化を実現するため、第一に外皮性能の強化や自然の採光や自然換気を活用したパッシブ建築設計により建物全体のエネルギー負荷低減を図る。
　第二に、こうした取組みだけで賄えないエネルギー負荷については、高効率の空調・照明・給湯設備を導入により、省エネルギーの徹底を図る。
　これらに加えて、太陽光発電設備を導入し、ＺＥＢ化を目指す。
　また、ＢＥＭＳの導入によりエネルギー消費実態を適切に把握・評価することで運用面での消費エネルギーの更なる削減に繫げる。
　快適環境を確保することによって、「知的生産性の向上」を期待している。
　また、温室効果ガス排出量を大幅に削減可能で、地球環境保全の観点からＣＳＲを果たす。</t>
    <rPh sb="16" eb="17">
      <t>カ</t>
    </rPh>
    <rPh sb="18" eb="20">
      <t>ジツゲン</t>
    </rPh>
    <rPh sb="25" eb="26">
      <t>ダイ</t>
    </rPh>
    <rPh sb="26" eb="27">
      <t>イチ</t>
    </rPh>
    <rPh sb="28" eb="30">
      <t>ガイヒ</t>
    </rPh>
    <rPh sb="30" eb="32">
      <t>セイノウ</t>
    </rPh>
    <rPh sb="33" eb="35">
      <t>キョウカ</t>
    </rPh>
    <rPh sb="36" eb="38">
      <t>シゼン</t>
    </rPh>
    <rPh sb="39" eb="41">
      <t>サイコウ</t>
    </rPh>
    <rPh sb="42" eb="44">
      <t>シゼン</t>
    </rPh>
    <rPh sb="44" eb="46">
      <t>カンキ</t>
    </rPh>
    <rPh sb="47" eb="49">
      <t>カツヨウ</t>
    </rPh>
    <rPh sb="55" eb="57">
      <t>ケンチク</t>
    </rPh>
    <rPh sb="57" eb="59">
      <t>セッケイ</t>
    </rPh>
    <rPh sb="62" eb="64">
      <t>タテモノ</t>
    </rPh>
    <rPh sb="64" eb="66">
      <t>ゼンタイ</t>
    </rPh>
    <rPh sb="72" eb="74">
      <t>フカ</t>
    </rPh>
    <rPh sb="74" eb="76">
      <t>テイゲン</t>
    </rPh>
    <rPh sb="77" eb="78">
      <t>ハカ</t>
    </rPh>
    <rPh sb="82" eb="84">
      <t>ダイニ</t>
    </rPh>
    <rPh sb="90" eb="92">
      <t>トリク</t>
    </rPh>
    <rPh sb="96" eb="97">
      <t>マカナ</t>
    </rPh>
    <rPh sb="105" eb="107">
      <t>フカ</t>
    </rPh>
    <rPh sb="113" eb="114">
      <t>コウ</t>
    </rPh>
    <rPh sb="114" eb="116">
      <t>コウリツ</t>
    </rPh>
    <rPh sb="117" eb="119">
      <t>クウチョウ</t>
    </rPh>
    <rPh sb="120" eb="122">
      <t>ショウメイ</t>
    </rPh>
    <rPh sb="123" eb="125">
      <t>キュウトウ</t>
    </rPh>
    <rPh sb="125" eb="127">
      <t>セツビ</t>
    </rPh>
    <rPh sb="128" eb="130">
      <t>ドウニュウ</t>
    </rPh>
    <rPh sb="134" eb="135">
      <t>ショウ</t>
    </rPh>
    <rPh sb="141" eb="143">
      <t>テッテイ</t>
    </rPh>
    <rPh sb="144" eb="145">
      <t>ハカ</t>
    </rPh>
    <rPh sb="153" eb="154">
      <t>クワ</t>
    </rPh>
    <rPh sb="157" eb="160">
      <t>タイヨウコウ</t>
    </rPh>
    <rPh sb="160" eb="162">
      <t>ハツデン</t>
    </rPh>
    <rPh sb="162" eb="164">
      <t>セツビ</t>
    </rPh>
    <rPh sb="165" eb="167">
      <t>ドウニュウ</t>
    </rPh>
    <rPh sb="172" eb="173">
      <t>カ</t>
    </rPh>
    <rPh sb="174" eb="176">
      <t>メザ</t>
    </rPh>
    <rPh sb="188" eb="190">
      <t>ドウニュウ</t>
    </rPh>
    <rPh sb="198" eb="200">
      <t>ショウヒ</t>
    </rPh>
    <rPh sb="200" eb="202">
      <t>ジッタイ</t>
    </rPh>
    <rPh sb="203" eb="205">
      <t>テキセツ</t>
    </rPh>
    <rPh sb="206" eb="208">
      <t>ハアク</t>
    </rPh>
    <rPh sb="209" eb="211">
      <t>ヒョウカ</t>
    </rPh>
    <rPh sb="216" eb="218">
      <t>ウンヨウ</t>
    </rPh>
    <rPh sb="218" eb="219">
      <t>メン</t>
    </rPh>
    <rPh sb="221" eb="223">
      <t>ショウヒ</t>
    </rPh>
    <rPh sb="229" eb="230">
      <t>サラ</t>
    </rPh>
    <rPh sb="232" eb="234">
      <t>サクゲン</t>
    </rPh>
    <rPh sb="235" eb="236">
      <t>ツナ</t>
    </rPh>
    <rPh sb="242" eb="244">
      <t>カイテキ</t>
    </rPh>
    <rPh sb="244" eb="246">
      <t>カンキョウ</t>
    </rPh>
    <rPh sb="247" eb="249">
      <t>カクホ</t>
    </rPh>
    <rPh sb="259" eb="261">
      <t>チテキ</t>
    </rPh>
    <rPh sb="261" eb="264">
      <t>セイサンセイ</t>
    </rPh>
    <rPh sb="265" eb="267">
      <t>コウジョウ</t>
    </rPh>
    <rPh sb="269" eb="271">
      <t>キタイ</t>
    </rPh>
    <rPh sb="281" eb="283">
      <t>オンシツ</t>
    </rPh>
    <rPh sb="283" eb="285">
      <t>コウカ</t>
    </rPh>
    <rPh sb="287" eb="289">
      <t>ハイシュツ</t>
    </rPh>
    <rPh sb="289" eb="290">
      <t>リョウ</t>
    </rPh>
    <rPh sb="291" eb="293">
      <t>オオハバ</t>
    </rPh>
    <rPh sb="294" eb="296">
      <t>サクゲン</t>
    </rPh>
    <rPh sb="296" eb="298">
      <t>カノウ</t>
    </rPh>
    <rPh sb="300" eb="302">
      <t>チキュウ</t>
    </rPh>
    <rPh sb="302" eb="304">
      <t>カンキョウ</t>
    </rPh>
    <rPh sb="304" eb="306">
      <t>ホゼン</t>
    </rPh>
    <rPh sb="307" eb="309">
      <t>カンテン</t>
    </rPh>
    <rPh sb="315" eb="316">
      <t>ハ</t>
    </rPh>
    <phoneticPr fontId="1"/>
  </si>
  <si>
    <r>
      <rPr>
        <b/>
        <sz val="12"/>
        <color indexed="8"/>
        <rFont val="ＭＳ Ｐゴシック"/>
        <family val="3"/>
        <charset val="128"/>
      </rPr>
      <t>➌</t>
    </r>
    <r>
      <rPr>
        <b/>
        <sz val="11"/>
        <color indexed="8"/>
        <rFont val="ＭＳ Ｐゴシック"/>
        <family val="3"/>
        <charset val="128"/>
      </rPr>
      <t>ＺＥＢ設計者</t>
    </r>
    <rPh sb="4" eb="7">
      <t>セッケイシャ</t>
    </rPh>
    <phoneticPr fontId="13"/>
  </si>
  <si>
    <t>△△工業株式会社</t>
    <rPh sb="2" eb="4">
      <t>コウギョウ</t>
    </rPh>
    <rPh sb="4" eb="6">
      <t>カブシキ</t>
    </rPh>
    <rPh sb="6" eb="8">
      <t>カイシャ</t>
    </rPh>
    <phoneticPr fontId="13"/>
  </si>
  <si>
    <r>
      <rPr>
        <b/>
        <sz val="12"/>
        <color indexed="8"/>
        <rFont val="ＭＳ Ｐゴシック"/>
        <family val="3"/>
        <charset val="128"/>
      </rPr>
      <t>➍</t>
    </r>
    <r>
      <rPr>
        <b/>
        <sz val="11"/>
        <color indexed="8"/>
        <rFont val="ＭＳ Ｐゴシック"/>
        <family val="3"/>
        <charset val="128"/>
      </rPr>
      <t>建物概要</t>
    </r>
    <rPh sb="1" eb="3">
      <t>タテモノ</t>
    </rPh>
    <rPh sb="3" eb="5">
      <t>ガイヨウ</t>
    </rPh>
    <phoneticPr fontId="13"/>
  </si>
  <si>
    <t>○○○株式会社本社ビルＺＥＢ化事業</t>
    <phoneticPr fontId="13"/>
  </si>
  <si>
    <t>㎡</t>
    <phoneticPr fontId="13"/>
  </si>
  <si>
    <t>〒</t>
    <phoneticPr fontId="13"/>
  </si>
  <si>
    <t>-</t>
    <phoneticPr fontId="13"/>
  </si>
  <si>
    <t>0000</t>
    <phoneticPr fontId="13"/>
  </si>
  <si>
    <t>階　　　数</t>
    <phoneticPr fontId="13"/>
  </si>
  <si>
    <t>東京都</t>
    <rPh sb="0" eb="3">
      <t>トウキョウト</t>
    </rPh>
    <phoneticPr fontId="13"/>
  </si>
  <si>
    <t>中央区</t>
    <rPh sb="0" eb="3">
      <t>チュウオウク</t>
    </rPh>
    <phoneticPr fontId="13"/>
  </si>
  <si>
    <r>
      <rPr>
        <b/>
        <sz val="12"/>
        <color indexed="8"/>
        <rFont val="HG創英角ｺﾞｼｯｸUB"/>
        <family val="3"/>
        <charset val="128"/>
      </rPr>
      <t>⓭</t>
    </r>
    <r>
      <rPr>
        <b/>
        <sz val="11"/>
        <color indexed="8"/>
        <rFont val="ＭＳ Ｐゴシック"/>
        <family val="3"/>
        <charset val="128"/>
      </rPr>
      <t>ＺＥＢの実現に資する省エネ技術</t>
    </r>
    <rPh sb="5" eb="7">
      <t>ジツゲン</t>
    </rPh>
    <rPh sb="8" eb="9">
      <t>シ</t>
    </rPh>
    <rPh sb="11" eb="12">
      <t>ショウ</t>
    </rPh>
    <rPh sb="14" eb="16">
      <t>ギジュツ</t>
    </rPh>
    <phoneticPr fontId="13"/>
  </si>
  <si>
    <t>○○町○○丁目○番○号</t>
    <rPh sb="2" eb="3">
      <t>チョウ</t>
    </rPh>
    <phoneticPr fontId="13"/>
  </si>
  <si>
    <t>なし</t>
    <phoneticPr fontId="13"/>
  </si>
  <si>
    <t>%</t>
    <phoneticPr fontId="13"/>
  </si>
  <si>
    <t>（３）</t>
    <phoneticPr fontId="13"/>
  </si>
  <si>
    <t>①</t>
    <phoneticPr fontId="13"/>
  </si>
  <si>
    <t>・傾斜地に立地。1階北側を半地下化</t>
    <rPh sb="1" eb="4">
      <t>ケイシャチ</t>
    </rPh>
    <rPh sb="5" eb="7">
      <t>リッチ</t>
    </rPh>
    <rPh sb="9" eb="10">
      <t>カイ</t>
    </rPh>
    <rPh sb="10" eb="12">
      <t>キタガワ</t>
    </rPh>
    <rPh sb="13" eb="14">
      <t>ハン</t>
    </rPh>
    <rPh sb="14" eb="16">
      <t>チカ</t>
    </rPh>
    <rPh sb="16" eb="17">
      <t>カ</t>
    </rPh>
    <phoneticPr fontId="13"/>
  </si>
  <si>
    <t>×</t>
    <phoneticPr fontId="13"/>
  </si>
  <si>
    <r>
      <rPr>
        <b/>
        <sz val="12"/>
        <color indexed="8"/>
        <rFont val="ＭＳ Ｐゴシック"/>
        <family val="3"/>
        <charset val="128"/>
      </rPr>
      <t>➎</t>
    </r>
    <r>
      <rPr>
        <b/>
        <sz val="11"/>
        <color indexed="8"/>
        <rFont val="ＭＳ Ｐゴシック"/>
        <family val="3"/>
        <charset val="128"/>
      </rPr>
      <t>導入効果</t>
    </r>
    <rPh sb="1" eb="3">
      <t>ドウニュウ</t>
    </rPh>
    <rPh sb="3" eb="5">
      <t>コウカ</t>
    </rPh>
    <phoneticPr fontId="13"/>
  </si>
  <si>
    <t>太陽光パネル、屋上緑化、他</t>
    <rPh sb="0" eb="3">
      <t>タイヨウコウ</t>
    </rPh>
    <rPh sb="7" eb="9">
      <t>オクジョウ</t>
    </rPh>
    <rPh sb="9" eb="11">
      <t>リョッカ</t>
    </rPh>
    <rPh sb="12" eb="13">
      <t>タ</t>
    </rPh>
    <phoneticPr fontId="13"/>
  </si>
  <si>
    <r>
      <t>・屋上に太陽光パネルを設置（500 m</t>
    </r>
    <r>
      <rPr>
        <b/>
        <vertAlign val="superscript"/>
        <sz val="11"/>
        <color rgb="FFFF0000"/>
        <rFont val="ＭＳ Ｐゴシック"/>
        <family val="3"/>
        <charset val="128"/>
      </rPr>
      <t>2</t>
    </r>
    <r>
      <rPr>
        <b/>
        <sz val="11"/>
        <color rgb="FFFF0000"/>
        <rFont val="ＭＳ Ｐゴシック"/>
        <family val="3"/>
        <charset val="128"/>
      </rPr>
      <t>)。設備機器（変圧器、空調屋外機等)等を除く部分を緑化(500ｍ</t>
    </r>
    <r>
      <rPr>
        <b/>
        <vertAlign val="superscript"/>
        <sz val="11"/>
        <color rgb="FFFF0000"/>
        <rFont val="ＭＳ Ｐゴシック"/>
        <family val="3"/>
        <charset val="128"/>
      </rPr>
      <t>2</t>
    </r>
    <r>
      <rPr>
        <b/>
        <sz val="11"/>
        <color rgb="FFFF0000"/>
        <rFont val="ＭＳ Ｐゴシック"/>
        <family val="3"/>
        <charset val="128"/>
      </rPr>
      <t>）</t>
    </r>
    <rPh sb="1" eb="3">
      <t>オクジョウ</t>
    </rPh>
    <rPh sb="4" eb="7">
      <t>タイヨウコウ</t>
    </rPh>
    <rPh sb="11" eb="13">
      <t>セッチ</t>
    </rPh>
    <rPh sb="22" eb="24">
      <t>セツビ</t>
    </rPh>
    <rPh sb="24" eb="26">
      <t>キキ</t>
    </rPh>
    <rPh sb="27" eb="30">
      <t>ヘンアツキ</t>
    </rPh>
    <rPh sb="31" eb="33">
      <t>クウチョウ</t>
    </rPh>
    <rPh sb="33" eb="35">
      <t>オクガイ</t>
    </rPh>
    <rPh sb="35" eb="36">
      <t>キ</t>
    </rPh>
    <rPh sb="36" eb="37">
      <t>トウ</t>
    </rPh>
    <rPh sb="38" eb="39">
      <t>トウ</t>
    </rPh>
    <rPh sb="40" eb="41">
      <t>ノゾ</t>
    </rPh>
    <rPh sb="42" eb="44">
      <t>ブブン</t>
    </rPh>
    <rPh sb="45" eb="47">
      <t>リョッカ</t>
    </rPh>
    <phoneticPr fontId="13"/>
  </si>
  <si>
    <t>②</t>
    <phoneticPr fontId="13"/>
  </si>
  <si>
    <t>・グラスウール断熱材、24K、熱伝導率λ=0.038 W/(m・K)、厚み： 50mm</t>
    <rPh sb="7" eb="10">
      <t>ダンネツザイ</t>
    </rPh>
    <rPh sb="15" eb="16">
      <t>ネツ</t>
    </rPh>
    <rPh sb="16" eb="19">
      <t>デンドウリツ</t>
    </rPh>
    <rPh sb="35" eb="36">
      <t>アツ</t>
    </rPh>
    <phoneticPr fontId="13"/>
  </si>
  <si>
    <t>○</t>
  </si>
  <si>
    <t>ＢＥＩ</t>
    <phoneticPr fontId="13"/>
  </si>
  <si>
    <t>・グラスウール断熱材、24K、熱伝導率λ=0.038 W/(m・K)、厚み： 100mm</t>
    <phoneticPr fontId="13"/>
  </si>
  <si>
    <t>( % )</t>
    <phoneticPr fontId="13"/>
  </si>
  <si>
    <t>③</t>
    <phoneticPr fontId="13"/>
  </si>
  <si>
    <r>
      <t>・E6+A8+F6 （Ｎ・Ｅ・Ｓ・Ｗ面共）、熱貫流率 U=2.30W/(m</t>
    </r>
    <r>
      <rPr>
        <b/>
        <vertAlign val="superscript"/>
        <sz val="11"/>
        <color rgb="FFFF0000"/>
        <rFont val="ＭＳ Ｐゴシック"/>
        <family val="3"/>
        <charset val="128"/>
      </rPr>
      <t>2</t>
    </r>
    <r>
      <rPr>
        <b/>
        <sz val="11"/>
        <color rgb="FFFF0000"/>
        <rFont val="ＭＳ Ｐゴシック"/>
        <family val="3"/>
        <charset val="128"/>
      </rPr>
      <t>・Ｋ)、日射熱取得率 : 0.313</t>
    </r>
    <rPh sb="18" eb="19">
      <t>メン</t>
    </rPh>
    <rPh sb="19" eb="20">
      <t>トモ</t>
    </rPh>
    <rPh sb="22" eb="23">
      <t>ネツ</t>
    </rPh>
    <rPh sb="23" eb="25">
      <t>カンリュウ</t>
    </rPh>
    <rPh sb="25" eb="26">
      <t>リツ</t>
    </rPh>
    <rPh sb="42" eb="44">
      <t>ニッシャ</t>
    </rPh>
    <rPh sb="44" eb="45">
      <t>ネツ</t>
    </rPh>
    <rPh sb="45" eb="48">
      <t>シュトクリツ</t>
    </rPh>
    <phoneticPr fontId="13"/>
  </si>
  <si>
    <t>④</t>
    <phoneticPr fontId="13"/>
  </si>
  <si>
    <t>ルーバー（太陽追尾型）</t>
    <rPh sb="5" eb="7">
      <t>タイヨウ</t>
    </rPh>
    <rPh sb="7" eb="9">
      <t>ツイビ</t>
    </rPh>
    <rPh sb="9" eb="10">
      <t>カタ</t>
    </rPh>
    <phoneticPr fontId="13"/>
  </si>
  <si>
    <t>・南面2～4階、　太陽光追尾可動型アルミ製ルーバー、350ｍｍ＊2400ｍｍ＊500ｍｍ出(各階6段)　</t>
    <rPh sb="1" eb="3">
      <t>ナンメン</t>
    </rPh>
    <rPh sb="6" eb="7">
      <t>カイ</t>
    </rPh>
    <rPh sb="9" eb="12">
      <t>タイヨウコウ</t>
    </rPh>
    <rPh sb="12" eb="14">
      <t>ツイビ</t>
    </rPh>
    <rPh sb="14" eb="16">
      <t>カドウ</t>
    </rPh>
    <rPh sb="16" eb="17">
      <t>ガタ</t>
    </rPh>
    <rPh sb="20" eb="21">
      <t>セイ</t>
    </rPh>
    <rPh sb="44" eb="45">
      <t>デ</t>
    </rPh>
    <rPh sb="46" eb="48">
      <t>カクカイ</t>
    </rPh>
    <rPh sb="49" eb="50">
      <t>ダン</t>
    </rPh>
    <phoneticPr fontId="13"/>
  </si>
  <si>
    <t>⑤</t>
    <phoneticPr fontId="13"/>
  </si>
  <si>
    <t>パッシブ利用（通風）</t>
    <rPh sb="4" eb="6">
      <t>リヨウ</t>
    </rPh>
    <rPh sb="7" eb="9">
      <t>ツウフウ</t>
    </rPh>
    <phoneticPr fontId="13"/>
  </si>
  <si>
    <t>・アルミ製電動式自動換気窓　4階8ケ所、塔屋6ケ所</t>
    <rPh sb="4" eb="5">
      <t>セイ</t>
    </rPh>
    <rPh sb="5" eb="8">
      <t>デンドウシキ</t>
    </rPh>
    <rPh sb="8" eb="10">
      <t>ジドウ</t>
    </rPh>
    <rPh sb="10" eb="12">
      <t>カンキ</t>
    </rPh>
    <rPh sb="12" eb="13">
      <t>マド</t>
    </rPh>
    <rPh sb="15" eb="16">
      <t>カイ</t>
    </rPh>
    <rPh sb="18" eb="19">
      <t>ショ</t>
    </rPh>
    <rPh sb="20" eb="21">
      <t>トウ</t>
    </rPh>
    <rPh sb="21" eb="22">
      <t>ヤ</t>
    </rPh>
    <rPh sb="23" eb="25">
      <t>カショ</t>
    </rPh>
    <phoneticPr fontId="13"/>
  </si>
  <si>
    <t>⑥</t>
    <phoneticPr fontId="13"/>
  </si>
  <si>
    <t>パッシブ利用（採光）</t>
    <rPh sb="4" eb="6">
      <t>リヨウ</t>
    </rPh>
    <rPh sb="7" eb="9">
      <t>サイコウ</t>
    </rPh>
    <phoneticPr fontId="13"/>
  </si>
  <si>
    <r>
      <t>・壁紙の表面に特殊な加工を施したクロス（商品名：○○○○○）、全943m</t>
    </r>
    <r>
      <rPr>
        <b/>
        <vertAlign val="superscript"/>
        <sz val="11"/>
        <color rgb="FFFF0000"/>
        <rFont val="ＭＳ Ｐゴシック"/>
        <family val="3"/>
        <charset val="128"/>
      </rPr>
      <t>2</t>
    </r>
    <rPh sb="1" eb="3">
      <t>カベガミ</t>
    </rPh>
    <rPh sb="4" eb="6">
      <t>ヒョウメン</t>
    </rPh>
    <rPh sb="7" eb="9">
      <t>トクシュ</t>
    </rPh>
    <rPh sb="10" eb="12">
      <t>カコウ</t>
    </rPh>
    <rPh sb="13" eb="14">
      <t>ホドコ</t>
    </rPh>
    <rPh sb="20" eb="23">
      <t>ショウヒンメイ</t>
    </rPh>
    <rPh sb="31" eb="32">
      <t>ゼン</t>
    </rPh>
    <phoneticPr fontId="13"/>
  </si>
  <si>
    <t>・高拡散反射フィルム貼プラスターボード9.5ｔ * 3ケ所　</t>
    <rPh sb="1" eb="2">
      <t>コウ</t>
    </rPh>
    <rPh sb="2" eb="4">
      <t>カクサン</t>
    </rPh>
    <rPh sb="4" eb="6">
      <t>ハンシャ</t>
    </rPh>
    <rPh sb="10" eb="11">
      <t>ハ</t>
    </rPh>
    <rPh sb="28" eb="29">
      <t>ショ</t>
    </rPh>
    <phoneticPr fontId="13"/>
  </si>
  <si>
    <t>　　　 コージェネ</t>
    <phoneticPr fontId="13"/>
  </si>
  <si>
    <t>-</t>
    <phoneticPr fontId="13"/>
  </si>
  <si>
    <t>ＰＶ</t>
    <phoneticPr fontId="13"/>
  </si>
  <si>
    <t>（４）</t>
    <phoneticPr fontId="13"/>
  </si>
  <si>
    <t>①</t>
    <phoneticPr fontId="13"/>
  </si>
  <si>
    <t>・防災用、防犯用や企業にとって重要な機器等を除き24:00～6:00間のコンセント回路をＯＦＦ</t>
    <rPh sb="1" eb="3">
      <t>ボウサイ</t>
    </rPh>
    <rPh sb="3" eb="4">
      <t>ヨウ</t>
    </rPh>
    <rPh sb="5" eb="7">
      <t>ボウハン</t>
    </rPh>
    <rPh sb="7" eb="8">
      <t>ヨウ</t>
    </rPh>
    <rPh sb="9" eb="11">
      <t>キギョウ</t>
    </rPh>
    <rPh sb="15" eb="17">
      <t>ジュウヨウ</t>
    </rPh>
    <rPh sb="18" eb="20">
      <t>キキ</t>
    </rPh>
    <rPh sb="20" eb="21">
      <t>トウ</t>
    </rPh>
    <rPh sb="22" eb="23">
      <t>ノゾ</t>
    </rPh>
    <rPh sb="34" eb="35">
      <t>カン</t>
    </rPh>
    <rPh sb="41" eb="43">
      <t>カイロ</t>
    </rPh>
    <phoneticPr fontId="13"/>
  </si>
  <si>
    <t>×</t>
    <phoneticPr fontId="13"/>
  </si>
  <si>
    <r>
      <t>同上　原単位（(MJ/(m</t>
    </r>
    <r>
      <rPr>
        <vertAlign val="superscript"/>
        <sz val="11"/>
        <color indexed="8"/>
        <rFont val="ＭＳ Ｐゴシック"/>
        <family val="3"/>
        <charset val="128"/>
      </rPr>
      <t>2</t>
    </r>
    <r>
      <rPr>
        <sz val="11"/>
        <color indexed="8"/>
        <rFont val="ＭＳ Ｐゴシック"/>
        <family val="3"/>
        <charset val="128"/>
      </rPr>
      <t>・年))</t>
    </r>
    <rPh sb="0" eb="2">
      <t>ドウジョウ</t>
    </rPh>
    <rPh sb="3" eb="6">
      <t>ゲンタンイ</t>
    </rPh>
    <rPh sb="15" eb="16">
      <t>ネン</t>
    </rPh>
    <phoneticPr fontId="13"/>
  </si>
  <si>
    <t>-</t>
    <phoneticPr fontId="13"/>
  </si>
  <si>
    <t xml:space="preserve">（５）
</t>
    <phoneticPr fontId="13"/>
  </si>
  <si>
    <t>ⅰ</t>
    <phoneticPr fontId="13"/>
  </si>
  <si>
    <t>①</t>
    <phoneticPr fontId="13"/>
  </si>
  <si>
    <t>ビルマル（ＥＨＰ）</t>
  </si>
  <si>
    <r>
      <t>・冷房能力：95.0kW、暖房能力：106.0kW、定格COP</t>
    </r>
    <r>
      <rPr>
        <b/>
        <vertAlign val="subscript"/>
        <sz val="11"/>
        <color rgb="FFFF0000"/>
        <rFont val="ＭＳ Ｐゴシック"/>
        <family val="3"/>
        <charset val="128"/>
      </rPr>
      <t>c</t>
    </r>
    <r>
      <rPr>
        <b/>
        <sz val="11"/>
        <color rgb="FFFF0000"/>
        <rFont val="ＭＳ Ｐゴシック"/>
        <family val="3"/>
        <charset val="128"/>
      </rPr>
      <t>=3.62、定格COP</t>
    </r>
    <r>
      <rPr>
        <b/>
        <vertAlign val="subscript"/>
        <sz val="11"/>
        <color rgb="FFFF0000"/>
        <rFont val="ＭＳ Ｐゴシック"/>
        <family val="3"/>
        <charset val="128"/>
      </rPr>
      <t>h</t>
    </r>
    <r>
      <rPr>
        <b/>
        <sz val="11"/>
        <color rgb="FFFF0000"/>
        <rFont val="ＭＳ Ｐゴシック"/>
        <family val="3"/>
        <charset val="128"/>
      </rPr>
      <t>=3.9、合計9台(室外機）、57台(室内機、人感センサー）</t>
    </r>
    <rPh sb="1" eb="3">
      <t>レイボウ</t>
    </rPh>
    <rPh sb="3" eb="5">
      <t>ノウリョク</t>
    </rPh>
    <rPh sb="13" eb="15">
      <t>ダンボウ</t>
    </rPh>
    <rPh sb="15" eb="17">
      <t>ノウリョク</t>
    </rPh>
    <rPh sb="26" eb="28">
      <t>テイカク</t>
    </rPh>
    <rPh sb="38" eb="40">
      <t>テイカク</t>
    </rPh>
    <rPh sb="49" eb="51">
      <t>ゴウケイ</t>
    </rPh>
    <rPh sb="52" eb="53">
      <t>ダイ</t>
    </rPh>
    <rPh sb="54" eb="57">
      <t>シツガイキ</t>
    </rPh>
    <rPh sb="61" eb="62">
      <t>ダイ</t>
    </rPh>
    <rPh sb="63" eb="66">
      <t>シツナイキ</t>
    </rPh>
    <rPh sb="67" eb="69">
      <t>ジンカン</t>
    </rPh>
    <phoneticPr fontId="13"/>
  </si>
  <si>
    <t>②</t>
    <phoneticPr fontId="13"/>
  </si>
  <si>
    <t>熱回収システム</t>
    <rPh sb="0" eb="1">
      <t>ネツ</t>
    </rPh>
    <rPh sb="1" eb="3">
      <t>カイシュウ</t>
    </rPh>
    <phoneticPr fontId="13"/>
  </si>
  <si>
    <r>
      <t>・外気量、排気量：1000 m</t>
    </r>
    <r>
      <rPr>
        <b/>
        <vertAlign val="superscript"/>
        <sz val="11"/>
        <color rgb="FFFF0000"/>
        <rFont val="ＭＳ Ｐゴシック"/>
        <family val="3"/>
        <charset val="128"/>
      </rPr>
      <t>3</t>
    </r>
    <r>
      <rPr>
        <b/>
        <sz val="11"/>
        <color rgb="FFFF0000"/>
        <rFont val="ＭＳ Ｐゴシック"/>
        <family val="3"/>
        <charset val="128"/>
      </rPr>
      <t>/h、温度交換率：75％、エンタルピー交換効率＊70%、計25台</t>
    </r>
    <rPh sb="1" eb="3">
      <t>ガイキ</t>
    </rPh>
    <rPh sb="3" eb="4">
      <t>リョウ</t>
    </rPh>
    <rPh sb="5" eb="8">
      <t>ハイキリョウ</t>
    </rPh>
    <rPh sb="19" eb="21">
      <t>オンド</t>
    </rPh>
    <rPh sb="21" eb="23">
      <t>コウカン</t>
    </rPh>
    <rPh sb="23" eb="24">
      <t>リツ</t>
    </rPh>
    <rPh sb="35" eb="37">
      <t>コウカン</t>
    </rPh>
    <rPh sb="37" eb="39">
      <t>コウリツ</t>
    </rPh>
    <rPh sb="44" eb="45">
      <t>ケイ</t>
    </rPh>
    <rPh sb="47" eb="48">
      <t>ダイ</t>
    </rPh>
    <phoneticPr fontId="13"/>
  </si>
  <si>
    <r>
      <t>同上　原単位（(MJ/(m</t>
    </r>
    <r>
      <rPr>
        <b/>
        <vertAlign val="superscript"/>
        <sz val="11"/>
        <color indexed="9"/>
        <rFont val="ＭＳ Ｐゴシック"/>
        <family val="3"/>
        <charset val="128"/>
      </rPr>
      <t>2</t>
    </r>
    <r>
      <rPr>
        <b/>
        <sz val="11"/>
        <color indexed="9"/>
        <rFont val="ＭＳ Ｐゴシック"/>
        <family val="3"/>
        <charset val="128"/>
      </rPr>
      <t>・年))</t>
    </r>
    <rPh sb="0" eb="2">
      <t>ドウジョウ</t>
    </rPh>
    <rPh sb="3" eb="6">
      <t>ゲンタンイ</t>
    </rPh>
    <rPh sb="15" eb="16">
      <t>ネン</t>
    </rPh>
    <phoneticPr fontId="13"/>
  </si>
  <si>
    <t>-</t>
    <phoneticPr fontId="13"/>
  </si>
  <si>
    <t>③</t>
    <phoneticPr fontId="13"/>
  </si>
  <si>
    <t>・外気処理系統、冷房能力：5.98kW、暖房能力：7.36kW、再生熱源：井水利用、合計8台</t>
    <rPh sb="1" eb="3">
      <t>ガイキ</t>
    </rPh>
    <rPh sb="3" eb="5">
      <t>ショリ</t>
    </rPh>
    <rPh sb="5" eb="7">
      <t>ケイトウ</t>
    </rPh>
    <rPh sb="8" eb="10">
      <t>レイボウ</t>
    </rPh>
    <rPh sb="10" eb="12">
      <t>ノウリョク</t>
    </rPh>
    <rPh sb="20" eb="22">
      <t>ダンボウ</t>
    </rPh>
    <rPh sb="22" eb="24">
      <t>ノウリョク</t>
    </rPh>
    <rPh sb="32" eb="34">
      <t>サイセイ</t>
    </rPh>
    <rPh sb="34" eb="36">
      <t>ネツゲン</t>
    </rPh>
    <rPh sb="37" eb="38">
      <t>イ</t>
    </rPh>
    <rPh sb="38" eb="39">
      <t>スイ</t>
    </rPh>
    <rPh sb="39" eb="41">
      <t>リヨウ</t>
    </rPh>
    <rPh sb="42" eb="44">
      <t>ゴウケイ</t>
    </rPh>
    <rPh sb="45" eb="46">
      <t>ダイ</t>
    </rPh>
    <phoneticPr fontId="13"/>
  </si>
  <si>
    <t>④</t>
    <phoneticPr fontId="13"/>
  </si>
  <si>
    <t>ナイトパージシステム</t>
  </si>
  <si>
    <t>・１階事務室系統、エンタルピー制御、合計25系統</t>
    <rPh sb="2" eb="3">
      <t>カイ</t>
    </rPh>
    <rPh sb="3" eb="6">
      <t>ジムシツ</t>
    </rPh>
    <rPh sb="6" eb="8">
      <t>ケイトウ</t>
    </rPh>
    <rPh sb="15" eb="17">
      <t>セイギョ</t>
    </rPh>
    <rPh sb="18" eb="20">
      <t>ゴウケイ</t>
    </rPh>
    <rPh sb="22" eb="24">
      <t>ケイトウ</t>
    </rPh>
    <phoneticPr fontId="13"/>
  </si>
  <si>
    <t>外気取入れ量制御システム</t>
    <rPh sb="0" eb="2">
      <t>ガイキ</t>
    </rPh>
    <rPh sb="2" eb="4">
      <t>トリイ</t>
    </rPh>
    <rPh sb="5" eb="6">
      <t>リョウ</t>
    </rPh>
    <rPh sb="6" eb="8">
      <t>セイギョ</t>
    </rPh>
    <phoneticPr fontId="13"/>
  </si>
  <si>
    <r>
      <t>・１階事務室系統、CO</t>
    </r>
    <r>
      <rPr>
        <b/>
        <vertAlign val="subscript"/>
        <sz val="11"/>
        <color rgb="FFFF0000"/>
        <rFont val="ＭＳ Ｐゴシック"/>
        <family val="3"/>
        <charset val="128"/>
      </rPr>
      <t>2</t>
    </r>
    <r>
      <rPr>
        <b/>
        <sz val="11"/>
        <color rgb="FFFF0000"/>
        <rFont val="ＭＳ Ｐゴシック"/>
        <family val="3"/>
        <charset val="128"/>
      </rPr>
      <t>制御、合計25系統</t>
    </r>
    <rPh sb="2" eb="3">
      <t>カイ</t>
    </rPh>
    <rPh sb="3" eb="6">
      <t>ジムシツ</t>
    </rPh>
    <rPh sb="6" eb="8">
      <t>ケイトウ</t>
    </rPh>
    <rPh sb="12" eb="14">
      <t>セイギョ</t>
    </rPh>
    <rPh sb="15" eb="17">
      <t>ゴウケイ</t>
    </rPh>
    <rPh sb="19" eb="21">
      <t>ケイトウ</t>
    </rPh>
    <phoneticPr fontId="13"/>
  </si>
  <si>
    <r>
      <rPr>
        <b/>
        <sz val="12"/>
        <color indexed="8"/>
        <rFont val="ＭＳ Ｐゴシック"/>
        <family val="3"/>
        <charset val="128"/>
      </rPr>
      <t>➏</t>
    </r>
    <r>
      <rPr>
        <b/>
        <sz val="11"/>
        <color indexed="8"/>
        <rFont val="ＭＳ Ｐゴシック"/>
        <family val="3"/>
        <charset val="128"/>
      </rPr>
      <t>ＰＡＬ* 評価</t>
    </r>
    <rPh sb="6" eb="8">
      <t>ヒョウカ</t>
    </rPh>
    <phoneticPr fontId="13"/>
  </si>
  <si>
    <r>
      <rPr>
        <b/>
        <sz val="12"/>
        <color indexed="8"/>
        <rFont val="ＭＳ Ｐゴシック"/>
        <family val="3"/>
        <charset val="128"/>
      </rPr>
      <t>➐</t>
    </r>
    <r>
      <rPr>
        <b/>
        <sz val="11"/>
        <color indexed="8"/>
        <rFont val="ＭＳ Ｐゴシック"/>
        <family val="3"/>
        <charset val="128"/>
      </rPr>
      <t>ＺＥＢチャート</t>
    </r>
    <phoneticPr fontId="13"/>
  </si>
  <si>
    <r>
      <t>(MJ/(m</t>
    </r>
    <r>
      <rPr>
        <vertAlign val="superscript"/>
        <sz val="11"/>
        <color indexed="8"/>
        <rFont val="ＭＳ Ｐゴシック"/>
        <family val="3"/>
        <charset val="128"/>
      </rPr>
      <t>2</t>
    </r>
    <r>
      <rPr>
        <sz val="11"/>
        <color indexed="8"/>
        <rFont val="ＭＳ Ｐゴシック"/>
        <family val="3"/>
        <charset val="128"/>
      </rPr>
      <t>・年)</t>
    </r>
    <rPh sb="8" eb="9">
      <t>ネン</t>
    </rPh>
    <phoneticPr fontId="13"/>
  </si>
  <si>
    <t>( % )</t>
    <phoneticPr fontId="13"/>
  </si>
  <si>
    <t>設備省エネルギー（アクティブ）技術</t>
    <phoneticPr fontId="13"/>
  </si>
  <si>
    <r>
      <rPr>
        <b/>
        <sz val="12"/>
        <color indexed="8"/>
        <rFont val="ＭＳ Ｐゴシック"/>
        <family val="3"/>
        <charset val="128"/>
      </rPr>
      <t>➑</t>
    </r>
    <r>
      <rPr>
        <b/>
        <sz val="11"/>
        <color indexed="8"/>
        <rFont val="ＭＳ Ｐゴシック"/>
        <family val="3"/>
        <charset val="128"/>
      </rPr>
      <t>事業費（全体）</t>
    </r>
    <rPh sb="1" eb="3">
      <t>ジギョウ</t>
    </rPh>
    <rPh sb="3" eb="4">
      <t>ヒ</t>
    </rPh>
    <rPh sb="5" eb="7">
      <t>ゼンタイ</t>
    </rPh>
    <phoneticPr fontId="13"/>
  </si>
  <si>
    <t>補助事業に
要する経費</t>
    <rPh sb="0" eb="2">
      <t>ホジョ</t>
    </rPh>
    <rPh sb="2" eb="4">
      <t>ジギョウ</t>
    </rPh>
    <rPh sb="6" eb="7">
      <t>ヨウ</t>
    </rPh>
    <rPh sb="9" eb="10">
      <t>ヘ</t>
    </rPh>
    <rPh sb="10" eb="11">
      <t>ヒ</t>
    </rPh>
    <phoneticPr fontId="13"/>
  </si>
  <si>
    <t>ⅱ</t>
    <phoneticPr fontId="13"/>
  </si>
  <si>
    <t>①</t>
    <phoneticPr fontId="13"/>
  </si>
  <si>
    <t>厨房換気系統、１系統、厨房用のガス使用量と連動して厨房換気量を制御、インバータ制御ファン</t>
    <rPh sb="0" eb="2">
      <t>チュウボウ</t>
    </rPh>
    <rPh sb="2" eb="4">
      <t>カンキ</t>
    </rPh>
    <rPh sb="4" eb="6">
      <t>ケイトウ</t>
    </rPh>
    <rPh sb="8" eb="10">
      <t>ケイトウ</t>
    </rPh>
    <rPh sb="11" eb="13">
      <t>チュウボウ</t>
    </rPh>
    <rPh sb="13" eb="14">
      <t>ヨウ</t>
    </rPh>
    <rPh sb="17" eb="20">
      <t>シヨウリョウ</t>
    </rPh>
    <rPh sb="21" eb="23">
      <t>レンドウ</t>
    </rPh>
    <rPh sb="25" eb="27">
      <t>チュウボウ</t>
    </rPh>
    <rPh sb="27" eb="30">
      <t>カンキリョウ</t>
    </rPh>
    <rPh sb="31" eb="33">
      <t>セイギョ</t>
    </rPh>
    <rPh sb="39" eb="41">
      <t>セイギョ</t>
    </rPh>
    <phoneticPr fontId="13"/>
  </si>
  <si>
    <t>○</t>
    <phoneticPr fontId="13"/>
  </si>
  <si>
    <t>・事務室系統　ＬＥＤ39.8W、合計220台</t>
    <rPh sb="1" eb="4">
      <t>ジムシツ</t>
    </rPh>
    <rPh sb="4" eb="6">
      <t>ケイトウ</t>
    </rPh>
    <rPh sb="16" eb="18">
      <t>ゴウケイ</t>
    </rPh>
    <rPh sb="21" eb="22">
      <t>ダイ</t>
    </rPh>
    <phoneticPr fontId="13"/>
  </si>
  <si>
    <r>
      <t>同上　ｍ</t>
    </r>
    <r>
      <rPr>
        <vertAlign val="superscript"/>
        <sz val="11"/>
        <color indexed="8"/>
        <rFont val="ＭＳ Ｐゴシック"/>
        <family val="3"/>
        <charset val="128"/>
      </rPr>
      <t>2</t>
    </r>
    <r>
      <rPr>
        <sz val="11"/>
        <color indexed="8"/>
        <rFont val="ＭＳ Ｐゴシック"/>
        <family val="3"/>
        <charset val="128"/>
      </rPr>
      <t>単価
（円／m</t>
    </r>
    <r>
      <rPr>
        <vertAlign val="superscript"/>
        <sz val="11"/>
        <color indexed="8"/>
        <rFont val="ＭＳ Ｐゴシック"/>
        <family val="3"/>
        <charset val="128"/>
      </rPr>
      <t>2</t>
    </r>
    <r>
      <rPr>
        <sz val="11"/>
        <color indexed="8"/>
        <rFont val="ＭＳ Ｐゴシック"/>
        <family val="3"/>
        <charset val="128"/>
      </rPr>
      <t>）</t>
    </r>
    <rPh sb="0" eb="2">
      <t>ドウジョウ</t>
    </rPh>
    <rPh sb="5" eb="7">
      <t>タンカ</t>
    </rPh>
    <rPh sb="9" eb="10">
      <t>エン</t>
    </rPh>
    <phoneticPr fontId="13"/>
  </si>
  <si>
    <t>・事務室系統　ＬＥＤ39.8W、合計80台</t>
    <rPh sb="1" eb="4">
      <t>ジムシツ</t>
    </rPh>
    <rPh sb="4" eb="6">
      <t>ケイトウ</t>
    </rPh>
    <rPh sb="16" eb="18">
      <t>ゴウケイ</t>
    </rPh>
    <rPh sb="20" eb="21">
      <t>ダイ</t>
    </rPh>
    <phoneticPr fontId="13"/>
  </si>
  <si>
    <t>②</t>
    <phoneticPr fontId="13"/>
  </si>
  <si>
    <t>・事務室、廊下、階段室　ＬＥＤ2.4Ｗ，合計24台</t>
    <rPh sb="1" eb="4">
      <t>ジムシツ</t>
    </rPh>
    <rPh sb="5" eb="7">
      <t>ロウカ</t>
    </rPh>
    <rPh sb="8" eb="10">
      <t>カイダン</t>
    </rPh>
    <rPh sb="10" eb="11">
      <t>シツ</t>
    </rPh>
    <rPh sb="20" eb="22">
      <t>ゴウケイ</t>
    </rPh>
    <rPh sb="24" eb="25">
      <t>ダイ</t>
    </rPh>
    <phoneticPr fontId="13"/>
  </si>
  <si>
    <t>×</t>
    <phoneticPr fontId="13"/>
  </si>
  <si>
    <r>
      <rPr>
        <b/>
        <sz val="12"/>
        <color indexed="8"/>
        <rFont val="ＭＳ Ｐゴシック"/>
        <family val="3"/>
        <charset val="128"/>
      </rPr>
      <t>➒</t>
    </r>
    <r>
      <rPr>
        <b/>
        <sz val="11"/>
        <color indexed="8"/>
        <rFont val="ＭＳ Ｐゴシック"/>
        <family val="3"/>
        <charset val="128"/>
      </rPr>
      <t>費用対効果　　　　　　　　　　　　　　　　　　　　　　　　　　</t>
    </r>
    <rPh sb="1" eb="3">
      <t>ヒヨウ</t>
    </rPh>
    <rPh sb="3" eb="4">
      <t>タイ</t>
    </rPh>
    <rPh sb="4" eb="6">
      <t>コウカ</t>
    </rPh>
    <phoneticPr fontId="13"/>
  </si>
  <si>
    <t>ＺＥＢランク</t>
    <phoneticPr fontId="13"/>
  </si>
  <si>
    <t>ＺＥＢ　Ｒｅａｄｙ</t>
  </si>
  <si>
    <t>%</t>
    <phoneticPr fontId="13"/>
  </si>
  <si>
    <t>ⅳ</t>
    <phoneticPr fontId="13"/>
  </si>
  <si>
    <t>①</t>
    <phoneticPr fontId="13"/>
  </si>
  <si>
    <t>・洗面所、給湯室、ＥＨＰ，加熱能力：15kW、定格COP=3.35、合計1台、貯湯槽500 ｌ</t>
    <rPh sb="1" eb="3">
      <t>センメン</t>
    </rPh>
    <rPh sb="3" eb="4">
      <t>ショ</t>
    </rPh>
    <rPh sb="5" eb="8">
      <t>キュウトウシツ</t>
    </rPh>
    <rPh sb="13" eb="15">
      <t>カネツ</t>
    </rPh>
    <rPh sb="15" eb="17">
      <t>ノウリョク</t>
    </rPh>
    <rPh sb="23" eb="25">
      <t>テイカク</t>
    </rPh>
    <rPh sb="34" eb="36">
      <t>ゴウケイ</t>
    </rPh>
    <rPh sb="37" eb="38">
      <t>ダイ</t>
    </rPh>
    <rPh sb="39" eb="42">
      <t>チョトウソウ</t>
    </rPh>
    <phoneticPr fontId="13"/>
  </si>
  <si>
    <r>
      <rPr>
        <b/>
        <sz val="12"/>
        <color indexed="8"/>
        <rFont val="ＭＳ Ｐゴシック"/>
        <family val="3"/>
        <charset val="128"/>
      </rPr>
      <t>➓</t>
    </r>
    <r>
      <rPr>
        <b/>
        <sz val="11"/>
        <color indexed="8"/>
        <rFont val="ＭＳ Ｐゴシック"/>
        <family val="3"/>
        <charset val="128"/>
      </rPr>
      <t>ＢＥＭＳ装置</t>
    </r>
    <rPh sb="5" eb="7">
      <t>ソウチ</t>
    </rPh>
    <phoneticPr fontId="13"/>
  </si>
  <si>
    <t>①</t>
    <phoneticPr fontId="13"/>
  </si>
  <si>
    <t>タイムプログラム制御</t>
    <rPh sb="8" eb="10">
      <t>セイギョ</t>
    </rPh>
    <phoneticPr fontId="13"/>
  </si>
  <si>
    <t>⑥</t>
    <phoneticPr fontId="13"/>
  </si>
  <si>
    <t>ⅴ</t>
    <phoneticPr fontId="13"/>
  </si>
  <si>
    <t>・1000kg、60m/min、1台</t>
    <rPh sb="17" eb="18">
      <t>ダイ</t>
    </rPh>
    <phoneticPr fontId="13"/>
  </si>
  <si>
    <t>×</t>
  </si>
  <si>
    <t>②</t>
    <phoneticPr fontId="13"/>
  </si>
  <si>
    <t>デマンド制御</t>
    <rPh sb="4" eb="6">
      <t>セイギョ</t>
    </rPh>
    <phoneticPr fontId="13"/>
  </si>
  <si>
    <t>⑦</t>
    <phoneticPr fontId="13"/>
  </si>
  <si>
    <t>③</t>
    <phoneticPr fontId="13"/>
  </si>
  <si>
    <t>自然換気窓開閉制御</t>
    <rPh sb="0" eb="2">
      <t>シゼン</t>
    </rPh>
    <rPh sb="2" eb="4">
      <t>カンキ</t>
    </rPh>
    <rPh sb="4" eb="5">
      <t>マド</t>
    </rPh>
    <rPh sb="5" eb="7">
      <t>カイヘイ</t>
    </rPh>
    <rPh sb="7" eb="9">
      <t>セイギョ</t>
    </rPh>
    <phoneticPr fontId="13"/>
  </si>
  <si>
    <t>⑧</t>
    <phoneticPr fontId="13"/>
  </si>
  <si>
    <t>ⅵ</t>
    <phoneticPr fontId="13"/>
  </si>
  <si>
    <t>①</t>
    <phoneticPr fontId="13"/>
  </si>
  <si>
    <t>-</t>
    <phoneticPr fontId="13"/>
  </si>
  <si>
    <t>kVA</t>
    <phoneticPr fontId="13"/>
  </si>
  <si>
    <t>④</t>
    <phoneticPr fontId="13"/>
  </si>
  <si>
    <t>ナイトパージ制御</t>
    <rPh sb="6" eb="8">
      <t>セイギョ</t>
    </rPh>
    <phoneticPr fontId="13"/>
  </si>
  <si>
    <t>⑨</t>
    <phoneticPr fontId="13"/>
  </si>
  <si>
    <t>ⅶ</t>
    <phoneticPr fontId="13"/>
  </si>
  <si>
    <t>①</t>
    <phoneticPr fontId="13"/>
  </si>
  <si>
    <t>kVA</t>
    <phoneticPr fontId="13"/>
  </si>
  <si>
    <t>ｋＷ</t>
    <phoneticPr fontId="13"/>
  </si>
  <si>
    <t>⑤</t>
    <phoneticPr fontId="13"/>
  </si>
  <si>
    <t>外気取入れ量制御</t>
    <rPh sb="0" eb="2">
      <t>ガイキ</t>
    </rPh>
    <rPh sb="2" eb="4">
      <t>トリイ</t>
    </rPh>
    <rPh sb="5" eb="6">
      <t>リョウ</t>
    </rPh>
    <rPh sb="6" eb="8">
      <t>セイギョ</t>
    </rPh>
    <phoneticPr fontId="13"/>
  </si>
  <si>
    <t>⑩</t>
    <phoneticPr fontId="13"/>
  </si>
  <si>
    <t>ⅷ</t>
    <phoneticPr fontId="13"/>
  </si>
  <si>
    <r>
      <rPr>
        <b/>
        <sz val="12"/>
        <color indexed="8"/>
        <rFont val="HG創英角ｺﾞｼｯｸUB"/>
        <family val="3"/>
        <charset val="128"/>
      </rPr>
      <t>⓫</t>
    </r>
    <r>
      <rPr>
        <b/>
        <sz val="11"/>
        <color indexed="8"/>
        <rFont val="ＭＳ Ｐゴシック"/>
        <family val="3"/>
        <charset val="128"/>
      </rPr>
      <t>システム制御技術</t>
    </r>
    <rPh sb="5" eb="7">
      <t>セイギョ</t>
    </rPh>
    <rPh sb="7" eb="9">
      <t>ギジュツ</t>
    </rPh>
    <phoneticPr fontId="13"/>
  </si>
  <si>
    <t>（６）</t>
    <phoneticPr fontId="13"/>
  </si>
  <si>
    <t>系統連系</t>
    <rPh sb="0" eb="2">
      <t>ケイトウ</t>
    </rPh>
    <rPh sb="2" eb="4">
      <t>レンケイ</t>
    </rPh>
    <phoneticPr fontId="13"/>
  </si>
  <si>
    <t>kW</t>
    <phoneticPr fontId="13"/>
  </si>
  <si>
    <r>
      <t>m</t>
    </r>
    <r>
      <rPr>
        <b/>
        <vertAlign val="superscript"/>
        <sz val="11"/>
        <color indexed="8"/>
        <rFont val="ＭＳ Ｐゴシック"/>
        <family val="3"/>
        <charset val="128"/>
      </rPr>
      <t>2</t>
    </r>
    <phoneticPr fontId="13"/>
  </si>
  <si>
    <t>×</t>
    <phoneticPr fontId="13"/>
  </si>
  <si>
    <t>―</t>
  </si>
  <si>
    <t>・井水熱利用量：12,000 GJ/年、井水温度：15℃（年間ほぼ一定）、空調用放熱・採熱源として利用。使用後は雑用水</t>
    <rPh sb="1" eb="2">
      <t>イ</t>
    </rPh>
    <rPh sb="2" eb="3">
      <t>スイ</t>
    </rPh>
    <rPh sb="3" eb="4">
      <t>ネツ</t>
    </rPh>
    <rPh sb="4" eb="6">
      <t>リヨウ</t>
    </rPh>
    <rPh sb="6" eb="7">
      <t>リョウ</t>
    </rPh>
    <rPh sb="18" eb="19">
      <t>ネン</t>
    </rPh>
    <rPh sb="20" eb="21">
      <t>イ</t>
    </rPh>
    <rPh sb="21" eb="22">
      <t>スイ</t>
    </rPh>
    <rPh sb="22" eb="24">
      <t>オンド</t>
    </rPh>
    <rPh sb="29" eb="31">
      <t>ネンカン</t>
    </rPh>
    <rPh sb="33" eb="35">
      <t>イッテイ</t>
    </rPh>
    <rPh sb="37" eb="39">
      <t>クウチョウ</t>
    </rPh>
    <rPh sb="39" eb="40">
      <t>ヨウ</t>
    </rPh>
    <rPh sb="40" eb="42">
      <t>ホウネツ</t>
    </rPh>
    <rPh sb="43" eb="44">
      <t>サイ</t>
    </rPh>
    <rPh sb="44" eb="45">
      <t>ネツ</t>
    </rPh>
    <rPh sb="45" eb="46">
      <t>ゲン</t>
    </rPh>
    <rPh sb="49" eb="51">
      <t>リヨウ</t>
    </rPh>
    <rPh sb="52" eb="54">
      <t>シヨウ</t>
    </rPh>
    <rPh sb="54" eb="55">
      <t>ゴ</t>
    </rPh>
    <rPh sb="56" eb="59">
      <t>ザツヨウスイ</t>
    </rPh>
    <phoneticPr fontId="13"/>
  </si>
  <si>
    <t>ＢＥＭＳデータをもとに自然換気窓の開閉制御を行い、空調負荷の低減を図る。</t>
    <rPh sb="11" eb="13">
      <t>シゼン</t>
    </rPh>
    <rPh sb="13" eb="15">
      <t>カンキ</t>
    </rPh>
    <rPh sb="15" eb="16">
      <t>マド</t>
    </rPh>
    <rPh sb="17" eb="19">
      <t>カイヘイ</t>
    </rPh>
    <rPh sb="19" eb="21">
      <t>セイギョ</t>
    </rPh>
    <rPh sb="22" eb="23">
      <t>オコナ</t>
    </rPh>
    <rPh sb="25" eb="27">
      <t>クウチョウ</t>
    </rPh>
    <rPh sb="27" eb="29">
      <t>フカ</t>
    </rPh>
    <rPh sb="30" eb="32">
      <t>テイゲン</t>
    </rPh>
    <rPh sb="33" eb="34">
      <t>ハカ</t>
    </rPh>
    <phoneticPr fontId="13"/>
  </si>
  <si>
    <t>空調・照明全般について、設定値等のチューニングを行う。</t>
    <rPh sb="0" eb="2">
      <t>クウチョウ</t>
    </rPh>
    <rPh sb="3" eb="5">
      <t>ショウメイ</t>
    </rPh>
    <rPh sb="5" eb="7">
      <t>ゼンパン</t>
    </rPh>
    <rPh sb="12" eb="15">
      <t>セッテイチ</t>
    </rPh>
    <rPh sb="15" eb="16">
      <t>トウ</t>
    </rPh>
    <rPh sb="24" eb="25">
      <t>オコナ</t>
    </rPh>
    <phoneticPr fontId="13"/>
  </si>
  <si>
    <t>システム提案概要（１）　手引書</t>
    <rPh sb="4" eb="6">
      <t>テイアン</t>
    </rPh>
    <rPh sb="6" eb="8">
      <t>ガイヨウ</t>
    </rPh>
    <rPh sb="12" eb="15">
      <t>テビキショ</t>
    </rPh>
    <phoneticPr fontId="13"/>
  </si>
  <si>
    <t>　１．全般</t>
    <rPh sb="3" eb="5">
      <t>ゼンパン</t>
    </rPh>
    <phoneticPr fontId="13"/>
  </si>
  <si>
    <t>　　　以下の各項目に共通する記入要領を以下に記す。</t>
    <rPh sb="3" eb="5">
      <t>イカ</t>
    </rPh>
    <rPh sb="6" eb="7">
      <t>カク</t>
    </rPh>
    <rPh sb="7" eb="9">
      <t>コウモク</t>
    </rPh>
    <rPh sb="10" eb="12">
      <t>キョウツウ</t>
    </rPh>
    <rPh sb="14" eb="16">
      <t>キニュウ</t>
    </rPh>
    <rPh sb="16" eb="18">
      <t>ヨウリョウ</t>
    </rPh>
    <rPh sb="19" eb="21">
      <t>イカ</t>
    </rPh>
    <rPh sb="22" eb="23">
      <t>キ</t>
    </rPh>
    <phoneticPr fontId="13"/>
  </si>
  <si>
    <t>　　（１）プルダウン選択項目</t>
    <rPh sb="10" eb="12">
      <t>センタク</t>
    </rPh>
    <rPh sb="12" eb="14">
      <t>コウモク</t>
    </rPh>
    <phoneticPr fontId="13"/>
  </si>
  <si>
    <t>　　　　各様式で薄緑色に網掛けした部分　　　　　　　　　　　については、プルダウンの選択肢から選択可能な項目である。</t>
    <rPh sb="4" eb="5">
      <t>カク</t>
    </rPh>
    <rPh sb="5" eb="7">
      <t>ヨウシキ</t>
    </rPh>
    <rPh sb="8" eb="9">
      <t>ウス</t>
    </rPh>
    <rPh sb="9" eb="11">
      <t>ミドリイロ</t>
    </rPh>
    <rPh sb="12" eb="13">
      <t>アミ</t>
    </rPh>
    <rPh sb="13" eb="14">
      <t>ガ</t>
    </rPh>
    <rPh sb="17" eb="19">
      <t>ブブン</t>
    </rPh>
    <rPh sb="42" eb="45">
      <t>センタクシ</t>
    </rPh>
    <rPh sb="47" eb="49">
      <t>センタク</t>
    </rPh>
    <rPh sb="49" eb="51">
      <t>カノウ</t>
    </rPh>
    <rPh sb="52" eb="54">
      <t>コウモク</t>
    </rPh>
    <phoneticPr fontId="13"/>
  </si>
  <si>
    <t>　　　　なお、選択肢に該当する項目が無い場合は、自由に入力することが出来る。</t>
    <rPh sb="7" eb="10">
      <t>センタクシ</t>
    </rPh>
    <rPh sb="11" eb="13">
      <t>ガイトウ</t>
    </rPh>
    <rPh sb="15" eb="17">
      <t>コウモク</t>
    </rPh>
    <rPh sb="18" eb="19">
      <t>ナ</t>
    </rPh>
    <rPh sb="20" eb="22">
      <t>バアイ</t>
    </rPh>
    <rPh sb="24" eb="26">
      <t>ジユウ</t>
    </rPh>
    <rPh sb="27" eb="29">
      <t>ニュウリョク</t>
    </rPh>
    <rPh sb="34" eb="36">
      <t>デキ</t>
    </rPh>
    <phoneticPr fontId="13"/>
  </si>
  <si>
    <t>　　（２）ＬＩＮＫ項目</t>
    <rPh sb="9" eb="11">
      <t>コウモク</t>
    </rPh>
    <phoneticPr fontId="13"/>
  </si>
  <si>
    <t>　　（３）自動計算項目</t>
    <rPh sb="5" eb="7">
      <t>ジドウ</t>
    </rPh>
    <rPh sb="7" eb="9">
      <t>ケイサン</t>
    </rPh>
    <rPh sb="9" eb="11">
      <t>コウモク</t>
    </rPh>
    <phoneticPr fontId="13"/>
  </si>
  <si>
    <t>　　　　各様式で薄茶色に網掛けした部分　　　　　　　　　　　については、自動計算される項目である。</t>
    <rPh sb="4" eb="5">
      <t>カク</t>
    </rPh>
    <rPh sb="5" eb="7">
      <t>ヨウシキ</t>
    </rPh>
    <rPh sb="8" eb="9">
      <t>ウス</t>
    </rPh>
    <rPh sb="9" eb="10">
      <t>チャ</t>
    </rPh>
    <rPh sb="10" eb="11">
      <t>イロ</t>
    </rPh>
    <rPh sb="12" eb="13">
      <t>アミ</t>
    </rPh>
    <rPh sb="13" eb="14">
      <t>ガ</t>
    </rPh>
    <rPh sb="17" eb="19">
      <t>ブブン</t>
    </rPh>
    <rPh sb="36" eb="38">
      <t>ジドウ</t>
    </rPh>
    <rPh sb="38" eb="40">
      <t>ケイサン</t>
    </rPh>
    <rPh sb="43" eb="45">
      <t>コウモク</t>
    </rPh>
    <phoneticPr fontId="13"/>
  </si>
  <si>
    <t>　　（４）入力項目</t>
    <rPh sb="5" eb="7">
      <t>ニュウリョク</t>
    </rPh>
    <rPh sb="7" eb="9">
      <t>コウモク</t>
    </rPh>
    <phoneticPr fontId="13"/>
  </si>
  <si>
    <t>　　　　各様式で白色の部分　　　　　　　　　　　については、入力を必要とする項目である。ただし、該当する部分のみの入力でよい。</t>
    <rPh sb="4" eb="5">
      <t>カク</t>
    </rPh>
    <rPh sb="5" eb="7">
      <t>ヨウシキ</t>
    </rPh>
    <rPh sb="8" eb="9">
      <t>シロ</t>
    </rPh>
    <rPh sb="9" eb="10">
      <t>イロ</t>
    </rPh>
    <rPh sb="11" eb="13">
      <t>ブブン</t>
    </rPh>
    <rPh sb="30" eb="32">
      <t>ニュウリョク</t>
    </rPh>
    <rPh sb="33" eb="35">
      <t>ヒツヨウ</t>
    </rPh>
    <rPh sb="38" eb="40">
      <t>コウモク</t>
    </rPh>
    <rPh sb="48" eb="50">
      <t>ガイトウ</t>
    </rPh>
    <rPh sb="52" eb="54">
      <t>ブブン</t>
    </rPh>
    <rPh sb="57" eb="59">
      <t>ニュウリョク</t>
    </rPh>
    <phoneticPr fontId="13"/>
  </si>
  <si>
    <t>　　（５）優先入力選択</t>
    <rPh sb="5" eb="7">
      <t>ユウセン</t>
    </rPh>
    <rPh sb="7" eb="9">
      <t>ニュウリョク</t>
    </rPh>
    <rPh sb="9" eb="11">
      <t>センタク</t>
    </rPh>
    <phoneticPr fontId="13"/>
  </si>
  <si>
    <t>　　　　様式に記入スペースの制約があります。</t>
    <rPh sb="4" eb="6">
      <t>ヨウシキ</t>
    </rPh>
    <rPh sb="7" eb="9">
      <t>キニュウ</t>
    </rPh>
    <rPh sb="14" eb="16">
      <t>セイヤク</t>
    </rPh>
    <phoneticPr fontId="13"/>
  </si>
  <si>
    <t>　　　　記入項目・内容等については、ＺＥＢ達成のための「技術性」、「経済性」、「普及性」などの観点から優先度を判定し、優先度の高いもの</t>
    <rPh sb="4" eb="6">
      <t>キニュウ</t>
    </rPh>
    <rPh sb="6" eb="8">
      <t>コウモク</t>
    </rPh>
    <rPh sb="9" eb="11">
      <t>ナイヨウ</t>
    </rPh>
    <rPh sb="11" eb="12">
      <t>トウ</t>
    </rPh>
    <rPh sb="21" eb="23">
      <t>タッセイ</t>
    </rPh>
    <rPh sb="28" eb="31">
      <t>ギジュツセイ</t>
    </rPh>
    <rPh sb="34" eb="37">
      <t>ケイザイセイ</t>
    </rPh>
    <rPh sb="40" eb="43">
      <t>フキュウセイ</t>
    </rPh>
    <rPh sb="47" eb="49">
      <t>カンテン</t>
    </rPh>
    <rPh sb="51" eb="53">
      <t>ユウセン</t>
    </rPh>
    <rPh sb="53" eb="54">
      <t>ド</t>
    </rPh>
    <rPh sb="55" eb="57">
      <t>ハンテイ</t>
    </rPh>
    <rPh sb="59" eb="62">
      <t>ユウセンド</t>
    </rPh>
    <rPh sb="63" eb="64">
      <t>タカ</t>
    </rPh>
    <phoneticPr fontId="13"/>
  </si>
  <si>
    <t>　　から順次入力するように留意して下さい。</t>
    <rPh sb="4" eb="6">
      <t>ジュンジ</t>
    </rPh>
    <rPh sb="6" eb="8">
      <t>ニュウリョク</t>
    </rPh>
    <rPh sb="13" eb="15">
      <t>リュウイ</t>
    </rPh>
    <rPh sb="17" eb="18">
      <t>クダ</t>
    </rPh>
    <phoneticPr fontId="13"/>
  </si>
  <si>
    <t>　２．申請者概要</t>
    <rPh sb="3" eb="6">
      <t>シンセイシャ</t>
    </rPh>
    <rPh sb="6" eb="8">
      <t>ガイヨウ</t>
    </rPh>
    <phoneticPr fontId="13"/>
  </si>
  <si>
    <t>　　　「❶申請者概要」は、以下の様式で構成されている。以下に、各構成要素についての入力手引きを記す。</t>
    <rPh sb="5" eb="7">
      <t>シンセイ</t>
    </rPh>
    <rPh sb="7" eb="8">
      <t>シャ</t>
    </rPh>
    <rPh sb="13" eb="15">
      <t>イカ</t>
    </rPh>
    <rPh sb="16" eb="18">
      <t>ヨウシキ</t>
    </rPh>
    <rPh sb="19" eb="21">
      <t>コウセイ</t>
    </rPh>
    <rPh sb="27" eb="29">
      <t>イカ</t>
    </rPh>
    <rPh sb="31" eb="32">
      <t>カク</t>
    </rPh>
    <rPh sb="32" eb="34">
      <t>コウセイ</t>
    </rPh>
    <rPh sb="34" eb="36">
      <t>ヨウソ</t>
    </rPh>
    <rPh sb="41" eb="43">
      <t>ニュウリョク</t>
    </rPh>
    <rPh sb="43" eb="45">
      <t>テビ</t>
    </rPh>
    <rPh sb="47" eb="48">
      <t>キ</t>
    </rPh>
    <phoneticPr fontId="13"/>
  </si>
  <si>
    <t>　　　　①「工事区分」</t>
    <rPh sb="6" eb="8">
      <t>コウジ</t>
    </rPh>
    <rPh sb="8" eb="10">
      <t>クブン</t>
    </rPh>
    <phoneticPr fontId="13"/>
  </si>
  <si>
    <t>　　　　　　以下の選択肢から選択する。該当するものが無い場合は自由に入力できる。</t>
    <rPh sb="6" eb="8">
      <t>イカ</t>
    </rPh>
    <rPh sb="9" eb="12">
      <t>センタクシ</t>
    </rPh>
    <rPh sb="14" eb="16">
      <t>センタク</t>
    </rPh>
    <rPh sb="19" eb="21">
      <t>ガイトウ</t>
    </rPh>
    <rPh sb="26" eb="27">
      <t>ナ</t>
    </rPh>
    <rPh sb="28" eb="30">
      <t>バアイ</t>
    </rPh>
    <rPh sb="31" eb="33">
      <t>ジユウ</t>
    </rPh>
    <rPh sb="34" eb="36">
      <t>ニュウリョク</t>
    </rPh>
    <phoneticPr fontId="13"/>
  </si>
  <si>
    <t>プルダウン選択肢　「工事区分」</t>
    <rPh sb="5" eb="8">
      <t>センタクシ</t>
    </rPh>
    <rPh sb="10" eb="12">
      <t>コウジ</t>
    </rPh>
    <rPh sb="12" eb="14">
      <t>クブン</t>
    </rPh>
    <phoneticPr fontId="13"/>
  </si>
  <si>
    <t>改築</t>
    <rPh sb="0" eb="2">
      <t>カイチク</t>
    </rPh>
    <phoneticPr fontId="13"/>
  </si>
  <si>
    <t>　　　　②「事業期間区分」</t>
    <rPh sb="6" eb="8">
      <t>ジギョウ</t>
    </rPh>
    <rPh sb="8" eb="10">
      <t>キカン</t>
    </rPh>
    <rPh sb="10" eb="12">
      <t>クブン</t>
    </rPh>
    <phoneticPr fontId="13"/>
  </si>
  <si>
    <t>プルダウン選択肢　「事業期間区分」</t>
    <rPh sb="5" eb="8">
      <t>センタクシ</t>
    </rPh>
    <rPh sb="10" eb="12">
      <t>ジギョウ</t>
    </rPh>
    <rPh sb="12" eb="14">
      <t>キカン</t>
    </rPh>
    <rPh sb="14" eb="16">
      <t>クブン</t>
    </rPh>
    <phoneticPr fontId="13"/>
  </si>
  <si>
    <t>　　（２）入力項目</t>
    <rPh sb="5" eb="7">
      <t>ニュウリョク</t>
    </rPh>
    <rPh sb="7" eb="9">
      <t>コウモク</t>
    </rPh>
    <phoneticPr fontId="13"/>
  </si>
  <si>
    <t>　　　　①「補助事業名」</t>
    <rPh sb="6" eb="8">
      <t>ホジョ</t>
    </rPh>
    <rPh sb="8" eb="10">
      <t>ジギョウ</t>
    </rPh>
    <rPh sb="10" eb="11">
      <t>メイ</t>
    </rPh>
    <phoneticPr fontId="13"/>
  </si>
  <si>
    <t>　　　　　　交付申請書　様式１（２／２）　”１．補助事業の名称”欄に記入したデータを入力する。</t>
    <rPh sb="6" eb="8">
      <t>コウフ</t>
    </rPh>
    <rPh sb="8" eb="11">
      <t>シンセイショ</t>
    </rPh>
    <rPh sb="12" eb="14">
      <t>ヨウシキ</t>
    </rPh>
    <rPh sb="24" eb="26">
      <t>ホジョ</t>
    </rPh>
    <rPh sb="26" eb="28">
      <t>ジギョウ</t>
    </rPh>
    <rPh sb="29" eb="31">
      <t>メイショウ</t>
    </rPh>
    <rPh sb="32" eb="33">
      <t>ラン</t>
    </rPh>
    <rPh sb="34" eb="36">
      <t>キニュウ</t>
    </rPh>
    <rPh sb="42" eb="44">
      <t>ニュウリョク</t>
    </rPh>
    <phoneticPr fontId="13"/>
  </si>
  <si>
    <t>　　　　②「補助事業者名」</t>
    <rPh sb="6" eb="8">
      <t>ホジョ</t>
    </rPh>
    <rPh sb="8" eb="10">
      <t>ジギョウ</t>
    </rPh>
    <rPh sb="10" eb="11">
      <t>シャ</t>
    </rPh>
    <rPh sb="11" eb="12">
      <t>メイ</t>
    </rPh>
    <phoneticPr fontId="13"/>
  </si>
  <si>
    <t>　　　　　　交付申請書　様式１（１／２）　”申請者１、申請者２、・・・”の”名称”欄に記入したデータを入力する。</t>
    <rPh sb="6" eb="8">
      <t>コウフ</t>
    </rPh>
    <rPh sb="8" eb="11">
      <t>シンセイショ</t>
    </rPh>
    <rPh sb="12" eb="14">
      <t>ヨウシキ</t>
    </rPh>
    <rPh sb="22" eb="25">
      <t>シンセイシャ</t>
    </rPh>
    <rPh sb="27" eb="30">
      <t>シンセイシャ</t>
    </rPh>
    <rPh sb="38" eb="40">
      <t>メイショウ</t>
    </rPh>
    <rPh sb="41" eb="42">
      <t>ラン</t>
    </rPh>
    <rPh sb="43" eb="45">
      <t>キニュウ</t>
    </rPh>
    <rPh sb="51" eb="53">
      <t>ニュウリョク</t>
    </rPh>
    <phoneticPr fontId="13"/>
  </si>
  <si>
    <t>　　　　　　複数事業者の場合は、複数社を記入する。</t>
    <rPh sb="6" eb="8">
      <t>フクスウ</t>
    </rPh>
    <rPh sb="8" eb="11">
      <t>ジギョウシャ</t>
    </rPh>
    <rPh sb="12" eb="14">
      <t>バアイ</t>
    </rPh>
    <rPh sb="16" eb="18">
      <t>フクスウ</t>
    </rPh>
    <rPh sb="18" eb="19">
      <t>シャ</t>
    </rPh>
    <rPh sb="20" eb="22">
      <t>キニュウ</t>
    </rPh>
    <phoneticPr fontId="13"/>
  </si>
  <si>
    <t>　２．ＺＥＢプランナー</t>
    <phoneticPr fontId="13"/>
  </si>
  <si>
    <t>　　　「➋ＺＥＢプランナー」は、以下の様式で構成される。以下に、各構成要素についての入力手引きを記す。</t>
    <rPh sb="16" eb="18">
      <t>イカ</t>
    </rPh>
    <rPh sb="19" eb="21">
      <t>ヨウシキ</t>
    </rPh>
    <rPh sb="22" eb="24">
      <t>コウセイ</t>
    </rPh>
    <rPh sb="28" eb="30">
      <t>イカ</t>
    </rPh>
    <rPh sb="32" eb="33">
      <t>カク</t>
    </rPh>
    <rPh sb="33" eb="35">
      <t>コウセイ</t>
    </rPh>
    <rPh sb="35" eb="37">
      <t>ヨウソ</t>
    </rPh>
    <rPh sb="42" eb="44">
      <t>ニュウリョク</t>
    </rPh>
    <rPh sb="44" eb="46">
      <t>テビ</t>
    </rPh>
    <rPh sb="48" eb="49">
      <t>キ</t>
    </rPh>
    <phoneticPr fontId="13"/>
  </si>
  <si>
    <t>　　（１）ＬＩＮＫ項目</t>
    <rPh sb="9" eb="11">
      <t>コウモク</t>
    </rPh>
    <phoneticPr fontId="13"/>
  </si>
  <si>
    <t>　　　　①「関与」</t>
    <rPh sb="6" eb="8">
      <t>カンヨ</t>
    </rPh>
    <phoneticPr fontId="13"/>
  </si>
  <si>
    <t>　　　　②「法人名」</t>
    <rPh sb="6" eb="8">
      <t>ホウジン</t>
    </rPh>
    <rPh sb="8" eb="9">
      <t>メイ</t>
    </rPh>
    <phoneticPr fontId="13"/>
  </si>
  <si>
    <t>　　　　③「登録番号」</t>
    <rPh sb="6" eb="8">
      <t>トウロク</t>
    </rPh>
    <rPh sb="8" eb="10">
      <t>バンゴウ</t>
    </rPh>
    <phoneticPr fontId="13"/>
  </si>
  <si>
    <t>　３．ＺＥＢ設計者</t>
    <rPh sb="6" eb="9">
      <t>セッケイシャ</t>
    </rPh>
    <phoneticPr fontId="13"/>
  </si>
  <si>
    <t>　　　「➌ＺＥＢ設計者」は、以下の様式で構成されている。以下に、各構成要素についての入力手引きを記す。</t>
    <rPh sb="14" eb="16">
      <t>イカ</t>
    </rPh>
    <rPh sb="17" eb="19">
      <t>ヨウシキ</t>
    </rPh>
    <rPh sb="20" eb="22">
      <t>コウセイ</t>
    </rPh>
    <rPh sb="28" eb="30">
      <t>イカ</t>
    </rPh>
    <rPh sb="32" eb="33">
      <t>カク</t>
    </rPh>
    <rPh sb="33" eb="35">
      <t>コウセイ</t>
    </rPh>
    <rPh sb="35" eb="37">
      <t>ヨウソ</t>
    </rPh>
    <rPh sb="42" eb="44">
      <t>ニュウリョク</t>
    </rPh>
    <rPh sb="44" eb="46">
      <t>テビ</t>
    </rPh>
    <rPh sb="48" eb="49">
      <t>キ</t>
    </rPh>
    <phoneticPr fontId="13"/>
  </si>
  <si>
    <t>　　（１）入力項目</t>
    <rPh sb="5" eb="7">
      <t>ニュウリョク</t>
    </rPh>
    <rPh sb="7" eb="9">
      <t>コウモク</t>
    </rPh>
    <phoneticPr fontId="13"/>
  </si>
  <si>
    <t>　　　　①「名称」</t>
    <rPh sb="6" eb="8">
      <t>メイショウ</t>
    </rPh>
    <phoneticPr fontId="13"/>
  </si>
  <si>
    <t>　　　　　　ＺＥＢ設計者の名称（法人の場合は法人名）を記入する。ここで言う設計者は、ＺＥＢ計画に関与された設計者やコンサルタント等をいう。</t>
    <rPh sb="9" eb="12">
      <t>セッケイシャ</t>
    </rPh>
    <rPh sb="13" eb="15">
      <t>メイショウ</t>
    </rPh>
    <rPh sb="16" eb="18">
      <t>ホウジン</t>
    </rPh>
    <rPh sb="19" eb="21">
      <t>バアイ</t>
    </rPh>
    <rPh sb="22" eb="24">
      <t>ホウジン</t>
    </rPh>
    <rPh sb="24" eb="25">
      <t>メイ</t>
    </rPh>
    <rPh sb="27" eb="29">
      <t>キニュウ</t>
    </rPh>
    <rPh sb="35" eb="36">
      <t>イ</t>
    </rPh>
    <rPh sb="37" eb="40">
      <t>セッケイシャ</t>
    </rPh>
    <rPh sb="45" eb="47">
      <t>ケイカク</t>
    </rPh>
    <rPh sb="48" eb="50">
      <t>カンヨ</t>
    </rPh>
    <rPh sb="53" eb="56">
      <t>セッケイシャ</t>
    </rPh>
    <rPh sb="64" eb="65">
      <t>トウ</t>
    </rPh>
    <phoneticPr fontId="13"/>
  </si>
  <si>
    <t>　　　　　　ＺＥＢプランナーと同一法人であったり、コンサルタントであったり、実施設計を担当する設計者であったり、種々のケースが考えられる。　　　　　</t>
    <rPh sb="15" eb="17">
      <t>ドウイツ</t>
    </rPh>
    <rPh sb="17" eb="19">
      <t>ホウジン</t>
    </rPh>
    <rPh sb="38" eb="40">
      <t>ジッシ</t>
    </rPh>
    <rPh sb="40" eb="42">
      <t>セッケイ</t>
    </rPh>
    <rPh sb="43" eb="45">
      <t>タントウ</t>
    </rPh>
    <rPh sb="47" eb="50">
      <t>セッケイシャ</t>
    </rPh>
    <rPh sb="56" eb="58">
      <t>シュジュ</t>
    </rPh>
    <rPh sb="63" eb="64">
      <t>カンガ</t>
    </rPh>
    <phoneticPr fontId="13"/>
  </si>
  <si>
    <t>　４．建物概要</t>
    <rPh sb="3" eb="5">
      <t>タテモノ</t>
    </rPh>
    <rPh sb="5" eb="7">
      <t>ガイヨウ</t>
    </rPh>
    <phoneticPr fontId="13"/>
  </si>
  <si>
    <t>　　　「➍建物概要」は、以下の様式で構成されている。以下に、各構成要素についての入力手引きを記す。</t>
    <rPh sb="40" eb="42">
      <t>ニュウリョク</t>
    </rPh>
    <rPh sb="42" eb="44">
      <t>テビ</t>
    </rPh>
    <phoneticPr fontId="13"/>
  </si>
  <si>
    <t>　　　　①「用途　大分類」</t>
    <rPh sb="6" eb="8">
      <t>ヨウト</t>
    </rPh>
    <rPh sb="9" eb="12">
      <t>ダイブンルイ</t>
    </rPh>
    <phoneticPr fontId="13"/>
  </si>
  <si>
    <t>　　　　　　以下の選択肢から選択する。</t>
    <rPh sb="6" eb="8">
      <t>イカ</t>
    </rPh>
    <rPh sb="9" eb="12">
      <t>センタクシ</t>
    </rPh>
    <rPh sb="14" eb="16">
      <t>センタク</t>
    </rPh>
    <phoneticPr fontId="13"/>
  </si>
  <si>
    <t>プルダウン選択肢　「用途　大分類」</t>
    <rPh sb="5" eb="8">
      <t>センタクシ</t>
    </rPh>
    <rPh sb="10" eb="12">
      <t>ヨウト</t>
    </rPh>
    <rPh sb="13" eb="16">
      <t>ダイブンルイ</t>
    </rPh>
    <phoneticPr fontId="13"/>
  </si>
  <si>
    <r>
      <t>複合用途</t>
    </r>
    <r>
      <rPr>
        <vertAlign val="superscript"/>
        <sz val="11"/>
        <rFont val="ＭＳ Ｐゴシック"/>
        <family val="3"/>
        <charset val="128"/>
      </rPr>
      <t>*1</t>
    </r>
    <rPh sb="0" eb="2">
      <t>フクゴウ</t>
    </rPh>
    <rPh sb="2" eb="4">
      <t>ヨウト</t>
    </rPh>
    <phoneticPr fontId="13"/>
  </si>
  <si>
    <t>　　　*1　複数の用途を含む建築物をいう。建築確認済証に記されている”用途”欄を参照されたい。　</t>
    <rPh sb="6" eb="8">
      <t>フクスウ</t>
    </rPh>
    <rPh sb="9" eb="11">
      <t>ヨウト</t>
    </rPh>
    <rPh sb="12" eb="13">
      <t>フク</t>
    </rPh>
    <rPh sb="14" eb="17">
      <t>ケンチクブツ</t>
    </rPh>
    <rPh sb="21" eb="23">
      <t>ケンチク</t>
    </rPh>
    <rPh sb="23" eb="25">
      <t>カクニン</t>
    </rPh>
    <rPh sb="25" eb="26">
      <t>スミ</t>
    </rPh>
    <rPh sb="26" eb="27">
      <t>ショウ</t>
    </rPh>
    <rPh sb="28" eb="29">
      <t>キ</t>
    </rPh>
    <rPh sb="35" eb="37">
      <t>ヨウト</t>
    </rPh>
    <rPh sb="38" eb="39">
      <t>ラン</t>
    </rPh>
    <rPh sb="40" eb="42">
      <t>サンショウ</t>
    </rPh>
    <phoneticPr fontId="13"/>
  </si>
  <si>
    <t>　　　　②「用途　小分類」</t>
    <rPh sb="6" eb="8">
      <t>ヨウト</t>
    </rPh>
    <rPh sb="9" eb="10">
      <t>ショウ</t>
    </rPh>
    <rPh sb="10" eb="12">
      <t>ブンルイ</t>
    </rPh>
    <phoneticPr fontId="13"/>
  </si>
  <si>
    <t>プルダウン選択肢　「用途　小分類」</t>
    <rPh sb="5" eb="8">
      <t>センタクシ</t>
    </rPh>
    <rPh sb="10" eb="12">
      <t>ヨウト</t>
    </rPh>
    <rPh sb="13" eb="14">
      <t>ショウ</t>
    </rPh>
    <rPh sb="14" eb="15">
      <t>ブン</t>
    </rPh>
    <rPh sb="15" eb="16">
      <t>ルイ</t>
    </rPh>
    <phoneticPr fontId="13"/>
  </si>
  <si>
    <t>【事務所等】</t>
    <rPh sb="1" eb="3">
      <t>ジム</t>
    </rPh>
    <rPh sb="3" eb="4">
      <t>ショ</t>
    </rPh>
    <rPh sb="4" eb="5">
      <t>トウ</t>
    </rPh>
    <phoneticPr fontId="13"/>
  </si>
  <si>
    <t>【ホテル等】</t>
    <rPh sb="4" eb="5">
      <t>トウ</t>
    </rPh>
    <phoneticPr fontId="13"/>
  </si>
  <si>
    <t>【病院等】</t>
    <rPh sb="1" eb="3">
      <t>ビョウイン</t>
    </rPh>
    <rPh sb="3" eb="4">
      <t>トウ</t>
    </rPh>
    <phoneticPr fontId="13"/>
  </si>
  <si>
    <t>【学校等】</t>
    <rPh sb="1" eb="3">
      <t>ガッコウ</t>
    </rPh>
    <rPh sb="3" eb="4">
      <t>トウ</t>
    </rPh>
    <phoneticPr fontId="13"/>
  </si>
  <si>
    <t>ホテル</t>
    <phoneticPr fontId="13"/>
  </si>
  <si>
    <t>【百貨店等】</t>
    <rPh sb="1" eb="4">
      <t>ヒャッカテン</t>
    </rPh>
    <rPh sb="4" eb="5">
      <t>トウ</t>
    </rPh>
    <phoneticPr fontId="13"/>
  </si>
  <si>
    <t>【集会場等】</t>
    <rPh sb="1" eb="4">
      <t>シュウカイジョウ</t>
    </rPh>
    <rPh sb="4" eb="5">
      <t>トウ</t>
    </rPh>
    <phoneticPr fontId="13"/>
  </si>
  <si>
    <t>【複合用途】</t>
    <rPh sb="1" eb="3">
      <t>フクゴウ</t>
    </rPh>
    <rPh sb="3" eb="5">
      <t>ヨウト</t>
    </rPh>
    <phoneticPr fontId="13"/>
  </si>
  <si>
    <t>当該表に記されている各種用途
から該当する用途を選択する。</t>
    <rPh sb="0" eb="2">
      <t>トウガイ</t>
    </rPh>
    <rPh sb="2" eb="3">
      <t>ヒョウ</t>
    </rPh>
    <rPh sb="4" eb="5">
      <t>キ</t>
    </rPh>
    <rPh sb="10" eb="12">
      <t>カクシュ</t>
    </rPh>
    <rPh sb="12" eb="14">
      <t>ヨウト</t>
    </rPh>
    <rPh sb="17" eb="19">
      <t>ガイトウ</t>
    </rPh>
    <rPh sb="21" eb="23">
      <t>ヨウト</t>
    </rPh>
    <rPh sb="24" eb="26">
      <t>センタク</t>
    </rPh>
    <phoneticPr fontId="13"/>
  </si>
  <si>
    <t>マーケット</t>
    <phoneticPr fontId="13"/>
  </si>
  <si>
    <t>　　　　③「地域区分」</t>
    <rPh sb="6" eb="8">
      <t>チイキ</t>
    </rPh>
    <rPh sb="8" eb="10">
      <t>クブン</t>
    </rPh>
    <phoneticPr fontId="13"/>
  </si>
  <si>
    <t>プルダウン選択肢　「地域区分」</t>
    <rPh sb="5" eb="8">
      <t>センタクシ</t>
    </rPh>
    <rPh sb="10" eb="12">
      <t>チイキ</t>
    </rPh>
    <rPh sb="12" eb="14">
      <t>クブン</t>
    </rPh>
    <phoneticPr fontId="13"/>
  </si>
  <si>
    <t>１地域</t>
    <rPh sb="1" eb="3">
      <t>チイキ</t>
    </rPh>
    <phoneticPr fontId="13"/>
  </si>
  <si>
    <t>　　　　　　都道府県と地域区分の関係を下表に示す。</t>
    <rPh sb="6" eb="10">
      <t>トドウフケン</t>
    </rPh>
    <rPh sb="11" eb="13">
      <t>チイキ</t>
    </rPh>
    <rPh sb="13" eb="15">
      <t>クブン</t>
    </rPh>
    <rPh sb="16" eb="18">
      <t>カンケイ</t>
    </rPh>
    <rPh sb="19" eb="21">
      <t>カヒョウ</t>
    </rPh>
    <rPh sb="22" eb="23">
      <t>シメ</t>
    </rPh>
    <phoneticPr fontId="13"/>
  </si>
  <si>
    <t>北海道</t>
    <rPh sb="0" eb="2">
      <t>ホッカイ</t>
    </rPh>
    <rPh sb="2" eb="3">
      <t>ドウ</t>
    </rPh>
    <phoneticPr fontId="13"/>
  </si>
  <si>
    <t>青森県、岩手県、秋田県</t>
    <rPh sb="0" eb="3">
      <t>アオモリケン</t>
    </rPh>
    <rPh sb="4" eb="7">
      <t>イワテケン</t>
    </rPh>
    <rPh sb="8" eb="11">
      <t>アキタケン</t>
    </rPh>
    <phoneticPr fontId="13"/>
  </si>
  <si>
    <t>宮城県、山形県、福島県、栃木県、新潟県、長野県</t>
    <rPh sb="0" eb="3">
      <t>ミヤギケン</t>
    </rPh>
    <rPh sb="4" eb="7">
      <t>ヤマガタケン</t>
    </rPh>
    <rPh sb="8" eb="11">
      <t>フクシマケン</t>
    </rPh>
    <rPh sb="12" eb="15">
      <t>トチギケン</t>
    </rPh>
    <rPh sb="16" eb="19">
      <t>ニイガタケン</t>
    </rPh>
    <rPh sb="20" eb="23">
      <t>ナガノケン</t>
    </rPh>
    <phoneticPr fontId="13"/>
  </si>
  <si>
    <t>５地域
６地域</t>
    <rPh sb="1" eb="3">
      <t>チイキ</t>
    </rPh>
    <rPh sb="6" eb="8">
      <t>チイキ</t>
    </rPh>
    <phoneticPr fontId="13"/>
  </si>
  <si>
    <t>茨城県、群馬県、埼玉県、千葉県、東京都、神奈川県、富山県、石川県、福井県、山梨県、岐阜県、</t>
    <rPh sb="0" eb="3">
      <t>イバラギケン</t>
    </rPh>
    <rPh sb="4" eb="7">
      <t>グンマケン</t>
    </rPh>
    <rPh sb="8" eb="11">
      <t>サイタマケン</t>
    </rPh>
    <rPh sb="12" eb="15">
      <t>チバケン</t>
    </rPh>
    <rPh sb="16" eb="19">
      <t>トウキョウト</t>
    </rPh>
    <rPh sb="20" eb="24">
      <t>カナガワケン</t>
    </rPh>
    <rPh sb="25" eb="28">
      <t>トヤマケン</t>
    </rPh>
    <rPh sb="29" eb="32">
      <t>イシカワケン</t>
    </rPh>
    <rPh sb="33" eb="36">
      <t>フクイケン</t>
    </rPh>
    <rPh sb="37" eb="40">
      <t>ヤマナシケン</t>
    </rPh>
    <rPh sb="41" eb="44">
      <t>ギフケン</t>
    </rPh>
    <phoneticPr fontId="13"/>
  </si>
  <si>
    <t>静岡県、愛知県、三重県、滋賀県、京都府、大阪府、兵庫県、奈良県、和歌山県、鳥取県、島根県、</t>
    <rPh sb="0" eb="3">
      <t>シズオカケン</t>
    </rPh>
    <rPh sb="4" eb="7">
      <t>アイチケン</t>
    </rPh>
    <rPh sb="8" eb="11">
      <t>ミエケン</t>
    </rPh>
    <rPh sb="12" eb="15">
      <t>シガケン</t>
    </rPh>
    <rPh sb="16" eb="19">
      <t>キョウトフ</t>
    </rPh>
    <rPh sb="20" eb="23">
      <t>オオサカフ</t>
    </rPh>
    <rPh sb="24" eb="27">
      <t>ヒョウゴケン</t>
    </rPh>
    <rPh sb="28" eb="31">
      <t>ナラケン</t>
    </rPh>
    <rPh sb="32" eb="36">
      <t>ワカヤマケン</t>
    </rPh>
    <rPh sb="37" eb="40">
      <t>トットリケン</t>
    </rPh>
    <rPh sb="41" eb="44">
      <t>シマネケン</t>
    </rPh>
    <phoneticPr fontId="13"/>
  </si>
  <si>
    <t>岡山県、広島県、山口県、徳島県、香川県、愛媛県、高知県、福岡県、佐賀県、長崎県、熊本県、</t>
    <rPh sb="0" eb="3">
      <t>オカヤマケン</t>
    </rPh>
    <rPh sb="4" eb="7">
      <t>ヒロシマケン</t>
    </rPh>
    <rPh sb="8" eb="11">
      <t>ヤマグチケン</t>
    </rPh>
    <rPh sb="12" eb="15">
      <t>トクシマケン</t>
    </rPh>
    <rPh sb="16" eb="19">
      <t>カガワケン</t>
    </rPh>
    <rPh sb="20" eb="23">
      <t>エヒメケン</t>
    </rPh>
    <rPh sb="24" eb="27">
      <t>コウチケン</t>
    </rPh>
    <rPh sb="28" eb="31">
      <t>フクオカケン</t>
    </rPh>
    <rPh sb="32" eb="35">
      <t>サガケン</t>
    </rPh>
    <rPh sb="36" eb="39">
      <t>ナガサキケン</t>
    </rPh>
    <rPh sb="40" eb="43">
      <t>クマモトケン</t>
    </rPh>
    <phoneticPr fontId="13"/>
  </si>
  <si>
    <t>大分県</t>
    <rPh sb="0" eb="2">
      <t>オオイタ</t>
    </rPh>
    <rPh sb="2" eb="3">
      <t>ケン</t>
    </rPh>
    <phoneticPr fontId="13"/>
  </si>
  <si>
    <t>宮崎県、鹿児島県</t>
    <rPh sb="0" eb="3">
      <t>ミヤザキケン</t>
    </rPh>
    <rPh sb="4" eb="8">
      <t>カゴシマケン</t>
    </rPh>
    <phoneticPr fontId="13"/>
  </si>
  <si>
    <t>沖縄県</t>
    <rPh sb="0" eb="3">
      <t>オキナワケン</t>
    </rPh>
    <phoneticPr fontId="13"/>
  </si>
  <si>
    <t>　　　　④「構造」</t>
    <rPh sb="6" eb="8">
      <t>コウゾウ</t>
    </rPh>
    <phoneticPr fontId="13"/>
  </si>
  <si>
    <t>プルダウン選択肢　「構造」</t>
    <rPh sb="5" eb="8">
      <t>センタクシ</t>
    </rPh>
    <rPh sb="10" eb="12">
      <t>コウゾウ</t>
    </rPh>
    <phoneticPr fontId="13"/>
  </si>
  <si>
    <t>ＳＲＣ造</t>
    <rPh sb="3" eb="4">
      <t>ゾウ</t>
    </rPh>
    <phoneticPr fontId="13"/>
  </si>
  <si>
    <t>ＲＣ造</t>
    <rPh sb="2" eb="3">
      <t>ゾウ</t>
    </rPh>
    <phoneticPr fontId="13"/>
  </si>
  <si>
    <t>Ｓ造</t>
    <rPh sb="1" eb="2">
      <t>ゾウ</t>
    </rPh>
    <phoneticPr fontId="13"/>
  </si>
  <si>
    <r>
      <t>木造（CLT</t>
    </r>
    <r>
      <rPr>
        <vertAlign val="superscript"/>
        <sz val="10"/>
        <rFont val="ＭＳ Ｐゴシック"/>
        <family val="3"/>
        <charset val="128"/>
      </rPr>
      <t>*1</t>
    </r>
    <r>
      <rPr>
        <sz val="10"/>
        <rFont val="ＭＳ Ｐゴシック"/>
        <family val="3"/>
        <charset val="128"/>
      </rPr>
      <t>）</t>
    </r>
    <rPh sb="0" eb="2">
      <t>モクゾウ</t>
    </rPh>
    <phoneticPr fontId="13"/>
  </si>
  <si>
    <t>鉄骨鉄筋コンクリート造</t>
    <rPh sb="0" eb="2">
      <t>テッコツ</t>
    </rPh>
    <rPh sb="2" eb="4">
      <t>テッキン</t>
    </rPh>
    <rPh sb="10" eb="11">
      <t>ゾウ</t>
    </rPh>
    <phoneticPr fontId="13"/>
  </si>
  <si>
    <t>鉄筋コンクリート造</t>
    <rPh sb="0" eb="2">
      <t>テッキン</t>
    </rPh>
    <rPh sb="8" eb="9">
      <t>ゾウ</t>
    </rPh>
    <phoneticPr fontId="13"/>
  </si>
  <si>
    <t>鉄骨造</t>
    <rPh sb="0" eb="2">
      <t>テッコツ</t>
    </rPh>
    <rPh sb="2" eb="3">
      <t>ゾウ</t>
    </rPh>
    <phoneticPr fontId="13"/>
  </si>
  <si>
    <t>*1 Cross Laminated Timber</t>
    <phoneticPr fontId="13"/>
  </si>
  <si>
    <t>　　　　⑤「事業枠適用」</t>
    <rPh sb="6" eb="8">
      <t>ジギョウ</t>
    </rPh>
    <rPh sb="8" eb="9">
      <t>ワク</t>
    </rPh>
    <rPh sb="9" eb="11">
      <t>テキヨウ</t>
    </rPh>
    <phoneticPr fontId="13"/>
  </si>
  <si>
    <t>プルダウン選択肢　「事業枠適用」</t>
    <rPh sb="5" eb="8">
      <t>センタクシ</t>
    </rPh>
    <rPh sb="10" eb="12">
      <t>ジギョウ</t>
    </rPh>
    <rPh sb="12" eb="13">
      <t>ワク</t>
    </rPh>
    <rPh sb="13" eb="15">
      <t>テキヨウ</t>
    </rPh>
    <phoneticPr fontId="13"/>
  </si>
  <si>
    <t>　　　　　　ＣＬＴ事業枠が適用、すなわち”有”が選択可能な条件として、「CLTを構造耐力上主要な部分に用いつつ、開口部を除く外皮面積</t>
    <rPh sb="9" eb="11">
      <t>ジギョウ</t>
    </rPh>
    <rPh sb="11" eb="12">
      <t>ワク</t>
    </rPh>
    <rPh sb="13" eb="15">
      <t>テキヨウ</t>
    </rPh>
    <rPh sb="21" eb="22">
      <t>ユウ</t>
    </rPh>
    <rPh sb="24" eb="26">
      <t>センタク</t>
    </rPh>
    <rPh sb="26" eb="28">
      <t>カノウ</t>
    </rPh>
    <rPh sb="29" eb="31">
      <t>ジョウケン</t>
    </rPh>
    <rPh sb="40" eb="42">
      <t>コウゾウ</t>
    </rPh>
    <rPh sb="42" eb="44">
      <t>タイリョク</t>
    </rPh>
    <rPh sb="44" eb="45">
      <t>ウエ</t>
    </rPh>
    <rPh sb="45" eb="47">
      <t>シュヨウ</t>
    </rPh>
    <rPh sb="48" eb="50">
      <t>ブブン</t>
    </rPh>
    <rPh sb="51" eb="52">
      <t>モチ</t>
    </rPh>
    <rPh sb="56" eb="59">
      <t>カイコウブ</t>
    </rPh>
    <rPh sb="60" eb="61">
      <t>ノゾ</t>
    </rPh>
    <rPh sb="62" eb="64">
      <t>ガイヒ</t>
    </rPh>
    <rPh sb="64" eb="66">
      <t>メンセキ</t>
    </rPh>
    <phoneticPr fontId="13"/>
  </si>
  <si>
    <t xml:space="preserve">         へのCLT使用割合が15 %以上」を満たす必要がある。当該条件を満たさなければ、”無”を選択する。</t>
    <rPh sb="14" eb="16">
      <t>シヨウ</t>
    </rPh>
    <rPh sb="16" eb="18">
      <t>ワリアイ</t>
    </rPh>
    <rPh sb="23" eb="25">
      <t>イジョウ</t>
    </rPh>
    <rPh sb="27" eb="28">
      <t>ミ</t>
    </rPh>
    <rPh sb="30" eb="32">
      <t>ヒツヨウ</t>
    </rPh>
    <rPh sb="36" eb="38">
      <t>トウガイ</t>
    </rPh>
    <rPh sb="38" eb="40">
      <t>ジョウケン</t>
    </rPh>
    <rPh sb="41" eb="42">
      <t>ミ</t>
    </rPh>
    <rPh sb="50" eb="51">
      <t>ム</t>
    </rPh>
    <rPh sb="53" eb="55">
      <t>センタク</t>
    </rPh>
    <phoneticPr fontId="13"/>
  </si>
  <si>
    <t>　　　　⑥「CLT使用部位」</t>
    <rPh sb="9" eb="11">
      <t>シヨウ</t>
    </rPh>
    <rPh sb="11" eb="13">
      <t>ブイ</t>
    </rPh>
    <phoneticPr fontId="13"/>
  </si>
  <si>
    <t>　　　　　　以下の選択肢から選択する。使用部位が複数の場合、最大３部位まで選択可能である。「事業枠適用」の有無に限らず、使用して</t>
    <rPh sb="6" eb="8">
      <t>イカ</t>
    </rPh>
    <rPh sb="9" eb="12">
      <t>センタクシ</t>
    </rPh>
    <rPh sb="14" eb="16">
      <t>センタク</t>
    </rPh>
    <rPh sb="19" eb="21">
      <t>シヨウ</t>
    </rPh>
    <rPh sb="21" eb="23">
      <t>ブイ</t>
    </rPh>
    <rPh sb="24" eb="26">
      <t>フクスウ</t>
    </rPh>
    <rPh sb="27" eb="29">
      <t>バアイ</t>
    </rPh>
    <rPh sb="30" eb="32">
      <t>サイダイ</t>
    </rPh>
    <rPh sb="33" eb="35">
      <t>ブイ</t>
    </rPh>
    <rPh sb="37" eb="39">
      <t>センタク</t>
    </rPh>
    <rPh sb="39" eb="41">
      <t>カノウ</t>
    </rPh>
    <rPh sb="46" eb="48">
      <t>ジギョウ</t>
    </rPh>
    <rPh sb="48" eb="49">
      <t>ワク</t>
    </rPh>
    <rPh sb="49" eb="51">
      <t>テキヨウ</t>
    </rPh>
    <rPh sb="53" eb="55">
      <t>ウム</t>
    </rPh>
    <rPh sb="56" eb="57">
      <t>カギ</t>
    </rPh>
    <rPh sb="60" eb="62">
      <t>シヨウ</t>
    </rPh>
    <phoneticPr fontId="13"/>
  </si>
  <si>
    <t>　　　　　おれば、「ＣＬＴ使用部位」を選択する。</t>
    <rPh sb="13" eb="15">
      <t>シヨウ</t>
    </rPh>
    <rPh sb="15" eb="17">
      <t>ブイ</t>
    </rPh>
    <rPh sb="19" eb="21">
      <t>センタク</t>
    </rPh>
    <phoneticPr fontId="13"/>
  </si>
  <si>
    <t>プルダウン選択肢　「CLT使用部位」</t>
    <rPh sb="5" eb="8">
      <t>センタクシ</t>
    </rPh>
    <rPh sb="13" eb="15">
      <t>シヨウ</t>
    </rPh>
    <rPh sb="15" eb="17">
      <t>ブイ</t>
    </rPh>
    <phoneticPr fontId="13"/>
  </si>
  <si>
    <t>床版</t>
    <rPh sb="0" eb="1">
      <t>ユカ</t>
    </rPh>
    <rPh sb="1" eb="2">
      <t>バン</t>
    </rPh>
    <phoneticPr fontId="13"/>
  </si>
  <si>
    <t>屋根版</t>
    <rPh sb="0" eb="2">
      <t>ヤネ</t>
    </rPh>
    <rPh sb="2" eb="3">
      <t>バン</t>
    </rPh>
    <phoneticPr fontId="13"/>
  </si>
  <si>
    <t>横架材(梁など）</t>
    <rPh sb="0" eb="1">
      <t>ヨコ</t>
    </rPh>
    <rPh sb="1" eb="2">
      <t>カ</t>
    </rPh>
    <rPh sb="2" eb="3">
      <t>ザイ</t>
    </rPh>
    <rPh sb="4" eb="5">
      <t>ハリ</t>
    </rPh>
    <phoneticPr fontId="13"/>
  </si>
  <si>
    <t>　　　　　　建物名称を入力する。</t>
    <rPh sb="6" eb="8">
      <t>タテモノ</t>
    </rPh>
    <rPh sb="8" eb="10">
      <t>メイショウ</t>
    </rPh>
    <rPh sb="11" eb="13">
      <t>ニュウリョク</t>
    </rPh>
    <phoneticPr fontId="13"/>
  </si>
  <si>
    <t>　　　　②「都道府県名」</t>
    <rPh sb="6" eb="8">
      <t>トドウ</t>
    </rPh>
    <rPh sb="8" eb="10">
      <t>フケン</t>
    </rPh>
    <rPh sb="10" eb="11">
      <t>メイ</t>
    </rPh>
    <phoneticPr fontId="13"/>
  </si>
  <si>
    <t>　　　　　　都道府県名を入力する。</t>
    <rPh sb="6" eb="8">
      <t>トドウ</t>
    </rPh>
    <rPh sb="8" eb="10">
      <t>フケン</t>
    </rPh>
    <rPh sb="10" eb="11">
      <t>メイ</t>
    </rPh>
    <rPh sb="12" eb="14">
      <t>ニュウリョク</t>
    </rPh>
    <phoneticPr fontId="13"/>
  </si>
  <si>
    <t>　　　　③「建築面積」</t>
    <rPh sb="6" eb="8">
      <t>ケンチク</t>
    </rPh>
    <rPh sb="8" eb="10">
      <t>メンセキ</t>
    </rPh>
    <rPh sb="10" eb="11">
      <t>ケンメイ</t>
    </rPh>
    <phoneticPr fontId="13"/>
  </si>
  <si>
    <t>　　　　　　建築面積とは建物の水平投影面積をいう。小数点3位未満を四捨五入し、小数点以下2位までの数字を記入する。</t>
    <rPh sb="6" eb="8">
      <t>ケンチク</t>
    </rPh>
    <rPh sb="8" eb="10">
      <t>メンセキ</t>
    </rPh>
    <rPh sb="12" eb="14">
      <t>タテモノ</t>
    </rPh>
    <rPh sb="15" eb="17">
      <t>スイヘイ</t>
    </rPh>
    <rPh sb="17" eb="19">
      <t>トウエイ</t>
    </rPh>
    <rPh sb="19" eb="21">
      <t>メンセキ</t>
    </rPh>
    <rPh sb="39" eb="42">
      <t>ショウスウテン</t>
    </rPh>
    <rPh sb="42" eb="44">
      <t>イカ</t>
    </rPh>
    <rPh sb="45" eb="46">
      <t>イ</t>
    </rPh>
    <rPh sb="49" eb="51">
      <t>スウジ</t>
    </rPh>
    <rPh sb="52" eb="54">
      <t>キニュウ</t>
    </rPh>
    <phoneticPr fontId="13"/>
  </si>
  <si>
    <t>　　　　④「延床面積」</t>
    <rPh sb="6" eb="7">
      <t>ノ</t>
    </rPh>
    <rPh sb="7" eb="10">
      <t>ユカメンセキ</t>
    </rPh>
    <rPh sb="10" eb="11">
      <t>ケンメイ</t>
    </rPh>
    <phoneticPr fontId="13"/>
  </si>
  <si>
    <t>　　　　　　建物の各階の床面積（壁芯ないしは柱芯で囲まれた部分の面積）の積算値をいう。小数点3位未満を四捨五入し、小数点以下2位</t>
    <rPh sb="6" eb="8">
      <t>タテモノ</t>
    </rPh>
    <rPh sb="9" eb="11">
      <t>カクカイ</t>
    </rPh>
    <rPh sb="12" eb="15">
      <t>ユカメンセキ</t>
    </rPh>
    <rPh sb="16" eb="17">
      <t>カベ</t>
    </rPh>
    <rPh sb="17" eb="18">
      <t>シン</t>
    </rPh>
    <rPh sb="22" eb="23">
      <t>ハシラ</t>
    </rPh>
    <rPh sb="23" eb="24">
      <t>シン</t>
    </rPh>
    <rPh sb="25" eb="26">
      <t>カコ</t>
    </rPh>
    <rPh sb="29" eb="31">
      <t>ブブン</t>
    </rPh>
    <rPh sb="32" eb="34">
      <t>メンセキ</t>
    </rPh>
    <rPh sb="36" eb="38">
      <t>セキサン</t>
    </rPh>
    <rPh sb="38" eb="39">
      <t>チ</t>
    </rPh>
    <rPh sb="43" eb="46">
      <t>ショウスウテン</t>
    </rPh>
    <rPh sb="47" eb="48">
      <t>イ</t>
    </rPh>
    <rPh sb="48" eb="50">
      <t>ミマン</t>
    </rPh>
    <rPh sb="51" eb="55">
      <t>シシャゴニュウ</t>
    </rPh>
    <phoneticPr fontId="13"/>
  </si>
  <si>
    <t>　　　　　までの数字を記入する。</t>
    <phoneticPr fontId="13"/>
  </si>
  <si>
    <t>　　　　⑤「階数」</t>
    <rPh sb="6" eb="8">
      <t>カイスウ</t>
    </rPh>
    <rPh sb="8" eb="9">
      <t>ケンメイ</t>
    </rPh>
    <phoneticPr fontId="13"/>
  </si>
  <si>
    <t>　　　　　　建物の階数を”地下”、”地上”、”塔屋”に分けて入力する。</t>
    <rPh sb="6" eb="8">
      <t>タテモノ</t>
    </rPh>
    <rPh sb="9" eb="11">
      <t>カイスウ</t>
    </rPh>
    <rPh sb="13" eb="15">
      <t>チカ</t>
    </rPh>
    <rPh sb="18" eb="20">
      <t>チジョウ</t>
    </rPh>
    <rPh sb="23" eb="24">
      <t>トウ</t>
    </rPh>
    <rPh sb="24" eb="25">
      <t>ヤ</t>
    </rPh>
    <rPh sb="27" eb="28">
      <t>ワ</t>
    </rPh>
    <rPh sb="30" eb="32">
      <t>ニュウリョク</t>
    </rPh>
    <phoneticPr fontId="13"/>
  </si>
  <si>
    <t>　　　　⑥「住所」</t>
    <rPh sb="6" eb="8">
      <t>ジュウショ</t>
    </rPh>
    <rPh sb="8" eb="9">
      <t>ケンメイ</t>
    </rPh>
    <phoneticPr fontId="13"/>
  </si>
  <si>
    <t>　　　　　　建物の所在地を、”郵便番号”、”住所”に分けて入力する。</t>
    <rPh sb="6" eb="8">
      <t>タテモノ</t>
    </rPh>
    <rPh sb="9" eb="12">
      <t>ショザイチ</t>
    </rPh>
    <rPh sb="15" eb="19">
      <t>ユウビンバンゴウ</t>
    </rPh>
    <rPh sb="22" eb="24">
      <t>ジュウショ</t>
    </rPh>
    <rPh sb="26" eb="27">
      <t>ワ</t>
    </rPh>
    <rPh sb="29" eb="31">
      <t>ニュウリョク</t>
    </rPh>
    <phoneticPr fontId="13"/>
  </si>
  <si>
    <t>　　　　⑦「CLT使用割合」</t>
    <rPh sb="9" eb="11">
      <t>シヨウ</t>
    </rPh>
    <rPh sb="11" eb="13">
      <t>ワリアイ</t>
    </rPh>
    <rPh sb="13" eb="14">
      <t>ケンメイ</t>
    </rPh>
    <phoneticPr fontId="13"/>
  </si>
  <si>
    <t>　　　　　　以下の式より求めた値を入力する。</t>
    <rPh sb="6" eb="8">
      <t>イカ</t>
    </rPh>
    <rPh sb="9" eb="10">
      <t>シキ</t>
    </rPh>
    <rPh sb="12" eb="13">
      <t>モト</t>
    </rPh>
    <rPh sb="15" eb="16">
      <t>アタイ</t>
    </rPh>
    <rPh sb="17" eb="19">
      <t>ニュウリョク</t>
    </rPh>
    <phoneticPr fontId="13"/>
  </si>
  <si>
    <r>
      <t>　　　　　　　CLT使用割合 ＝ （建物の外皮に使用しているCLT材の面積）／(開口部</t>
    </r>
    <r>
      <rPr>
        <vertAlign val="superscript"/>
        <sz val="10"/>
        <rFont val="ＭＳ Ｐゴシック"/>
        <family val="3"/>
        <charset val="128"/>
      </rPr>
      <t>*1</t>
    </r>
    <r>
      <rPr>
        <sz val="10"/>
        <rFont val="ＭＳ Ｐゴシック"/>
        <family val="3"/>
        <charset val="128"/>
      </rPr>
      <t>を除く外皮面積） * 100</t>
    </r>
    <rPh sb="10" eb="12">
      <t>シヨウ</t>
    </rPh>
    <rPh sb="12" eb="14">
      <t>ワリアイ</t>
    </rPh>
    <rPh sb="18" eb="20">
      <t>タテモノ</t>
    </rPh>
    <rPh sb="21" eb="23">
      <t>ガイヒ</t>
    </rPh>
    <rPh sb="24" eb="26">
      <t>シヨウ</t>
    </rPh>
    <rPh sb="33" eb="34">
      <t>ザイ</t>
    </rPh>
    <rPh sb="35" eb="37">
      <t>メンセキ</t>
    </rPh>
    <rPh sb="40" eb="43">
      <t>カイコウブ</t>
    </rPh>
    <rPh sb="46" eb="47">
      <t>ノゾ</t>
    </rPh>
    <rPh sb="48" eb="50">
      <t>ガイヒ</t>
    </rPh>
    <rPh sb="50" eb="52">
      <t>メンセキ</t>
    </rPh>
    <phoneticPr fontId="13"/>
  </si>
  <si>
    <t xml:space="preserve">              *1 開口部：採光、通風、換気、人や物の出入りなどの目的で設けた外皮に面する窓、戸、出入口など</t>
    <rPh sb="17" eb="20">
      <t>カイコウブ</t>
    </rPh>
    <rPh sb="21" eb="23">
      <t>サイコウ</t>
    </rPh>
    <rPh sb="24" eb="26">
      <t>ツウフウ</t>
    </rPh>
    <rPh sb="27" eb="29">
      <t>カンキ</t>
    </rPh>
    <rPh sb="30" eb="31">
      <t>ヒト</t>
    </rPh>
    <rPh sb="32" eb="33">
      <t>モノ</t>
    </rPh>
    <rPh sb="34" eb="36">
      <t>デイ</t>
    </rPh>
    <rPh sb="40" eb="42">
      <t>モクテキ</t>
    </rPh>
    <rPh sb="43" eb="44">
      <t>モウ</t>
    </rPh>
    <rPh sb="46" eb="48">
      <t>ガイヒ</t>
    </rPh>
    <rPh sb="49" eb="50">
      <t>メン</t>
    </rPh>
    <rPh sb="52" eb="53">
      <t>マド</t>
    </rPh>
    <rPh sb="54" eb="55">
      <t>ト</t>
    </rPh>
    <rPh sb="56" eb="59">
      <t>デイリグチ</t>
    </rPh>
    <phoneticPr fontId="13"/>
  </si>
  <si>
    <t>　５．導入効果</t>
    <rPh sb="3" eb="5">
      <t>ドウニュウ</t>
    </rPh>
    <rPh sb="5" eb="7">
      <t>コウカ</t>
    </rPh>
    <phoneticPr fontId="13"/>
  </si>
  <si>
    <t>　　　「➎導入効果」は、以下の様式で構成されている。以下に、各構成要素についての入力手引きを記す。</t>
    <rPh sb="40" eb="42">
      <t>ニュウリョク</t>
    </rPh>
    <rPh sb="42" eb="44">
      <t>テビ</t>
    </rPh>
    <phoneticPr fontId="13"/>
  </si>
  <si>
    <t>　　　　①「【計算法】」</t>
    <rPh sb="7" eb="10">
      <t>ケイサンホウ</t>
    </rPh>
    <phoneticPr fontId="13"/>
  </si>
  <si>
    <t>プルダウン選択肢　「計算法」</t>
    <rPh sb="5" eb="8">
      <t>センタクシ</t>
    </rPh>
    <rPh sb="10" eb="13">
      <t>ケイサンホウ</t>
    </rPh>
    <phoneticPr fontId="13"/>
  </si>
  <si>
    <t>H28基準（ＷＥＢプログラム）</t>
    <rPh sb="3" eb="5">
      <t>キジュン</t>
    </rPh>
    <phoneticPr fontId="13"/>
  </si>
  <si>
    <t>　　　　　　一次エネルギー消費量等を算定する際に使用した計算法を入力する。</t>
    <rPh sb="6" eb="8">
      <t>イチジ</t>
    </rPh>
    <rPh sb="13" eb="16">
      <t>ショウヒリョウ</t>
    </rPh>
    <rPh sb="16" eb="17">
      <t>トウ</t>
    </rPh>
    <rPh sb="18" eb="20">
      <t>サンテイ</t>
    </rPh>
    <rPh sb="22" eb="23">
      <t>サイ</t>
    </rPh>
    <rPh sb="24" eb="26">
      <t>シヨウ</t>
    </rPh>
    <rPh sb="28" eb="30">
      <t>ケイサン</t>
    </rPh>
    <rPh sb="30" eb="31">
      <t>ホウ</t>
    </rPh>
    <rPh sb="32" eb="34">
      <t>ニュウリョク</t>
    </rPh>
    <phoneticPr fontId="13"/>
  </si>
  <si>
    <t>　　　　②「ＰＶ」</t>
    <phoneticPr fontId="13"/>
  </si>
  <si>
    <t>プルダウン選択肢　「ＰＶ」</t>
    <rPh sb="5" eb="8">
      <t>センタクシ</t>
    </rPh>
    <phoneticPr fontId="13"/>
  </si>
  <si>
    <t>　　　　　　ＰＶ（太陽光発電）により発電した電力量の使い方を入力する。</t>
    <rPh sb="9" eb="12">
      <t>タイヨウコウ</t>
    </rPh>
    <rPh sb="12" eb="14">
      <t>ハツデン</t>
    </rPh>
    <rPh sb="18" eb="20">
      <t>ハツデン</t>
    </rPh>
    <rPh sb="22" eb="24">
      <t>デンリョク</t>
    </rPh>
    <rPh sb="24" eb="25">
      <t>リョウ</t>
    </rPh>
    <rPh sb="26" eb="27">
      <t>ツカ</t>
    </rPh>
    <rPh sb="28" eb="29">
      <t>カタ</t>
    </rPh>
    <rPh sb="30" eb="32">
      <t>ニュウリョク</t>
    </rPh>
    <phoneticPr fontId="13"/>
  </si>
  <si>
    <t>　　　　①「一次エネルギー消費量　基準値、設計値」</t>
    <rPh sb="6" eb="8">
      <t>イチジ</t>
    </rPh>
    <rPh sb="13" eb="16">
      <t>ショウヒリョウ</t>
    </rPh>
    <rPh sb="17" eb="20">
      <t>キジュンチ</t>
    </rPh>
    <rPh sb="21" eb="23">
      <t>セッケイ</t>
    </rPh>
    <rPh sb="23" eb="24">
      <t>チ</t>
    </rPh>
    <phoneticPr fontId="13"/>
  </si>
  <si>
    <t>　　　　　　該当する【計算法】により算出した値を、設備用途区分ごとに入力する。</t>
    <rPh sb="6" eb="8">
      <t>ガイトウ</t>
    </rPh>
    <rPh sb="11" eb="14">
      <t>ケイサンホウ</t>
    </rPh>
    <rPh sb="18" eb="20">
      <t>サンシュツ</t>
    </rPh>
    <rPh sb="22" eb="23">
      <t>アタイ</t>
    </rPh>
    <rPh sb="25" eb="27">
      <t>セツビ</t>
    </rPh>
    <rPh sb="27" eb="29">
      <t>ヨウト</t>
    </rPh>
    <rPh sb="29" eb="31">
      <t>クブン</t>
    </rPh>
    <rPh sb="34" eb="36">
      <t>ニュウリョク</t>
    </rPh>
    <phoneticPr fontId="13"/>
  </si>
  <si>
    <t>　　　　　　なお、”エネルギー効率化設備”欄には、マイナスの符号を付して入力する。</t>
    <rPh sb="15" eb="18">
      <t>コウリツカ</t>
    </rPh>
    <rPh sb="18" eb="20">
      <t>セツビ</t>
    </rPh>
    <rPh sb="21" eb="22">
      <t>ラン</t>
    </rPh>
    <rPh sb="30" eb="32">
      <t>フゴウ</t>
    </rPh>
    <rPh sb="33" eb="34">
      <t>フ</t>
    </rPh>
    <rPh sb="36" eb="38">
      <t>ニュウリョク</t>
    </rPh>
    <phoneticPr fontId="13"/>
  </si>
  <si>
    <t>　　　　上記（１）、（２）以外の項目は自動計算項目で、入力不要である。</t>
    <rPh sb="4" eb="6">
      <t>ジョウキ</t>
    </rPh>
    <rPh sb="13" eb="15">
      <t>イガイ</t>
    </rPh>
    <rPh sb="16" eb="18">
      <t>コウモク</t>
    </rPh>
    <rPh sb="19" eb="21">
      <t>ジドウ</t>
    </rPh>
    <rPh sb="21" eb="23">
      <t>ケイサン</t>
    </rPh>
    <rPh sb="23" eb="25">
      <t>コウモク</t>
    </rPh>
    <rPh sb="27" eb="29">
      <t>ニュウリョク</t>
    </rPh>
    <rPh sb="29" eb="31">
      <t>フヨウ</t>
    </rPh>
    <phoneticPr fontId="13"/>
  </si>
  <si>
    <t>　　　　なお、黒地で白抜き文字の部分はＺＥＢ公募要件の判断およびＺＥＢランクを判断するものである。</t>
    <rPh sb="7" eb="9">
      <t>クロジ</t>
    </rPh>
    <rPh sb="10" eb="12">
      <t>シロヌ</t>
    </rPh>
    <rPh sb="13" eb="15">
      <t>モジ</t>
    </rPh>
    <rPh sb="16" eb="18">
      <t>ブブン</t>
    </rPh>
    <rPh sb="22" eb="24">
      <t>コウボ</t>
    </rPh>
    <rPh sb="24" eb="26">
      <t>ヨウケン</t>
    </rPh>
    <rPh sb="27" eb="29">
      <t>ハンダン</t>
    </rPh>
    <rPh sb="39" eb="41">
      <t>ハンダン</t>
    </rPh>
    <phoneticPr fontId="13"/>
  </si>
  <si>
    <t>　６．PAL*評価</t>
    <rPh sb="7" eb="9">
      <t>ヒョウカ</t>
    </rPh>
    <phoneticPr fontId="13"/>
  </si>
  <si>
    <t>　　　「➏ＰＡＬ* 評価」は、以下の様式で構成されている。以下に、各構成要素についての入力手引きを記す。</t>
    <rPh sb="43" eb="45">
      <t>ニュウリョク</t>
    </rPh>
    <rPh sb="45" eb="47">
      <t>テビ</t>
    </rPh>
    <phoneticPr fontId="13"/>
  </si>
  <si>
    <t>　　　　①「基準値、設計値」</t>
    <rPh sb="6" eb="9">
      <t>キジュンチ</t>
    </rPh>
    <rPh sb="10" eb="12">
      <t>セッケイ</t>
    </rPh>
    <rPh sb="12" eb="13">
      <t>チ</t>
    </rPh>
    <phoneticPr fontId="13"/>
  </si>
  <si>
    <t>　　　　　　該当する【計算法】により算出した値を、それぞれに入力する。</t>
    <rPh sb="6" eb="8">
      <t>ガイトウ</t>
    </rPh>
    <rPh sb="11" eb="14">
      <t>ケイサンホウ</t>
    </rPh>
    <rPh sb="18" eb="20">
      <t>サンシュツ</t>
    </rPh>
    <rPh sb="22" eb="23">
      <t>アタイ</t>
    </rPh>
    <rPh sb="30" eb="32">
      <t>ニュウリョク</t>
    </rPh>
    <phoneticPr fontId="13"/>
  </si>
  <si>
    <t>　　（２）自動計算項目</t>
    <rPh sb="5" eb="7">
      <t>ジドウ</t>
    </rPh>
    <rPh sb="7" eb="9">
      <t>ケイサン</t>
    </rPh>
    <rPh sb="9" eb="11">
      <t>コウモク</t>
    </rPh>
    <phoneticPr fontId="13"/>
  </si>
  <si>
    <t>　　　　上記（１）以外の項目は自動計算項目で、入力不要である。</t>
    <rPh sb="4" eb="6">
      <t>ジョウキ</t>
    </rPh>
    <rPh sb="9" eb="11">
      <t>イガイ</t>
    </rPh>
    <rPh sb="12" eb="14">
      <t>コウモク</t>
    </rPh>
    <rPh sb="15" eb="17">
      <t>ジドウ</t>
    </rPh>
    <rPh sb="17" eb="19">
      <t>ケイサン</t>
    </rPh>
    <rPh sb="19" eb="21">
      <t>コウモク</t>
    </rPh>
    <rPh sb="23" eb="25">
      <t>ニュウリョク</t>
    </rPh>
    <rPh sb="25" eb="27">
      <t>フヨウ</t>
    </rPh>
    <phoneticPr fontId="13"/>
  </si>
  <si>
    <t>　　　　なお、”低減率（％）”は、以下により算出している。</t>
    <rPh sb="8" eb="10">
      <t>テイゲン</t>
    </rPh>
    <rPh sb="10" eb="11">
      <t>リツ</t>
    </rPh>
    <rPh sb="17" eb="19">
      <t>イカ</t>
    </rPh>
    <rPh sb="22" eb="24">
      <t>サンシュツ</t>
    </rPh>
    <phoneticPr fontId="13"/>
  </si>
  <si>
    <t>　　　　　低減率（％）＝（基準値ー設計値）／基準値 * 100</t>
    <rPh sb="5" eb="7">
      <t>テイゲン</t>
    </rPh>
    <rPh sb="7" eb="8">
      <t>リツ</t>
    </rPh>
    <rPh sb="13" eb="16">
      <t>キジュンチ</t>
    </rPh>
    <rPh sb="17" eb="19">
      <t>セッケイ</t>
    </rPh>
    <rPh sb="19" eb="20">
      <t>チ</t>
    </rPh>
    <rPh sb="22" eb="25">
      <t>キジュンチ</t>
    </rPh>
    <phoneticPr fontId="13"/>
  </si>
  <si>
    <t>　7．ZEBチャート</t>
    <phoneticPr fontId="13"/>
  </si>
  <si>
    <r>
      <t>　　　「</t>
    </r>
    <r>
      <rPr>
        <b/>
        <sz val="10"/>
        <rFont val="ＭＳ Ｐゴシック"/>
        <family val="3"/>
        <charset val="128"/>
      </rPr>
      <t>➐ＺＥＢチャート</t>
    </r>
    <r>
      <rPr>
        <sz val="10"/>
        <rFont val="ＭＳ Ｐゴシック"/>
        <family val="3"/>
        <charset val="128"/>
      </rPr>
      <t>」は、以下の様式で構成されている。以下に、各構成要素についての入力手引きを記す。</t>
    </r>
    <rPh sb="43" eb="45">
      <t>ニュウリョク</t>
    </rPh>
    <rPh sb="45" eb="47">
      <t>テビ</t>
    </rPh>
    <phoneticPr fontId="13"/>
  </si>
  <si>
    <t>　　　なお、チャート上には自動的にプロットされる。</t>
    <rPh sb="10" eb="11">
      <t>ウエ</t>
    </rPh>
    <rPh sb="11" eb="12">
      <t>ズジョウ</t>
    </rPh>
    <rPh sb="13" eb="16">
      <t>ジドウテキ</t>
    </rPh>
    <phoneticPr fontId="13"/>
  </si>
  <si>
    <r>
      <rPr>
        <b/>
        <sz val="12"/>
        <color indexed="8"/>
        <rFont val="ＭＳ Ｐゴシック"/>
        <family val="3"/>
        <charset val="128"/>
      </rPr>
      <t>➐</t>
    </r>
    <r>
      <rPr>
        <b/>
        <sz val="9"/>
        <color indexed="8"/>
        <rFont val="ＭＳ Ｐゴシック"/>
        <family val="3"/>
        <charset val="128"/>
      </rPr>
      <t>ＺＥＢチャート</t>
    </r>
    <phoneticPr fontId="13"/>
  </si>
  <si>
    <t>　　　　①「ZEBランク」</t>
    <phoneticPr fontId="13"/>
  </si>
  <si>
    <t>　　　　　　”創エネ（ＰＶ）率”は、➎導入効果の値のうち、以下の式より算出した値である。</t>
    <rPh sb="24" eb="25">
      <t>アタイ</t>
    </rPh>
    <rPh sb="29" eb="31">
      <t>イカ</t>
    </rPh>
    <rPh sb="32" eb="33">
      <t>シキ</t>
    </rPh>
    <rPh sb="35" eb="37">
      <t>サンシュツ</t>
    </rPh>
    <rPh sb="39" eb="40">
      <t>アタイ</t>
    </rPh>
    <phoneticPr fontId="13"/>
  </si>
  <si>
    <t>　　　　　　　　創エネ(PV)率＝「ＰＶを含む、その他を除く」削減率　－　「ＰＶを考慮せず、その他を除く」削減率</t>
    <rPh sb="8" eb="9">
      <t>ソウ</t>
    </rPh>
    <rPh sb="15" eb="16">
      <t>リツ</t>
    </rPh>
    <rPh sb="31" eb="33">
      <t>サクゲン</t>
    </rPh>
    <rPh sb="33" eb="34">
      <t>リツ</t>
    </rPh>
    <rPh sb="53" eb="55">
      <t>サクゲン</t>
    </rPh>
    <rPh sb="55" eb="56">
      <t>リツ</t>
    </rPh>
    <phoneticPr fontId="13"/>
  </si>
  <si>
    <t>　８．事業費（全体）</t>
    <rPh sb="3" eb="5">
      <t>ジギョウ</t>
    </rPh>
    <rPh sb="5" eb="6">
      <t>ヒ</t>
    </rPh>
    <rPh sb="7" eb="9">
      <t>ゼンタイ</t>
    </rPh>
    <phoneticPr fontId="13"/>
  </si>
  <si>
    <r>
      <t>　　　「</t>
    </r>
    <r>
      <rPr>
        <b/>
        <sz val="10"/>
        <rFont val="ＭＳ Ｐゴシック"/>
        <family val="3"/>
        <charset val="128"/>
      </rPr>
      <t>➑事業費（全体）</t>
    </r>
    <r>
      <rPr>
        <sz val="10"/>
        <rFont val="ＭＳ Ｐゴシック"/>
        <family val="3"/>
        <charset val="128"/>
      </rPr>
      <t>」は、以下の様式で構成されている。各構成要素は「ＬＩＮＫ項目」および「自動計算項目」で構成されており、入力不要</t>
    </r>
    <rPh sb="40" eb="42">
      <t>コウモク</t>
    </rPh>
    <rPh sb="47" eb="49">
      <t>ジドウ</t>
    </rPh>
    <rPh sb="49" eb="51">
      <t>ケイサン</t>
    </rPh>
    <rPh sb="51" eb="53">
      <t>コウモク</t>
    </rPh>
    <rPh sb="55" eb="57">
      <t>コウセイ</t>
    </rPh>
    <rPh sb="63" eb="65">
      <t>ニュウリョク</t>
    </rPh>
    <rPh sb="65" eb="67">
      <t>フヨウ</t>
    </rPh>
    <phoneticPr fontId="13"/>
  </si>
  <si>
    <t>　　である。</t>
    <phoneticPr fontId="13"/>
  </si>
  <si>
    <t>　　　　上記（１）以外が自動計算項目であり、入力不要である。</t>
    <rPh sb="4" eb="6">
      <t>ジョウキ</t>
    </rPh>
    <rPh sb="9" eb="11">
      <t>イガイ</t>
    </rPh>
    <rPh sb="12" eb="14">
      <t>ジドウ</t>
    </rPh>
    <rPh sb="14" eb="16">
      <t>ケイサン</t>
    </rPh>
    <rPh sb="16" eb="18">
      <t>コウモク</t>
    </rPh>
    <rPh sb="22" eb="24">
      <t>ニュウリョク</t>
    </rPh>
    <rPh sb="24" eb="26">
      <t>フヨウ</t>
    </rPh>
    <phoneticPr fontId="13"/>
  </si>
  <si>
    <t>　９．費用対効果</t>
    <rPh sb="3" eb="5">
      <t>ヒヨウ</t>
    </rPh>
    <rPh sb="5" eb="6">
      <t>タイ</t>
    </rPh>
    <rPh sb="6" eb="8">
      <t>コウカ</t>
    </rPh>
    <phoneticPr fontId="13"/>
  </si>
  <si>
    <r>
      <t>　　　「</t>
    </r>
    <r>
      <rPr>
        <b/>
        <sz val="10"/>
        <rFont val="ＭＳ Ｐゴシック"/>
        <family val="3"/>
        <charset val="128"/>
      </rPr>
      <t>➒費用対効果</t>
    </r>
    <r>
      <rPr>
        <sz val="10"/>
        <rFont val="ＭＳ Ｐゴシック"/>
        <family val="3"/>
        <charset val="128"/>
      </rPr>
      <t>」は、以下の様式で構成されている。各構成要素は「自動計算項目」で構成されており、入力不要である。</t>
    </r>
    <rPh sb="34" eb="36">
      <t>ジドウ</t>
    </rPh>
    <rPh sb="36" eb="38">
      <t>ケイサン</t>
    </rPh>
    <rPh sb="38" eb="40">
      <t>コウモク</t>
    </rPh>
    <rPh sb="42" eb="44">
      <t>コウセイ</t>
    </rPh>
    <rPh sb="50" eb="52">
      <t>ニュウリョク</t>
    </rPh>
    <rPh sb="52" eb="54">
      <t>フヨウ</t>
    </rPh>
    <phoneticPr fontId="13"/>
  </si>
  <si>
    <t>　　（１）自動計算項目</t>
    <rPh sb="5" eb="7">
      <t>ジドウ</t>
    </rPh>
    <rPh sb="7" eb="9">
      <t>ケイサン</t>
    </rPh>
    <rPh sb="9" eb="11">
      <t>コウモク</t>
    </rPh>
    <phoneticPr fontId="13"/>
  </si>
  <si>
    <t>　　　　各項目の分母は、「ＰＶとその他を含む」削減量を使用している。</t>
    <rPh sb="4" eb="5">
      <t>カク</t>
    </rPh>
    <rPh sb="5" eb="7">
      <t>コウモク</t>
    </rPh>
    <rPh sb="8" eb="10">
      <t>ブンボ</t>
    </rPh>
    <rPh sb="23" eb="25">
      <t>サクゲン</t>
    </rPh>
    <rPh sb="25" eb="26">
      <t>リョウ</t>
    </rPh>
    <rPh sb="27" eb="29">
      <t>シヨウ</t>
    </rPh>
    <phoneticPr fontId="13"/>
  </si>
  <si>
    <t>１０．BEMS装置</t>
    <rPh sb="7" eb="9">
      <t>ソウチ</t>
    </rPh>
    <phoneticPr fontId="13"/>
  </si>
  <si>
    <r>
      <t>　　　「</t>
    </r>
    <r>
      <rPr>
        <b/>
        <sz val="10"/>
        <rFont val="ＭＳ Ｐゴシック"/>
        <family val="3"/>
        <charset val="128"/>
      </rPr>
      <t>➓ＢＥＭＳ装置</t>
    </r>
    <r>
      <rPr>
        <sz val="10"/>
        <rFont val="ＭＳ Ｐゴシック"/>
        <family val="3"/>
        <charset val="128"/>
      </rPr>
      <t>」は、以下の様式で構成されている。各構成要素は全項目「入力項目」である。</t>
    </r>
    <rPh sb="34" eb="35">
      <t>ゼン</t>
    </rPh>
    <rPh sb="35" eb="37">
      <t>コウモク</t>
    </rPh>
    <rPh sb="38" eb="40">
      <t>ニュウリョク</t>
    </rPh>
    <rPh sb="40" eb="42">
      <t>コウモク</t>
    </rPh>
    <phoneticPr fontId="13"/>
  </si>
  <si>
    <t>　　　　①「管理点数合計」</t>
    <rPh sb="6" eb="8">
      <t>カンリ</t>
    </rPh>
    <rPh sb="8" eb="10">
      <t>テンスウ</t>
    </rPh>
    <rPh sb="10" eb="12">
      <t>ゴウケイ</t>
    </rPh>
    <phoneticPr fontId="13"/>
  </si>
  <si>
    <t>　　　　　　「管理点数合計」とは、ＢＥＭ装置で管理している入出力点数の合計値をいう。「エネルギー計量」点数や「環境計測」点数を含んだ</t>
    <rPh sb="7" eb="9">
      <t>カンリ</t>
    </rPh>
    <rPh sb="9" eb="11">
      <t>テンスウ</t>
    </rPh>
    <rPh sb="11" eb="13">
      <t>ゴウケイ</t>
    </rPh>
    <rPh sb="20" eb="22">
      <t>ソウチ</t>
    </rPh>
    <rPh sb="23" eb="25">
      <t>カンリ</t>
    </rPh>
    <rPh sb="29" eb="32">
      <t>ニュウシュツリョク</t>
    </rPh>
    <rPh sb="32" eb="34">
      <t>テンスウ</t>
    </rPh>
    <rPh sb="35" eb="37">
      <t>ゴウケイ</t>
    </rPh>
    <rPh sb="37" eb="38">
      <t>チ</t>
    </rPh>
    <rPh sb="48" eb="50">
      <t>ケイリョウ</t>
    </rPh>
    <rPh sb="51" eb="53">
      <t>テンスウ</t>
    </rPh>
    <rPh sb="55" eb="57">
      <t>カンキョウ</t>
    </rPh>
    <rPh sb="57" eb="59">
      <t>ケイソク</t>
    </rPh>
    <rPh sb="60" eb="62">
      <t>テンスウ</t>
    </rPh>
    <rPh sb="63" eb="64">
      <t>フク</t>
    </rPh>
    <phoneticPr fontId="13"/>
  </si>
  <si>
    <t>　　　　　値である。　設備機器について、発停・状態監視・警報機能等をBEMS機能に付加している場合は１機器１点と算定する。</t>
    <rPh sb="5" eb="6">
      <t>アタイ</t>
    </rPh>
    <rPh sb="11" eb="13">
      <t>セツビ</t>
    </rPh>
    <rPh sb="13" eb="15">
      <t>キキ</t>
    </rPh>
    <rPh sb="20" eb="22">
      <t>ハッテイ</t>
    </rPh>
    <rPh sb="23" eb="25">
      <t>ジョウタイ</t>
    </rPh>
    <rPh sb="25" eb="27">
      <t>カンシ</t>
    </rPh>
    <rPh sb="28" eb="30">
      <t>ケイホウ</t>
    </rPh>
    <rPh sb="30" eb="32">
      <t>キノウ</t>
    </rPh>
    <rPh sb="32" eb="33">
      <t>トウ</t>
    </rPh>
    <rPh sb="38" eb="40">
      <t>キノウ</t>
    </rPh>
    <rPh sb="41" eb="43">
      <t>フカ</t>
    </rPh>
    <rPh sb="47" eb="49">
      <t>バアイ</t>
    </rPh>
    <rPh sb="51" eb="53">
      <t>キキ</t>
    </rPh>
    <rPh sb="54" eb="55">
      <t>テン</t>
    </rPh>
    <rPh sb="56" eb="58">
      <t>サンテイ</t>
    </rPh>
    <phoneticPr fontId="13"/>
  </si>
  <si>
    <t>　　　　②「エネルギー計量点数」</t>
    <rPh sb="11" eb="13">
      <t>ケイリョウ</t>
    </rPh>
    <rPh sb="13" eb="15">
      <t>テンスウ</t>
    </rPh>
    <phoneticPr fontId="13"/>
  </si>
  <si>
    <t>　　　　　　「エネルギー計量点数」とは、ＢＥＭ装置で管理している入出力点数のうち、電力メータ、ガスメータやカロリーメータなどの</t>
    <rPh sb="12" eb="14">
      <t>ケイリョウ</t>
    </rPh>
    <rPh sb="14" eb="16">
      <t>テンスウ</t>
    </rPh>
    <rPh sb="23" eb="25">
      <t>ソウチ</t>
    </rPh>
    <rPh sb="26" eb="28">
      <t>カンリ</t>
    </rPh>
    <rPh sb="32" eb="35">
      <t>ニュウシュツリョク</t>
    </rPh>
    <rPh sb="35" eb="37">
      <t>テンスウ</t>
    </rPh>
    <rPh sb="41" eb="43">
      <t>デンリョク</t>
    </rPh>
    <phoneticPr fontId="13"/>
  </si>
  <si>
    <t>　　　　　エネルギーを計量している点数をいう。</t>
    <rPh sb="11" eb="13">
      <t>ケイリョウ</t>
    </rPh>
    <rPh sb="17" eb="19">
      <t>テンスウ</t>
    </rPh>
    <phoneticPr fontId="13"/>
  </si>
  <si>
    <t>　　　　③「環境計測点数」</t>
    <rPh sb="6" eb="8">
      <t>カンキョウ</t>
    </rPh>
    <rPh sb="8" eb="10">
      <t>ケイソク</t>
    </rPh>
    <rPh sb="10" eb="12">
      <t>テンスウ</t>
    </rPh>
    <phoneticPr fontId="13"/>
  </si>
  <si>
    <r>
      <t>　　　　　　「環境計測点数」とは、ＢＥＭ装置で管理している入出力点数のうち、環境状態として計測している温度、湿度、CO</t>
    </r>
    <r>
      <rPr>
        <vertAlign val="subscript"/>
        <sz val="10"/>
        <rFont val="ＭＳ Ｐゴシック"/>
        <family val="3"/>
        <charset val="128"/>
      </rPr>
      <t>2</t>
    </r>
    <r>
      <rPr>
        <sz val="10"/>
        <rFont val="ＭＳ Ｐゴシック"/>
        <family val="3"/>
        <charset val="128"/>
      </rPr>
      <t>濃度、</t>
    </r>
    <rPh sb="7" eb="9">
      <t>カンキョウ</t>
    </rPh>
    <rPh sb="9" eb="11">
      <t>ケイソク</t>
    </rPh>
    <rPh sb="11" eb="13">
      <t>テンスウ</t>
    </rPh>
    <rPh sb="20" eb="22">
      <t>ソウチ</t>
    </rPh>
    <rPh sb="23" eb="25">
      <t>カンリ</t>
    </rPh>
    <rPh sb="29" eb="32">
      <t>ニュウシュツリョク</t>
    </rPh>
    <rPh sb="32" eb="34">
      <t>テンスウ</t>
    </rPh>
    <rPh sb="38" eb="40">
      <t>カンキョウ</t>
    </rPh>
    <rPh sb="40" eb="42">
      <t>ジョウタイ</t>
    </rPh>
    <rPh sb="45" eb="47">
      <t>ケイソク</t>
    </rPh>
    <rPh sb="51" eb="53">
      <t>オンド</t>
    </rPh>
    <rPh sb="54" eb="56">
      <t>シツド</t>
    </rPh>
    <rPh sb="60" eb="62">
      <t>ノウド</t>
    </rPh>
    <phoneticPr fontId="13"/>
  </si>
  <si>
    <t>　　　　　風向、風速、照度などの計測点数をいう。</t>
    <rPh sb="5" eb="7">
      <t>フウコウ</t>
    </rPh>
    <rPh sb="8" eb="10">
      <t>フウソク</t>
    </rPh>
    <rPh sb="11" eb="13">
      <t>ショウド</t>
    </rPh>
    <rPh sb="16" eb="18">
      <t>ケイソク</t>
    </rPh>
    <rPh sb="18" eb="20">
      <t>テンスウ</t>
    </rPh>
    <phoneticPr fontId="13"/>
  </si>
  <si>
    <t>　　　　④「省エネルギー制御」</t>
    <rPh sb="6" eb="7">
      <t>ショウ</t>
    </rPh>
    <rPh sb="12" eb="14">
      <t>セイギョ</t>
    </rPh>
    <phoneticPr fontId="13"/>
  </si>
  <si>
    <t>　　　　　　「省エネルギー制御」とは、ＢＥＭ装置で制御している省エネルギーを目的とする制御で、例えば以下の制御がある。</t>
    <rPh sb="7" eb="8">
      <t>ショウ</t>
    </rPh>
    <rPh sb="13" eb="15">
      <t>セイギョ</t>
    </rPh>
    <rPh sb="22" eb="24">
      <t>ソウチ</t>
    </rPh>
    <rPh sb="25" eb="27">
      <t>セイギョ</t>
    </rPh>
    <rPh sb="31" eb="32">
      <t>ショウ</t>
    </rPh>
    <rPh sb="38" eb="40">
      <t>モクテキ</t>
    </rPh>
    <rPh sb="43" eb="45">
      <t>セイギョ</t>
    </rPh>
    <rPh sb="47" eb="48">
      <t>タト</t>
    </rPh>
    <rPh sb="50" eb="52">
      <t>イカ</t>
    </rPh>
    <rPh sb="53" eb="55">
      <t>セイギョ</t>
    </rPh>
    <phoneticPr fontId="13"/>
  </si>
  <si>
    <t>　　　　　　　・自然換気窓の開閉制御</t>
    <rPh sb="8" eb="10">
      <t>シゼン</t>
    </rPh>
    <rPh sb="10" eb="12">
      <t>カンキ</t>
    </rPh>
    <rPh sb="12" eb="13">
      <t>マド</t>
    </rPh>
    <rPh sb="14" eb="16">
      <t>カイヘイ</t>
    </rPh>
    <rPh sb="16" eb="18">
      <t>セイギョ</t>
    </rPh>
    <phoneticPr fontId="13"/>
  </si>
  <si>
    <t>　　　　　　　・最小外気取入れ量制御</t>
    <rPh sb="8" eb="10">
      <t>サイショウ</t>
    </rPh>
    <rPh sb="10" eb="12">
      <t>ガイキ</t>
    </rPh>
    <rPh sb="12" eb="14">
      <t>トリイ</t>
    </rPh>
    <rPh sb="15" eb="16">
      <t>リョウ</t>
    </rPh>
    <rPh sb="16" eb="18">
      <t>セイギョ</t>
    </rPh>
    <phoneticPr fontId="13"/>
  </si>
  <si>
    <t>　　　　　　　・空調機の最適運転制御</t>
    <rPh sb="8" eb="11">
      <t>クウチョウキ</t>
    </rPh>
    <rPh sb="12" eb="14">
      <t>サイテキ</t>
    </rPh>
    <rPh sb="14" eb="16">
      <t>ウンテン</t>
    </rPh>
    <rPh sb="16" eb="18">
      <t>セイギョ</t>
    </rPh>
    <phoneticPr fontId="13"/>
  </si>
  <si>
    <t>　　　　　　　・熱源機器の最適運転制御</t>
    <rPh sb="8" eb="10">
      <t>ネツゲン</t>
    </rPh>
    <rPh sb="10" eb="12">
      <t>キキ</t>
    </rPh>
    <rPh sb="13" eb="15">
      <t>サイテキ</t>
    </rPh>
    <rPh sb="15" eb="17">
      <t>ウンテン</t>
    </rPh>
    <rPh sb="17" eb="19">
      <t>セイギョ</t>
    </rPh>
    <phoneticPr fontId="13"/>
  </si>
  <si>
    <t>　　　　　　　・タイムスケジュール制御</t>
    <rPh sb="17" eb="19">
      <t>セイギョ</t>
    </rPh>
    <phoneticPr fontId="13"/>
  </si>
  <si>
    <t>　　　　　　　・デマンド制御</t>
    <rPh sb="12" eb="14">
      <t>セイギョ</t>
    </rPh>
    <phoneticPr fontId="13"/>
  </si>
  <si>
    <t>　　　　　なお、ＢＥＭＳ装置から独立して行われるローカル制御は除外する。</t>
    <rPh sb="12" eb="14">
      <t>ソウチ</t>
    </rPh>
    <rPh sb="16" eb="18">
      <t>ドクリツ</t>
    </rPh>
    <rPh sb="20" eb="21">
      <t>オコナ</t>
    </rPh>
    <rPh sb="28" eb="30">
      <t>セイギョ</t>
    </rPh>
    <rPh sb="31" eb="33">
      <t>ジョガイ</t>
    </rPh>
    <phoneticPr fontId="13"/>
  </si>
  <si>
    <t>１１．システム制御技術</t>
    <rPh sb="7" eb="9">
      <t>セイギョ</t>
    </rPh>
    <rPh sb="9" eb="11">
      <t>ギジュツ</t>
    </rPh>
    <phoneticPr fontId="13"/>
  </si>
  <si>
    <t>　　　　①「該当」</t>
    <rPh sb="6" eb="8">
      <t>ガイトウ</t>
    </rPh>
    <phoneticPr fontId="13"/>
  </si>
  <si>
    <t>プルダウン選択肢　「該当」</t>
    <rPh sb="5" eb="8">
      <t>センタクシ</t>
    </rPh>
    <rPh sb="10" eb="12">
      <t>ガイトウ</t>
    </rPh>
    <phoneticPr fontId="13"/>
  </si>
  <si>
    <t>ー</t>
    <phoneticPr fontId="13"/>
  </si>
  <si>
    <t>○</t>
    <phoneticPr fontId="13"/>
  </si>
  <si>
    <t>該当しない</t>
    <rPh sb="0" eb="2">
      <t>ガイトウ</t>
    </rPh>
    <phoneticPr fontId="13"/>
  </si>
  <si>
    <t>該当する</t>
    <rPh sb="0" eb="2">
      <t>ガイトウ</t>
    </rPh>
    <phoneticPr fontId="13"/>
  </si>
  <si>
    <t>　　　　①「概要」</t>
    <rPh sb="6" eb="8">
      <t>ガイヨウ</t>
    </rPh>
    <phoneticPr fontId="13"/>
  </si>
  <si>
    <t>　　　　　　システム制御技術の概要を入力する。</t>
    <rPh sb="10" eb="12">
      <t>セイギョ</t>
    </rPh>
    <rPh sb="12" eb="14">
      <t>ギジュツ</t>
    </rPh>
    <rPh sb="15" eb="17">
      <t>ガイヨウ</t>
    </rPh>
    <rPh sb="18" eb="20">
      <t>ニュウリョク</t>
    </rPh>
    <phoneticPr fontId="13"/>
  </si>
  <si>
    <t>　　　　 　以下に、システム制御技術を概説する。</t>
    <rPh sb="6" eb="8">
      <t>イカ</t>
    </rPh>
    <rPh sb="14" eb="16">
      <t>セイギョ</t>
    </rPh>
    <rPh sb="16" eb="18">
      <t>ギジュツ</t>
    </rPh>
    <rPh sb="19" eb="21">
      <t>ガイセツ</t>
    </rPh>
    <phoneticPr fontId="13"/>
  </si>
  <si>
    <t>制　　御　　内　　容　　例</t>
    <rPh sb="0" eb="1">
      <t>セイ</t>
    </rPh>
    <rPh sb="3" eb="4">
      <t>オ</t>
    </rPh>
    <rPh sb="6" eb="7">
      <t>ウチ</t>
    </rPh>
    <rPh sb="9" eb="10">
      <t>カタチ</t>
    </rPh>
    <rPh sb="12" eb="13">
      <t>レイ</t>
    </rPh>
    <phoneticPr fontId="13"/>
  </si>
  <si>
    <t>空調・照明＋ＩＴ設備機器を組み合わせ、最小のエネルギーで建物空間の質を維持する以下の制御
等をいう。
　・照明連動空調制御　　　・空調機と熱源ポンプ統合制御</t>
    <rPh sb="0" eb="2">
      <t>クウチョウ</t>
    </rPh>
    <rPh sb="3" eb="5">
      <t>ショウメイ</t>
    </rPh>
    <rPh sb="8" eb="10">
      <t>セツビ</t>
    </rPh>
    <rPh sb="10" eb="12">
      <t>キキ</t>
    </rPh>
    <rPh sb="13" eb="14">
      <t>ク</t>
    </rPh>
    <rPh sb="15" eb="16">
      <t>ア</t>
    </rPh>
    <rPh sb="19" eb="21">
      <t>サイショウ</t>
    </rPh>
    <rPh sb="28" eb="30">
      <t>タテモノ</t>
    </rPh>
    <rPh sb="30" eb="32">
      <t>クウカン</t>
    </rPh>
    <rPh sb="33" eb="34">
      <t>シツ</t>
    </rPh>
    <rPh sb="35" eb="37">
      <t>イジ</t>
    </rPh>
    <rPh sb="39" eb="41">
      <t>イカ</t>
    </rPh>
    <rPh sb="42" eb="44">
      <t>セイギョ</t>
    </rPh>
    <rPh sb="45" eb="46">
      <t>トウ</t>
    </rPh>
    <rPh sb="53" eb="55">
      <t>ショウメイ</t>
    </rPh>
    <rPh sb="55" eb="57">
      <t>レンドウ</t>
    </rPh>
    <rPh sb="57" eb="59">
      <t>クウチョウ</t>
    </rPh>
    <rPh sb="59" eb="61">
      <t>セイギョ</t>
    </rPh>
    <rPh sb="65" eb="68">
      <t>クウチョウキ</t>
    </rPh>
    <rPh sb="69" eb="71">
      <t>ネツゲン</t>
    </rPh>
    <rPh sb="74" eb="76">
      <t>トウゴウ</t>
    </rPh>
    <rPh sb="76" eb="78">
      <t>セイギョ</t>
    </rPh>
    <phoneticPr fontId="13"/>
  </si>
  <si>
    <t>設備と利用者間
連携制御システム</t>
    <rPh sb="0" eb="2">
      <t>セツビ</t>
    </rPh>
    <rPh sb="3" eb="6">
      <t>リヨウシャ</t>
    </rPh>
    <rPh sb="6" eb="7">
      <t>カン</t>
    </rPh>
    <rPh sb="8" eb="10">
      <t>レンケイ</t>
    </rPh>
    <rPh sb="10" eb="12">
      <t>セイギョ</t>
    </rPh>
    <phoneticPr fontId="13"/>
  </si>
  <si>
    <t>利用者の利用状況に応じて空調・照明等の設備機器・器具の稼働を制御する以下の制御等をいう。
　・タスク／アンビエント空調制御　　　・タスク／アンビエント照明制御　　　・人感センサーによる制御</t>
    <rPh sb="0" eb="3">
      <t>リヨウシャ</t>
    </rPh>
    <rPh sb="4" eb="6">
      <t>リヨウ</t>
    </rPh>
    <rPh sb="6" eb="8">
      <t>ジョウキョウ</t>
    </rPh>
    <rPh sb="9" eb="10">
      <t>オウ</t>
    </rPh>
    <rPh sb="12" eb="14">
      <t>クウチョウ</t>
    </rPh>
    <rPh sb="15" eb="17">
      <t>ショウメイ</t>
    </rPh>
    <rPh sb="17" eb="18">
      <t>トウ</t>
    </rPh>
    <rPh sb="19" eb="21">
      <t>セツビ</t>
    </rPh>
    <rPh sb="21" eb="23">
      <t>キキ</t>
    </rPh>
    <rPh sb="24" eb="26">
      <t>キグ</t>
    </rPh>
    <rPh sb="27" eb="29">
      <t>カドウ</t>
    </rPh>
    <rPh sb="30" eb="32">
      <t>セイギョ</t>
    </rPh>
    <rPh sb="34" eb="36">
      <t>イカ</t>
    </rPh>
    <rPh sb="37" eb="39">
      <t>セイギョ</t>
    </rPh>
    <rPh sb="39" eb="40">
      <t>トウ</t>
    </rPh>
    <rPh sb="57" eb="59">
      <t>クウチョウ</t>
    </rPh>
    <rPh sb="59" eb="61">
      <t>セイギョ</t>
    </rPh>
    <rPh sb="75" eb="77">
      <t>ショウメイ</t>
    </rPh>
    <rPh sb="83" eb="85">
      <t>ジンカン</t>
    </rPh>
    <rPh sb="92" eb="94">
      <t>セイギョ</t>
    </rPh>
    <phoneticPr fontId="13"/>
  </si>
  <si>
    <t>高度な負荷追従制御や予測制御、自然エネルギーの活用による建物自体の負荷制御により機器の効率
運転を行う以下の制御等をいう。
　・ＶＡＶ制御　　　・熱源機器の最適運転制御（学習機能などのよる）　
　・外気利用制御（外気冷房、ナイトパージ、フリークーリング、最小外気取入れ量制御、他）</t>
    <rPh sb="0" eb="2">
      <t>コウド</t>
    </rPh>
    <rPh sb="3" eb="5">
      <t>フカ</t>
    </rPh>
    <rPh sb="5" eb="7">
      <t>ツイジュウ</t>
    </rPh>
    <rPh sb="7" eb="9">
      <t>セイギョ</t>
    </rPh>
    <rPh sb="10" eb="12">
      <t>ヨソク</t>
    </rPh>
    <rPh sb="12" eb="14">
      <t>セイギョ</t>
    </rPh>
    <rPh sb="15" eb="17">
      <t>シゼン</t>
    </rPh>
    <rPh sb="23" eb="25">
      <t>カツヨウ</t>
    </rPh>
    <rPh sb="28" eb="30">
      <t>タテモノ</t>
    </rPh>
    <rPh sb="30" eb="32">
      <t>ジタイ</t>
    </rPh>
    <rPh sb="33" eb="35">
      <t>フカ</t>
    </rPh>
    <rPh sb="35" eb="37">
      <t>セイギョ</t>
    </rPh>
    <rPh sb="40" eb="42">
      <t>キキ</t>
    </rPh>
    <rPh sb="43" eb="45">
      <t>コウリツ</t>
    </rPh>
    <rPh sb="46" eb="48">
      <t>ウンテン</t>
    </rPh>
    <rPh sb="49" eb="50">
      <t>オコナ</t>
    </rPh>
    <rPh sb="51" eb="53">
      <t>イカ</t>
    </rPh>
    <rPh sb="54" eb="56">
      <t>セイギョ</t>
    </rPh>
    <rPh sb="56" eb="57">
      <t>トウ</t>
    </rPh>
    <rPh sb="67" eb="69">
      <t>セイギョ</t>
    </rPh>
    <rPh sb="73" eb="75">
      <t>ネツゲン</t>
    </rPh>
    <rPh sb="75" eb="77">
      <t>キキ</t>
    </rPh>
    <rPh sb="78" eb="80">
      <t>サイテキ</t>
    </rPh>
    <rPh sb="80" eb="82">
      <t>ウンテン</t>
    </rPh>
    <rPh sb="82" eb="84">
      <t>セイギョ</t>
    </rPh>
    <rPh sb="85" eb="87">
      <t>ガクシュウ</t>
    </rPh>
    <rPh sb="87" eb="89">
      <t>キノウ</t>
    </rPh>
    <rPh sb="99" eb="101">
      <t>ガイキ</t>
    </rPh>
    <rPh sb="101" eb="103">
      <t>リヨウ</t>
    </rPh>
    <rPh sb="103" eb="105">
      <t>セイギョ</t>
    </rPh>
    <rPh sb="106" eb="108">
      <t>ガイキ</t>
    </rPh>
    <rPh sb="108" eb="110">
      <t>レイボウ</t>
    </rPh>
    <rPh sb="127" eb="129">
      <t>サイショウ</t>
    </rPh>
    <rPh sb="129" eb="131">
      <t>ガイキ</t>
    </rPh>
    <rPh sb="131" eb="133">
      <t>トリイ</t>
    </rPh>
    <rPh sb="134" eb="135">
      <t>リョウ</t>
    </rPh>
    <rPh sb="135" eb="137">
      <t>セイギョ</t>
    </rPh>
    <rPh sb="138" eb="139">
      <t>タ</t>
    </rPh>
    <phoneticPr fontId="13"/>
  </si>
  <si>
    <t>複数建物間でのエネルギーの面的な利用により設備を効率的に利用するもので、以下の制御等をいう。
　・建物間での相互熱利用制御　　　・太陽光発電の相互電力利用制御</t>
    <rPh sb="0" eb="2">
      <t>フクスウ</t>
    </rPh>
    <rPh sb="2" eb="4">
      <t>タテモノ</t>
    </rPh>
    <rPh sb="4" eb="5">
      <t>カン</t>
    </rPh>
    <rPh sb="13" eb="15">
      <t>メンテキ</t>
    </rPh>
    <rPh sb="16" eb="18">
      <t>リヨウ</t>
    </rPh>
    <rPh sb="21" eb="23">
      <t>セツビ</t>
    </rPh>
    <rPh sb="24" eb="27">
      <t>コウリツテキ</t>
    </rPh>
    <rPh sb="28" eb="30">
      <t>リヨウ</t>
    </rPh>
    <rPh sb="36" eb="38">
      <t>イカ</t>
    </rPh>
    <rPh sb="39" eb="41">
      <t>セイギョ</t>
    </rPh>
    <rPh sb="41" eb="42">
      <t>トウ</t>
    </rPh>
    <rPh sb="49" eb="51">
      <t>タテモノ</t>
    </rPh>
    <rPh sb="51" eb="52">
      <t>カン</t>
    </rPh>
    <rPh sb="54" eb="56">
      <t>ソウゴ</t>
    </rPh>
    <rPh sb="56" eb="57">
      <t>ネツ</t>
    </rPh>
    <rPh sb="57" eb="59">
      <t>リヨウ</t>
    </rPh>
    <rPh sb="59" eb="61">
      <t>セイギョ</t>
    </rPh>
    <rPh sb="65" eb="68">
      <t>タイヨウコウ</t>
    </rPh>
    <rPh sb="68" eb="70">
      <t>ハツデン</t>
    </rPh>
    <rPh sb="71" eb="73">
      <t>ソウゴ</t>
    </rPh>
    <rPh sb="73" eb="75">
      <t>デンリョク</t>
    </rPh>
    <rPh sb="75" eb="77">
      <t>リヨウ</t>
    </rPh>
    <rPh sb="77" eb="79">
      <t>セイギョ</t>
    </rPh>
    <phoneticPr fontId="13"/>
  </si>
  <si>
    <t>チューニング等
運用時への展開</t>
    <rPh sb="6" eb="7">
      <t>トウ</t>
    </rPh>
    <rPh sb="8" eb="10">
      <t>ウンヨウ</t>
    </rPh>
    <rPh sb="10" eb="11">
      <t>ジ</t>
    </rPh>
    <rPh sb="13" eb="15">
      <t>テンカイ</t>
    </rPh>
    <phoneticPr fontId="13"/>
  </si>
  <si>
    <t>建物環境の変化に応じた最適な条件で建物を長期間運用・維持する以下の運用をいう。
　・クラウドＢＥＭＳ等外部インフラの利用　
　・ESP(Energy Service Provider)等外部エネルギーｻｰﾋﾞｽ事業者の活用
　・エネルギー管理のＰ・Ｄ・Ｃ・Ａでのデータ活用</t>
    <rPh sb="0" eb="2">
      <t>タテモノ</t>
    </rPh>
    <rPh sb="2" eb="4">
      <t>カンキョウ</t>
    </rPh>
    <rPh sb="5" eb="7">
      <t>ヘンカ</t>
    </rPh>
    <rPh sb="8" eb="9">
      <t>オウ</t>
    </rPh>
    <rPh sb="11" eb="13">
      <t>サイテキ</t>
    </rPh>
    <rPh sb="14" eb="16">
      <t>ジョウケン</t>
    </rPh>
    <rPh sb="17" eb="19">
      <t>タテモノ</t>
    </rPh>
    <rPh sb="20" eb="23">
      <t>チョウキカン</t>
    </rPh>
    <rPh sb="23" eb="25">
      <t>ウンヨウ</t>
    </rPh>
    <rPh sb="26" eb="28">
      <t>イジ</t>
    </rPh>
    <rPh sb="30" eb="32">
      <t>イカ</t>
    </rPh>
    <rPh sb="33" eb="35">
      <t>ウンヨウ</t>
    </rPh>
    <rPh sb="50" eb="51">
      <t>トウ</t>
    </rPh>
    <rPh sb="51" eb="53">
      <t>ガイブ</t>
    </rPh>
    <rPh sb="58" eb="60">
      <t>リヨウ</t>
    </rPh>
    <rPh sb="92" eb="93">
      <t>トウ</t>
    </rPh>
    <rPh sb="93" eb="95">
      <t>ガイブ</t>
    </rPh>
    <rPh sb="105" eb="108">
      <t>ジギョウシャ</t>
    </rPh>
    <rPh sb="109" eb="111">
      <t>カツヨウ</t>
    </rPh>
    <rPh sb="119" eb="121">
      <t>カンリ</t>
    </rPh>
    <rPh sb="134" eb="136">
      <t>カツヨウ</t>
    </rPh>
    <phoneticPr fontId="13"/>
  </si>
  <si>
    <t>１２．ＺＥＢ実現のコンセプト</t>
    <rPh sb="6" eb="8">
      <t>ジツゲン</t>
    </rPh>
    <phoneticPr fontId="13"/>
  </si>
  <si>
    <t>　　　　①「（１）　建築物のエネルギー特性」</t>
    <rPh sb="10" eb="13">
      <t>ケンチクブツ</t>
    </rPh>
    <rPh sb="19" eb="21">
      <t>トクセイ</t>
    </rPh>
    <phoneticPr fontId="13"/>
  </si>
  <si>
    <t>　　　　　　以下の諸事項等を考慮して、建築物のエネルギー特性を概説する。</t>
    <rPh sb="6" eb="8">
      <t>イカ</t>
    </rPh>
    <rPh sb="9" eb="10">
      <t>ショ</t>
    </rPh>
    <rPh sb="10" eb="12">
      <t>ジコウ</t>
    </rPh>
    <rPh sb="12" eb="13">
      <t>トウ</t>
    </rPh>
    <rPh sb="14" eb="16">
      <t>コウリョ</t>
    </rPh>
    <rPh sb="19" eb="22">
      <t>ケンチクブツ</t>
    </rPh>
    <rPh sb="28" eb="30">
      <t>トクセイ</t>
    </rPh>
    <rPh sb="31" eb="33">
      <t>ガイセツ</t>
    </rPh>
    <phoneticPr fontId="13"/>
  </si>
  <si>
    <t>　　　　　　　・外部環境の特徴</t>
    <rPh sb="8" eb="10">
      <t>ガイブ</t>
    </rPh>
    <rPh sb="10" eb="12">
      <t>カンキョウ</t>
    </rPh>
    <rPh sb="13" eb="15">
      <t>トクチョウ</t>
    </rPh>
    <phoneticPr fontId="13"/>
  </si>
  <si>
    <t>　　　　　　　・建物立地の特徴</t>
    <rPh sb="8" eb="10">
      <t>タテモノ</t>
    </rPh>
    <rPh sb="10" eb="12">
      <t>リッチ</t>
    </rPh>
    <rPh sb="13" eb="15">
      <t>トクチョウ</t>
    </rPh>
    <phoneticPr fontId="13"/>
  </si>
  <si>
    <t>　　　  　　　・建物用途によるエネルギー負荷特性</t>
    <rPh sb="9" eb="11">
      <t>タテモノ</t>
    </rPh>
    <rPh sb="11" eb="13">
      <t>ヨウト</t>
    </rPh>
    <rPh sb="21" eb="23">
      <t>フカ</t>
    </rPh>
    <rPh sb="23" eb="25">
      <t>トクセイ</t>
    </rPh>
    <phoneticPr fontId="13"/>
  </si>
  <si>
    <t>　　　　　　　　・設備区分（空調・換気・照明・給湯・昇降機・その他（冷凍・冷蔵設備、医療機器・他）ごとの負荷特性</t>
    <rPh sb="9" eb="11">
      <t>セツビ</t>
    </rPh>
    <rPh sb="11" eb="13">
      <t>クブン</t>
    </rPh>
    <rPh sb="14" eb="16">
      <t>クウチョウ</t>
    </rPh>
    <rPh sb="17" eb="19">
      <t>カンキ</t>
    </rPh>
    <rPh sb="20" eb="22">
      <t>ショウメイ</t>
    </rPh>
    <rPh sb="23" eb="25">
      <t>キュウトウ</t>
    </rPh>
    <rPh sb="26" eb="29">
      <t>ショウコウキ</t>
    </rPh>
    <rPh sb="32" eb="33">
      <t>タ</t>
    </rPh>
    <rPh sb="34" eb="36">
      <t>レイトウ</t>
    </rPh>
    <rPh sb="37" eb="39">
      <t>レイゾウ</t>
    </rPh>
    <rPh sb="39" eb="41">
      <t>セツビ</t>
    </rPh>
    <rPh sb="42" eb="44">
      <t>イリョウ</t>
    </rPh>
    <rPh sb="44" eb="46">
      <t>キキ</t>
    </rPh>
    <rPh sb="47" eb="48">
      <t>タ</t>
    </rPh>
    <rPh sb="52" eb="54">
      <t>フカ</t>
    </rPh>
    <rPh sb="54" eb="56">
      <t>トクセイ</t>
    </rPh>
    <phoneticPr fontId="13"/>
  </si>
  <si>
    <t>　　　　　　　　・1日における時間別負荷特性</t>
    <rPh sb="10" eb="11">
      <t>ニチ</t>
    </rPh>
    <rPh sb="15" eb="17">
      <t>ジカン</t>
    </rPh>
    <rPh sb="17" eb="18">
      <t>ベツ</t>
    </rPh>
    <rPh sb="18" eb="20">
      <t>フカ</t>
    </rPh>
    <rPh sb="20" eb="22">
      <t>トクセイ</t>
    </rPh>
    <phoneticPr fontId="13"/>
  </si>
  <si>
    <t>　　　　　　　　・1年における月別負荷特性</t>
    <rPh sb="10" eb="11">
      <t>ネン</t>
    </rPh>
    <rPh sb="15" eb="17">
      <t>ツキベツ</t>
    </rPh>
    <rPh sb="17" eb="19">
      <t>フカ</t>
    </rPh>
    <rPh sb="19" eb="21">
      <t>トクセイ</t>
    </rPh>
    <phoneticPr fontId="13"/>
  </si>
  <si>
    <t>　　　　②「（２）　ＺＥＢ実現のコンセプト」</t>
    <rPh sb="13" eb="15">
      <t>ジツゲン</t>
    </rPh>
    <phoneticPr fontId="13"/>
  </si>
  <si>
    <t>　　　　　　以下の諸事項等を考慮して、ＺＥＢ実現のコンセプトを概説する。</t>
    <rPh sb="6" eb="8">
      <t>イカ</t>
    </rPh>
    <rPh sb="9" eb="10">
      <t>ショ</t>
    </rPh>
    <rPh sb="10" eb="12">
      <t>ジコウ</t>
    </rPh>
    <rPh sb="12" eb="13">
      <t>トウ</t>
    </rPh>
    <rPh sb="14" eb="16">
      <t>コウリョ</t>
    </rPh>
    <rPh sb="22" eb="24">
      <t>ジツゲン</t>
    </rPh>
    <rPh sb="31" eb="33">
      <t>ガイセツ</t>
    </rPh>
    <phoneticPr fontId="13"/>
  </si>
  <si>
    <t>　　　　　　　・採用を予定しているＺＥＢの実現に資する省エネ技術</t>
    <rPh sb="8" eb="10">
      <t>サイヨウ</t>
    </rPh>
    <rPh sb="11" eb="13">
      <t>ヨテイ</t>
    </rPh>
    <rPh sb="21" eb="23">
      <t>ジツゲン</t>
    </rPh>
    <rPh sb="24" eb="25">
      <t>シ</t>
    </rPh>
    <rPh sb="27" eb="28">
      <t>ショウ</t>
    </rPh>
    <rPh sb="30" eb="32">
      <t>ギジュツ</t>
    </rPh>
    <phoneticPr fontId="13"/>
  </si>
  <si>
    <t>　　　　　　　　・建築省エネルギー（パッシブ）技術</t>
    <rPh sb="9" eb="11">
      <t>ケンチク</t>
    </rPh>
    <rPh sb="11" eb="12">
      <t>ショウ</t>
    </rPh>
    <rPh sb="23" eb="25">
      <t>ギジュツ</t>
    </rPh>
    <phoneticPr fontId="13"/>
  </si>
  <si>
    <t>　　　  　　　　・内部発熱削減技術</t>
    <rPh sb="10" eb="12">
      <t>ナイブ</t>
    </rPh>
    <rPh sb="12" eb="14">
      <t>ハツネツ</t>
    </rPh>
    <rPh sb="14" eb="16">
      <t>サクゲン</t>
    </rPh>
    <rPh sb="16" eb="18">
      <t>ギジュツ</t>
    </rPh>
    <phoneticPr fontId="13"/>
  </si>
  <si>
    <t>　　　　　　　　・設備省エネルギー（アクティブ）技術</t>
    <rPh sb="9" eb="11">
      <t>セツビ</t>
    </rPh>
    <rPh sb="11" eb="12">
      <t>ショウ</t>
    </rPh>
    <rPh sb="24" eb="26">
      <t>ギジュツ</t>
    </rPh>
    <phoneticPr fontId="13"/>
  </si>
  <si>
    <t>　　　　　　　　・再生可能・未利用エネルギー利用システム</t>
    <rPh sb="9" eb="11">
      <t>サイセイ</t>
    </rPh>
    <rPh sb="11" eb="13">
      <t>カノウ</t>
    </rPh>
    <rPh sb="14" eb="17">
      <t>ミリヨウ</t>
    </rPh>
    <rPh sb="22" eb="24">
      <t>リヨウ</t>
    </rPh>
    <phoneticPr fontId="13"/>
  </si>
  <si>
    <t>　　　　　　　　・システム制御技術</t>
    <rPh sb="13" eb="15">
      <t>セイギョ</t>
    </rPh>
    <rPh sb="15" eb="17">
      <t>ギジュツ</t>
    </rPh>
    <phoneticPr fontId="13"/>
  </si>
  <si>
    <t>　　　　　　　・ＺＥＢによって得られるメリットの活用</t>
    <rPh sb="15" eb="16">
      <t>エ</t>
    </rPh>
    <rPh sb="24" eb="26">
      <t>カツヨウ</t>
    </rPh>
    <phoneticPr fontId="13"/>
  </si>
  <si>
    <t>　　　　　　　　・経済性（光熱費の削減）</t>
    <rPh sb="9" eb="12">
      <t>ケイザイセイ</t>
    </rPh>
    <rPh sb="13" eb="16">
      <t>コウネツヒ</t>
    </rPh>
    <rPh sb="17" eb="19">
      <t>サクゲン</t>
    </rPh>
    <phoneticPr fontId="13"/>
  </si>
  <si>
    <t>　　　　　　　　・不動産価値の向上</t>
    <rPh sb="9" eb="12">
      <t>フドウサン</t>
    </rPh>
    <rPh sb="12" eb="14">
      <t>カチ</t>
    </rPh>
    <rPh sb="15" eb="17">
      <t>コウジョウ</t>
    </rPh>
    <phoneticPr fontId="13"/>
  </si>
  <si>
    <t>　　　　　　　　・環境性（快適環境の確保）</t>
    <rPh sb="9" eb="11">
      <t>カンキョウ</t>
    </rPh>
    <rPh sb="11" eb="12">
      <t>セイ</t>
    </rPh>
    <rPh sb="13" eb="15">
      <t>カイテキ</t>
    </rPh>
    <rPh sb="15" eb="17">
      <t>カンキョウ</t>
    </rPh>
    <rPh sb="18" eb="20">
      <t>カクホ</t>
    </rPh>
    <phoneticPr fontId="13"/>
  </si>
  <si>
    <t>　　　　　　　　・ＣＳＲ（企業の社会的責任）</t>
    <rPh sb="13" eb="15">
      <t>キギョウ</t>
    </rPh>
    <rPh sb="16" eb="19">
      <t>シャカイテキ</t>
    </rPh>
    <rPh sb="19" eb="21">
      <t>セキニン</t>
    </rPh>
    <phoneticPr fontId="13"/>
  </si>
  <si>
    <t>　　　　　　　　・ＢＣＰ（企業の継続性）</t>
    <rPh sb="13" eb="15">
      <t>キギョウ</t>
    </rPh>
    <rPh sb="16" eb="19">
      <t>ケイゾクセイ</t>
    </rPh>
    <phoneticPr fontId="13"/>
  </si>
  <si>
    <t>１３．ＺＥＢの実現に資する省エネ技術</t>
    <rPh sb="7" eb="9">
      <t>ジツゲン</t>
    </rPh>
    <rPh sb="10" eb="11">
      <t>シ</t>
    </rPh>
    <rPh sb="13" eb="14">
      <t>ショウ</t>
    </rPh>
    <rPh sb="16" eb="18">
      <t>ギジュツ</t>
    </rPh>
    <phoneticPr fontId="13"/>
  </si>
  <si>
    <t>⓭ ZEBの実現に資する省エネ技術</t>
  </si>
  <si>
    <t>　　　　①「ＮＯ．」</t>
    <phoneticPr fontId="13"/>
  </si>
  <si>
    <t>プルダウン選択肢　「（３）　建築省エネルギー（パッシブ）技術　設備・システム名」</t>
    <rPh sb="5" eb="8">
      <t>センタクシ</t>
    </rPh>
    <phoneticPr fontId="13"/>
  </si>
  <si>
    <t>①</t>
    <phoneticPr fontId="13"/>
  </si>
  <si>
    <t>②</t>
    <phoneticPr fontId="13"/>
  </si>
  <si>
    <t>③</t>
    <phoneticPr fontId="13"/>
  </si>
  <si>
    <t>⑤</t>
    <phoneticPr fontId="13"/>
  </si>
  <si>
    <t>⑥</t>
    <phoneticPr fontId="13"/>
  </si>
  <si>
    <t>⑦</t>
    <phoneticPr fontId="13"/>
  </si>
  <si>
    <t>⑧</t>
    <phoneticPr fontId="13"/>
  </si>
  <si>
    <t>⑨</t>
    <phoneticPr fontId="13"/>
  </si>
  <si>
    <t>⑩</t>
    <phoneticPr fontId="13"/>
  </si>
  <si>
    <t>⑪</t>
    <phoneticPr fontId="13"/>
  </si>
  <si>
    <t>⑫</t>
    <phoneticPr fontId="13"/>
  </si>
  <si>
    <t>⑬</t>
    <phoneticPr fontId="13"/>
  </si>
  <si>
    <t>⑭</t>
    <phoneticPr fontId="13"/>
  </si>
  <si>
    <t>⑮</t>
    <phoneticPr fontId="13"/>
  </si>
  <si>
    <t>⑯</t>
    <phoneticPr fontId="13"/>
  </si>
  <si>
    <t>⑰</t>
    <phoneticPr fontId="13"/>
  </si>
  <si>
    <t>⑱</t>
    <phoneticPr fontId="13"/>
  </si>
  <si>
    <t>⑲</t>
    <phoneticPr fontId="13"/>
  </si>
  <si>
    <t>⑳</t>
    <phoneticPr fontId="13"/>
  </si>
  <si>
    <t>　　　　　選択番号は自由に選んで良い。ただし、「設備・システム名」が同一であれば1項目のみ番号を選択し、他は無選択ないしは空白選択</t>
    <rPh sb="5" eb="7">
      <t>センタク</t>
    </rPh>
    <rPh sb="7" eb="9">
      <t>バンゴウ</t>
    </rPh>
    <rPh sb="10" eb="12">
      <t>ジユウ</t>
    </rPh>
    <rPh sb="13" eb="14">
      <t>エラ</t>
    </rPh>
    <rPh sb="16" eb="17">
      <t>ヨ</t>
    </rPh>
    <rPh sb="24" eb="26">
      <t>セツビ</t>
    </rPh>
    <rPh sb="31" eb="32">
      <t>メイ</t>
    </rPh>
    <rPh sb="34" eb="36">
      <t>ドウイツ</t>
    </rPh>
    <rPh sb="41" eb="43">
      <t>コウモク</t>
    </rPh>
    <rPh sb="45" eb="47">
      <t>バンゴウ</t>
    </rPh>
    <rPh sb="48" eb="50">
      <t>センタク</t>
    </rPh>
    <rPh sb="52" eb="53">
      <t>タ</t>
    </rPh>
    <rPh sb="54" eb="55">
      <t>ム</t>
    </rPh>
    <rPh sb="55" eb="57">
      <t>センタク</t>
    </rPh>
    <rPh sb="61" eb="63">
      <t>クウハク</t>
    </rPh>
    <rPh sb="63" eb="65">
      <t>センタク</t>
    </rPh>
    <phoneticPr fontId="13"/>
  </si>
  <si>
    <t>　　　とする。</t>
    <phoneticPr fontId="13"/>
  </si>
  <si>
    <t>　　　　②「（３）　建築省エネルギー（パッシブ）技術　設備・システム名」</t>
    <rPh sb="10" eb="12">
      <t>ケンチク</t>
    </rPh>
    <rPh sb="12" eb="13">
      <t>ショウ</t>
    </rPh>
    <rPh sb="24" eb="26">
      <t>ギジュツ</t>
    </rPh>
    <rPh sb="27" eb="29">
      <t>セツビ</t>
    </rPh>
    <rPh sb="34" eb="35">
      <t>メイ</t>
    </rPh>
    <phoneticPr fontId="13"/>
  </si>
  <si>
    <t>高性能窓ガラス</t>
    <rPh sb="0" eb="1">
      <t>コウ</t>
    </rPh>
    <rPh sb="1" eb="3">
      <t>セイノウ</t>
    </rPh>
    <rPh sb="3" eb="4">
      <t>マド</t>
    </rPh>
    <phoneticPr fontId="13"/>
  </si>
  <si>
    <t>高性能窓サッシ</t>
    <rPh sb="0" eb="1">
      <t>コウ</t>
    </rPh>
    <rPh sb="1" eb="3">
      <t>セイノウ</t>
    </rPh>
    <rPh sb="3" eb="4">
      <t>マド</t>
    </rPh>
    <phoneticPr fontId="13"/>
  </si>
  <si>
    <t>日射しゃへい</t>
    <rPh sb="0" eb="2">
      <t>ニッシャ</t>
    </rPh>
    <phoneticPr fontId="13"/>
  </si>
  <si>
    <t>　　　　③「（３）　建築省エネルギー（パッシブ）技術　方式等」</t>
    <rPh sb="10" eb="12">
      <t>ケンチク</t>
    </rPh>
    <rPh sb="12" eb="13">
      <t>ショウ</t>
    </rPh>
    <rPh sb="24" eb="26">
      <t>ギジュツ</t>
    </rPh>
    <rPh sb="27" eb="29">
      <t>ホウシキ</t>
    </rPh>
    <rPh sb="29" eb="30">
      <t>トウ</t>
    </rPh>
    <phoneticPr fontId="13"/>
  </si>
  <si>
    <t>プルダウン選択肢　「（３）　建築省エネルギー（パッシブ）技術　方式等」　</t>
    <rPh sb="5" eb="8">
      <t>センタクシ</t>
    </rPh>
    <phoneticPr fontId="13"/>
  </si>
  <si>
    <t>木製</t>
    <rPh sb="0" eb="1">
      <t>キ</t>
    </rPh>
    <rPh sb="1" eb="2">
      <t>セイ</t>
    </rPh>
    <phoneticPr fontId="13"/>
  </si>
  <si>
    <t>エアーフローウインドウ</t>
    <phoneticPr fontId="13"/>
  </si>
  <si>
    <t>ダブルスキン</t>
    <phoneticPr fontId="13"/>
  </si>
  <si>
    <t>ブラインド（太陽追尾型）</t>
    <rPh sb="6" eb="8">
      <t>タイヨウ</t>
    </rPh>
    <rPh sb="8" eb="10">
      <t>ツイビ</t>
    </rPh>
    <rPh sb="10" eb="11">
      <t>ガタ</t>
    </rPh>
    <phoneticPr fontId="13"/>
  </si>
  <si>
    <t>ライトシェルフ</t>
    <phoneticPr fontId="13"/>
  </si>
  <si>
    <t>アトリウム</t>
    <phoneticPr fontId="13"/>
  </si>
  <si>
    <t>ルーバー</t>
    <phoneticPr fontId="13"/>
  </si>
  <si>
    <t>　　　　④「（４）　内部発熱削減技術　設備・システム名」</t>
    <rPh sb="10" eb="12">
      <t>ナイブ</t>
    </rPh>
    <rPh sb="12" eb="14">
      <t>ハツネツ</t>
    </rPh>
    <rPh sb="14" eb="16">
      <t>サクゲン</t>
    </rPh>
    <rPh sb="16" eb="18">
      <t>ギジュツ</t>
    </rPh>
    <rPh sb="19" eb="21">
      <t>セツビ</t>
    </rPh>
    <rPh sb="26" eb="27">
      <t>メイ</t>
    </rPh>
    <phoneticPr fontId="13"/>
  </si>
  <si>
    <t>プルダウン選択肢　「（４）　内部発熱削減技術　設備・システム名」</t>
    <rPh sb="5" eb="8">
      <t>センタクシ</t>
    </rPh>
    <phoneticPr fontId="13"/>
  </si>
  <si>
    <t>　　　　⑤「ⅰ　空調設備　設備・システム名」</t>
    <rPh sb="8" eb="10">
      <t>クウチョウ</t>
    </rPh>
    <rPh sb="10" eb="12">
      <t>セツビ</t>
    </rPh>
    <rPh sb="13" eb="15">
      <t>セツビ</t>
    </rPh>
    <rPh sb="20" eb="21">
      <t>メイ</t>
    </rPh>
    <phoneticPr fontId="13"/>
  </si>
  <si>
    <t>プルダウン選択肢　「ⅰ　空調設備　設備・システム名」</t>
    <rPh sb="5" eb="8">
      <t>センタクシ</t>
    </rPh>
    <phoneticPr fontId="13"/>
  </si>
  <si>
    <t>高性能搬送機</t>
    <rPh sb="0" eb="3">
      <t>コウセイノウ</t>
    </rPh>
    <rPh sb="3" eb="6">
      <t>ハンソウキ</t>
    </rPh>
    <phoneticPr fontId="13"/>
  </si>
  <si>
    <t>高性能保温材（管路）</t>
    <rPh sb="0" eb="3">
      <t>コウセイノウ</t>
    </rPh>
    <rPh sb="3" eb="6">
      <t>ホオンザイ</t>
    </rPh>
    <rPh sb="7" eb="9">
      <t>カンロ</t>
    </rPh>
    <phoneticPr fontId="13"/>
  </si>
  <si>
    <t>　　　　⑥「ⅰ　空調設備　方式等」</t>
    <rPh sb="8" eb="10">
      <t>クウチョウ</t>
    </rPh>
    <rPh sb="10" eb="12">
      <t>セツビ</t>
    </rPh>
    <rPh sb="13" eb="15">
      <t>ホウシキ</t>
    </rPh>
    <rPh sb="15" eb="16">
      <t>トウ</t>
    </rPh>
    <phoneticPr fontId="13"/>
  </si>
  <si>
    <t>プルダウン選択肢　「ⅰ　空調設備　方式等」　</t>
    <rPh sb="5" eb="8">
      <t>センタクシ</t>
    </rPh>
    <phoneticPr fontId="13"/>
  </si>
  <si>
    <t>ルームエアコン</t>
    <phoneticPr fontId="13"/>
  </si>
  <si>
    <t>チリングユニット</t>
    <phoneticPr fontId="13"/>
  </si>
  <si>
    <t>ビルマル（ＥＨＰ）</t>
    <phoneticPr fontId="13"/>
  </si>
  <si>
    <t>インバータファン</t>
    <phoneticPr fontId="13"/>
  </si>
  <si>
    <t>ビルマル（ＧＨＰ）</t>
    <phoneticPr fontId="13"/>
  </si>
  <si>
    <t>パッケージユニット</t>
    <phoneticPr fontId="13"/>
  </si>
  <si>
    <t>モジュールチラーユニット</t>
    <phoneticPr fontId="13"/>
  </si>
  <si>
    <t>インバータポンプ</t>
    <phoneticPr fontId="13"/>
  </si>
  <si>
    <t>フリークーリングシステム</t>
    <phoneticPr fontId="13"/>
  </si>
  <si>
    <t>吸収冷温水機</t>
    <rPh sb="0" eb="2">
      <t>キュウシュウ</t>
    </rPh>
    <rPh sb="2" eb="4">
      <t>レイオン</t>
    </rPh>
    <rPh sb="4" eb="5">
      <t>スイ</t>
    </rPh>
    <rPh sb="5" eb="6">
      <t>キ</t>
    </rPh>
    <phoneticPr fontId="13"/>
  </si>
  <si>
    <t>ナイトパージシステム</t>
    <phoneticPr fontId="13"/>
  </si>
  <si>
    <t>地域熱供給</t>
    <rPh sb="0" eb="2">
      <t>チイキ</t>
    </rPh>
    <rPh sb="2" eb="3">
      <t>ネツ</t>
    </rPh>
    <rPh sb="3" eb="5">
      <t>キョウキュウ</t>
    </rPh>
    <phoneticPr fontId="13"/>
  </si>
  <si>
    <t>ポリスチレンフォーム</t>
    <phoneticPr fontId="13"/>
  </si>
  <si>
    <t>ポリエチレンフォーム</t>
    <phoneticPr fontId="13"/>
  </si>
  <si>
    <t>セルローズファイバー</t>
    <phoneticPr fontId="13"/>
  </si>
  <si>
    <t>　　　　⑦「ⅱ　換気設備（機械換気）　設備・システム名」</t>
    <rPh sb="8" eb="10">
      <t>カンキ</t>
    </rPh>
    <rPh sb="10" eb="12">
      <t>セツビ</t>
    </rPh>
    <rPh sb="13" eb="15">
      <t>キカイ</t>
    </rPh>
    <rPh sb="15" eb="17">
      <t>カンキ</t>
    </rPh>
    <rPh sb="19" eb="21">
      <t>セツビ</t>
    </rPh>
    <rPh sb="26" eb="27">
      <t>メイ</t>
    </rPh>
    <phoneticPr fontId="13"/>
  </si>
  <si>
    <t>プルダウン選択肢　「ⅱ　換気設備（機械換気）　設備・システム名」</t>
    <rPh sb="5" eb="8">
      <t>センタクシ</t>
    </rPh>
    <rPh sb="17" eb="19">
      <t>キカイ</t>
    </rPh>
    <phoneticPr fontId="13"/>
  </si>
  <si>
    <t>　　　　⑧「ⅱ　換気設備（機械換気）　方式等」</t>
    <rPh sb="13" eb="15">
      <t>キカイ</t>
    </rPh>
    <rPh sb="15" eb="17">
      <t>カンキ</t>
    </rPh>
    <rPh sb="19" eb="21">
      <t>ホウシキ</t>
    </rPh>
    <rPh sb="21" eb="22">
      <t>トウ</t>
    </rPh>
    <phoneticPr fontId="13"/>
  </si>
  <si>
    <t>プルダウン選択肢　「ⅱ　換気設備（機械換気）　方式等」　</t>
    <rPh sb="5" eb="8">
      <t>センタクシ</t>
    </rPh>
    <rPh sb="17" eb="19">
      <t>キカイ</t>
    </rPh>
    <phoneticPr fontId="13"/>
  </si>
  <si>
    <r>
      <t>ＣＯ</t>
    </r>
    <r>
      <rPr>
        <vertAlign val="subscript"/>
        <sz val="10"/>
        <rFont val="ＭＳ Ｐゴシック"/>
        <family val="3"/>
        <charset val="128"/>
      </rPr>
      <t>２</t>
    </r>
    <r>
      <rPr>
        <sz val="10"/>
        <rFont val="ＭＳ Ｐゴシック"/>
        <family val="3"/>
        <charset val="128"/>
      </rPr>
      <t>制御</t>
    </r>
    <rPh sb="3" eb="5">
      <t>セイギョ</t>
    </rPh>
    <phoneticPr fontId="13"/>
  </si>
  <si>
    <t>　　　　⑧「ⅲ　照明設備（人工照明）　設備・システム名」</t>
    <rPh sb="8" eb="10">
      <t>ショウメイ</t>
    </rPh>
    <rPh sb="10" eb="12">
      <t>セツビ</t>
    </rPh>
    <rPh sb="13" eb="15">
      <t>ジンコウ</t>
    </rPh>
    <rPh sb="15" eb="17">
      <t>ショウメイ</t>
    </rPh>
    <rPh sb="19" eb="21">
      <t>セツビ</t>
    </rPh>
    <rPh sb="26" eb="27">
      <t>メイ</t>
    </rPh>
    <phoneticPr fontId="13"/>
  </si>
  <si>
    <t>プルダウン選択肢　「ⅲ　照明設備（人工照明）　設備・システム名」</t>
    <rPh sb="5" eb="8">
      <t>センタクシ</t>
    </rPh>
    <phoneticPr fontId="13"/>
  </si>
  <si>
    <t>タスク＆アンビエント照明</t>
    <rPh sb="10" eb="12">
      <t>ショウメイ</t>
    </rPh>
    <phoneticPr fontId="13"/>
  </si>
  <si>
    <t>　　　　⑨「ⅲ　照明設備（人工照明）　方式等」</t>
    <rPh sb="8" eb="10">
      <t>ショウメイ</t>
    </rPh>
    <rPh sb="10" eb="12">
      <t>セツビ</t>
    </rPh>
    <rPh sb="13" eb="15">
      <t>ジンコウ</t>
    </rPh>
    <rPh sb="15" eb="17">
      <t>ショウメイ</t>
    </rPh>
    <rPh sb="19" eb="21">
      <t>ホウシキ</t>
    </rPh>
    <rPh sb="21" eb="22">
      <t>トウ</t>
    </rPh>
    <phoneticPr fontId="13"/>
  </si>
  <si>
    <t>プルダウン選択肢　「ⅲ　照明設備（人工照明）　方式等」</t>
    <rPh sb="5" eb="8">
      <t>センタクシ</t>
    </rPh>
    <phoneticPr fontId="13"/>
  </si>
  <si>
    <t>　　　　⑩「ⅳ　給湯設備　設備・システム名①」</t>
    <rPh sb="8" eb="10">
      <t>キュウトウ</t>
    </rPh>
    <rPh sb="10" eb="12">
      <t>セツビ</t>
    </rPh>
    <rPh sb="13" eb="15">
      <t>セツビ</t>
    </rPh>
    <rPh sb="20" eb="21">
      <t>メイ</t>
    </rPh>
    <phoneticPr fontId="13"/>
  </si>
  <si>
    <t>プルダウン選択肢　「ⅳ　給湯設備　設備・システム名①」</t>
    <rPh sb="5" eb="8">
      <t>センタクシ</t>
    </rPh>
    <phoneticPr fontId="13"/>
  </si>
  <si>
    <t>　　　　⑪「ⅳ　給湯設備　設備・システム名②」</t>
    <rPh sb="8" eb="10">
      <t>キュウトウ</t>
    </rPh>
    <rPh sb="10" eb="12">
      <t>セツビ</t>
    </rPh>
    <rPh sb="13" eb="15">
      <t>セツビ</t>
    </rPh>
    <rPh sb="20" eb="21">
      <t>メイ</t>
    </rPh>
    <phoneticPr fontId="13"/>
  </si>
  <si>
    <t>プルダウン選択肢　「ⅳ　給湯設備　設備・システム名②」</t>
    <rPh sb="5" eb="8">
      <t>センタクシ</t>
    </rPh>
    <phoneticPr fontId="13"/>
  </si>
  <si>
    <t>　　　　⑫「ⅳ　給湯設備　方式等」</t>
    <rPh sb="8" eb="10">
      <t>キュウトウ</t>
    </rPh>
    <rPh sb="10" eb="12">
      <t>セツビ</t>
    </rPh>
    <rPh sb="13" eb="15">
      <t>ホウシキ</t>
    </rPh>
    <rPh sb="15" eb="16">
      <t>トウ</t>
    </rPh>
    <phoneticPr fontId="13"/>
  </si>
  <si>
    <t>プルダウン選択肢　「ⅳ　給湯設備　方式等」</t>
    <rPh sb="5" eb="8">
      <t>センタクシ</t>
    </rPh>
    <rPh sb="17" eb="19">
      <t>ホウシキ</t>
    </rPh>
    <rPh sb="19" eb="20">
      <t>トウ</t>
    </rPh>
    <phoneticPr fontId="13"/>
  </si>
  <si>
    <t>潜熱回収型給湯機</t>
    <rPh sb="0" eb="2">
      <t>センネツ</t>
    </rPh>
    <rPh sb="2" eb="4">
      <t>カイシュウ</t>
    </rPh>
    <rPh sb="4" eb="5">
      <t>ガタ</t>
    </rPh>
    <rPh sb="5" eb="7">
      <t>キュウトウ</t>
    </rPh>
    <rPh sb="7" eb="8">
      <t>キ</t>
    </rPh>
    <phoneticPr fontId="13"/>
  </si>
  <si>
    <t>バイオマスボイラ</t>
    <phoneticPr fontId="13"/>
  </si>
  <si>
    <t>　　　　⑬「ⅴ　昇降機設備（エレベータ）　設備・システム名①」</t>
    <rPh sb="8" eb="11">
      <t>ショウコウキ</t>
    </rPh>
    <rPh sb="11" eb="13">
      <t>セツビ</t>
    </rPh>
    <rPh sb="21" eb="23">
      <t>セツビ</t>
    </rPh>
    <rPh sb="28" eb="29">
      <t>メイ</t>
    </rPh>
    <phoneticPr fontId="13"/>
  </si>
  <si>
    <t>プルダウン選択肢　「ⅴ　昇降機設備（エレベータ）　設備・システム名①」　</t>
    <rPh sb="5" eb="8">
      <t>センタクシ</t>
    </rPh>
    <phoneticPr fontId="13"/>
  </si>
  <si>
    <t>　　　　⑭「ⅴ　昇降機設備（エレベータ）　設備・システム名②」</t>
    <rPh sb="8" eb="11">
      <t>ショウコウキ</t>
    </rPh>
    <rPh sb="11" eb="13">
      <t>セツビ</t>
    </rPh>
    <rPh sb="21" eb="23">
      <t>セツビ</t>
    </rPh>
    <rPh sb="28" eb="29">
      <t>メイ</t>
    </rPh>
    <phoneticPr fontId="13"/>
  </si>
  <si>
    <t>プルダウン選択肢　「ⅴ　昇降機設備（エレベータ）　設備・システム名②」</t>
    <rPh sb="5" eb="8">
      <t>センタクシ</t>
    </rPh>
    <phoneticPr fontId="13"/>
  </si>
  <si>
    <t>貨物用</t>
    <rPh sb="0" eb="3">
      <t>カモツヨウ</t>
    </rPh>
    <phoneticPr fontId="13"/>
  </si>
  <si>
    <t>　　　　⑮「ⅴ　昇降機設備（エレベータ）　方式等」</t>
    <rPh sb="8" eb="11">
      <t>ショウコウキ</t>
    </rPh>
    <rPh sb="11" eb="13">
      <t>セツビ</t>
    </rPh>
    <rPh sb="21" eb="23">
      <t>ホウシキ</t>
    </rPh>
    <rPh sb="23" eb="24">
      <t>トウ</t>
    </rPh>
    <phoneticPr fontId="13"/>
  </si>
  <si>
    <t>プルダウン選択肢　「ⅴ　昇降機設備（エレベータ）　方式等」</t>
    <rPh sb="5" eb="8">
      <t>センタクシ</t>
    </rPh>
    <phoneticPr fontId="13"/>
  </si>
  <si>
    <t>　　　　⑯「ⅵ　変圧器設備　設備・システム名」</t>
    <rPh sb="8" eb="11">
      <t>ヘンアツキ</t>
    </rPh>
    <rPh sb="11" eb="13">
      <t>セツビ</t>
    </rPh>
    <rPh sb="14" eb="16">
      <t>セツビ</t>
    </rPh>
    <rPh sb="21" eb="22">
      <t>メイ</t>
    </rPh>
    <phoneticPr fontId="13"/>
  </si>
  <si>
    <t>プルダウン選択肢　「ⅵ　変圧器設備　設備・システム名」</t>
    <rPh sb="5" eb="8">
      <t>センタクシ</t>
    </rPh>
    <phoneticPr fontId="13"/>
  </si>
  <si>
    <t>　　　　⑰「ⅶ　蓄電池設備　設備・システム名」</t>
    <rPh sb="8" eb="11">
      <t>チクデンチ</t>
    </rPh>
    <rPh sb="11" eb="13">
      <t>セツビ</t>
    </rPh>
    <rPh sb="14" eb="16">
      <t>セツビ</t>
    </rPh>
    <rPh sb="21" eb="22">
      <t>メイ</t>
    </rPh>
    <phoneticPr fontId="13"/>
  </si>
  <si>
    <t>プルダウン選択肢　「ⅶ　蓄電池設備　設備・システム名」</t>
    <rPh sb="5" eb="8">
      <t>センタクシ</t>
    </rPh>
    <phoneticPr fontId="13"/>
  </si>
  <si>
    <t>　　　　⑱「ⅶ　蓄電池設備　方式等」</t>
    <rPh sb="8" eb="11">
      <t>チクデンチ</t>
    </rPh>
    <rPh sb="11" eb="13">
      <t>セツビ</t>
    </rPh>
    <rPh sb="14" eb="16">
      <t>ホウシキ</t>
    </rPh>
    <rPh sb="16" eb="17">
      <t>トウ</t>
    </rPh>
    <phoneticPr fontId="13"/>
  </si>
  <si>
    <t>プルダウン選択肢　「ⅶ　蓄電池設備　方式等」</t>
    <rPh sb="5" eb="8">
      <t>センタクシ</t>
    </rPh>
    <phoneticPr fontId="13"/>
  </si>
  <si>
    <t>　　　　⑲「ⅷ　コージェネ設備　設備・システム名」</t>
    <rPh sb="13" eb="15">
      <t>セツビ</t>
    </rPh>
    <rPh sb="16" eb="18">
      <t>セツビ</t>
    </rPh>
    <rPh sb="23" eb="24">
      <t>メイ</t>
    </rPh>
    <phoneticPr fontId="13"/>
  </si>
  <si>
    <t>プルダウン選択肢　「ⅷ　コージェネ設備　設備・システム名」</t>
    <rPh sb="5" eb="8">
      <t>センタクシ</t>
    </rPh>
    <phoneticPr fontId="13"/>
  </si>
  <si>
    <t>ガスタービン</t>
    <phoneticPr fontId="13"/>
  </si>
  <si>
    <t>ガスエンジン</t>
    <phoneticPr fontId="13"/>
  </si>
  <si>
    <t>ディーゼルエンジン</t>
    <phoneticPr fontId="13"/>
  </si>
  <si>
    <t>固体酸化型燃料電池</t>
    <rPh sb="0" eb="2">
      <t>コタイ</t>
    </rPh>
    <rPh sb="2" eb="5">
      <t>サンカガタ</t>
    </rPh>
    <rPh sb="5" eb="7">
      <t>ネンリョウ</t>
    </rPh>
    <rPh sb="7" eb="9">
      <t>デンチ</t>
    </rPh>
    <phoneticPr fontId="13"/>
  </si>
  <si>
    <t>　　　　⑳「ⅷ　コージェネ設備　方式等」</t>
    <rPh sb="13" eb="15">
      <t>セツビ</t>
    </rPh>
    <rPh sb="16" eb="18">
      <t>ホウシキ</t>
    </rPh>
    <rPh sb="18" eb="19">
      <t>トウ</t>
    </rPh>
    <phoneticPr fontId="13"/>
  </si>
  <si>
    <t>プルダウン選択肢　「ⅷ　コージェネ設備　方式等」</t>
    <rPh sb="5" eb="8">
      <t>センタクシ</t>
    </rPh>
    <phoneticPr fontId="13"/>
  </si>
  <si>
    <t>　　　　　　「（６）　再生可能・未利用エネルギー　設備・システム名」</t>
    <rPh sb="11" eb="13">
      <t>サイセイ</t>
    </rPh>
    <rPh sb="13" eb="15">
      <t>カノウ</t>
    </rPh>
    <rPh sb="16" eb="19">
      <t>ミリヨウ</t>
    </rPh>
    <rPh sb="25" eb="27">
      <t>セツビ</t>
    </rPh>
    <rPh sb="32" eb="33">
      <t>メイ</t>
    </rPh>
    <phoneticPr fontId="13"/>
  </si>
  <si>
    <t>プルダウン選択肢　「（６）　再生可能・未利用エネルギー　設備・システム名」</t>
    <rPh sb="5" eb="8">
      <t>センタクシ</t>
    </rPh>
    <phoneticPr fontId="13"/>
  </si>
  <si>
    <t>　　　　　　「（６）　再生可能・未利用エネルギー　方式等」</t>
    <rPh sb="11" eb="13">
      <t>サイセイ</t>
    </rPh>
    <rPh sb="13" eb="15">
      <t>カノウ</t>
    </rPh>
    <rPh sb="16" eb="19">
      <t>ミリヨウ</t>
    </rPh>
    <rPh sb="25" eb="27">
      <t>ホウシキ</t>
    </rPh>
    <rPh sb="27" eb="28">
      <t>トウ</t>
    </rPh>
    <phoneticPr fontId="13"/>
  </si>
  <si>
    <t>プルダウン選択肢　「（６）　再生可能・未利用エネルギー　方式等」　　</t>
    <rPh sb="5" eb="8">
      <t>センタクシ</t>
    </rPh>
    <phoneticPr fontId="13"/>
  </si>
  <si>
    <t>熱利用</t>
    <rPh sb="0" eb="1">
      <t>ネツ</t>
    </rPh>
    <rPh sb="1" eb="3">
      <t>リヨウ</t>
    </rPh>
    <phoneticPr fontId="13"/>
  </si>
  <si>
    <t>　　　　　　「新既」</t>
    <rPh sb="7" eb="8">
      <t>シン</t>
    </rPh>
    <rPh sb="8" eb="9">
      <t>キ</t>
    </rPh>
    <phoneticPr fontId="13"/>
  </si>
  <si>
    <t>プルダウン選択肢　「新既」</t>
    <rPh sb="5" eb="8">
      <t>センタクシ</t>
    </rPh>
    <phoneticPr fontId="13"/>
  </si>
  <si>
    <t>　　　　　　「補助」</t>
    <rPh sb="7" eb="9">
      <t>ホジョ</t>
    </rPh>
    <phoneticPr fontId="13"/>
  </si>
  <si>
    <t>プルダウン選択肢　「補助」</t>
    <rPh sb="5" eb="8">
      <t>センタクシ</t>
    </rPh>
    <rPh sb="10" eb="12">
      <t>ホジョ</t>
    </rPh>
    <phoneticPr fontId="13"/>
  </si>
  <si>
    <t>○</t>
    <phoneticPr fontId="13"/>
  </si>
  <si>
    <t>×</t>
    <phoneticPr fontId="13"/>
  </si>
  <si>
    <t>　　　　①「システム概要（能力、性能、規模、他）」</t>
    <rPh sb="10" eb="12">
      <t>ガイヨウ</t>
    </rPh>
    <rPh sb="13" eb="15">
      <t>ノウリョク</t>
    </rPh>
    <rPh sb="16" eb="18">
      <t>セイノウ</t>
    </rPh>
    <rPh sb="19" eb="21">
      <t>キボ</t>
    </rPh>
    <rPh sb="22" eb="23">
      <t>タ</t>
    </rPh>
    <phoneticPr fontId="13"/>
  </si>
  <si>
    <t>　　　　　　省エネ項目別に”方式等”ごとのシステム概要記入例を以下に示す。</t>
    <rPh sb="6" eb="7">
      <t>ショウ</t>
    </rPh>
    <rPh sb="9" eb="11">
      <t>コウモク</t>
    </rPh>
    <rPh sb="11" eb="12">
      <t>ベツ</t>
    </rPh>
    <rPh sb="14" eb="16">
      <t>ホウシキ</t>
    </rPh>
    <rPh sb="16" eb="17">
      <t>トウ</t>
    </rPh>
    <rPh sb="25" eb="27">
      <t>ガイヨウ</t>
    </rPh>
    <rPh sb="27" eb="29">
      <t>キニュウ</t>
    </rPh>
    <rPh sb="29" eb="30">
      <t>レイ</t>
    </rPh>
    <rPh sb="31" eb="33">
      <t>イカ</t>
    </rPh>
    <rPh sb="34" eb="35">
      <t>シメ</t>
    </rPh>
    <phoneticPr fontId="13"/>
  </si>
  <si>
    <t>　　　　　　複数台設置の機器・器具については、性能、能力、規模（台数）等からみて平均的と思われる機器・器具を”代表機”とし、</t>
    <rPh sb="6" eb="8">
      <t>フクスウ</t>
    </rPh>
    <rPh sb="8" eb="9">
      <t>ダイ</t>
    </rPh>
    <rPh sb="9" eb="11">
      <t>セッチ</t>
    </rPh>
    <rPh sb="12" eb="14">
      <t>キキ</t>
    </rPh>
    <rPh sb="15" eb="17">
      <t>キグ</t>
    </rPh>
    <rPh sb="23" eb="25">
      <t>セイノウ</t>
    </rPh>
    <rPh sb="26" eb="28">
      <t>ノウリョク</t>
    </rPh>
    <rPh sb="29" eb="31">
      <t>キボ</t>
    </rPh>
    <rPh sb="32" eb="34">
      <t>ダイスウ</t>
    </rPh>
    <rPh sb="35" eb="36">
      <t>トウ</t>
    </rPh>
    <rPh sb="40" eb="42">
      <t>ヘイキン</t>
    </rPh>
    <rPh sb="42" eb="43">
      <t>テキ</t>
    </rPh>
    <rPh sb="44" eb="45">
      <t>オモ</t>
    </rPh>
    <rPh sb="48" eb="50">
      <t>キキ</t>
    </rPh>
    <rPh sb="51" eb="53">
      <t>キグ</t>
    </rPh>
    <rPh sb="55" eb="57">
      <t>ダイヒョウ</t>
    </rPh>
    <rPh sb="57" eb="58">
      <t>キ</t>
    </rPh>
    <phoneticPr fontId="13"/>
  </si>
  <si>
    <t>　　　　　この代表機について性能、能力を記入し、最後に合計台数を記入する。</t>
    <rPh sb="7" eb="9">
      <t>ダイヒョウ</t>
    </rPh>
    <rPh sb="9" eb="10">
      <t>キ</t>
    </rPh>
    <rPh sb="20" eb="22">
      <t>キニュウ</t>
    </rPh>
    <rPh sb="24" eb="26">
      <t>サイゴ</t>
    </rPh>
    <rPh sb="27" eb="29">
      <t>ゴウケイ</t>
    </rPh>
    <rPh sb="29" eb="31">
      <t>ダイスウ</t>
    </rPh>
    <rPh sb="32" eb="34">
      <t>キニュウ</t>
    </rPh>
    <phoneticPr fontId="13"/>
  </si>
  <si>
    <t>システム概要（能力、性能、規模、他）</t>
    <rPh sb="4" eb="6">
      <t>ガイヨウ</t>
    </rPh>
    <rPh sb="7" eb="9">
      <t>ノウリョク</t>
    </rPh>
    <rPh sb="10" eb="12">
      <t>セイノウ</t>
    </rPh>
    <rPh sb="13" eb="15">
      <t>キボ</t>
    </rPh>
    <rPh sb="16" eb="17">
      <t>タ</t>
    </rPh>
    <phoneticPr fontId="13"/>
  </si>
  <si>
    <t>計画（実施）概要を記述</t>
    <rPh sb="0" eb="2">
      <t>ケイカク</t>
    </rPh>
    <rPh sb="3" eb="5">
      <t>ジッシ</t>
    </rPh>
    <rPh sb="6" eb="8">
      <t>ガイヨウ</t>
    </rPh>
    <rPh sb="9" eb="11">
      <t>キジュツ</t>
    </rPh>
    <phoneticPr fontId="13"/>
  </si>
  <si>
    <t>建物平面の短辺対長辺比：短辺長／長辺長</t>
    <rPh sb="0" eb="2">
      <t>タテモノ</t>
    </rPh>
    <rPh sb="2" eb="4">
      <t>ヘイメン</t>
    </rPh>
    <rPh sb="5" eb="7">
      <t>タンペン</t>
    </rPh>
    <rPh sb="7" eb="8">
      <t>タイ</t>
    </rPh>
    <rPh sb="8" eb="10">
      <t>チョウヘン</t>
    </rPh>
    <rPh sb="10" eb="11">
      <t>ヒ</t>
    </rPh>
    <rPh sb="12" eb="14">
      <t>タンペン</t>
    </rPh>
    <rPh sb="14" eb="15">
      <t>チョウ</t>
    </rPh>
    <rPh sb="16" eb="18">
      <t>チョウヘン</t>
    </rPh>
    <rPh sb="18" eb="19">
      <t>チョウ</t>
    </rPh>
    <phoneticPr fontId="13"/>
  </si>
  <si>
    <t>外部環境の影響を受け易い建物外周部に配置した非空調室名など</t>
    <rPh sb="0" eb="2">
      <t>ガイブ</t>
    </rPh>
    <rPh sb="2" eb="4">
      <t>カンキョウ</t>
    </rPh>
    <rPh sb="5" eb="7">
      <t>エイキョウ</t>
    </rPh>
    <rPh sb="8" eb="9">
      <t>ウ</t>
    </rPh>
    <rPh sb="10" eb="11">
      <t>ヤス</t>
    </rPh>
    <rPh sb="12" eb="14">
      <t>タテモノ</t>
    </rPh>
    <rPh sb="14" eb="16">
      <t>ガイシュウ</t>
    </rPh>
    <rPh sb="16" eb="17">
      <t>ブ</t>
    </rPh>
    <rPh sb="18" eb="20">
      <t>ハイチ</t>
    </rPh>
    <rPh sb="22" eb="23">
      <t>ヒ</t>
    </rPh>
    <rPh sb="23" eb="25">
      <t>クウチョウ</t>
    </rPh>
    <rPh sb="25" eb="26">
      <t>シツ</t>
    </rPh>
    <rPh sb="26" eb="27">
      <t>メイ</t>
    </rPh>
    <phoneticPr fontId="13"/>
  </si>
  <si>
    <t>外部の影響を緩和するために建物の屋上に配置した設備名など</t>
    <rPh sb="0" eb="2">
      <t>ガイブ</t>
    </rPh>
    <rPh sb="3" eb="5">
      <t>エイキョウ</t>
    </rPh>
    <rPh sb="6" eb="8">
      <t>カンワ</t>
    </rPh>
    <rPh sb="13" eb="15">
      <t>タテモノ</t>
    </rPh>
    <rPh sb="16" eb="18">
      <t>オクジョウ</t>
    </rPh>
    <rPh sb="19" eb="21">
      <t>ハイチ</t>
    </rPh>
    <rPh sb="23" eb="25">
      <t>セツビ</t>
    </rPh>
    <rPh sb="25" eb="26">
      <t>メイ</t>
    </rPh>
    <phoneticPr fontId="13"/>
  </si>
  <si>
    <r>
      <t>ＣＬＴの使用部位、使用量(m</t>
    </r>
    <r>
      <rPr>
        <vertAlign val="superscript"/>
        <sz val="8"/>
        <rFont val="ＭＳ Ｐゴシック"/>
        <family val="3"/>
        <charset val="128"/>
      </rPr>
      <t>3</t>
    </r>
    <r>
      <rPr>
        <sz val="8"/>
        <rFont val="ＭＳ Ｐゴシック"/>
        <family val="3"/>
        <charset val="128"/>
      </rPr>
      <t>)</t>
    </r>
    <rPh sb="4" eb="6">
      <t>シヨウ</t>
    </rPh>
    <rPh sb="6" eb="8">
      <t>ブイ</t>
    </rPh>
    <rPh sb="9" eb="12">
      <t>シヨウリョウ</t>
    </rPh>
    <phoneticPr fontId="13"/>
  </si>
  <si>
    <t>断熱材名称、断熱材規格、熱伝導率λ(W/(m・K))、断熱材厚み(mm)</t>
    <rPh sb="0" eb="3">
      <t>ダンネツザイ</t>
    </rPh>
    <rPh sb="3" eb="5">
      <t>メイショウ</t>
    </rPh>
    <rPh sb="6" eb="9">
      <t>ダンネツザイ</t>
    </rPh>
    <rPh sb="9" eb="11">
      <t>キカク</t>
    </rPh>
    <rPh sb="12" eb="13">
      <t>ネツ</t>
    </rPh>
    <rPh sb="13" eb="16">
      <t>デンドウリツ</t>
    </rPh>
    <rPh sb="27" eb="30">
      <t>ダンネツザイ</t>
    </rPh>
    <rPh sb="30" eb="31">
      <t>アツ</t>
    </rPh>
    <phoneticPr fontId="13"/>
  </si>
  <si>
    <t>高性能窓</t>
    <rPh sb="0" eb="3">
      <t>コウセイノウ</t>
    </rPh>
    <rPh sb="3" eb="4">
      <t>マド</t>
    </rPh>
    <phoneticPr fontId="13"/>
  </si>
  <si>
    <r>
      <t>ガラス構成（E8 + A8 + F6)、熱貫流率（ガラスのみ　W/(m</t>
    </r>
    <r>
      <rPr>
        <vertAlign val="superscript"/>
        <sz val="8"/>
        <rFont val="ＭＳ Ｐゴシック"/>
        <family val="3"/>
        <charset val="128"/>
      </rPr>
      <t>2</t>
    </r>
    <r>
      <rPr>
        <sz val="8"/>
        <rFont val="ＭＳ Ｐゴシック"/>
        <family val="3"/>
        <charset val="128"/>
      </rPr>
      <t>・K))、日射熱取得率</t>
    </r>
    <rPh sb="3" eb="5">
      <t>コウセイ</t>
    </rPh>
    <rPh sb="20" eb="21">
      <t>ネツ</t>
    </rPh>
    <rPh sb="21" eb="23">
      <t>カンリュウ</t>
    </rPh>
    <rPh sb="23" eb="24">
      <t>リツ</t>
    </rPh>
    <rPh sb="41" eb="43">
      <t>ニッシャ</t>
    </rPh>
    <rPh sb="43" eb="44">
      <t>ネツ</t>
    </rPh>
    <rPh sb="44" eb="47">
      <t>シュトクリツ</t>
    </rPh>
    <phoneticPr fontId="13"/>
  </si>
  <si>
    <r>
      <t>ガラス構成（E8 + Ar8 + F6)、熱貫流率（ガラスのみ　W/(m</t>
    </r>
    <r>
      <rPr>
        <vertAlign val="superscript"/>
        <sz val="8"/>
        <rFont val="ＭＳ Ｐゴシック"/>
        <family val="3"/>
        <charset val="128"/>
      </rPr>
      <t>2</t>
    </r>
    <r>
      <rPr>
        <sz val="8"/>
        <rFont val="ＭＳ Ｐゴシック"/>
        <family val="3"/>
        <charset val="128"/>
      </rPr>
      <t>・K))、日射熱取得率</t>
    </r>
    <rPh sb="3" eb="5">
      <t>コウセイ</t>
    </rPh>
    <rPh sb="21" eb="22">
      <t>ネツ</t>
    </rPh>
    <rPh sb="22" eb="24">
      <t>カンリュウ</t>
    </rPh>
    <rPh sb="24" eb="25">
      <t>リツ</t>
    </rPh>
    <rPh sb="42" eb="44">
      <t>ニッシャ</t>
    </rPh>
    <rPh sb="44" eb="45">
      <t>ネツ</t>
    </rPh>
    <rPh sb="45" eb="48">
      <t>シュトクリツ</t>
    </rPh>
    <phoneticPr fontId="13"/>
  </si>
  <si>
    <r>
      <t>ガラス構成（E8 + V1 + F6)、熱貫流率（ガラスのみ　W/(m</t>
    </r>
    <r>
      <rPr>
        <vertAlign val="superscript"/>
        <sz val="8"/>
        <rFont val="ＭＳ Ｐゴシック"/>
        <family val="3"/>
        <charset val="128"/>
      </rPr>
      <t>2</t>
    </r>
    <r>
      <rPr>
        <sz val="8"/>
        <rFont val="ＭＳ Ｐゴシック"/>
        <family val="3"/>
        <charset val="128"/>
      </rPr>
      <t>・K))、日射熱取得率</t>
    </r>
    <rPh sb="3" eb="5">
      <t>コウセイ</t>
    </rPh>
    <rPh sb="20" eb="21">
      <t>ネツ</t>
    </rPh>
    <rPh sb="21" eb="23">
      <t>カンリュウ</t>
    </rPh>
    <rPh sb="23" eb="24">
      <t>リツ</t>
    </rPh>
    <rPh sb="41" eb="43">
      <t>ニッシャ</t>
    </rPh>
    <rPh sb="43" eb="44">
      <t>ネツ</t>
    </rPh>
    <rPh sb="44" eb="47">
      <t>シュトクリツ</t>
    </rPh>
    <phoneticPr fontId="13"/>
  </si>
  <si>
    <t>ガラス構成</t>
    <rPh sb="3" eb="5">
      <t>コウセイ</t>
    </rPh>
    <phoneticPr fontId="13"/>
  </si>
  <si>
    <r>
      <t>材料名、熱貫流率(Ｕ値(W/(m</t>
    </r>
    <r>
      <rPr>
        <vertAlign val="superscript"/>
        <sz val="8"/>
        <rFont val="ＭＳ Ｐゴシック"/>
        <family val="3"/>
        <charset val="128"/>
      </rPr>
      <t>2</t>
    </r>
    <r>
      <rPr>
        <sz val="8"/>
        <rFont val="ＭＳ Ｐゴシック"/>
        <family val="3"/>
        <charset val="128"/>
      </rPr>
      <t>・K))</t>
    </r>
    <rPh sb="0" eb="2">
      <t>ザイリョウ</t>
    </rPh>
    <rPh sb="2" eb="3">
      <t>メイ</t>
    </rPh>
    <rPh sb="4" eb="5">
      <t>ネツ</t>
    </rPh>
    <rPh sb="5" eb="7">
      <t>カンリュウ</t>
    </rPh>
    <rPh sb="7" eb="8">
      <t>リツ</t>
    </rPh>
    <rPh sb="10" eb="11">
      <t>チ</t>
    </rPh>
    <phoneticPr fontId="13"/>
  </si>
  <si>
    <r>
      <t>材料名、熱貫流率(Ｕ値W/(m</t>
    </r>
    <r>
      <rPr>
        <vertAlign val="superscript"/>
        <sz val="8"/>
        <rFont val="ＭＳ Ｐゴシック"/>
        <family val="3"/>
        <charset val="128"/>
      </rPr>
      <t>2</t>
    </r>
    <r>
      <rPr>
        <sz val="8"/>
        <rFont val="ＭＳ Ｐゴシック"/>
        <family val="3"/>
        <charset val="128"/>
      </rPr>
      <t>・K))</t>
    </r>
    <rPh sb="0" eb="2">
      <t>ザイリョウ</t>
    </rPh>
    <rPh sb="2" eb="3">
      <t>メイ</t>
    </rPh>
    <rPh sb="4" eb="5">
      <t>ネツ</t>
    </rPh>
    <rPh sb="5" eb="7">
      <t>カンリュウ</t>
    </rPh>
    <rPh sb="7" eb="8">
      <t>リツ</t>
    </rPh>
    <rPh sb="10" eb="11">
      <t>チ</t>
    </rPh>
    <phoneticPr fontId="13"/>
  </si>
  <si>
    <t>方位、外部設置の場合：日除け効果係数(冷・暖）、内部設置の場合：日射熱取得率</t>
    <rPh sb="0" eb="2">
      <t>ホウイ</t>
    </rPh>
    <rPh sb="3" eb="5">
      <t>ガイブ</t>
    </rPh>
    <rPh sb="5" eb="7">
      <t>セッチ</t>
    </rPh>
    <rPh sb="8" eb="10">
      <t>バアイ</t>
    </rPh>
    <rPh sb="11" eb="13">
      <t>ヒヨ</t>
    </rPh>
    <rPh sb="14" eb="16">
      <t>コウカ</t>
    </rPh>
    <rPh sb="16" eb="18">
      <t>ケイスウ</t>
    </rPh>
    <rPh sb="19" eb="20">
      <t>レイ</t>
    </rPh>
    <rPh sb="21" eb="22">
      <t>ダン</t>
    </rPh>
    <rPh sb="24" eb="26">
      <t>ナイブ</t>
    </rPh>
    <rPh sb="26" eb="28">
      <t>セッチ</t>
    </rPh>
    <rPh sb="29" eb="31">
      <t>バアイ</t>
    </rPh>
    <rPh sb="32" eb="34">
      <t>ニッシャ</t>
    </rPh>
    <rPh sb="34" eb="35">
      <t>ネツ</t>
    </rPh>
    <rPh sb="35" eb="37">
      <t>シュトク</t>
    </rPh>
    <rPh sb="37" eb="38">
      <t>リツ</t>
    </rPh>
    <phoneticPr fontId="13"/>
  </si>
  <si>
    <t>方位、サイズ(間隔(タテ、ヨコ)、壁面からの出寸法(mm))、日除け効果係数(冷・暖)</t>
    <rPh sb="0" eb="2">
      <t>ホウイ</t>
    </rPh>
    <rPh sb="7" eb="9">
      <t>カンカク</t>
    </rPh>
    <rPh sb="17" eb="19">
      <t>ヘキメン</t>
    </rPh>
    <rPh sb="22" eb="23">
      <t>デ</t>
    </rPh>
    <rPh sb="23" eb="25">
      <t>スンポウ</t>
    </rPh>
    <rPh sb="31" eb="33">
      <t>ヒヨ</t>
    </rPh>
    <rPh sb="34" eb="36">
      <t>コウカ</t>
    </rPh>
    <rPh sb="36" eb="38">
      <t>ケイスウ</t>
    </rPh>
    <rPh sb="39" eb="40">
      <t>レイ</t>
    </rPh>
    <rPh sb="41" eb="42">
      <t>ダン</t>
    </rPh>
    <phoneticPr fontId="13"/>
  </si>
  <si>
    <r>
      <t>方位、緑化面積(m</t>
    </r>
    <r>
      <rPr>
        <vertAlign val="superscript"/>
        <sz val="8"/>
        <rFont val="ＭＳ Ｐゴシック"/>
        <family val="3"/>
        <charset val="128"/>
      </rPr>
      <t>2</t>
    </r>
    <r>
      <rPr>
        <sz val="8"/>
        <rFont val="ＭＳ Ｐゴシック"/>
        <family val="3"/>
        <charset val="128"/>
      </rPr>
      <t>)</t>
    </r>
    <rPh sb="0" eb="2">
      <t>ホウイ</t>
    </rPh>
    <rPh sb="3" eb="5">
      <t>リョッカ</t>
    </rPh>
    <rPh sb="5" eb="7">
      <t>メンセキ</t>
    </rPh>
    <phoneticPr fontId="13"/>
  </si>
  <si>
    <t>クールチューブ、ヒートチューブ</t>
    <phoneticPr fontId="13"/>
  </si>
  <si>
    <t>ライトシェルフ</t>
    <phoneticPr fontId="13"/>
  </si>
  <si>
    <t>（４）</t>
    <phoneticPr fontId="13"/>
  </si>
  <si>
    <t>ⅰ　　空調設備</t>
    <rPh sb="3" eb="5">
      <t>クウチョウ</t>
    </rPh>
    <rPh sb="5" eb="7">
      <t>セツビ</t>
    </rPh>
    <phoneticPr fontId="13"/>
  </si>
  <si>
    <t>代表機について、冷房能力(kW)、暖房能力(kW)、定格COPc、定格COPh、合計台数</t>
    <phoneticPr fontId="13"/>
  </si>
  <si>
    <t>小型貫流ボイラー</t>
    <rPh sb="0" eb="2">
      <t>コガタ</t>
    </rPh>
    <rPh sb="2" eb="4">
      <t>カンリュウ</t>
    </rPh>
    <phoneticPr fontId="13"/>
  </si>
  <si>
    <t>代表機について、加熱能力(kW)、燃料種別、燃料使用量、合計台数</t>
    <rPh sb="0" eb="2">
      <t>ダイヒョウ</t>
    </rPh>
    <rPh sb="2" eb="3">
      <t>キ</t>
    </rPh>
    <rPh sb="8" eb="10">
      <t>カネツ</t>
    </rPh>
    <rPh sb="10" eb="12">
      <t>ノウリョク</t>
    </rPh>
    <rPh sb="17" eb="19">
      <t>ネンリョウ</t>
    </rPh>
    <rPh sb="19" eb="21">
      <t>シュベツ</t>
    </rPh>
    <rPh sb="22" eb="24">
      <t>ネンリョウ</t>
    </rPh>
    <rPh sb="24" eb="27">
      <t>シヨウリョウ</t>
    </rPh>
    <rPh sb="28" eb="30">
      <t>ゴウケイ</t>
    </rPh>
    <rPh sb="30" eb="32">
      <t>ダイスウ</t>
    </rPh>
    <phoneticPr fontId="13"/>
  </si>
  <si>
    <t>熱供給媒体（冷温水、蒸気、高温水）、冷却能力(GJ/h)、加熱能力(GJ/h)</t>
    <rPh sb="0" eb="1">
      <t>ネツ</t>
    </rPh>
    <rPh sb="1" eb="3">
      <t>キョウキュウ</t>
    </rPh>
    <rPh sb="3" eb="5">
      <t>バイタイ</t>
    </rPh>
    <rPh sb="6" eb="7">
      <t>レイ</t>
    </rPh>
    <rPh sb="7" eb="9">
      <t>オンスイ</t>
    </rPh>
    <rPh sb="10" eb="12">
      <t>ジョウキ</t>
    </rPh>
    <rPh sb="13" eb="14">
      <t>コウ</t>
    </rPh>
    <rPh sb="14" eb="16">
      <t>オンスイ</t>
    </rPh>
    <rPh sb="18" eb="20">
      <t>レイキャク</t>
    </rPh>
    <rPh sb="20" eb="22">
      <t>ノウリョク</t>
    </rPh>
    <rPh sb="29" eb="31">
      <t>カネツ</t>
    </rPh>
    <rPh sb="31" eb="33">
      <t>ノウリョク</t>
    </rPh>
    <phoneticPr fontId="13"/>
  </si>
  <si>
    <r>
      <t>代表対象系統名、ファン仕様(m</t>
    </r>
    <r>
      <rPr>
        <vertAlign val="superscript"/>
        <sz val="8"/>
        <rFont val="ＭＳ Ｐゴシック"/>
        <family val="3"/>
        <charset val="128"/>
      </rPr>
      <t>3</t>
    </r>
    <r>
      <rPr>
        <sz val="8"/>
        <rFont val="ＭＳ Ｐゴシック"/>
        <family val="3"/>
        <charset val="128"/>
      </rPr>
      <t>/h * kW) 、合計台数</t>
    </r>
    <rPh sb="0" eb="2">
      <t>ダイヒョウ</t>
    </rPh>
    <rPh sb="2" eb="4">
      <t>タイショウ</t>
    </rPh>
    <rPh sb="4" eb="6">
      <t>ケイトウ</t>
    </rPh>
    <rPh sb="6" eb="7">
      <t>メイ</t>
    </rPh>
    <rPh sb="11" eb="13">
      <t>シヨウ</t>
    </rPh>
    <rPh sb="26" eb="28">
      <t>ゴウケイ</t>
    </rPh>
    <rPh sb="28" eb="30">
      <t>ダイスウ</t>
    </rPh>
    <phoneticPr fontId="13"/>
  </si>
  <si>
    <r>
      <t>代表対象系統名、ファン仕様(m</t>
    </r>
    <r>
      <rPr>
        <vertAlign val="superscript"/>
        <sz val="8"/>
        <rFont val="ＭＳ Ｐゴシック"/>
        <family val="3"/>
        <charset val="128"/>
      </rPr>
      <t>3</t>
    </r>
    <r>
      <rPr>
        <sz val="8"/>
        <rFont val="ＭＳ Ｐゴシック"/>
        <family val="3"/>
        <charset val="128"/>
      </rPr>
      <t>/h * kW)、合計台数</t>
    </r>
    <rPh sb="0" eb="2">
      <t>ダイヒョウ</t>
    </rPh>
    <rPh sb="2" eb="4">
      <t>タイショウ</t>
    </rPh>
    <rPh sb="4" eb="6">
      <t>ケイトウ</t>
    </rPh>
    <rPh sb="6" eb="7">
      <t>メイ</t>
    </rPh>
    <rPh sb="11" eb="13">
      <t>シヨウ</t>
    </rPh>
    <rPh sb="25" eb="27">
      <t>ゴウケイ</t>
    </rPh>
    <rPh sb="27" eb="29">
      <t>ダイスウ</t>
    </rPh>
    <phoneticPr fontId="13"/>
  </si>
  <si>
    <t>代表対象系統名、ポンプ仕様(ｌ/h * kW)、 合計台数</t>
    <rPh sb="0" eb="2">
      <t>ダイヒョウ</t>
    </rPh>
    <rPh sb="2" eb="4">
      <t>タイショウ</t>
    </rPh>
    <rPh sb="4" eb="6">
      <t>ケイトウ</t>
    </rPh>
    <rPh sb="6" eb="7">
      <t>メイ</t>
    </rPh>
    <rPh sb="11" eb="13">
      <t>シヨウ</t>
    </rPh>
    <rPh sb="25" eb="27">
      <t>ゴウケイ</t>
    </rPh>
    <rPh sb="27" eb="29">
      <t>ダイスウ</t>
    </rPh>
    <phoneticPr fontId="13"/>
  </si>
  <si>
    <t>代表機について外気量、排気量、熱交換効率、合計台数</t>
    <rPh sb="0" eb="2">
      <t>ダイヒョウ</t>
    </rPh>
    <rPh sb="2" eb="3">
      <t>キ</t>
    </rPh>
    <rPh sb="7" eb="9">
      <t>ガイキ</t>
    </rPh>
    <rPh sb="9" eb="10">
      <t>リョウ</t>
    </rPh>
    <rPh sb="11" eb="14">
      <t>ハイキリョウ</t>
    </rPh>
    <rPh sb="15" eb="16">
      <t>ネツ</t>
    </rPh>
    <rPh sb="16" eb="18">
      <t>コウカン</t>
    </rPh>
    <rPh sb="18" eb="20">
      <t>コウリツ</t>
    </rPh>
    <rPh sb="21" eb="23">
      <t>ゴウケイ</t>
    </rPh>
    <rPh sb="23" eb="25">
      <t>ダイスウ</t>
    </rPh>
    <phoneticPr fontId="13"/>
  </si>
  <si>
    <t>代表対象系統名、制御要素（温度制御、エンタルピー制御、他）、合計系統数</t>
    <rPh sb="0" eb="2">
      <t>ダイヒョウ</t>
    </rPh>
    <rPh sb="2" eb="4">
      <t>タイショウ</t>
    </rPh>
    <rPh sb="4" eb="6">
      <t>ケイトウ</t>
    </rPh>
    <rPh sb="6" eb="7">
      <t>メイ</t>
    </rPh>
    <rPh sb="8" eb="10">
      <t>セイギョ</t>
    </rPh>
    <rPh sb="10" eb="12">
      <t>ヨウソ</t>
    </rPh>
    <rPh sb="13" eb="15">
      <t>オンド</t>
    </rPh>
    <rPh sb="15" eb="17">
      <t>セイギョ</t>
    </rPh>
    <rPh sb="24" eb="26">
      <t>セイギョ</t>
    </rPh>
    <rPh sb="27" eb="28">
      <t>タ</t>
    </rPh>
    <rPh sb="30" eb="32">
      <t>ゴウケイ</t>
    </rPh>
    <rPh sb="32" eb="34">
      <t>ケイトウ</t>
    </rPh>
    <rPh sb="34" eb="35">
      <t>スウ</t>
    </rPh>
    <phoneticPr fontId="13"/>
  </si>
  <si>
    <r>
      <t>代表対象系統名、制御要素（温度制御、ＣＯ</t>
    </r>
    <r>
      <rPr>
        <vertAlign val="subscript"/>
        <sz val="8"/>
        <rFont val="ＭＳ Ｐゴシック"/>
        <family val="3"/>
        <charset val="128"/>
      </rPr>
      <t>2</t>
    </r>
    <r>
      <rPr>
        <sz val="8"/>
        <rFont val="ＭＳ Ｐゴシック"/>
        <family val="3"/>
        <charset val="128"/>
      </rPr>
      <t>、他）、合計系統数</t>
    </r>
    <rPh sb="0" eb="2">
      <t>ダイヒョウ</t>
    </rPh>
    <rPh sb="2" eb="4">
      <t>タイショウ</t>
    </rPh>
    <rPh sb="4" eb="6">
      <t>ケイトウ</t>
    </rPh>
    <rPh sb="6" eb="7">
      <t>メイ</t>
    </rPh>
    <rPh sb="8" eb="10">
      <t>セイギョ</t>
    </rPh>
    <rPh sb="10" eb="12">
      <t>ヨウソ</t>
    </rPh>
    <rPh sb="13" eb="15">
      <t>オンド</t>
    </rPh>
    <rPh sb="15" eb="17">
      <t>セイギョ</t>
    </rPh>
    <rPh sb="22" eb="23">
      <t>タ</t>
    </rPh>
    <rPh sb="25" eb="27">
      <t>ゴウケイ</t>
    </rPh>
    <rPh sb="27" eb="29">
      <t>ケイトウ</t>
    </rPh>
    <rPh sb="29" eb="30">
      <t>スウ</t>
    </rPh>
    <phoneticPr fontId="13"/>
  </si>
  <si>
    <t>代表熱源系統名、冷却能力(kW/h)、合計系統数</t>
    <rPh sb="0" eb="2">
      <t>ダイヒョウ</t>
    </rPh>
    <rPh sb="2" eb="4">
      <t>ネツゲン</t>
    </rPh>
    <rPh sb="4" eb="6">
      <t>ケイトウ</t>
    </rPh>
    <rPh sb="6" eb="7">
      <t>メイ</t>
    </rPh>
    <rPh sb="8" eb="10">
      <t>レイキャク</t>
    </rPh>
    <rPh sb="10" eb="12">
      <t>ノウリョク</t>
    </rPh>
    <rPh sb="19" eb="21">
      <t>ゴウケイ</t>
    </rPh>
    <rPh sb="21" eb="23">
      <t>ケイトウ</t>
    </rPh>
    <rPh sb="23" eb="24">
      <t>スウ</t>
    </rPh>
    <phoneticPr fontId="13"/>
  </si>
  <si>
    <t>代表対象系統名、制御要素（温度、エンタルピー、他）、合計系統数</t>
    <rPh sb="0" eb="2">
      <t>ダイヒョウ</t>
    </rPh>
    <rPh sb="2" eb="4">
      <t>タイショウ</t>
    </rPh>
    <rPh sb="4" eb="6">
      <t>ケイトウ</t>
    </rPh>
    <rPh sb="6" eb="7">
      <t>メイ</t>
    </rPh>
    <rPh sb="8" eb="10">
      <t>セイギョ</t>
    </rPh>
    <rPh sb="10" eb="12">
      <t>ヨウソ</t>
    </rPh>
    <rPh sb="13" eb="15">
      <t>オンド</t>
    </rPh>
    <rPh sb="23" eb="24">
      <t>タ</t>
    </rPh>
    <rPh sb="26" eb="28">
      <t>ゴウケイ</t>
    </rPh>
    <rPh sb="28" eb="30">
      <t>ケイトウ</t>
    </rPh>
    <rPh sb="30" eb="31">
      <t>スウ</t>
    </rPh>
    <phoneticPr fontId="13"/>
  </si>
  <si>
    <r>
      <t>代表対象系統名、制御種別（温度、PMV、CO</t>
    </r>
    <r>
      <rPr>
        <vertAlign val="subscript"/>
        <sz val="8"/>
        <rFont val="ＭＳ Ｐゴシック"/>
        <family val="3"/>
        <charset val="128"/>
      </rPr>
      <t>2</t>
    </r>
    <r>
      <rPr>
        <sz val="8"/>
        <rFont val="ＭＳ Ｐゴシック"/>
        <family val="3"/>
        <charset val="128"/>
      </rPr>
      <t>、他）、合計系統数</t>
    </r>
    <rPh sb="0" eb="2">
      <t>ダイヒョウ</t>
    </rPh>
    <rPh sb="2" eb="4">
      <t>タイショウ</t>
    </rPh>
    <rPh sb="4" eb="6">
      <t>ケイトウ</t>
    </rPh>
    <rPh sb="6" eb="7">
      <t>メイ</t>
    </rPh>
    <rPh sb="8" eb="10">
      <t>セイギョ</t>
    </rPh>
    <rPh sb="10" eb="12">
      <t>シュベツ</t>
    </rPh>
    <rPh sb="13" eb="15">
      <t>オンド</t>
    </rPh>
    <rPh sb="24" eb="25">
      <t>タ</t>
    </rPh>
    <rPh sb="27" eb="29">
      <t>ゴウケイ</t>
    </rPh>
    <rPh sb="29" eb="31">
      <t>ケイトウ</t>
    </rPh>
    <rPh sb="31" eb="32">
      <t>スウ</t>
    </rPh>
    <phoneticPr fontId="13"/>
  </si>
  <si>
    <t>代表対象系統名、制御種別（温度、圧力、他）、合計系統数</t>
    <rPh sb="0" eb="2">
      <t>ダイヒョウ</t>
    </rPh>
    <rPh sb="2" eb="4">
      <t>タイショウ</t>
    </rPh>
    <rPh sb="4" eb="6">
      <t>ケイトウ</t>
    </rPh>
    <rPh sb="6" eb="7">
      <t>メイ</t>
    </rPh>
    <rPh sb="8" eb="10">
      <t>セイギョ</t>
    </rPh>
    <rPh sb="10" eb="12">
      <t>シュベツ</t>
    </rPh>
    <rPh sb="13" eb="15">
      <t>オンド</t>
    </rPh>
    <rPh sb="16" eb="18">
      <t>アツリョク</t>
    </rPh>
    <rPh sb="19" eb="20">
      <t>タ</t>
    </rPh>
    <rPh sb="22" eb="24">
      <t>ゴウケイ</t>
    </rPh>
    <rPh sb="24" eb="26">
      <t>ケイトウ</t>
    </rPh>
    <rPh sb="26" eb="27">
      <t>スウ</t>
    </rPh>
    <phoneticPr fontId="13"/>
  </si>
  <si>
    <t>代表対象系統名、合計系統数</t>
    <rPh sb="0" eb="2">
      <t>ダイヒョウ</t>
    </rPh>
    <rPh sb="2" eb="4">
      <t>タイショウ</t>
    </rPh>
    <rPh sb="4" eb="6">
      <t>ケイトウ</t>
    </rPh>
    <rPh sb="6" eb="7">
      <t>メイ</t>
    </rPh>
    <rPh sb="8" eb="10">
      <t>ゴウケイ</t>
    </rPh>
    <rPh sb="10" eb="12">
      <t>ケイトウ</t>
    </rPh>
    <rPh sb="12" eb="13">
      <t>スウ</t>
    </rPh>
    <phoneticPr fontId="13"/>
  </si>
  <si>
    <t>代表対象系統名、温度差、合計系統数</t>
    <rPh sb="0" eb="2">
      <t>ダイヒョウ</t>
    </rPh>
    <rPh sb="2" eb="4">
      <t>タイショウ</t>
    </rPh>
    <rPh sb="4" eb="6">
      <t>ケイトウ</t>
    </rPh>
    <rPh sb="6" eb="7">
      <t>メイ</t>
    </rPh>
    <rPh sb="8" eb="10">
      <t>オンド</t>
    </rPh>
    <rPh sb="10" eb="11">
      <t>サ</t>
    </rPh>
    <rPh sb="12" eb="14">
      <t>ゴウケイ</t>
    </rPh>
    <rPh sb="14" eb="16">
      <t>ケイトウ</t>
    </rPh>
    <rPh sb="16" eb="17">
      <t>スウ</t>
    </rPh>
    <phoneticPr fontId="13"/>
  </si>
  <si>
    <t>代表対象系統名、制御対象機器、合計系統数</t>
    <rPh sb="0" eb="2">
      <t>ダイヒョウ</t>
    </rPh>
    <rPh sb="2" eb="4">
      <t>タイショウ</t>
    </rPh>
    <rPh sb="4" eb="6">
      <t>ケイトウ</t>
    </rPh>
    <rPh sb="6" eb="7">
      <t>メイ</t>
    </rPh>
    <rPh sb="8" eb="10">
      <t>セイギョ</t>
    </rPh>
    <rPh sb="10" eb="12">
      <t>タイショウ</t>
    </rPh>
    <rPh sb="12" eb="14">
      <t>キキ</t>
    </rPh>
    <rPh sb="15" eb="17">
      <t>ゴウケイ</t>
    </rPh>
    <rPh sb="17" eb="19">
      <t>ケイトウ</t>
    </rPh>
    <rPh sb="19" eb="20">
      <t>スウ</t>
    </rPh>
    <phoneticPr fontId="13"/>
  </si>
  <si>
    <t>代表対象系統名、回収熱源種別、機器仕様（冷暖能力、定格COP）、合計台数</t>
    <rPh sb="0" eb="2">
      <t>ダイヒョウ</t>
    </rPh>
    <rPh sb="2" eb="4">
      <t>タイショウ</t>
    </rPh>
    <rPh sb="4" eb="6">
      <t>ケイトウ</t>
    </rPh>
    <rPh sb="6" eb="7">
      <t>メイ</t>
    </rPh>
    <rPh sb="8" eb="10">
      <t>カイシュウ</t>
    </rPh>
    <rPh sb="10" eb="12">
      <t>ネツゲン</t>
    </rPh>
    <rPh sb="12" eb="14">
      <t>シュベツ</t>
    </rPh>
    <rPh sb="15" eb="17">
      <t>キキ</t>
    </rPh>
    <rPh sb="17" eb="19">
      <t>シヨウ</t>
    </rPh>
    <rPh sb="20" eb="21">
      <t>レイ</t>
    </rPh>
    <rPh sb="21" eb="22">
      <t>ダン</t>
    </rPh>
    <rPh sb="22" eb="24">
      <t>ノウリョク</t>
    </rPh>
    <rPh sb="25" eb="27">
      <t>テイカク</t>
    </rPh>
    <rPh sb="32" eb="34">
      <t>ゴウケイ</t>
    </rPh>
    <rPh sb="34" eb="35">
      <t>ダイ</t>
    </rPh>
    <rPh sb="35" eb="36">
      <t>スウ</t>
    </rPh>
    <phoneticPr fontId="13"/>
  </si>
  <si>
    <r>
      <t>代表対象系統名、輻射パネル仕様（設置部位、冷暖放熱量(W/m</t>
    </r>
    <r>
      <rPr>
        <vertAlign val="superscript"/>
        <sz val="8"/>
        <rFont val="ＭＳ Ｐゴシック"/>
        <family val="3"/>
        <charset val="128"/>
      </rPr>
      <t>2</t>
    </r>
    <r>
      <rPr>
        <sz val="8"/>
        <rFont val="ＭＳ Ｐゴシック"/>
        <family val="3"/>
        <charset val="128"/>
      </rPr>
      <t>))、合計系統数</t>
    </r>
    <rPh sb="0" eb="2">
      <t>ダイヒョウ</t>
    </rPh>
    <rPh sb="2" eb="4">
      <t>タイショウ</t>
    </rPh>
    <rPh sb="4" eb="6">
      <t>ケイトウ</t>
    </rPh>
    <rPh sb="6" eb="7">
      <t>メイ</t>
    </rPh>
    <rPh sb="8" eb="10">
      <t>フクシャ</t>
    </rPh>
    <rPh sb="13" eb="15">
      <t>シヨウ</t>
    </rPh>
    <rPh sb="16" eb="18">
      <t>セッチ</t>
    </rPh>
    <rPh sb="18" eb="20">
      <t>ブイ</t>
    </rPh>
    <rPh sb="21" eb="22">
      <t>レイ</t>
    </rPh>
    <rPh sb="22" eb="23">
      <t>ダン</t>
    </rPh>
    <rPh sb="23" eb="25">
      <t>ホウネツ</t>
    </rPh>
    <rPh sb="25" eb="26">
      <t>リョウ</t>
    </rPh>
    <rPh sb="34" eb="36">
      <t>ゴウケイ</t>
    </rPh>
    <rPh sb="36" eb="38">
      <t>ケイトウ</t>
    </rPh>
    <rPh sb="38" eb="39">
      <t>スウ</t>
    </rPh>
    <phoneticPr fontId="13"/>
  </si>
  <si>
    <t>ⅰ　　空調設備</t>
    <phoneticPr fontId="13"/>
  </si>
  <si>
    <t>対象系統名、除湿剤仕様、再生熱源、合計系統数</t>
    <rPh sb="0" eb="2">
      <t>タイショウ</t>
    </rPh>
    <rPh sb="2" eb="4">
      <t>ケイトウ</t>
    </rPh>
    <rPh sb="4" eb="5">
      <t>メイ</t>
    </rPh>
    <rPh sb="6" eb="8">
      <t>ジョシツ</t>
    </rPh>
    <rPh sb="8" eb="9">
      <t>ザイ</t>
    </rPh>
    <rPh sb="9" eb="11">
      <t>シヨウ</t>
    </rPh>
    <rPh sb="12" eb="14">
      <t>サイセイ</t>
    </rPh>
    <rPh sb="14" eb="16">
      <t>ネツゲン</t>
    </rPh>
    <rPh sb="17" eb="19">
      <t>ゴウケイ</t>
    </rPh>
    <rPh sb="19" eb="21">
      <t>ケイトウ</t>
    </rPh>
    <rPh sb="21" eb="22">
      <t>スウ</t>
    </rPh>
    <phoneticPr fontId="13"/>
  </si>
  <si>
    <t>タスク&amp;アンビエント空調システム</t>
    <rPh sb="10" eb="12">
      <t>クウチョウ</t>
    </rPh>
    <phoneticPr fontId="13"/>
  </si>
  <si>
    <t>対象系統名、制御概要、合計系統数</t>
    <rPh sb="0" eb="2">
      <t>タイショウ</t>
    </rPh>
    <rPh sb="2" eb="4">
      <t>ケイトウ</t>
    </rPh>
    <rPh sb="4" eb="5">
      <t>メイ</t>
    </rPh>
    <rPh sb="6" eb="8">
      <t>セイギョ</t>
    </rPh>
    <rPh sb="8" eb="10">
      <t>ガイヨウ</t>
    </rPh>
    <rPh sb="11" eb="13">
      <t>ゴウケイ</t>
    </rPh>
    <rPh sb="13" eb="15">
      <t>ケイトウ</t>
    </rPh>
    <rPh sb="15" eb="16">
      <t>スウ</t>
    </rPh>
    <phoneticPr fontId="13"/>
  </si>
  <si>
    <t>保温材規格、保温材熱伝導率λ(W/(m・K))</t>
    <rPh sb="0" eb="3">
      <t>ホオンザイ</t>
    </rPh>
    <rPh sb="3" eb="5">
      <t>キカク</t>
    </rPh>
    <rPh sb="6" eb="9">
      <t>ホオンザイ</t>
    </rPh>
    <rPh sb="9" eb="10">
      <t>ネツ</t>
    </rPh>
    <rPh sb="10" eb="13">
      <t>デンドウリツ</t>
    </rPh>
    <phoneticPr fontId="13"/>
  </si>
  <si>
    <t>代表機器仕様（冷却能力（ｋＷ／ｈ）、合計台数</t>
    <rPh sb="0" eb="2">
      <t>ダイヒョウ</t>
    </rPh>
    <rPh sb="2" eb="4">
      <t>キキ</t>
    </rPh>
    <rPh sb="4" eb="6">
      <t>シヨウ</t>
    </rPh>
    <rPh sb="7" eb="9">
      <t>レイキャク</t>
    </rPh>
    <rPh sb="9" eb="11">
      <t>ノウリョク</t>
    </rPh>
    <rPh sb="18" eb="20">
      <t>ゴウケイ</t>
    </rPh>
    <rPh sb="20" eb="22">
      <t>ダイスウ</t>
    </rPh>
    <phoneticPr fontId="13"/>
  </si>
  <si>
    <r>
      <t>代表熱源機仕様（冷却能力(kW)、定格COP、台数）、蓄熱槽容量(m</t>
    </r>
    <r>
      <rPr>
        <vertAlign val="superscript"/>
        <sz val="8"/>
        <rFont val="ＭＳ Ｐゴシック"/>
        <family val="3"/>
        <charset val="128"/>
      </rPr>
      <t>3</t>
    </r>
    <r>
      <rPr>
        <sz val="8"/>
        <rFont val="ＭＳ Ｐゴシック"/>
        <family val="3"/>
        <charset val="128"/>
      </rPr>
      <t>)</t>
    </r>
    <rPh sb="0" eb="2">
      <t>ダイヒョウ</t>
    </rPh>
    <rPh sb="2" eb="5">
      <t>ネツゲンキ</t>
    </rPh>
    <rPh sb="5" eb="7">
      <t>シヨウ</t>
    </rPh>
    <rPh sb="8" eb="10">
      <t>レイキャク</t>
    </rPh>
    <rPh sb="10" eb="12">
      <t>ノウリョク</t>
    </rPh>
    <rPh sb="17" eb="19">
      <t>テイカク</t>
    </rPh>
    <rPh sb="23" eb="25">
      <t>ダイスウ</t>
    </rPh>
    <rPh sb="27" eb="29">
      <t>チクネツ</t>
    </rPh>
    <rPh sb="29" eb="30">
      <t>ソウ</t>
    </rPh>
    <rPh sb="30" eb="32">
      <t>ヨウリョウ</t>
    </rPh>
    <phoneticPr fontId="13"/>
  </si>
  <si>
    <t>補助熱源種別（太陽熱、井水熱、・・・、他）、補助熱源熱量(GJ/年）</t>
    <rPh sb="0" eb="2">
      <t>ホジョ</t>
    </rPh>
    <rPh sb="2" eb="4">
      <t>ネツゲン</t>
    </rPh>
    <rPh sb="4" eb="6">
      <t>シュベツ</t>
    </rPh>
    <rPh sb="7" eb="10">
      <t>タイヨウネツ</t>
    </rPh>
    <rPh sb="11" eb="12">
      <t>イ</t>
    </rPh>
    <rPh sb="12" eb="13">
      <t>スイ</t>
    </rPh>
    <rPh sb="13" eb="14">
      <t>ネツ</t>
    </rPh>
    <rPh sb="19" eb="20">
      <t>タ</t>
    </rPh>
    <rPh sb="22" eb="24">
      <t>ホジョ</t>
    </rPh>
    <rPh sb="24" eb="26">
      <t>ネツゲン</t>
    </rPh>
    <rPh sb="26" eb="28">
      <t>ネツリョウ</t>
    </rPh>
    <rPh sb="32" eb="33">
      <t>ネン</t>
    </rPh>
    <phoneticPr fontId="13"/>
  </si>
  <si>
    <t>ⅱ　　換気設備</t>
    <rPh sb="3" eb="5">
      <t>カンキ</t>
    </rPh>
    <rPh sb="5" eb="7">
      <t>セツビ</t>
    </rPh>
    <phoneticPr fontId="13"/>
  </si>
  <si>
    <r>
      <t>代表対象系統名、ファン仕様(m</t>
    </r>
    <r>
      <rPr>
        <vertAlign val="superscript"/>
        <sz val="8"/>
        <rFont val="ＭＳ Ｐゴシック"/>
        <family val="3"/>
        <charset val="128"/>
      </rPr>
      <t>3</t>
    </r>
    <r>
      <rPr>
        <sz val="8"/>
        <rFont val="ＭＳ Ｐゴシック"/>
        <family val="3"/>
        <charset val="128"/>
      </rPr>
      <t>/h * kW * 台数)、合計系統数</t>
    </r>
    <rPh sb="0" eb="2">
      <t>ダイヒョウ</t>
    </rPh>
    <rPh sb="2" eb="4">
      <t>タイショウ</t>
    </rPh>
    <rPh sb="4" eb="6">
      <t>ケイトウ</t>
    </rPh>
    <rPh sb="6" eb="7">
      <t>メイ</t>
    </rPh>
    <rPh sb="11" eb="13">
      <t>シヨウ</t>
    </rPh>
    <rPh sb="26" eb="28">
      <t>ダイスウ</t>
    </rPh>
    <rPh sb="30" eb="32">
      <t>ゴウケイ</t>
    </rPh>
    <rPh sb="32" eb="34">
      <t>ケイトウ</t>
    </rPh>
    <rPh sb="34" eb="35">
      <t>スウ</t>
    </rPh>
    <phoneticPr fontId="13"/>
  </si>
  <si>
    <t>代表対象系統名、同制御系統数</t>
    <rPh sb="0" eb="2">
      <t>ダイヒョウ</t>
    </rPh>
    <rPh sb="2" eb="4">
      <t>タイショウ</t>
    </rPh>
    <rPh sb="4" eb="6">
      <t>ケイトウ</t>
    </rPh>
    <rPh sb="6" eb="7">
      <t>メイ</t>
    </rPh>
    <rPh sb="8" eb="9">
      <t>ドウ</t>
    </rPh>
    <rPh sb="9" eb="11">
      <t>セイギョ</t>
    </rPh>
    <rPh sb="11" eb="13">
      <t>ケイトウ</t>
    </rPh>
    <rPh sb="13" eb="14">
      <t>スウ</t>
    </rPh>
    <phoneticPr fontId="13"/>
  </si>
  <si>
    <r>
      <t>ＣＯ</t>
    </r>
    <r>
      <rPr>
        <vertAlign val="subscript"/>
        <sz val="9"/>
        <rFont val="ＭＳ Ｐゴシック"/>
        <family val="3"/>
        <charset val="128"/>
      </rPr>
      <t>２</t>
    </r>
    <r>
      <rPr>
        <sz val="9"/>
        <rFont val="ＭＳ Ｐゴシック"/>
        <family val="3"/>
        <charset val="128"/>
      </rPr>
      <t>制御</t>
    </r>
    <rPh sb="3" eb="5">
      <t>セイギョ</t>
    </rPh>
    <phoneticPr fontId="13"/>
  </si>
  <si>
    <t>ⅲ　　照明設備</t>
    <rPh sb="3" eb="5">
      <t>ショウメイ</t>
    </rPh>
    <rPh sb="5" eb="7">
      <t>セツビ</t>
    </rPh>
    <phoneticPr fontId="13"/>
  </si>
  <si>
    <t>対象器具仕様(定格消費電力(W/台)、合計器具台数)</t>
    <rPh sb="0" eb="2">
      <t>タイショウ</t>
    </rPh>
    <rPh sb="2" eb="4">
      <t>キグ</t>
    </rPh>
    <rPh sb="4" eb="6">
      <t>シヨウ</t>
    </rPh>
    <rPh sb="7" eb="9">
      <t>テイカク</t>
    </rPh>
    <rPh sb="9" eb="11">
      <t>ショウヒ</t>
    </rPh>
    <rPh sb="11" eb="13">
      <t>デンリョク</t>
    </rPh>
    <rPh sb="16" eb="17">
      <t>ダイ</t>
    </rPh>
    <rPh sb="19" eb="21">
      <t>ゴウケイ</t>
    </rPh>
    <rPh sb="21" eb="23">
      <t>キグ</t>
    </rPh>
    <rPh sb="23" eb="25">
      <t>ダイスウ</t>
    </rPh>
    <phoneticPr fontId="13"/>
  </si>
  <si>
    <t>対象ゾーン名称、対象器具仕様(定格消費電力(W/台)、合計台数</t>
    <rPh sb="8" eb="10">
      <t>タイショウ</t>
    </rPh>
    <rPh sb="10" eb="12">
      <t>キグ</t>
    </rPh>
    <rPh sb="12" eb="14">
      <t>シヨウ</t>
    </rPh>
    <rPh sb="27" eb="29">
      <t>ゴウケイ</t>
    </rPh>
    <phoneticPr fontId="13"/>
  </si>
  <si>
    <t>ⅳ　　給湯設備</t>
    <rPh sb="3" eb="5">
      <t>キュウトウ</t>
    </rPh>
    <rPh sb="5" eb="7">
      <t>セツビ</t>
    </rPh>
    <phoneticPr fontId="13"/>
  </si>
  <si>
    <r>
      <t>給湯部位、給湯機の仕様（燃料種別、給湯能力、定格COP)、台数、貯湯量(m</t>
    </r>
    <r>
      <rPr>
        <vertAlign val="superscript"/>
        <sz val="8"/>
        <rFont val="ＭＳ Ｐゴシック"/>
        <family val="3"/>
        <charset val="128"/>
      </rPr>
      <t>3</t>
    </r>
    <r>
      <rPr>
        <sz val="8"/>
        <rFont val="ＭＳ Ｐゴシック"/>
        <family val="3"/>
        <charset val="128"/>
      </rPr>
      <t>)</t>
    </r>
    <rPh sb="0" eb="2">
      <t>キュウトウ</t>
    </rPh>
    <rPh sb="2" eb="4">
      <t>ブイ</t>
    </rPh>
    <rPh sb="5" eb="7">
      <t>キュウトウ</t>
    </rPh>
    <rPh sb="7" eb="8">
      <t>キ</t>
    </rPh>
    <rPh sb="9" eb="11">
      <t>シヨウ</t>
    </rPh>
    <rPh sb="12" eb="14">
      <t>ネンリョウ</t>
    </rPh>
    <rPh sb="14" eb="16">
      <t>シュベツ</t>
    </rPh>
    <rPh sb="17" eb="19">
      <t>キュウトウ</t>
    </rPh>
    <rPh sb="19" eb="21">
      <t>ノウリョク</t>
    </rPh>
    <rPh sb="22" eb="24">
      <t>テイカク</t>
    </rPh>
    <rPh sb="29" eb="31">
      <t>ダイスウ</t>
    </rPh>
    <rPh sb="32" eb="34">
      <t>チョトウ</t>
    </rPh>
    <rPh sb="34" eb="35">
      <t>リョウ</t>
    </rPh>
    <phoneticPr fontId="13"/>
  </si>
  <si>
    <t>潜熱回収給湯機</t>
    <rPh sb="0" eb="2">
      <t>センネツ</t>
    </rPh>
    <rPh sb="2" eb="4">
      <t>カイシュウ</t>
    </rPh>
    <rPh sb="4" eb="6">
      <t>キュウトウ</t>
    </rPh>
    <rPh sb="6" eb="7">
      <t>キ</t>
    </rPh>
    <phoneticPr fontId="13"/>
  </si>
  <si>
    <r>
      <t>主たる給湯箇所、ボイラの仕様（燃料種別、加熱能力)、台数、貯湯量(m</t>
    </r>
    <r>
      <rPr>
        <vertAlign val="superscript"/>
        <sz val="8"/>
        <rFont val="ＭＳ Ｐゴシック"/>
        <family val="3"/>
        <charset val="128"/>
      </rPr>
      <t>3</t>
    </r>
    <r>
      <rPr>
        <sz val="8"/>
        <rFont val="ＭＳ Ｐゴシック"/>
        <family val="3"/>
        <charset val="128"/>
      </rPr>
      <t>)</t>
    </r>
    <rPh sb="0" eb="1">
      <t>シュ</t>
    </rPh>
    <rPh sb="3" eb="5">
      <t>キュウトウ</t>
    </rPh>
    <rPh sb="5" eb="7">
      <t>カショ</t>
    </rPh>
    <rPh sb="12" eb="14">
      <t>シヨウ</t>
    </rPh>
    <rPh sb="15" eb="17">
      <t>ネンリョウ</t>
    </rPh>
    <rPh sb="17" eb="19">
      <t>シュベツ</t>
    </rPh>
    <rPh sb="20" eb="22">
      <t>カネツ</t>
    </rPh>
    <rPh sb="22" eb="24">
      <t>ノウリョク</t>
    </rPh>
    <rPh sb="26" eb="28">
      <t>ダイスウ</t>
    </rPh>
    <rPh sb="29" eb="31">
      <t>チョトウ</t>
    </rPh>
    <rPh sb="31" eb="32">
      <t>リョウ</t>
    </rPh>
    <phoneticPr fontId="13"/>
  </si>
  <si>
    <t>ⅴ　　昇降機設備
（エレベータ）</t>
    <rPh sb="3" eb="6">
      <t>ショウコウキ</t>
    </rPh>
    <rPh sb="6" eb="8">
      <t>セツビ</t>
    </rPh>
    <phoneticPr fontId="13"/>
  </si>
  <si>
    <t>対象ＥＬＶ仕様（容量(kg) * 速度(m/min))、台数</t>
    <rPh sb="0" eb="2">
      <t>タイショウ</t>
    </rPh>
    <rPh sb="5" eb="7">
      <t>シヨウ</t>
    </rPh>
    <rPh sb="8" eb="10">
      <t>ヨウリョウ</t>
    </rPh>
    <rPh sb="17" eb="19">
      <t>ソクド</t>
    </rPh>
    <rPh sb="28" eb="30">
      <t>ダイスウ</t>
    </rPh>
    <phoneticPr fontId="13"/>
  </si>
  <si>
    <t>ⅵ　　変圧器設備</t>
    <rPh sb="3" eb="6">
      <t>ヘンアツキ</t>
    </rPh>
    <rPh sb="6" eb="8">
      <t>セツビ</t>
    </rPh>
    <phoneticPr fontId="13"/>
  </si>
  <si>
    <t>機器ごとに仕様を記入（相φ線数W、容量(kVA)、台数）</t>
    <rPh sb="0" eb="2">
      <t>キキ</t>
    </rPh>
    <rPh sb="5" eb="7">
      <t>シヨウ</t>
    </rPh>
    <rPh sb="8" eb="10">
      <t>キニュウ</t>
    </rPh>
    <rPh sb="11" eb="12">
      <t>ソウ</t>
    </rPh>
    <rPh sb="13" eb="14">
      <t>セン</t>
    </rPh>
    <rPh sb="14" eb="15">
      <t>カズ</t>
    </rPh>
    <rPh sb="17" eb="19">
      <t>ヨウリョウ</t>
    </rPh>
    <rPh sb="25" eb="27">
      <t>ダイスウ</t>
    </rPh>
    <phoneticPr fontId="13"/>
  </si>
  <si>
    <t>ⅶ　　蓄電池設備</t>
    <rPh sb="3" eb="6">
      <t>チクデンチ</t>
    </rPh>
    <rPh sb="6" eb="8">
      <t>セツビ</t>
    </rPh>
    <phoneticPr fontId="13"/>
  </si>
  <si>
    <t>太陽光発電用</t>
    <rPh sb="0" eb="3">
      <t>タイヨウコウ</t>
    </rPh>
    <rPh sb="3" eb="5">
      <t>ハツデン</t>
    </rPh>
    <rPh sb="5" eb="6">
      <t>ヨウ</t>
    </rPh>
    <phoneticPr fontId="13"/>
  </si>
  <si>
    <t>機器ごとに仕様を記入（定格出力(kVA）、蓄電容量(kW)、台数）</t>
    <rPh sb="0" eb="2">
      <t>キキ</t>
    </rPh>
    <rPh sb="5" eb="7">
      <t>シヨウ</t>
    </rPh>
    <rPh sb="8" eb="10">
      <t>キニュウ</t>
    </rPh>
    <rPh sb="11" eb="13">
      <t>テイカク</t>
    </rPh>
    <rPh sb="13" eb="15">
      <t>シュツリョク</t>
    </rPh>
    <rPh sb="21" eb="23">
      <t>チクデン</t>
    </rPh>
    <rPh sb="23" eb="25">
      <t>ヨウリョウ</t>
    </rPh>
    <rPh sb="30" eb="32">
      <t>ダイスウ</t>
    </rPh>
    <phoneticPr fontId="13"/>
  </si>
  <si>
    <t>ⅷ　　コージェネ設備</t>
    <rPh sb="8" eb="10">
      <t>セツビ</t>
    </rPh>
    <phoneticPr fontId="13"/>
  </si>
  <si>
    <t>機器ごとに仕様を記入（定格発電量(kW）、排熱利用先、排熱利用量、台数）</t>
    <rPh sb="0" eb="2">
      <t>キキ</t>
    </rPh>
    <rPh sb="5" eb="7">
      <t>シヨウ</t>
    </rPh>
    <rPh sb="8" eb="10">
      <t>キニュウ</t>
    </rPh>
    <rPh sb="11" eb="13">
      <t>テイカク</t>
    </rPh>
    <rPh sb="13" eb="15">
      <t>ハツデン</t>
    </rPh>
    <rPh sb="15" eb="16">
      <t>リョウ</t>
    </rPh>
    <rPh sb="21" eb="23">
      <t>ハイネツ</t>
    </rPh>
    <rPh sb="23" eb="25">
      <t>リヨウ</t>
    </rPh>
    <rPh sb="25" eb="26">
      <t>サキ</t>
    </rPh>
    <rPh sb="27" eb="29">
      <t>ハイネツ</t>
    </rPh>
    <rPh sb="29" eb="31">
      <t>リヨウ</t>
    </rPh>
    <rPh sb="31" eb="32">
      <t>リョウ</t>
    </rPh>
    <rPh sb="33" eb="35">
      <t>ダイスウ</t>
    </rPh>
    <phoneticPr fontId="13"/>
  </si>
  <si>
    <t>固体高分子型燃料電池</t>
    <rPh sb="0" eb="2">
      <t>コタイ</t>
    </rPh>
    <rPh sb="2" eb="5">
      <t>コウブンシ</t>
    </rPh>
    <rPh sb="5" eb="6">
      <t>ガタ</t>
    </rPh>
    <rPh sb="6" eb="8">
      <t>ネンリョウ</t>
    </rPh>
    <rPh sb="8" eb="10">
      <t>デンチ</t>
    </rPh>
    <phoneticPr fontId="13"/>
  </si>
  <si>
    <t>（６）</t>
    <phoneticPr fontId="13"/>
  </si>
  <si>
    <r>
      <t>出力(kW)、PV面積(m</t>
    </r>
    <r>
      <rPr>
        <vertAlign val="superscript"/>
        <sz val="8"/>
        <rFont val="ＭＳ Ｐゴシック"/>
        <family val="3"/>
        <charset val="128"/>
      </rPr>
      <t>2</t>
    </r>
    <r>
      <rPr>
        <sz val="8"/>
        <rFont val="ＭＳ Ｐゴシック"/>
        <family val="3"/>
        <charset val="128"/>
      </rPr>
      <t>)、発電量(GJ/年)</t>
    </r>
    <rPh sb="0" eb="2">
      <t>シュツリョク</t>
    </rPh>
    <rPh sb="9" eb="11">
      <t>メンセキ</t>
    </rPh>
    <rPh sb="16" eb="18">
      <t>ハツデン</t>
    </rPh>
    <rPh sb="18" eb="19">
      <t>リョウ</t>
    </rPh>
    <rPh sb="23" eb="24">
      <t>ネン</t>
    </rPh>
    <phoneticPr fontId="13"/>
  </si>
  <si>
    <t>出力(kW)、発電量(GJ/年)</t>
    <rPh sb="0" eb="2">
      <t>シュツリョク</t>
    </rPh>
    <rPh sb="7" eb="9">
      <t>ハツデン</t>
    </rPh>
    <rPh sb="9" eb="10">
      <t>リョウ</t>
    </rPh>
    <rPh sb="14" eb="15">
      <t>ネン</t>
    </rPh>
    <phoneticPr fontId="13"/>
  </si>
  <si>
    <r>
      <t>集熱器種別（平板型、真空管式、他）、集熱面積(m</t>
    </r>
    <r>
      <rPr>
        <vertAlign val="superscript"/>
        <sz val="8"/>
        <rFont val="ＭＳ Ｐゴシック"/>
        <family val="3"/>
        <charset val="128"/>
      </rPr>
      <t>2</t>
    </r>
    <r>
      <rPr>
        <sz val="8"/>
        <rFont val="ＭＳ Ｐゴシック"/>
        <family val="3"/>
        <charset val="128"/>
      </rPr>
      <t>)、集熱量(GJ/年)、熱利用先</t>
    </r>
    <rPh sb="0" eb="1">
      <t>シュウ</t>
    </rPh>
    <rPh sb="1" eb="2">
      <t>ネツ</t>
    </rPh>
    <rPh sb="2" eb="3">
      <t>キ</t>
    </rPh>
    <rPh sb="3" eb="5">
      <t>シュベツ</t>
    </rPh>
    <rPh sb="6" eb="8">
      <t>ヘイバン</t>
    </rPh>
    <rPh sb="8" eb="9">
      <t>カタ</t>
    </rPh>
    <rPh sb="10" eb="13">
      <t>シンクウカン</t>
    </rPh>
    <rPh sb="13" eb="14">
      <t>シキ</t>
    </rPh>
    <rPh sb="15" eb="16">
      <t>タ</t>
    </rPh>
    <rPh sb="18" eb="19">
      <t>シュウ</t>
    </rPh>
    <rPh sb="19" eb="20">
      <t>ネツ</t>
    </rPh>
    <rPh sb="20" eb="22">
      <t>メンセキ</t>
    </rPh>
    <rPh sb="27" eb="28">
      <t>シュウ</t>
    </rPh>
    <rPh sb="28" eb="29">
      <t>ネツ</t>
    </rPh>
    <rPh sb="29" eb="30">
      <t>リョウ</t>
    </rPh>
    <rPh sb="34" eb="35">
      <t>ネン</t>
    </rPh>
    <rPh sb="37" eb="38">
      <t>ネツ</t>
    </rPh>
    <rPh sb="38" eb="40">
      <t>リヨウ</t>
    </rPh>
    <rPh sb="40" eb="41">
      <t>サキ</t>
    </rPh>
    <phoneticPr fontId="13"/>
  </si>
  <si>
    <t>井水熱利用量(ＧJ/年)、井水温度(℃)、熱利用先</t>
    <rPh sb="0" eb="1">
      <t>イ</t>
    </rPh>
    <rPh sb="1" eb="2">
      <t>スイ</t>
    </rPh>
    <rPh sb="2" eb="3">
      <t>ネツ</t>
    </rPh>
    <rPh sb="3" eb="5">
      <t>リヨウ</t>
    </rPh>
    <rPh sb="5" eb="6">
      <t>リョウ</t>
    </rPh>
    <rPh sb="10" eb="11">
      <t>ネン</t>
    </rPh>
    <rPh sb="13" eb="14">
      <t>イ</t>
    </rPh>
    <rPh sb="14" eb="15">
      <t>スイ</t>
    </rPh>
    <rPh sb="15" eb="17">
      <t>オンド</t>
    </rPh>
    <rPh sb="21" eb="22">
      <t>ネツ</t>
    </rPh>
    <rPh sb="22" eb="24">
      <t>リヨウ</t>
    </rPh>
    <rPh sb="24" eb="25">
      <t>サキ</t>
    </rPh>
    <phoneticPr fontId="13"/>
  </si>
  <si>
    <t>河川水熱利用量(GJ/年)、河川水温度(℃)、熱利用先</t>
    <rPh sb="0" eb="3">
      <t>カセンスイ</t>
    </rPh>
    <rPh sb="3" eb="4">
      <t>ネツ</t>
    </rPh>
    <rPh sb="4" eb="6">
      <t>リヨウ</t>
    </rPh>
    <rPh sb="6" eb="7">
      <t>リョウ</t>
    </rPh>
    <rPh sb="11" eb="12">
      <t>ネン</t>
    </rPh>
    <rPh sb="14" eb="17">
      <t>カセンスイ</t>
    </rPh>
    <rPh sb="17" eb="19">
      <t>オンド</t>
    </rPh>
    <rPh sb="23" eb="24">
      <t>ネツ</t>
    </rPh>
    <rPh sb="24" eb="26">
      <t>リヨウ</t>
    </rPh>
    <rPh sb="26" eb="27">
      <t>サキ</t>
    </rPh>
    <phoneticPr fontId="13"/>
  </si>
  <si>
    <t>温泉熱利用量(ＧJ/年)、温泉水温度(℃)、熱利用先</t>
    <rPh sb="0" eb="2">
      <t>オンセン</t>
    </rPh>
    <rPh sb="2" eb="3">
      <t>ネツ</t>
    </rPh>
    <rPh sb="3" eb="5">
      <t>リヨウ</t>
    </rPh>
    <rPh sb="5" eb="6">
      <t>リョウ</t>
    </rPh>
    <rPh sb="10" eb="11">
      <t>ネン</t>
    </rPh>
    <rPh sb="13" eb="15">
      <t>オンセン</t>
    </rPh>
    <rPh sb="15" eb="16">
      <t>スイ</t>
    </rPh>
    <rPh sb="16" eb="18">
      <t>オンド</t>
    </rPh>
    <rPh sb="22" eb="23">
      <t>ネツ</t>
    </rPh>
    <rPh sb="23" eb="25">
      <t>リヨウ</t>
    </rPh>
    <rPh sb="25" eb="26">
      <t>サキ</t>
    </rPh>
    <phoneticPr fontId="13"/>
  </si>
  <si>
    <t>地熱利用</t>
    <rPh sb="0" eb="2">
      <t>チネツ</t>
    </rPh>
    <rPh sb="2" eb="4">
      <t>リヨウ</t>
    </rPh>
    <phoneticPr fontId="13"/>
  </si>
  <si>
    <t>地熱利用量(ＧJ/年)、地熱温度(℃)、熱利用先</t>
    <rPh sb="0" eb="1">
      <t>チ</t>
    </rPh>
    <rPh sb="1" eb="2">
      <t>ネツ</t>
    </rPh>
    <rPh sb="2" eb="4">
      <t>リヨウ</t>
    </rPh>
    <rPh sb="4" eb="5">
      <t>リョウ</t>
    </rPh>
    <rPh sb="9" eb="10">
      <t>ネン</t>
    </rPh>
    <rPh sb="12" eb="14">
      <t>チネツ</t>
    </rPh>
    <rPh sb="14" eb="16">
      <t>オンド</t>
    </rPh>
    <rPh sb="20" eb="21">
      <t>ネツ</t>
    </rPh>
    <rPh sb="21" eb="23">
      <t>リヨウ</t>
    </rPh>
    <rPh sb="23" eb="24">
      <t>サキ</t>
    </rPh>
    <phoneticPr fontId="13"/>
  </si>
  <si>
    <t>　　　　①「合計　補助対象　新設　件数」</t>
    <rPh sb="6" eb="8">
      <t>ゴウケイ</t>
    </rPh>
    <rPh sb="9" eb="11">
      <t>ホジョ</t>
    </rPh>
    <rPh sb="11" eb="13">
      <t>タイショウ</t>
    </rPh>
    <rPh sb="14" eb="16">
      <t>シンセツ</t>
    </rPh>
    <rPh sb="17" eb="19">
      <t>ケンスウ</t>
    </rPh>
    <phoneticPr fontId="13"/>
  </si>
  <si>
    <t>　　　　　　以下の条件を満たす項目数を自動カウントする。</t>
    <rPh sb="6" eb="8">
      <t>イカ</t>
    </rPh>
    <rPh sb="9" eb="11">
      <t>ジョウケン</t>
    </rPh>
    <rPh sb="12" eb="13">
      <t>ミ</t>
    </rPh>
    <rPh sb="15" eb="18">
      <t>コウモクスウ</t>
    </rPh>
    <rPh sb="19" eb="21">
      <t>ジドウ</t>
    </rPh>
    <phoneticPr fontId="13"/>
  </si>
  <si>
    <t>　　　　②「合計　補助対象　既設　件数」</t>
    <rPh sb="6" eb="8">
      <t>ゴウケイ</t>
    </rPh>
    <rPh sb="9" eb="11">
      <t>ホジョ</t>
    </rPh>
    <rPh sb="11" eb="13">
      <t>タイショウ</t>
    </rPh>
    <rPh sb="14" eb="16">
      <t>キセツ</t>
    </rPh>
    <rPh sb="17" eb="19">
      <t>ケンスウ</t>
    </rPh>
    <phoneticPr fontId="13"/>
  </si>
  <si>
    <t>　　　　③「合計　補助対象外　新設　件数」</t>
    <rPh sb="6" eb="8">
      <t>ゴウケイ</t>
    </rPh>
    <rPh sb="9" eb="11">
      <t>ホジョ</t>
    </rPh>
    <rPh sb="11" eb="13">
      <t>タイショウ</t>
    </rPh>
    <rPh sb="13" eb="14">
      <t>ガイ</t>
    </rPh>
    <rPh sb="15" eb="17">
      <t>シンセツ</t>
    </rPh>
    <rPh sb="18" eb="20">
      <t>ケンスウ</t>
    </rPh>
    <phoneticPr fontId="13"/>
  </si>
  <si>
    <t>　　　　④「合計　補助対象外　既設　件数」</t>
    <rPh sb="6" eb="8">
      <t>ゴウケイ</t>
    </rPh>
    <rPh sb="9" eb="11">
      <t>ホジョ</t>
    </rPh>
    <rPh sb="11" eb="13">
      <t>タイショウ</t>
    </rPh>
    <rPh sb="13" eb="14">
      <t>ガイ</t>
    </rPh>
    <rPh sb="15" eb="17">
      <t>キセツ</t>
    </rPh>
    <rPh sb="18" eb="20">
      <t>ケンスウ</t>
    </rPh>
    <phoneticPr fontId="13"/>
  </si>
  <si>
    <t>　　（１）選択・入力項目</t>
    <rPh sb="5" eb="7">
      <t>センタク</t>
    </rPh>
    <rPh sb="8" eb="10">
      <t>ニュウリョク</t>
    </rPh>
    <rPh sb="10" eb="12">
      <t>コウモク</t>
    </rPh>
    <phoneticPr fontId="13"/>
  </si>
  <si>
    <t>高性能保温材_配管</t>
    <rPh sb="0" eb="3">
      <t>コウセイノウ</t>
    </rPh>
    <rPh sb="3" eb="6">
      <t>ホオンザイ</t>
    </rPh>
    <rPh sb="7" eb="9">
      <t>ハイカン</t>
    </rPh>
    <phoneticPr fontId="13"/>
  </si>
  <si>
    <r>
      <rPr>
        <b/>
        <sz val="12"/>
        <color indexed="8"/>
        <rFont val="ＭＳ Ｐゴシック"/>
        <family val="3"/>
        <charset val="128"/>
      </rPr>
      <t>➋</t>
    </r>
    <r>
      <rPr>
        <b/>
        <sz val="11"/>
        <color indexed="8"/>
        <rFont val="ＭＳ Ｐゴシック"/>
        <family val="3"/>
        <charset val="128"/>
      </rPr>
      <t>ＺＥＢプランナー</t>
    </r>
    <phoneticPr fontId="13"/>
  </si>
  <si>
    <t>　　　　　　ＺＥＢプランナーの登録番号を入力、または「登録申請中」を選択する。</t>
    <rPh sb="15" eb="17">
      <t>トウロク</t>
    </rPh>
    <rPh sb="17" eb="19">
      <t>バンゴウ</t>
    </rPh>
    <rPh sb="20" eb="22">
      <t>ニュウリョク</t>
    </rPh>
    <rPh sb="27" eb="29">
      <t>トウロク</t>
    </rPh>
    <rPh sb="29" eb="32">
      <t>シンセイチュウ</t>
    </rPh>
    <rPh sb="34" eb="36">
      <t>センタク</t>
    </rPh>
    <phoneticPr fontId="13"/>
  </si>
  <si>
    <t>　　　　　　ＺＥＢプランナーの法人名を入力する。</t>
    <rPh sb="15" eb="17">
      <t>ホウジン</t>
    </rPh>
    <rPh sb="17" eb="18">
      <t>メイ</t>
    </rPh>
    <rPh sb="19" eb="21">
      <t>ニュウリョク</t>
    </rPh>
    <phoneticPr fontId="13"/>
  </si>
  <si>
    <t>　　　　　　プルダウンリストから選択。</t>
    <rPh sb="16" eb="18">
      <t>センタク</t>
    </rPh>
    <phoneticPr fontId="13"/>
  </si>
  <si>
    <t>　　　　　　実際には市区町村レベルで詳細に区分されているため、平成28年省エネルギー基準の告示　別表第１０を参照して、</t>
    <rPh sb="6" eb="8">
      <t>ジッサイ</t>
    </rPh>
    <rPh sb="10" eb="11">
      <t>シ</t>
    </rPh>
    <rPh sb="12" eb="14">
      <t>チョウソン</t>
    </rPh>
    <rPh sb="13" eb="14">
      <t>ムラ</t>
    </rPh>
    <rPh sb="18" eb="20">
      <t>ショウサイ</t>
    </rPh>
    <rPh sb="21" eb="23">
      <t>クブン</t>
    </rPh>
    <rPh sb="31" eb="33">
      <t>ヘイセイ</t>
    </rPh>
    <rPh sb="35" eb="36">
      <t>ネン</t>
    </rPh>
    <rPh sb="36" eb="37">
      <t>ショウ</t>
    </rPh>
    <rPh sb="42" eb="44">
      <t>キジュン</t>
    </rPh>
    <rPh sb="45" eb="47">
      <t>コクジ</t>
    </rPh>
    <rPh sb="48" eb="50">
      <t>ベッピョウ</t>
    </rPh>
    <rPh sb="50" eb="51">
      <t>ダイ</t>
    </rPh>
    <rPh sb="54" eb="56">
      <t>サンショウ</t>
    </rPh>
    <phoneticPr fontId="13"/>
  </si>
  <si>
    <t>　　　　 建物の所在地から該当する地域区分を選択すること。</t>
    <rPh sb="17" eb="19">
      <t>チイキ</t>
    </rPh>
    <rPh sb="19" eb="21">
      <t>クブン</t>
    </rPh>
    <rPh sb="22" eb="24">
      <t>センタク</t>
    </rPh>
    <phoneticPr fontId="13"/>
  </si>
  <si>
    <t>主な都道府県</t>
    <rPh sb="0" eb="1">
      <t>オモ</t>
    </rPh>
    <rPh sb="2" eb="6">
      <t>トドウフケン</t>
    </rPh>
    <phoneticPr fontId="13"/>
  </si>
  <si>
    <t>なし</t>
    <phoneticPr fontId="13"/>
  </si>
  <si>
    <t>クールチューブ、ヒートチューブ</t>
    <phoneticPr fontId="13"/>
  </si>
  <si>
    <t>　　　　　　➎導入効果の入力内容によってZEBランクが反映される。</t>
    <rPh sb="7" eb="9">
      <t>ドウニュウ</t>
    </rPh>
    <rPh sb="9" eb="11">
      <t>コウカ</t>
    </rPh>
    <rPh sb="12" eb="14">
      <t>ニュウリョク</t>
    </rPh>
    <rPh sb="14" eb="16">
      <t>ナイヨウ</t>
    </rPh>
    <rPh sb="27" eb="29">
      <t>ハンエイ</t>
    </rPh>
    <phoneticPr fontId="13"/>
  </si>
  <si>
    <t>　　　　②「一次エネルギー削減率」</t>
    <rPh sb="6" eb="8">
      <t>イチジ</t>
    </rPh>
    <rPh sb="13" eb="15">
      <t>サクゲン</t>
    </rPh>
    <rPh sb="15" eb="16">
      <t>リツ</t>
    </rPh>
    <phoneticPr fontId="13"/>
  </si>
  <si>
    <t>　 　　③「創エネ（ＰＶ）率」</t>
    <rPh sb="6" eb="7">
      <t>ソウ</t>
    </rPh>
    <rPh sb="13" eb="14">
      <t>リツ</t>
    </rPh>
    <phoneticPr fontId="13"/>
  </si>
  <si>
    <t>　　　　事業費（全体）の各費目の”補助事業に要する経費”、”補助対象経費”、”補助対象外経費”がＬＩＮＫ項目で、入力不要である。</t>
    <rPh sb="4" eb="6">
      <t>ジギョウ</t>
    </rPh>
    <rPh sb="6" eb="7">
      <t>ヒ</t>
    </rPh>
    <rPh sb="8" eb="10">
      <t>ゼンタイ</t>
    </rPh>
    <rPh sb="12" eb="13">
      <t>カク</t>
    </rPh>
    <rPh sb="13" eb="15">
      <t>ヒモク</t>
    </rPh>
    <rPh sb="17" eb="19">
      <t>ホジョ</t>
    </rPh>
    <rPh sb="19" eb="21">
      <t>ジギョウ</t>
    </rPh>
    <rPh sb="22" eb="23">
      <t>ヨウ</t>
    </rPh>
    <rPh sb="25" eb="27">
      <t>ケイヒ</t>
    </rPh>
    <rPh sb="30" eb="32">
      <t>ホジョ</t>
    </rPh>
    <rPh sb="32" eb="34">
      <t>タイショウ</t>
    </rPh>
    <rPh sb="34" eb="36">
      <t>ケイヒ</t>
    </rPh>
    <rPh sb="43" eb="44">
      <t>ガイ</t>
    </rPh>
    <rPh sb="52" eb="54">
      <t>コウモク</t>
    </rPh>
    <rPh sb="56" eb="58">
      <t>ニュウリョク</t>
    </rPh>
    <rPh sb="58" eb="60">
      <t>フヨウ</t>
    </rPh>
    <phoneticPr fontId="13"/>
  </si>
  <si>
    <t>　　　　各様式で薄青色に網掛けした部分　　　　　　　　　　　については、他のシートで入力した情報が自動ＬＩＮＫされる項目である。</t>
    <rPh sb="4" eb="5">
      <t>カク</t>
    </rPh>
    <rPh sb="5" eb="7">
      <t>ヨウシキ</t>
    </rPh>
    <rPh sb="8" eb="9">
      <t>ウス</t>
    </rPh>
    <rPh sb="9" eb="10">
      <t>アオ</t>
    </rPh>
    <rPh sb="10" eb="11">
      <t>イロ</t>
    </rPh>
    <rPh sb="12" eb="13">
      <t>アミ</t>
    </rPh>
    <rPh sb="13" eb="14">
      <t>ガ</t>
    </rPh>
    <rPh sb="17" eb="19">
      <t>ブブン</t>
    </rPh>
    <rPh sb="36" eb="37">
      <t>タ</t>
    </rPh>
    <rPh sb="42" eb="44">
      <t>ニュウリョク</t>
    </rPh>
    <rPh sb="46" eb="48">
      <t>ジョウホウ</t>
    </rPh>
    <rPh sb="49" eb="51">
      <t>ジドウ</t>
    </rPh>
    <rPh sb="58" eb="60">
      <t>コウモク</t>
    </rPh>
    <phoneticPr fontId="13"/>
  </si>
  <si>
    <t>　　　　なお、ＬＩＮＫ元は『実施計画書』の「７．概略予算書（まとめ）」である。</t>
    <rPh sb="11" eb="12">
      <t>モト</t>
    </rPh>
    <rPh sb="14" eb="16">
      <t>ジッシ</t>
    </rPh>
    <rPh sb="16" eb="19">
      <t>ケイカクショ</t>
    </rPh>
    <rPh sb="24" eb="26">
      <t>ガイリャク</t>
    </rPh>
    <rPh sb="26" eb="29">
      <t>ヨサンショ</t>
    </rPh>
    <phoneticPr fontId="13"/>
  </si>
  <si>
    <r>
      <t>　　　「⓭</t>
    </r>
    <r>
      <rPr>
        <b/>
        <sz val="10"/>
        <rFont val="ＭＳ Ｐゴシック"/>
        <family val="3"/>
        <charset val="128"/>
      </rPr>
      <t>ＺＥＢの実現に資する省エネ技術</t>
    </r>
    <r>
      <rPr>
        <sz val="10"/>
        <rFont val="ＭＳ Ｐゴシック"/>
        <family val="3"/>
        <charset val="128"/>
      </rPr>
      <t>」は、以下の様式で構成されている。</t>
    </r>
    <rPh sb="9" eb="11">
      <t>ジツゲン</t>
    </rPh>
    <rPh sb="12" eb="13">
      <t>シ</t>
    </rPh>
    <rPh sb="15" eb="16">
      <t>ショウ</t>
    </rPh>
    <rPh sb="18" eb="20">
      <t>ギジュツ</t>
    </rPh>
    <phoneticPr fontId="13"/>
  </si>
  <si>
    <t>ＶＷＴ（最適送水温度制御）システム</t>
    <rPh sb="4" eb="6">
      <t>サイテキ</t>
    </rPh>
    <rPh sb="6" eb="8">
      <t>ソウスイ</t>
    </rPh>
    <rPh sb="8" eb="10">
      <t>オンド</t>
    </rPh>
    <rPh sb="10" eb="12">
      <t>セイギョ</t>
    </rPh>
    <phoneticPr fontId="13"/>
  </si>
  <si>
    <t>　　　「⓫システム制御技術」は、以下の様式で構成されている。以下に、各構成要素についての入力手引きを記す。</t>
    <rPh sb="9" eb="11">
      <t>セイギョ</t>
    </rPh>
    <rPh sb="11" eb="13">
      <t>ギジュツ</t>
    </rPh>
    <phoneticPr fontId="13"/>
  </si>
  <si>
    <r>
      <t>　　　「⓬</t>
    </r>
    <r>
      <rPr>
        <b/>
        <sz val="10"/>
        <rFont val="ＭＳ Ｐゴシック"/>
        <family val="3"/>
        <charset val="128"/>
      </rPr>
      <t>ＺＥＢ実現のコンセプト</t>
    </r>
    <r>
      <rPr>
        <sz val="10"/>
        <rFont val="ＭＳ Ｐゴシック"/>
        <family val="3"/>
        <charset val="128"/>
      </rPr>
      <t>」は、以下の様式で構成されている。各構成要素は全項目「入力項目」である。</t>
    </r>
    <rPh sb="8" eb="10">
      <t>ジツゲン</t>
    </rPh>
    <rPh sb="39" eb="40">
      <t>ゼン</t>
    </rPh>
    <rPh sb="40" eb="42">
      <t>コウモク</t>
    </rPh>
    <rPh sb="43" eb="45">
      <t>ニュウリョク</t>
    </rPh>
    <rPh sb="45" eb="47">
      <t>コウモク</t>
    </rPh>
    <phoneticPr fontId="13"/>
  </si>
  <si>
    <t>45.0%</t>
    <phoneticPr fontId="13"/>
  </si>
  <si>
    <t>45.0%</t>
    <phoneticPr fontId="13"/>
  </si>
  <si>
    <t>―</t>
    <phoneticPr fontId="13"/>
  </si>
  <si>
    <t>ISO50001</t>
    <phoneticPr fontId="13"/>
  </si>
  <si>
    <t>CASBEE</t>
    <phoneticPr fontId="13"/>
  </si>
  <si>
    <t>LEED</t>
    <phoneticPr fontId="13"/>
  </si>
  <si>
    <t>WELL</t>
    <phoneticPr fontId="13"/>
  </si>
  <si>
    <t>‐</t>
    <phoneticPr fontId="13"/>
  </si>
  <si>
    <t>高性能空調機</t>
    <phoneticPr fontId="13"/>
  </si>
  <si>
    <t>No</t>
    <phoneticPr fontId="13"/>
  </si>
  <si>
    <t>設備・システム名</t>
    <phoneticPr fontId="13"/>
  </si>
  <si>
    <t>高性能熱源機</t>
    <phoneticPr fontId="13"/>
  </si>
  <si>
    <t>高性能搬送機</t>
    <phoneticPr fontId="13"/>
  </si>
  <si>
    <t>建物の形状等を考慮</t>
    <phoneticPr fontId="13"/>
  </si>
  <si>
    <t>高性能ファン</t>
    <phoneticPr fontId="13"/>
  </si>
  <si>
    <t>ＬＥＤ照明器具</t>
    <phoneticPr fontId="13"/>
  </si>
  <si>
    <t>高効率給湯熱源機</t>
    <phoneticPr fontId="13"/>
  </si>
  <si>
    <t>外気利用・制御システム</t>
    <phoneticPr fontId="13"/>
  </si>
  <si>
    <t>風量可変システム</t>
    <phoneticPr fontId="13"/>
  </si>
  <si>
    <t>補助熱源併用方式</t>
    <phoneticPr fontId="13"/>
  </si>
  <si>
    <r>
      <rPr>
        <b/>
        <sz val="12"/>
        <rFont val="ＭＳ Ｐゴシック"/>
        <family val="3"/>
        <charset val="128"/>
      </rPr>
      <t>➐</t>
    </r>
    <r>
      <rPr>
        <b/>
        <sz val="11"/>
        <rFont val="ＭＳ Ｐゴシック"/>
        <family val="3"/>
        <charset val="128"/>
      </rPr>
      <t>ＺＥＢチャート</t>
    </r>
    <phoneticPr fontId="13"/>
  </si>
  <si>
    <t>高断熱化</t>
    <phoneticPr fontId="13"/>
  </si>
  <si>
    <t>有機ＥＬ照明器具</t>
    <phoneticPr fontId="13"/>
  </si>
  <si>
    <t>高性能保温材（配管）</t>
    <phoneticPr fontId="13"/>
  </si>
  <si>
    <t>流量可変システム</t>
    <phoneticPr fontId="13"/>
  </si>
  <si>
    <t>高性能窓ガラス</t>
    <phoneticPr fontId="13"/>
  </si>
  <si>
    <t>コージェネ</t>
    <phoneticPr fontId="49"/>
  </si>
  <si>
    <t>高輝度誘導灯</t>
    <phoneticPr fontId="13"/>
  </si>
  <si>
    <t>特殊空調システム</t>
    <phoneticPr fontId="13"/>
  </si>
  <si>
    <t>ＮＯ．</t>
    <phoneticPr fontId="13"/>
  </si>
  <si>
    <t>高性能窓サッシ</t>
    <phoneticPr fontId="13"/>
  </si>
  <si>
    <t>タスク＆アンビエント照明</t>
    <phoneticPr fontId="13"/>
  </si>
  <si>
    <t>日射遮蔽</t>
    <phoneticPr fontId="13"/>
  </si>
  <si>
    <t>高性能保温材＿管路</t>
    <phoneticPr fontId="13"/>
  </si>
  <si>
    <t>⑨</t>
    <phoneticPr fontId="13"/>
  </si>
  <si>
    <t>ルーバー</t>
    <phoneticPr fontId="13"/>
  </si>
  <si>
    <t>ポリスチレンフォーム</t>
    <phoneticPr fontId="13"/>
  </si>
  <si>
    <t>③</t>
    <phoneticPr fontId="13"/>
  </si>
  <si>
    <t>⑧</t>
    <phoneticPr fontId="13"/>
  </si>
  <si>
    <t>ⅵ</t>
    <phoneticPr fontId="13"/>
  </si>
  <si>
    <t>-</t>
    <phoneticPr fontId="13"/>
  </si>
  <si>
    <t>kVA</t>
    <phoneticPr fontId="13"/>
  </si>
  <si>
    <t>kVA</t>
    <phoneticPr fontId="13"/>
  </si>
  <si>
    <t>kVA</t>
    <phoneticPr fontId="13"/>
  </si>
  <si>
    <t>⑩</t>
    <phoneticPr fontId="13"/>
  </si>
  <si>
    <t>×</t>
    <phoneticPr fontId="13"/>
  </si>
  <si>
    <t>ガスタービン</t>
    <phoneticPr fontId="13"/>
  </si>
  <si>
    <t>ＺＥＢ</t>
    <phoneticPr fontId="13"/>
  </si>
  <si>
    <t>ポリエチレンフォーム</t>
    <phoneticPr fontId="13"/>
  </si>
  <si>
    <t>④</t>
    <phoneticPr fontId="13"/>
  </si>
  <si>
    <t>⑨</t>
    <phoneticPr fontId="13"/>
  </si>
  <si>
    <t>ⅶ</t>
    <phoneticPr fontId="13"/>
  </si>
  <si>
    <t>kVA</t>
    <phoneticPr fontId="13"/>
  </si>
  <si>
    <t>kWh</t>
    <phoneticPr fontId="13"/>
  </si>
  <si>
    <t>⑪</t>
    <phoneticPr fontId="13"/>
  </si>
  <si>
    <t>パッシブ利用＿通風</t>
    <phoneticPr fontId="13"/>
  </si>
  <si>
    <t>ガスエンジン</t>
    <phoneticPr fontId="13"/>
  </si>
  <si>
    <t>Ｎｅａｒｌｙ　ＺＥＢ</t>
    <phoneticPr fontId="13"/>
  </si>
  <si>
    <t>⑤</t>
    <phoneticPr fontId="13"/>
  </si>
  <si>
    <t>⑩</t>
    <phoneticPr fontId="13"/>
  </si>
  <si>
    <t>ⅷ</t>
    <phoneticPr fontId="13"/>
  </si>
  <si>
    <t>⑫</t>
    <phoneticPr fontId="13"/>
  </si>
  <si>
    <t>ＺＥＢ　Ｒｅａｄｙ</t>
    <phoneticPr fontId="13"/>
  </si>
  <si>
    <t>セルローズファイバー</t>
    <phoneticPr fontId="13"/>
  </si>
  <si>
    <t>⑬</t>
    <phoneticPr fontId="13"/>
  </si>
  <si>
    <t>その他空調システム</t>
    <phoneticPr fontId="13"/>
  </si>
  <si>
    <t>（６）</t>
    <phoneticPr fontId="13"/>
  </si>
  <si>
    <t>kW</t>
    <phoneticPr fontId="13"/>
  </si>
  <si>
    <r>
      <t>m</t>
    </r>
    <r>
      <rPr>
        <b/>
        <vertAlign val="superscript"/>
        <sz val="11"/>
        <rFont val="ＭＳ Ｐゴシック"/>
        <family val="3"/>
        <charset val="128"/>
      </rPr>
      <t>2</t>
    </r>
    <phoneticPr fontId="13"/>
  </si>
  <si>
    <t>⑭</t>
    <phoneticPr fontId="13"/>
  </si>
  <si>
    <t>⑮</t>
    <phoneticPr fontId="13"/>
  </si>
  <si>
    <t>⑯</t>
    <phoneticPr fontId="13"/>
  </si>
  <si>
    <t>クールチューブ、ヒートチューブ</t>
    <phoneticPr fontId="13"/>
  </si>
  <si>
    <t>　</t>
    <phoneticPr fontId="13"/>
  </si>
  <si>
    <t>⑰</t>
    <phoneticPr fontId="13"/>
  </si>
  <si>
    <t>⑱</t>
    <phoneticPr fontId="13"/>
  </si>
  <si>
    <t>パッシブ利用＿採光</t>
    <phoneticPr fontId="13"/>
  </si>
  <si>
    <t>⑲</t>
    <phoneticPr fontId="13"/>
  </si>
  <si>
    <t>◆単年度事業の場合は（全体）シートのみ作成してください。</t>
    <rPh sb="1" eb="4">
      <t>タンネンド</t>
    </rPh>
    <rPh sb="4" eb="6">
      <t>ジギョウ</t>
    </rPh>
    <rPh sb="7" eb="9">
      <t>バアイ</t>
    </rPh>
    <rPh sb="19" eb="21">
      <t>サクセイ</t>
    </rPh>
    <phoneticPr fontId="13"/>
  </si>
  <si>
    <t>◆２度事業の場合は（全体）シートと（１年目），（２年目）を作成してください。</t>
    <rPh sb="2" eb="3">
      <t>ド</t>
    </rPh>
    <rPh sb="3" eb="5">
      <t>ジギョウ</t>
    </rPh>
    <rPh sb="6" eb="8">
      <t>バアイ</t>
    </rPh>
    <rPh sb="19" eb="21">
      <t>ネンメ</t>
    </rPh>
    <rPh sb="29" eb="31">
      <t>サクセイ</t>
    </rPh>
    <phoneticPr fontId="13"/>
  </si>
  <si>
    <t>◆３度事業の場合は（全体）シートと（１年目），（２年目），（３年目）を作成してください。</t>
    <rPh sb="2" eb="3">
      <t>ド</t>
    </rPh>
    <rPh sb="3" eb="5">
      <t>ジギョウ</t>
    </rPh>
    <rPh sb="6" eb="8">
      <t>バアイ</t>
    </rPh>
    <rPh sb="19" eb="21">
      <t>ネンメ</t>
    </rPh>
    <rPh sb="35" eb="37">
      <t>サクセイ</t>
    </rPh>
    <phoneticPr fontId="13"/>
  </si>
  <si>
    <t>◆集計表の合計金額は「７．概略予算書（まとめ）」シートのリンク元になっているため、行の挿入や削除等の編集の際はご注意ください。</t>
    <rPh sb="1" eb="4">
      <t>シュウケイヒョウ</t>
    </rPh>
    <rPh sb="5" eb="7">
      <t>ゴウケイ</t>
    </rPh>
    <rPh sb="7" eb="9">
      <t>キンガク</t>
    </rPh>
    <rPh sb="31" eb="32">
      <t>モト</t>
    </rPh>
    <rPh sb="41" eb="42">
      <t>ギョウ</t>
    </rPh>
    <rPh sb="43" eb="45">
      <t>ソウニュウ</t>
    </rPh>
    <rPh sb="46" eb="48">
      <t>サクジョ</t>
    </rPh>
    <rPh sb="48" eb="49">
      <t>トウ</t>
    </rPh>
    <rPh sb="50" eb="52">
      <t>ヘンシュウ</t>
    </rPh>
    <rPh sb="53" eb="54">
      <t>サイ</t>
    </rPh>
    <rPh sb="56" eb="58">
      <t>チュウイ</t>
    </rPh>
    <phoneticPr fontId="13"/>
  </si>
  <si>
    <r>
      <t>◆作成の都合でリンクを気にせず作成する場合は、</t>
    </r>
    <r>
      <rPr>
        <b/>
        <sz val="11"/>
        <color rgb="FFFF3399"/>
        <rFont val="ＭＳ Ｐゴシック"/>
        <family val="3"/>
        <charset val="128"/>
      </rPr>
      <t>「７．概略予算書（まとめ）」シートの金額と必ず整合</t>
    </r>
    <r>
      <rPr>
        <b/>
        <sz val="11"/>
        <color rgb="FFFFFF00"/>
        <rFont val="ＭＳ Ｐゴシック"/>
        <family val="3"/>
        <charset val="128"/>
      </rPr>
      <t>をとってください。</t>
    </r>
    <rPh sb="1" eb="3">
      <t>サクセイ</t>
    </rPh>
    <rPh sb="4" eb="6">
      <t>ツゴウ</t>
    </rPh>
    <rPh sb="11" eb="12">
      <t>キ</t>
    </rPh>
    <rPh sb="15" eb="17">
      <t>サクセイ</t>
    </rPh>
    <rPh sb="19" eb="21">
      <t>バアイ</t>
    </rPh>
    <rPh sb="41" eb="43">
      <t>キンガク</t>
    </rPh>
    <rPh sb="44" eb="45">
      <t>カナラ</t>
    </rPh>
    <rPh sb="46" eb="48">
      <t>セイゴウ</t>
    </rPh>
    <phoneticPr fontId="13"/>
  </si>
  <si>
    <t>◆このシート「７．概略予算書（まとめ）」内の〈補助事業に要する経費〉〈補助対象経費〉〈補助対象外経費〉の金額は、</t>
    <rPh sb="20" eb="21">
      <t>ナイ</t>
    </rPh>
    <rPh sb="23" eb="25">
      <t>ホジョ</t>
    </rPh>
    <rPh sb="25" eb="27">
      <t>ジギョウ</t>
    </rPh>
    <rPh sb="28" eb="29">
      <t>ヨウ</t>
    </rPh>
    <rPh sb="31" eb="33">
      <t>ケイヒ</t>
    </rPh>
    <rPh sb="37" eb="39">
      <t>タイショウ</t>
    </rPh>
    <rPh sb="39" eb="41">
      <t>ケイヒ</t>
    </rPh>
    <rPh sb="45" eb="48">
      <t>タイショウガイ</t>
    </rPh>
    <rPh sb="52" eb="54">
      <t>キンガク</t>
    </rPh>
    <phoneticPr fontId="13"/>
  </si>
  <si>
    <t>　「７．概略予算書（全体），（１年目），（２年目），（３年目）」各シートの合計欄から数式でリンクされています。</t>
    <rPh sb="32" eb="33">
      <t>カク</t>
    </rPh>
    <rPh sb="37" eb="39">
      <t>ゴウケイ</t>
    </rPh>
    <rPh sb="39" eb="40">
      <t>ラン</t>
    </rPh>
    <phoneticPr fontId="13"/>
  </si>
  <si>
    <t>◆数式のリンクによって不都合が生じる場合は、シートの保護を解除して直接金額を入力してください。</t>
    <rPh sb="1" eb="3">
      <t>スウシキ</t>
    </rPh>
    <rPh sb="11" eb="14">
      <t>フツゴウ</t>
    </rPh>
    <rPh sb="15" eb="16">
      <t>ショウ</t>
    </rPh>
    <rPh sb="18" eb="20">
      <t>バアイ</t>
    </rPh>
    <rPh sb="26" eb="28">
      <t>ホゴ</t>
    </rPh>
    <rPh sb="29" eb="31">
      <t>カイジョ</t>
    </rPh>
    <rPh sb="33" eb="35">
      <t>チョクセツ</t>
    </rPh>
    <rPh sb="34" eb="35">
      <t>スウシキ</t>
    </rPh>
    <rPh sb="35" eb="37">
      <t>キンガク</t>
    </rPh>
    <rPh sb="38" eb="40">
      <t>ニュウリョク</t>
    </rPh>
    <phoneticPr fontId="13"/>
  </si>
  <si>
    <r>
      <t>　その際は、必ず</t>
    </r>
    <r>
      <rPr>
        <b/>
        <sz val="11"/>
        <color rgb="FFFF3399"/>
        <rFont val="ＭＳ Ｐゴシック"/>
        <family val="3"/>
        <charset val="128"/>
      </rPr>
      <t>各概略予算書の金額と整合</t>
    </r>
    <r>
      <rPr>
        <b/>
        <sz val="11"/>
        <color rgb="FFFFFF00"/>
        <rFont val="ＭＳ Ｐゴシック"/>
        <family val="3"/>
        <charset val="128"/>
      </rPr>
      <t>をとってください。</t>
    </r>
    <rPh sb="3" eb="4">
      <t>サイ</t>
    </rPh>
    <rPh sb="6" eb="7">
      <t>カナラ</t>
    </rPh>
    <phoneticPr fontId="13"/>
  </si>
  <si>
    <t>　　　　　　　「ＮＯ．」に”①～⑮”のいずれかの入力があり　＆　「新既」に”新設”の入力があり　＆　「補助」に”○”の入力がある項目　</t>
    <rPh sb="24" eb="26">
      <t>ニュウリョク</t>
    </rPh>
    <rPh sb="33" eb="34">
      <t>シン</t>
    </rPh>
    <rPh sb="34" eb="35">
      <t>キ</t>
    </rPh>
    <rPh sb="38" eb="40">
      <t>シンセツ</t>
    </rPh>
    <rPh sb="42" eb="44">
      <t>ニュウリョク</t>
    </rPh>
    <rPh sb="51" eb="53">
      <t>ホジョ</t>
    </rPh>
    <rPh sb="59" eb="61">
      <t>ニュウリョク</t>
    </rPh>
    <rPh sb="64" eb="66">
      <t>コウモク</t>
    </rPh>
    <phoneticPr fontId="13"/>
  </si>
  <si>
    <t>　　　　　　　「ＮＯ．」に”①～⑮”のいずれかの入力があり　＆　「新既」に”既設”の入力があり　＆　「補助」に”○”の入力がある項目　</t>
    <rPh sb="24" eb="26">
      <t>ニュウリョク</t>
    </rPh>
    <rPh sb="33" eb="34">
      <t>シン</t>
    </rPh>
    <rPh sb="34" eb="35">
      <t>キ</t>
    </rPh>
    <rPh sb="38" eb="40">
      <t>キセツ</t>
    </rPh>
    <rPh sb="42" eb="44">
      <t>ニュウリョク</t>
    </rPh>
    <rPh sb="51" eb="53">
      <t>ホジョ</t>
    </rPh>
    <rPh sb="59" eb="61">
      <t>ニュウリョク</t>
    </rPh>
    <rPh sb="64" eb="66">
      <t>コウモク</t>
    </rPh>
    <phoneticPr fontId="13"/>
  </si>
  <si>
    <t>　　　　　　　「ＮＯ．」に”①～⑮”のいずれかの入力があり　＆　「新既」に”新設”の入力があり　＆　「補助」に”×”の入力がある項目　</t>
    <rPh sb="24" eb="26">
      <t>ニュウリョク</t>
    </rPh>
    <rPh sb="33" eb="34">
      <t>シン</t>
    </rPh>
    <rPh sb="34" eb="35">
      <t>キ</t>
    </rPh>
    <rPh sb="38" eb="40">
      <t>シンセツ</t>
    </rPh>
    <rPh sb="42" eb="44">
      <t>ニュウリョク</t>
    </rPh>
    <rPh sb="51" eb="53">
      <t>ホジョ</t>
    </rPh>
    <rPh sb="59" eb="61">
      <t>ニュウリョク</t>
    </rPh>
    <rPh sb="64" eb="66">
      <t>コウモク</t>
    </rPh>
    <phoneticPr fontId="13"/>
  </si>
  <si>
    <t>　　　　　　　「ＮＯ．」に”①～⑮”のいずれかの入力があり　＆　「新既」に”既設”の入力があり　＆　「補助」に”×”の入力がある項目　</t>
    <rPh sb="24" eb="26">
      <t>ニュウリョク</t>
    </rPh>
    <rPh sb="33" eb="34">
      <t>シン</t>
    </rPh>
    <rPh sb="34" eb="35">
      <t>キ</t>
    </rPh>
    <rPh sb="38" eb="40">
      <t>キセツ</t>
    </rPh>
    <rPh sb="42" eb="44">
      <t>ニュウリョク</t>
    </rPh>
    <rPh sb="51" eb="53">
      <t>ホジョ</t>
    </rPh>
    <rPh sb="59" eb="61">
      <t>ニュウリョク</t>
    </rPh>
    <rPh sb="64" eb="66">
      <t>コウモク</t>
    </rPh>
    <phoneticPr fontId="13"/>
  </si>
  <si>
    <t>プルダウンリストから選択</t>
    <rPh sb="10" eb="12">
      <t>センタク</t>
    </rPh>
    <phoneticPr fontId="13"/>
  </si>
  <si>
    <t>別シートから自動反映</t>
    <rPh sb="0" eb="1">
      <t>ベツ</t>
    </rPh>
    <rPh sb="6" eb="8">
      <t>ジドウ</t>
    </rPh>
    <rPh sb="8" eb="10">
      <t>ハンエイ</t>
    </rPh>
    <phoneticPr fontId="13"/>
  </si>
  <si>
    <t>自動計算</t>
    <rPh sb="0" eb="2">
      <t>ジドウ</t>
    </rPh>
    <rPh sb="2" eb="4">
      <t>ケイサン</t>
    </rPh>
    <phoneticPr fontId="13"/>
  </si>
  <si>
    <t>２．システム提案概要（２）</t>
    <phoneticPr fontId="13"/>
  </si>
  <si>
    <t>２．システム提案概要（１）</t>
    <phoneticPr fontId="13"/>
  </si>
  <si>
    <t>２．システム提案概要（１）</t>
    <phoneticPr fontId="13"/>
  </si>
  <si>
    <t>ライトシェルフ</t>
    <phoneticPr fontId="13"/>
  </si>
  <si>
    <t>アトリウム</t>
    <phoneticPr fontId="13"/>
  </si>
  <si>
    <t>２．システム提案概要（２）</t>
    <phoneticPr fontId="49"/>
  </si>
  <si>
    <t>２．システム提案概要（１）</t>
    <phoneticPr fontId="13"/>
  </si>
  <si>
    <t>Web
プログラムによる書式</t>
    <rPh sb="12" eb="14">
      <t>ショシキ</t>
    </rPh>
    <phoneticPr fontId="13"/>
  </si>
  <si>
    <t>②交付申請書</t>
    <phoneticPr fontId="13"/>
  </si>
  <si>
    <t>●</t>
    <phoneticPr fontId="13"/>
  </si>
  <si>
    <t>番地表記、漢数字・算用数字、その他「商業登記簿謄本」と一致していますか</t>
    <phoneticPr fontId="13"/>
  </si>
  <si>
    <t>自動反映されている情報に誤りはありませんか</t>
    <phoneticPr fontId="13"/>
  </si>
  <si>
    <t>商業登記簿謄本に記載の商号・名称と一致していますか
㈱等、略表示はしない</t>
    <phoneticPr fontId="13"/>
  </si>
  <si>
    <t>代表者氏名・役職名</t>
    <phoneticPr fontId="13"/>
  </si>
  <si>
    <t>（別紙1）補助対象
経費の配分</t>
    <phoneticPr fontId="13"/>
  </si>
  <si>
    <t>押印</t>
    <phoneticPr fontId="13"/>
  </si>
  <si>
    <t>建物所有者の委任状</t>
    <phoneticPr fontId="13"/>
  </si>
  <si>
    <t>設備設置承諾書</t>
    <phoneticPr fontId="13"/>
  </si>
  <si>
    <t>●</t>
    <phoneticPr fontId="13"/>
  </si>
  <si>
    <t>設置される設備の概要</t>
    <phoneticPr fontId="13"/>
  </si>
  <si>
    <t>処分制限を受ける期間</t>
    <phoneticPr fontId="13"/>
  </si>
  <si>
    <t>書類名</t>
    <phoneticPr fontId="13"/>
  </si>
  <si>
    <t>内　　　　　　　　容</t>
    <phoneticPr fontId="13"/>
  </si>
  <si>
    <t xml:space="preserve"> </t>
    <phoneticPr fontId="13"/>
  </si>
  <si>
    <t>(3)他の補助金に関する事項</t>
    <phoneticPr fontId="13"/>
  </si>
  <si>
    <t>ＺＥＢプランナー</t>
    <phoneticPr fontId="13"/>
  </si>
  <si>
    <t>申請者が複数の場合、申請者間の関係が明記されていますか</t>
    <phoneticPr fontId="13"/>
  </si>
  <si>
    <t>７.概略予算書
（全体）
（１年目）
（２年目）
（３年目）</t>
    <phoneticPr fontId="13"/>
  </si>
  <si>
    <t>参考見積書</t>
    <phoneticPr fontId="13"/>
  </si>
  <si>
    <t>（別添1）
システム概念図</t>
    <phoneticPr fontId="13"/>
  </si>
  <si>
    <t>（別添2）
エネルギー計量
計画図</t>
    <phoneticPr fontId="13"/>
  </si>
  <si>
    <t>書類名</t>
    <phoneticPr fontId="13"/>
  </si>
  <si>
    <t>内　　　　　　　　容</t>
    <phoneticPr fontId="13"/>
  </si>
  <si>
    <t>⑤事業者登記簿</t>
    <phoneticPr fontId="13"/>
  </si>
  <si>
    <t>履歴事項全部証明書</t>
    <phoneticPr fontId="13"/>
  </si>
  <si>
    <t>事業実績</t>
    <phoneticPr fontId="13"/>
  </si>
  <si>
    <t>ＥＳＣＯ契約書　(案)</t>
    <phoneticPr fontId="13"/>
  </si>
  <si>
    <t>断面図または矩計図</t>
    <phoneticPr fontId="13"/>
  </si>
  <si>
    <t>　　※各図面にインデックスをつける</t>
    <phoneticPr fontId="13"/>
  </si>
  <si>
    <t>様式0．</t>
    <phoneticPr fontId="13"/>
  </si>
  <si>
    <t>様式1．</t>
    <phoneticPr fontId="13"/>
  </si>
  <si>
    <t>様式2-1．</t>
    <phoneticPr fontId="13"/>
  </si>
  <si>
    <t>様式3-1.</t>
    <phoneticPr fontId="13"/>
  </si>
  <si>
    <t>様式3-2.</t>
    <phoneticPr fontId="13"/>
  </si>
  <si>
    <t>様式3-3.</t>
    <phoneticPr fontId="13"/>
  </si>
  <si>
    <t>様式5-1.</t>
    <phoneticPr fontId="13"/>
  </si>
  <si>
    <t>様式5-2.</t>
    <phoneticPr fontId="13"/>
  </si>
  <si>
    <t>様式7-1.</t>
    <phoneticPr fontId="13"/>
  </si>
  <si>
    <t>様式7-2.</t>
    <phoneticPr fontId="13"/>
  </si>
  <si>
    <t>エクセルシート</t>
    <phoneticPr fontId="13"/>
  </si>
  <si>
    <t>⑰CD-ROM</t>
    <phoneticPr fontId="13"/>
  </si>
  <si>
    <t>ファイル表紙及び背表紙に、正しい補助金の名称が明記していますか</t>
    <phoneticPr fontId="13"/>
  </si>
  <si>
    <t>　　●=エクセル</t>
    <phoneticPr fontId="13"/>
  </si>
  <si>
    <t>書類名</t>
    <phoneticPr fontId="13"/>
  </si>
  <si>
    <t>内　　　　　　　　容</t>
    <phoneticPr fontId="13"/>
  </si>
  <si>
    <t>●</t>
    <phoneticPr fontId="13"/>
  </si>
  <si>
    <t>③実施計画書</t>
    <phoneticPr fontId="13"/>
  </si>
  <si>
    <t>自由</t>
    <phoneticPr fontId="13"/>
  </si>
  <si>
    <t>削減保証量及びその削減量が達成出来なかった場合の罰則条項を記載していますか</t>
    <phoneticPr fontId="13"/>
  </si>
  <si>
    <t>補助金の交付を前提とした付随条項がある場合には、その内容を明記していますか</t>
    <phoneticPr fontId="13"/>
  </si>
  <si>
    <t>ＥＳＣＯサービス期間終了後の設備の管理責任を明確にしていますか</t>
    <phoneticPr fontId="13"/>
  </si>
  <si>
    <t>ＥＳＣＯ料計算書</t>
    <phoneticPr fontId="13"/>
  </si>
  <si>
    <t>自由</t>
    <phoneticPr fontId="13"/>
  </si>
  <si>
    <t>リース契約書　(案)</t>
    <phoneticPr fontId="13"/>
  </si>
  <si>
    <t>リース期間終了後の設備の管理責任を明記していますか</t>
    <phoneticPr fontId="13"/>
  </si>
  <si>
    <t>リース料計算書</t>
    <phoneticPr fontId="13"/>
  </si>
  <si>
    <t>⑪割賦契約書</t>
    <phoneticPr fontId="13"/>
  </si>
  <si>
    <t>割賦契約書(案)</t>
    <phoneticPr fontId="13"/>
  </si>
  <si>
    <t>割賦期間についての条項をマーカー等で色付けしていますか</t>
    <phoneticPr fontId="13"/>
  </si>
  <si>
    <t>割賦期間終了後の設備の管理責任を明記していますか</t>
    <phoneticPr fontId="13"/>
  </si>
  <si>
    <t>割賦料計算書</t>
    <phoneticPr fontId="13"/>
  </si>
  <si>
    <t>必須/
該当</t>
    <phoneticPr fontId="13"/>
  </si>
  <si>
    <t>建物平面図・各階平面図</t>
    <phoneticPr fontId="13"/>
  </si>
  <si>
    <t>２.システム提案概要（１）</t>
    <phoneticPr fontId="13"/>
  </si>
  <si>
    <t>２.システム提案概要（２）</t>
    <phoneticPr fontId="13"/>
  </si>
  <si>
    <t>乾式自冷型</t>
    <phoneticPr fontId="13"/>
  </si>
  <si>
    <t>第一次トップランナー変圧器</t>
    <rPh sb="1" eb="2">
      <t>１</t>
    </rPh>
    <phoneticPr fontId="13"/>
  </si>
  <si>
    <t>【A３カラー】で印刷してください。</t>
    <rPh sb="8" eb="10">
      <t>インサツ</t>
    </rPh>
    <phoneticPr fontId="13"/>
  </si>
  <si>
    <t>【A４カラー】で印刷してください。</t>
    <rPh sb="8" eb="10">
      <t>インサツ</t>
    </rPh>
    <phoneticPr fontId="13"/>
  </si>
  <si>
    <t>【A４カラー】【片面印刷】で印刷してください。</t>
    <rPh sb="8" eb="10">
      <t>カタメン</t>
    </rPh>
    <rPh sb="10" eb="12">
      <t>インサツ</t>
    </rPh>
    <rPh sb="14" eb="16">
      <t>インサツ</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</si>
</sst>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6" formatCode="&quot;¥&quot;#,##0;[Red]&quot;¥&quot;\-#,##0"/>
    <numFmt numFmtId="176" formatCode="[$-411]ggge&quot;年&quot;m&quot;月&quot;d&quot;日&quot;;@"/>
    <numFmt numFmtId="177" formatCode="#,##0;&quot;▲ &quot;#,##0"/>
    <numFmt numFmtId="178" formatCode="#,##0_);[Red]\(#,##0\)"/>
    <numFmt numFmtId="179" formatCode="#.###"/>
    <numFmt numFmtId="180" formatCode="#,##0.0;[Red]\-#,##0.0"/>
    <numFmt numFmtId="181" formatCode="0.0"/>
    <numFmt numFmtId="182" formatCode="[DBNum3]0"/>
    <numFmt numFmtId="183" formatCode="[DBNum3]ggge&quot;年&quot;m&quot;月&quot;d&quot;日&quot;"/>
    <numFmt numFmtId="184" formatCode="#,##0_ "/>
    <numFmt numFmtId="185" formatCode="General\%"/>
    <numFmt numFmtId="186" formatCode="0.0&quot;%&quot;"/>
    <numFmt numFmtId="187" formatCode="[&lt;=999]000;[&lt;=9999]000\-00;000\-0000"/>
    <numFmt numFmtId="188" formatCode="[DBNum4]000#"/>
    <numFmt numFmtId="189" formatCode="#,##0.00_ "/>
    <numFmt numFmtId="190" formatCode="[DBNum3]0#"/>
    <numFmt numFmtId="191" formatCode="#,##0.00_ ;[Red]\-#,##0.00\ "/>
    <numFmt numFmtId="192" formatCode="[DBNum4]00#"/>
    <numFmt numFmtId="193" formatCode="#,###;\-#,###;"/>
  </numFmts>
  <fonts count="1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明朝"/>
      <family val="1"/>
      <charset val="128"/>
    </font>
    <font>
      <sz val="10"/>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0"/>
      <name val="ＭＳ Ｐ明朝"/>
      <family val="1"/>
      <charset val="128"/>
    </font>
    <font>
      <sz val="9"/>
      <name val="ＭＳ Ｐゴシック"/>
      <family val="3"/>
      <charset val="128"/>
    </font>
    <font>
      <b/>
      <sz val="14"/>
      <name val="ＭＳ Ｐゴシック"/>
      <family val="3"/>
      <charset val="128"/>
    </font>
    <font>
      <sz val="11"/>
      <color indexed="8"/>
      <name val="ＭＳ Ｐ明朝"/>
      <family val="1"/>
      <charset val="128"/>
    </font>
    <font>
      <sz val="11"/>
      <color theme="1"/>
      <name val="ＭＳ Ｐゴシック"/>
      <family val="3"/>
      <charset val="128"/>
      <scheme val="minor"/>
    </font>
    <font>
      <sz val="11"/>
      <color indexed="8"/>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9"/>
      <color indexed="53"/>
      <name val="ＭＳ Ｐ明朝"/>
      <family val="1"/>
      <charset val="128"/>
    </font>
    <font>
      <sz val="12"/>
      <name val="ＭＳ Ｐゴシック"/>
      <family val="3"/>
      <charset val="128"/>
    </font>
    <font>
      <b/>
      <sz val="12"/>
      <name val="ＭＳ Ｐゴシック"/>
      <family val="3"/>
      <charset val="128"/>
    </font>
    <font>
      <b/>
      <u/>
      <sz val="14"/>
      <color indexed="48"/>
      <name val="ＭＳ Ｐ明朝"/>
      <family val="1"/>
      <charset val="128"/>
    </font>
    <font>
      <sz val="10"/>
      <color rgb="FFFF000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0"/>
      <color rgb="FF00B050"/>
      <name val="ＭＳ Ｐ明朝"/>
      <family val="1"/>
      <charset val="128"/>
    </font>
    <font>
      <sz val="10.5"/>
      <color theme="1"/>
      <name val="ＭＳ Ｐ明朝"/>
      <family val="1"/>
      <charset val="128"/>
    </font>
    <font>
      <b/>
      <sz val="12"/>
      <color theme="1"/>
      <name val="ＭＳ Ｐ明朝"/>
      <family val="1"/>
      <charset val="128"/>
    </font>
    <font>
      <sz val="8"/>
      <color theme="1"/>
      <name val="ＭＳ Ｐ明朝"/>
      <family val="1"/>
      <charset val="128"/>
    </font>
    <font>
      <sz val="11"/>
      <color rgb="FFFFFF00"/>
      <name val="ＭＳ Ｐゴシック"/>
      <family val="3"/>
      <charset val="128"/>
    </font>
    <font>
      <b/>
      <sz val="10"/>
      <name val="ＭＳ Ｐゴシック"/>
      <family val="3"/>
      <charset val="128"/>
    </font>
    <font>
      <b/>
      <sz val="12"/>
      <color rgb="FFFFFF00"/>
      <name val="ＭＳ Ｐゴシック"/>
      <family val="3"/>
      <charset val="128"/>
    </font>
    <font>
      <sz val="12"/>
      <color rgb="FFFFFF00"/>
      <name val="ＭＳ Ｐゴシック"/>
      <family val="3"/>
      <charset val="128"/>
    </font>
    <font>
      <b/>
      <sz val="14"/>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6"/>
      <name val="ＭＳ Ｐゴシック"/>
      <family val="2"/>
      <charset val="128"/>
      <scheme val="minor"/>
    </font>
    <font>
      <sz val="11"/>
      <color rgb="FFFF0000"/>
      <name val="ＭＳ Ｐ明朝"/>
      <family val="1"/>
      <charset val="128"/>
    </font>
    <font>
      <b/>
      <sz val="11"/>
      <name val="ＭＳ Ｐ明朝"/>
      <family val="1"/>
      <charset val="128"/>
    </font>
    <font>
      <sz val="11"/>
      <color rgb="FF000000"/>
      <name val="ＭＳ Ｐゴシック"/>
      <family val="2"/>
      <charset val="128"/>
      <scheme val="minor"/>
    </font>
    <font>
      <sz val="11"/>
      <color rgb="FF00B050"/>
      <name val="ＭＳ Ｐ明朝"/>
      <family val="1"/>
      <charset val="128"/>
    </font>
    <font>
      <b/>
      <sz val="12"/>
      <color rgb="FFFF0000"/>
      <name val="ＭＳ Ｐゴシック"/>
      <family val="3"/>
      <charset val="128"/>
    </font>
    <font>
      <sz val="11"/>
      <color rgb="FF00B050"/>
      <name val="ＭＳ Ｐゴシック"/>
      <family val="3"/>
      <charset val="128"/>
    </font>
    <font>
      <sz val="9"/>
      <color rgb="FF00B050"/>
      <name val="ＭＳ Ｐ明朝"/>
      <family val="1"/>
      <charset val="128"/>
    </font>
    <font>
      <b/>
      <sz val="10.5"/>
      <color theme="1"/>
      <name val="ＭＳ Ｐ明朝"/>
      <family val="1"/>
      <charset val="128"/>
    </font>
    <font>
      <sz val="10"/>
      <color rgb="FF00B050"/>
      <name val="ＭＳ Ｐゴシック"/>
      <family val="3"/>
      <charset val="128"/>
    </font>
    <font>
      <i/>
      <sz val="11"/>
      <name val="ＭＳ Ｐゴシック"/>
      <family val="3"/>
      <charset val="128"/>
    </font>
    <font>
      <sz val="10"/>
      <color theme="3" tint="0.39997558519241921"/>
      <name val="ＭＳ Ｐ明朝"/>
      <family val="1"/>
      <charset val="128"/>
    </font>
    <font>
      <sz val="11"/>
      <color theme="3" tint="0.39997558519241921"/>
      <name val="ＭＳ Ｐ明朝"/>
      <family val="1"/>
      <charset val="128"/>
    </font>
    <font>
      <sz val="11"/>
      <color rgb="FFFF33CC"/>
      <name val="ＭＳ Ｐ明朝"/>
      <family val="1"/>
      <charset val="128"/>
    </font>
    <font>
      <b/>
      <sz val="16"/>
      <name val="ＭＳ Ｐ明朝"/>
      <family val="1"/>
      <charset val="128"/>
    </font>
    <font>
      <sz val="6"/>
      <name val="ＭＳ ゴシック"/>
      <family val="3"/>
      <charset val="128"/>
    </font>
    <font>
      <sz val="9"/>
      <color rgb="FF000000"/>
      <name val="ＭＳ Ｐ明朝"/>
      <family val="1"/>
      <charset val="128"/>
    </font>
    <font>
      <sz val="9"/>
      <color rgb="FFFF0000"/>
      <name val="ＭＳ Ｐ明朝"/>
      <family val="1"/>
      <charset val="128"/>
    </font>
    <font>
      <sz val="9"/>
      <color theme="0"/>
      <name val="ＭＳ Ｐ明朝"/>
      <family val="1"/>
      <charset val="128"/>
    </font>
    <font>
      <b/>
      <sz val="11"/>
      <color indexed="8"/>
      <name val="ＭＳ Ｐゴシック"/>
      <family val="3"/>
      <charset val="128"/>
    </font>
    <font>
      <sz val="11"/>
      <name val="ＭＳ Ｐゴシック"/>
      <family val="3"/>
      <charset val="128"/>
      <scheme val="major"/>
    </font>
    <font>
      <sz val="12"/>
      <color indexed="8"/>
      <name val="ＭＳ Ｐゴシック"/>
      <family val="3"/>
      <charset val="128"/>
    </font>
    <font>
      <sz val="10"/>
      <color theme="0"/>
      <name val="ＭＳ Ｐ明朝"/>
      <family val="1"/>
      <charset val="128"/>
    </font>
    <font>
      <b/>
      <sz val="10"/>
      <name val="ＭＳ Ｐ明朝"/>
      <family val="1"/>
      <charset val="128"/>
    </font>
    <font>
      <i/>
      <sz val="9"/>
      <name val="ＭＳ Ｐ明朝"/>
      <family val="1"/>
      <charset val="128"/>
    </font>
    <font>
      <sz val="14"/>
      <name val="ＭＳ Ｐ明朝"/>
      <family val="1"/>
      <charset val="128"/>
    </font>
    <font>
      <sz val="10"/>
      <color indexed="81"/>
      <name val="ＭＳ Ｐゴシック"/>
      <family val="3"/>
      <charset val="128"/>
    </font>
    <font>
      <b/>
      <sz val="14"/>
      <color indexed="8"/>
      <name val="ＭＳ Ｐゴシック"/>
      <family val="3"/>
      <charset val="128"/>
    </font>
    <font>
      <sz val="9"/>
      <color indexed="8"/>
      <name val="ＭＳ Ｐゴシック"/>
      <family val="3"/>
      <charset val="128"/>
    </font>
    <font>
      <b/>
      <sz val="10"/>
      <color indexed="8"/>
      <name val="ＭＳ Ｐゴシック"/>
      <family val="3"/>
      <charset val="128"/>
    </font>
    <font>
      <b/>
      <sz val="10"/>
      <color rgb="FFFF0000"/>
      <name val="ＭＳ Ｐゴシック"/>
      <family val="3"/>
      <charset val="128"/>
    </font>
    <font>
      <b/>
      <sz val="9"/>
      <color rgb="FFFF0000"/>
      <name val="ＭＳ Ｐゴシック"/>
      <family val="3"/>
      <charset val="128"/>
    </font>
    <font>
      <sz val="10"/>
      <color indexed="8"/>
      <name val="ＭＳ Ｐゴシック"/>
      <family val="3"/>
      <charset val="128"/>
    </font>
    <font>
      <b/>
      <sz val="9"/>
      <color indexed="8"/>
      <name val="ＭＳ Ｐゴシック"/>
      <family val="3"/>
      <charset val="128"/>
    </font>
    <font>
      <sz val="8"/>
      <color indexed="8"/>
      <name val="ＭＳ Ｐゴシック"/>
      <family val="3"/>
      <charset val="128"/>
    </font>
    <font>
      <b/>
      <sz val="8"/>
      <color indexed="8"/>
      <name val="ＭＳ Ｐゴシック"/>
      <family val="3"/>
      <charset val="128"/>
    </font>
    <font>
      <sz val="8"/>
      <color rgb="FFFF0000"/>
      <name val="ＭＳ Ｐゴシック"/>
      <family val="3"/>
      <charset val="128"/>
    </font>
    <font>
      <sz val="8"/>
      <color theme="1"/>
      <name val="ＭＳ Ｐゴシック"/>
      <family val="3"/>
      <charset val="128"/>
    </font>
    <font>
      <sz val="6"/>
      <color indexed="8"/>
      <name val="ＭＳ Ｐゴシック"/>
      <family val="3"/>
      <charset val="128"/>
    </font>
    <font>
      <sz val="8"/>
      <name val="ＭＳ Ｐゴシック"/>
      <family val="3"/>
      <charset val="128"/>
    </font>
    <font>
      <vertAlign val="subscript"/>
      <sz val="8"/>
      <color indexed="8"/>
      <name val="ＭＳ Ｐゴシック"/>
      <family val="3"/>
      <charset val="128"/>
    </font>
    <font>
      <sz val="12"/>
      <color theme="1"/>
      <name val="ＭＳ Ｐゴシック"/>
      <family val="3"/>
      <charset val="128"/>
    </font>
    <font>
      <b/>
      <sz val="11"/>
      <name val="ＭＳ Ｐゴシック"/>
      <family val="3"/>
      <charset val="128"/>
    </font>
    <font>
      <sz val="14"/>
      <color theme="1"/>
      <name val="ＭＳ Ｐ明朝"/>
      <family val="1"/>
      <charset val="128"/>
    </font>
    <font>
      <sz val="8"/>
      <name val="Meiryo UI"/>
      <family val="3"/>
      <charset val="128"/>
    </font>
    <font>
      <sz val="8"/>
      <name val="ＭＳ Ｐゴシック"/>
      <family val="3"/>
      <charset val="128"/>
      <scheme val="major"/>
    </font>
    <font>
      <b/>
      <sz val="11"/>
      <color rgb="FFFF0000"/>
      <name val="ＭＳ Ｐ明朝"/>
      <family val="1"/>
      <charset val="128"/>
    </font>
    <font>
      <strike/>
      <sz val="9"/>
      <name val="ＭＳ Ｐ明朝"/>
      <family val="1"/>
      <charset val="128"/>
    </font>
    <font>
      <b/>
      <sz val="10.5"/>
      <name val="ＭＳ Ｐ明朝"/>
      <family val="1"/>
      <charset val="128"/>
    </font>
    <font>
      <u/>
      <sz val="10"/>
      <name val="ＭＳ Ｐ明朝"/>
      <family val="1"/>
      <charset val="128"/>
    </font>
    <font>
      <b/>
      <sz val="17"/>
      <name val="ＭＳ Ｐ明朝"/>
      <family val="1"/>
      <charset val="128"/>
    </font>
    <font>
      <b/>
      <sz val="12"/>
      <name val="HG創英角ｺﾞｼｯｸUB"/>
      <family val="3"/>
      <charset val="128"/>
    </font>
    <font>
      <b/>
      <sz val="13"/>
      <name val="ＭＳ Ｐゴシック"/>
      <family val="3"/>
      <charset val="128"/>
    </font>
    <font>
      <vertAlign val="superscript"/>
      <sz val="11"/>
      <name val="ＭＳ Ｐゴシック"/>
      <family val="3"/>
      <charset val="128"/>
    </font>
    <font>
      <b/>
      <vertAlign val="superscript"/>
      <sz val="11"/>
      <name val="ＭＳ Ｐゴシック"/>
      <family val="3"/>
      <charset val="128"/>
    </font>
    <font>
      <b/>
      <i/>
      <sz val="11"/>
      <name val="ＭＳ Ｐゴシック"/>
      <family val="3"/>
      <charset val="128"/>
    </font>
    <font>
      <b/>
      <sz val="17"/>
      <color indexed="8"/>
      <name val="ＭＳ Ｐ明朝"/>
      <family val="1"/>
      <charset val="128"/>
    </font>
    <font>
      <b/>
      <sz val="11"/>
      <color indexed="8"/>
      <name val="ＭＳ Ｐ明朝"/>
      <family val="1"/>
      <charset val="128"/>
    </font>
    <font>
      <b/>
      <sz val="12"/>
      <color indexed="8"/>
      <name val="ＭＳ Ｐゴシック"/>
      <family val="3"/>
      <charset val="128"/>
    </font>
    <font>
      <b/>
      <sz val="12"/>
      <color indexed="8"/>
      <name val="HG創英角ｺﾞｼｯｸUB"/>
      <family val="3"/>
      <charset val="128"/>
    </font>
    <font>
      <b/>
      <sz val="11"/>
      <color rgb="FFFF0000"/>
      <name val="ＭＳ Ｐゴシック"/>
      <family val="3"/>
      <charset val="128"/>
    </font>
    <font>
      <b/>
      <sz val="11"/>
      <color rgb="FF0070C0"/>
      <name val="ＭＳ Ｐゴシック"/>
      <family val="3"/>
      <charset val="128"/>
    </font>
    <font>
      <b/>
      <vertAlign val="superscript"/>
      <sz val="11"/>
      <color rgb="FFFF0000"/>
      <name val="ＭＳ Ｐゴシック"/>
      <family val="3"/>
      <charset val="128"/>
    </font>
    <font>
      <vertAlign val="superscript"/>
      <sz val="11"/>
      <color indexed="8"/>
      <name val="ＭＳ Ｐゴシック"/>
      <family val="3"/>
      <charset val="128"/>
    </font>
    <font>
      <b/>
      <vertAlign val="subscript"/>
      <sz val="11"/>
      <color rgb="FFFF0000"/>
      <name val="ＭＳ Ｐゴシック"/>
      <family val="3"/>
      <charset val="128"/>
    </font>
    <font>
      <b/>
      <sz val="11"/>
      <color theme="0"/>
      <name val="ＭＳ Ｐゴシック"/>
      <family val="3"/>
      <charset val="128"/>
    </font>
    <font>
      <b/>
      <vertAlign val="superscript"/>
      <sz val="11"/>
      <color indexed="9"/>
      <name val="ＭＳ Ｐゴシック"/>
      <family val="3"/>
      <charset val="128"/>
    </font>
    <font>
      <b/>
      <sz val="11"/>
      <color indexed="9"/>
      <name val="ＭＳ Ｐゴシック"/>
      <family val="3"/>
      <charset val="128"/>
    </font>
    <font>
      <b/>
      <vertAlign val="superscript"/>
      <sz val="11"/>
      <color indexed="8"/>
      <name val="ＭＳ Ｐゴシック"/>
      <family val="3"/>
      <charset val="128"/>
    </font>
    <font>
      <vertAlign val="superscript"/>
      <sz val="10"/>
      <name val="ＭＳ Ｐゴシック"/>
      <family val="3"/>
      <charset val="128"/>
    </font>
    <font>
      <i/>
      <sz val="10"/>
      <name val="ＭＳ Ｐゴシック"/>
      <family val="3"/>
      <charset val="128"/>
    </font>
    <font>
      <vertAlign val="subscript"/>
      <sz val="10"/>
      <name val="ＭＳ Ｐゴシック"/>
      <family val="3"/>
      <charset val="128"/>
    </font>
    <font>
      <sz val="7"/>
      <name val="ＭＳ Ｐゴシック"/>
      <family val="3"/>
      <charset val="128"/>
    </font>
    <font>
      <vertAlign val="superscript"/>
      <sz val="8"/>
      <name val="ＭＳ Ｐゴシック"/>
      <family val="3"/>
      <charset val="128"/>
    </font>
    <font>
      <vertAlign val="subscript"/>
      <sz val="8"/>
      <name val="ＭＳ Ｐゴシック"/>
      <family val="3"/>
      <charset val="128"/>
    </font>
    <font>
      <vertAlign val="subscript"/>
      <sz val="9"/>
      <name val="ＭＳ Ｐゴシック"/>
      <family val="3"/>
      <charset val="128"/>
    </font>
    <font>
      <b/>
      <sz val="10.5"/>
      <color rgb="FFFF0000"/>
      <name val="ＭＳ Ｐゴシック"/>
      <family val="3"/>
      <charset val="128"/>
    </font>
    <font>
      <b/>
      <sz val="11"/>
      <color rgb="FFFFFF00"/>
      <name val="ＭＳ Ｐゴシック"/>
      <family val="3"/>
      <charset val="128"/>
    </font>
    <font>
      <b/>
      <sz val="11"/>
      <color rgb="FFFF3399"/>
      <name val="ＭＳ Ｐゴシック"/>
      <family val="3"/>
      <charset val="128"/>
    </font>
    <font>
      <b/>
      <sz val="12"/>
      <color rgb="FFFFFF00"/>
      <name val="ＭＳ Ｐ明朝"/>
      <family val="1"/>
      <charset val="128"/>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rgb="FFE8E8E8"/>
        <bgColor indexed="64"/>
      </patternFill>
    </fill>
    <fill>
      <patternFill patternType="solid">
        <fgColor rgb="FFFEDAFB"/>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FED2F9"/>
        <bgColor indexed="64"/>
      </patternFill>
    </fill>
    <fill>
      <patternFill patternType="solid">
        <fgColor rgb="FFFED2F8"/>
        <bgColor indexed="64"/>
      </patternFill>
    </fill>
    <fill>
      <patternFill patternType="solid">
        <fgColor rgb="FFFDD3F4"/>
        <bgColor indexed="64"/>
      </patternFill>
    </fill>
    <fill>
      <patternFill patternType="solid">
        <fgColor rgb="FF9ACAED"/>
        <bgColor indexed="64"/>
      </patternFill>
    </fill>
    <fill>
      <patternFill patternType="solid">
        <fgColor rgb="FFD0E5F7"/>
        <bgColor indexed="64"/>
      </patternFill>
    </fill>
    <fill>
      <patternFill patternType="solid">
        <fgColor rgb="FFFEE792"/>
        <bgColor indexed="64"/>
      </patternFill>
    </fill>
    <fill>
      <patternFill patternType="solid">
        <fgColor rgb="FFF7C9DC"/>
        <bgColor indexed="64"/>
      </patternFill>
    </fill>
    <fill>
      <patternFill patternType="solid">
        <fgColor rgb="FFC5ACAC"/>
        <bgColor indexed="64"/>
      </patternFill>
    </fill>
    <fill>
      <patternFill patternType="solid">
        <fgColor rgb="FFD5ABFF"/>
        <bgColor indexed="64"/>
      </patternFill>
    </fill>
    <fill>
      <patternFill patternType="solid">
        <fgColor rgb="FFA9CF51"/>
        <bgColor indexed="64"/>
      </patternFill>
    </fill>
    <fill>
      <patternFill patternType="solid">
        <fgColor rgb="FFD9D9D9"/>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ED2F6"/>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2C2C2"/>
        <bgColor indexed="64"/>
      </patternFill>
    </fill>
    <fill>
      <patternFill patternType="solid">
        <fgColor rgb="FFFFFF99"/>
        <bgColor indexed="64"/>
      </patternFill>
    </fill>
    <fill>
      <patternFill patternType="solid">
        <fgColor rgb="FFE1E1E1"/>
        <bgColor indexed="64"/>
      </patternFill>
    </fill>
    <fill>
      <patternFill patternType="solid">
        <fgColor rgb="FFE5E5E5"/>
        <bgColor indexed="64"/>
      </patternFill>
    </fill>
    <fill>
      <patternFill patternType="solid">
        <fgColor rgb="FFD4D4D4"/>
        <bgColor indexed="64"/>
      </patternFill>
    </fill>
    <fill>
      <patternFill patternType="solid">
        <fgColor rgb="FFB1B1B1"/>
        <bgColor indexed="64"/>
      </patternFill>
    </fill>
    <fill>
      <patternFill patternType="solid">
        <fgColor rgb="FFB9B9B9"/>
        <bgColor indexed="64"/>
      </patternFill>
    </fill>
    <fill>
      <patternFill patternType="solid">
        <fgColor rgb="FFBDBDBD"/>
        <bgColor indexed="64"/>
      </patternFill>
    </fill>
    <fill>
      <patternFill patternType="solid">
        <fgColor theme="5" tint="0.79998168889431442"/>
        <bgColor indexed="64"/>
      </patternFill>
    </fill>
  </fills>
  <borders count="214">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style="thin">
        <color theme="0"/>
      </top>
      <bottom style="hair">
        <color theme="0"/>
      </bottom>
      <diagonal/>
    </border>
    <border>
      <left style="thin">
        <color theme="0"/>
      </left>
      <right style="thin">
        <color theme="0"/>
      </right>
      <top style="thin">
        <color theme="0"/>
      </top>
      <bottom style="hair">
        <color theme="0"/>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1"/>
      </right>
      <top style="thin">
        <color theme="0"/>
      </top>
      <bottom/>
      <diagonal/>
    </border>
    <border>
      <left style="thin">
        <color indexed="64"/>
      </left>
      <right style="thin">
        <color theme="0"/>
      </right>
      <top style="hair">
        <color theme="0"/>
      </top>
      <bottom style="thin">
        <color theme="0"/>
      </bottom>
      <diagonal/>
    </border>
    <border>
      <left style="thin">
        <color theme="0"/>
      </left>
      <right style="thin">
        <color theme="0"/>
      </right>
      <top style="hair">
        <color theme="0"/>
      </top>
      <bottom style="thin">
        <color theme="0"/>
      </bottom>
      <diagonal/>
    </border>
    <border>
      <left style="thin">
        <color theme="0"/>
      </left>
      <right style="thin">
        <color theme="1"/>
      </right>
      <top style="hair">
        <color theme="0"/>
      </top>
      <bottom style="thin">
        <color theme="0"/>
      </bottom>
      <diagonal/>
    </border>
    <border>
      <left style="thin">
        <color theme="0"/>
      </left>
      <right style="thin">
        <color theme="1"/>
      </right>
      <top style="thin">
        <color theme="0"/>
      </top>
      <bottom style="hair">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1"/>
      </right>
      <top/>
      <bottom style="thin">
        <color theme="0"/>
      </bottom>
      <diagonal/>
    </border>
    <border>
      <left style="thin">
        <color indexed="64"/>
      </left>
      <right style="thin">
        <color indexed="64"/>
      </right>
      <top style="double">
        <color indexed="64"/>
      </top>
      <bottom/>
      <diagonal/>
    </border>
    <border>
      <left style="dashed">
        <color auto="1"/>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dotted">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dotted">
        <color theme="1" tint="0.34998626667073579"/>
      </top>
      <bottom style="dotted">
        <color theme="1" tint="0.34998626667073579"/>
      </bottom>
      <diagonal/>
    </border>
    <border>
      <left style="thin">
        <color theme="1" tint="0.34998626667073579"/>
      </left>
      <right/>
      <top style="dotted">
        <color theme="1" tint="0.34998626667073579"/>
      </top>
      <bottom style="dotted">
        <color theme="1" tint="0.34998626667073579"/>
      </bottom>
      <diagonal/>
    </border>
    <border>
      <left/>
      <right style="thin">
        <color theme="1" tint="0.34998626667073579"/>
      </right>
      <top style="dotted">
        <color theme="1" tint="0.34998626667073579"/>
      </top>
      <bottom style="dotted">
        <color theme="1" tint="0.34998626667073579"/>
      </bottom>
      <diagonal/>
    </border>
    <border>
      <left style="thin">
        <color theme="1" tint="0.34998626667073579"/>
      </left>
      <right style="thin">
        <color theme="1" tint="0.34998626667073579"/>
      </right>
      <top style="dotted">
        <color theme="1" tint="0.34998626667073579"/>
      </top>
      <bottom/>
      <diagonal/>
    </border>
    <border>
      <left style="thin">
        <color theme="1" tint="0.34998626667073579"/>
      </left>
      <right/>
      <top style="dotted">
        <color theme="1" tint="0.34998626667073579"/>
      </top>
      <bottom/>
      <diagonal/>
    </border>
    <border>
      <left style="dotted">
        <color theme="1" tint="0.34998626667073579"/>
      </left>
      <right style="thin">
        <color theme="1" tint="0.34998626667073579"/>
      </right>
      <top style="dotted">
        <color theme="1" tint="0.34998626667073579"/>
      </top>
      <bottom/>
      <diagonal/>
    </border>
    <border>
      <left style="thin">
        <color theme="1" tint="0.34998626667073579"/>
      </left>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dotted">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thin">
        <color theme="1" tint="0.34998626667073579"/>
      </left>
      <right style="thin">
        <color theme="1" tint="0.34998626667073579"/>
      </right>
      <top/>
      <bottom style="dotted">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medium">
        <color indexed="64"/>
      </top>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style="thin">
        <color indexed="64"/>
      </left>
      <right/>
      <top style="hair">
        <color indexed="64"/>
      </top>
      <bottom style="thin">
        <color theme="0"/>
      </bottom>
      <diagonal/>
    </border>
    <border>
      <left/>
      <right/>
      <top style="hair">
        <color indexed="64"/>
      </top>
      <bottom style="thin">
        <color theme="0"/>
      </bottom>
      <diagonal/>
    </border>
    <border>
      <left/>
      <right style="thin">
        <color indexed="64"/>
      </right>
      <top style="hair">
        <color indexed="64"/>
      </top>
      <bottom style="thin">
        <color theme="0"/>
      </bottom>
      <diagonal/>
    </border>
    <border>
      <left style="thin">
        <color theme="0"/>
      </left>
      <right/>
      <top style="hair">
        <color theme="0"/>
      </top>
      <bottom style="thin">
        <color theme="0"/>
      </bottom>
      <diagonal/>
    </border>
    <border>
      <left/>
      <right/>
      <top style="hair">
        <color theme="0"/>
      </top>
      <bottom style="thin">
        <color theme="0"/>
      </bottom>
      <diagonal/>
    </border>
    <border>
      <left/>
      <right style="thin">
        <color theme="0"/>
      </right>
      <top style="hair">
        <color theme="0"/>
      </top>
      <bottom style="thin">
        <color theme="0"/>
      </bottom>
      <diagonal/>
    </border>
    <border>
      <left style="dashed">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double">
        <color indexed="64"/>
      </bottom>
      <diagonal/>
    </border>
  </borders>
  <cellStyleXfs count="69">
    <xf numFmtId="0" fontId="0" fillId="0" borderId="0"/>
    <xf numFmtId="9" fontId="12"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38" fontId="12"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38" fontId="12"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4" fillId="0" borderId="0">
      <alignment vertical="center"/>
    </xf>
    <xf numFmtId="0" fontId="25" fillId="0" borderId="0">
      <alignment vertical="center"/>
    </xf>
    <xf numFmtId="0" fontId="24" fillId="0" borderId="0">
      <alignment vertical="center"/>
    </xf>
    <xf numFmtId="9" fontId="11" fillId="0" borderId="0" applyFont="0" applyFill="0" applyBorder="0" applyAlignment="0" applyProtection="0">
      <alignment vertical="center"/>
    </xf>
    <xf numFmtId="0" fontId="12" fillId="0" borderId="0"/>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12" fillId="0" borderId="0"/>
    <xf numFmtId="9" fontId="12" fillId="0" borderId="0" applyFont="0" applyFill="0" applyBorder="0" applyAlignment="0" applyProtection="0">
      <alignment vertical="center"/>
    </xf>
    <xf numFmtId="0" fontId="12" fillId="0" borderId="0"/>
    <xf numFmtId="0" fontId="12" fillId="0" borderId="0"/>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12" fillId="0" borderId="0" applyFont="0" applyFill="0" applyBorder="0" applyAlignment="0" applyProtection="0"/>
    <xf numFmtId="9" fontId="24" fillId="0" borderId="0" applyFont="0" applyFill="0" applyBorder="0" applyAlignment="0" applyProtection="0">
      <alignment vertical="center"/>
    </xf>
    <xf numFmtId="9" fontId="12" fillId="0" borderId="0" applyFont="0" applyFill="0" applyBorder="0" applyAlignment="0" applyProtection="0">
      <alignment vertical="center"/>
    </xf>
    <xf numFmtId="3" fontId="25" fillId="0" borderId="0" applyFont="0" applyFill="0" applyBorder="0" applyAlignment="0" applyProtection="0">
      <alignment vertical="center"/>
    </xf>
    <xf numFmtId="38" fontId="24" fillId="0" borderId="0" applyFont="0" applyFill="0" applyBorder="0" applyAlignment="0" applyProtection="0">
      <alignment vertical="center"/>
    </xf>
    <xf numFmtId="3" fontId="25" fillId="0" borderId="0" applyFont="0" applyFill="0" applyBorder="0" applyAlignment="0" applyProtection="0">
      <alignment vertical="center"/>
    </xf>
    <xf numFmtId="0" fontId="24" fillId="0" borderId="0">
      <alignment vertical="center"/>
    </xf>
    <xf numFmtId="0" fontId="12" fillId="0" borderId="0"/>
    <xf numFmtId="0" fontId="24" fillId="0" borderId="0"/>
    <xf numFmtId="0" fontId="25" fillId="0" borderId="0">
      <alignment vertical="center"/>
    </xf>
    <xf numFmtId="0" fontId="4" fillId="0" borderId="0">
      <alignment vertical="center"/>
    </xf>
    <xf numFmtId="0" fontId="4" fillId="0" borderId="0">
      <alignment vertical="center"/>
    </xf>
    <xf numFmtId="0" fontId="52" fillId="0" borderId="0">
      <alignment vertical="center"/>
    </xf>
    <xf numFmtId="0" fontId="16" fillId="0" borderId="0"/>
    <xf numFmtId="0" fontId="3" fillId="0" borderId="0">
      <alignment vertical="center"/>
    </xf>
    <xf numFmtId="0" fontId="3" fillId="0" borderId="0">
      <alignment vertical="center"/>
    </xf>
  </cellStyleXfs>
  <cellXfs count="2541">
    <xf numFmtId="0" fontId="0" fillId="0" borderId="0" xfId="0"/>
    <xf numFmtId="0" fontId="0" fillId="0" borderId="0" xfId="0" applyProtection="1"/>
    <xf numFmtId="0" fontId="17" fillId="0" borderId="0" xfId="0" applyFont="1" applyFill="1" applyProtection="1"/>
    <xf numFmtId="0" fontId="27" fillId="0" borderId="0" xfId="0" applyFont="1" applyAlignment="1" applyProtection="1">
      <alignment vertical="top" wrapText="1"/>
    </xf>
    <xf numFmtId="49" fontId="27" fillId="0" borderId="0" xfId="0" applyNumberFormat="1" applyFont="1" applyFill="1" applyAlignment="1" applyProtection="1">
      <alignment horizontal="left" vertical="center"/>
    </xf>
    <xf numFmtId="0" fontId="28" fillId="0" borderId="0" xfId="0" applyFont="1" applyFill="1" applyBorder="1" applyAlignment="1" applyProtection="1">
      <alignment vertical="center"/>
    </xf>
    <xf numFmtId="0" fontId="29" fillId="0" borderId="0" xfId="0" applyFont="1" applyFill="1" applyAlignment="1" applyProtection="1">
      <alignment horizontal="left" vertical="center"/>
    </xf>
    <xf numFmtId="0" fontId="27" fillId="0" borderId="0" xfId="0" applyFont="1" applyFill="1" applyAlignment="1" applyProtection="1">
      <alignment horizontal="right" vertical="center"/>
    </xf>
    <xf numFmtId="0" fontId="27"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30" fillId="0" borderId="0" xfId="0" applyFont="1" applyFill="1" applyAlignment="1" applyProtection="1">
      <alignment horizontal="right" vertical="center"/>
    </xf>
    <xf numFmtId="49" fontId="27" fillId="0" borderId="0" xfId="0" applyNumberFormat="1" applyFont="1" applyFill="1" applyAlignment="1" applyProtection="1">
      <alignment horizontal="right" vertical="center"/>
    </xf>
    <xf numFmtId="0" fontId="17" fillId="0" borderId="0" xfId="0" applyFont="1" applyFill="1" applyBorder="1" applyAlignment="1" applyProtection="1">
      <alignment horizontal="center"/>
    </xf>
    <xf numFmtId="0" fontId="27" fillId="0" borderId="0" xfId="0" applyFont="1" applyFill="1" applyAlignment="1" applyProtection="1">
      <alignment vertical="center"/>
    </xf>
    <xf numFmtId="0" fontId="27" fillId="0" borderId="0" xfId="0" applyFont="1" applyAlignment="1" applyProtection="1">
      <alignment vertical="center"/>
    </xf>
    <xf numFmtId="0" fontId="19" fillId="0" borderId="0" xfId="0" applyFont="1" applyFill="1" applyAlignment="1" applyProtection="1">
      <alignment vertical="center"/>
    </xf>
    <xf numFmtId="0" fontId="28" fillId="0" borderId="0" xfId="0" applyFont="1" applyFill="1" applyAlignment="1" applyProtection="1">
      <alignment vertical="center"/>
    </xf>
    <xf numFmtId="49" fontId="27" fillId="0" borderId="0" xfId="0" applyNumberFormat="1" applyFont="1" applyFill="1" applyAlignment="1" applyProtection="1">
      <alignment vertical="center"/>
    </xf>
    <xf numFmtId="0" fontId="33" fillId="0" borderId="0" xfId="2" applyFont="1" applyFill="1" applyAlignment="1" applyProtection="1">
      <alignment vertical="center"/>
    </xf>
    <xf numFmtId="49" fontId="17" fillId="0" borderId="0" xfId="0" applyNumberFormat="1" applyFont="1" applyFill="1" applyAlignment="1" applyProtection="1">
      <alignment horizontal="righ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top"/>
    </xf>
    <xf numFmtId="38" fontId="23" fillId="0" borderId="0" xfId="13" applyFont="1" applyFill="1" applyBorder="1" applyAlignment="1" applyProtection="1">
      <alignment horizontal="center" vertical="center"/>
    </xf>
    <xf numFmtId="38" fontId="17" fillId="0" borderId="0" xfId="13" applyFont="1" applyFill="1" applyBorder="1" applyAlignment="1" applyProtection="1">
      <alignment horizontal="center" vertical="center"/>
    </xf>
    <xf numFmtId="0" fontId="17" fillId="0" borderId="0" xfId="0" applyFont="1" applyFill="1" applyBorder="1" applyProtection="1"/>
    <xf numFmtId="0" fontId="17" fillId="0" borderId="0" xfId="0" applyFont="1" applyFill="1" applyBorder="1" applyAlignment="1" applyProtection="1">
      <alignment horizontal="center" vertical="center"/>
    </xf>
    <xf numFmtId="0" fontId="26" fillId="0" borderId="0" xfId="0" applyFont="1" applyFill="1" applyProtection="1"/>
    <xf numFmtId="0" fontId="26" fillId="0" borderId="0" xfId="0" applyFont="1" applyFill="1" applyAlignment="1" applyProtection="1">
      <alignment vertical="center"/>
    </xf>
    <xf numFmtId="0" fontId="20" fillId="0" borderId="0" xfId="0" applyFont="1" applyFill="1" applyAlignment="1" applyProtection="1">
      <alignment vertical="center"/>
    </xf>
    <xf numFmtId="49" fontId="39" fillId="0" borderId="0" xfId="0" applyNumberFormat="1" applyFont="1" applyFill="1" applyAlignment="1" applyProtection="1">
      <alignment horizontal="right" vertical="center"/>
    </xf>
    <xf numFmtId="0" fontId="39" fillId="0" borderId="0" xfId="0" applyFont="1" applyFill="1" applyAlignment="1" applyProtection="1">
      <alignment horizontal="right" vertical="center"/>
    </xf>
    <xf numFmtId="0" fontId="39" fillId="0" borderId="0" xfId="0" applyFont="1" applyFill="1" applyBorder="1" applyAlignment="1" applyProtection="1">
      <alignment horizontal="center" vertical="center"/>
    </xf>
    <xf numFmtId="0" fontId="0" fillId="0" borderId="0" xfId="0" applyFont="1" applyFill="1" applyProtection="1"/>
    <xf numFmtId="0" fontId="31" fillId="0" borderId="0" xfId="0" applyFont="1" applyFill="1" applyProtection="1"/>
    <xf numFmtId="0" fontId="31" fillId="0" borderId="0" xfId="0" applyFont="1" applyFill="1" applyAlignment="1" applyProtection="1">
      <alignment vertical="center"/>
    </xf>
    <xf numFmtId="38" fontId="0" fillId="0" borderId="0" xfId="0" applyNumberFormat="1" applyFont="1" applyFill="1" applyProtection="1"/>
    <xf numFmtId="0" fontId="0" fillId="0" borderId="0" xfId="0" applyFont="1" applyAlignment="1">
      <alignment vertical="center"/>
    </xf>
    <xf numFmtId="0" fontId="44" fillId="0" borderId="0" xfId="0" applyFont="1" applyFill="1" applyAlignment="1" applyProtection="1">
      <alignment vertical="center"/>
    </xf>
    <xf numFmtId="0" fontId="45" fillId="0" borderId="0" xfId="0" applyFont="1" applyFill="1" applyAlignment="1" applyProtection="1">
      <alignment vertical="center"/>
    </xf>
    <xf numFmtId="0" fontId="42" fillId="0" borderId="0" xfId="0" applyFont="1" applyFill="1" applyAlignment="1" applyProtection="1">
      <alignment vertical="center"/>
    </xf>
    <xf numFmtId="0" fontId="16" fillId="0" borderId="0" xfId="0" applyFont="1" applyBorder="1" applyAlignment="1">
      <alignment vertical="center"/>
    </xf>
    <xf numFmtId="0" fontId="16" fillId="0" borderId="15" xfId="0" applyFont="1" applyBorder="1" applyAlignment="1">
      <alignment horizontal="center" vertical="center"/>
    </xf>
    <xf numFmtId="0" fontId="0" fillId="0" borderId="57" xfId="0" applyFont="1" applyBorder="1" applyAlignment="1">
      <alignment vertical="center"/>
    </xf>
    <xf numFmtId="0" fontId="0" fillId="0" borderId="57" xfId="0" applyFont="1" applyBorder="1" applyAlignment="1">
      <alignment horizontal="center" vertical="center"/>
    </xf>
    <xf numFmtId="177" fontId="0" fillId="0" borderId="57" xfId="0" applyNumberFormat="1" applyFont="1" applyBorder="1" applyAlignment="1">
      <alignment vertical="center"/>
    </xf>
    <xf numFmtId="177" fontId="0" fillId="0" borderId="57" xfId="0" applyNumberFormat="1" applyFont="1" applyBorder="1" applyAlignment="1">
      <alignment horizontal="center" vertical="center"/>
    </xf>
    <xf numFmtId="177" fontId="0" fillId="0" borderId="57" xfId="0" applyNumberFormat="1" applyFont="1" applyFill="1" applyBorder="1" applyAlignment="1">
      <alignment vertical="center"/>
    </xf>
    <xf numFmtId="177" fontId="0" fillId="0" borderId="57" xfId="0" applyNumberFormat="1" applyFont="1" applyFill="1" applyBorder="1" applyAlignment="1">
      <alignment horizontal="center" vertical="center"/>
    </xf>
    <xf numFmtId="0" fontId="0" fillId="0" borderId="0" xfId="0" applyFont="1" applyAlignment="1">
      <alignment horizontal="center" vertical="center"/>
    </xf>
    <xf numFmtId="0" fontId="0" fillId="0" borderId="63" xfId="0" applyFont="1" applyBorder="1" applyAlignment="1">
      <alignment vertical="center"/>
    </xf>
    <xf numFmtId="0" fontId="16" fillId="0" borderId="48" xfId="0" applyFont="1" applyBorder="1" applyAlignment="1">
      <alignment vertical="center"/>
    </xf>
    <xf numFmtId="0" fontId="16" fillId="0" borderId="65" xfId="0" applyFont="1" applyBorder="1" applyAlignment="1">
      <alignment vertical="center"/>
    </xf>
    <xf numFmtId="0" fontId="0" fillId="0" borderId="0" xfId="0" applyFont="1" applyBorder="1" applyAlignment="1">
      <alignment horizontal="center" vertical="center"/>
    </xf>
    <xf numFmtId="0" fontId="16" fillId="0" borderId="66" xfId="0" applyFont="1" applyBorder="1" applyAlignment="1">
      <alignment horizontal="center" vertical="center"/>
    </xf>
    <xf numFmtId="0" fontId="16" fillId="0" borderId="64" xfId="0" applyFont="1" applyBorder="1" applyAlignment="1">
      <alignment vertical="center"/>
    </xf>
    <xf numFmtId="0" fontId="16" fillId="0" borderId="67" xfId="0" applyFont="1" applyBorder="1" applyAlignment="1">
      <alignment vertical="center"/>
    </xf>
    <xf numFmtId="177" fontId="16" fillId="4" borderId="2" xfId="0" applyNumberFormat="1" applyFont="1" applyFill="1" applyBorder="1" applyAlignment="1">
      <alignment horizontal="center" vertical="center" shrinkToFit="1"/>
    </xf>
    <xf numFmtId="177" fontId="16" fillId="5" borderId="2" xfId="0" applyNumberFormat="1" applyFont="1" applyFill="1" applyBorder="1" applyAlignment="1">
      <alignment horizontal="center" vertical="center" shrinkToFit="1"/>
    </xf>
    <xf numFmtId="177" fontId="16" fillId="0" borderId="2" xfId="0" applyNumberFormat="1" applyFont="1" applyFill="1" applyBorder="1" applyAlignment="1">
      <alignment horizontal="center" vertical="center" shrinkToFit="1"/>
    </xf>
    <xf numFmtId="177" fontId="16" fillId="0" borderId="47" xfId="0" applyNumberFormat="1" applyFont="1" applyFill="1" applyBorder="1" applyAlignment="1">
      <alignment horizontal="center" vertical="center" shrinkToFit="1"/>
    </xf>
    <xf numFmtId="0" fontId="0" fillId="0" borderId="0" xfId="0" applyFont="1" applyBorder="1" applyAlignment="1">
      <alignment vertical="center"/>
    </xf>
    <xf numFmtId="0" fontId="16" fillId="0" borderId="14" xfId="0" applyFont="1" applyBorder="1" applyAlignment="1">
      <alignment horizontal="center" vertical="center" shrinkToFit="1"/>
    </xf>
    <xf numFmtId="0" fontId="16" fillId="0" borderId="15" xfId="0" applyFont="1" applyFill="1" applyBorder="1" applyAlignment="1">
      <alignment horizontal="left" vertical="center"/>
    </xf>
    <xf numFmtId="0" fontId="16" fillId="0" borderId="12" xfId="0" applyFont="1" applyFill="1" applyBorder="1" applyAlignment="1">
      <alignment horizontal="left" vertical="center"/>
    </xf>
    <xf numFmtId="178" fontId="16" fillId="0" borderId="17" xfId="0" applyNumberFormat="1" applyFont="1" applyFill="1" applyBorder="1" applyAlignment="1">
      <alignment horizontal="center" vertical="center"/>
    </xf>
    <xf numFmtId="177" fontId="16" fillId="0" borderId="12" xfId="0" applyNumberFormat="1" applyFont="1" applyBorder="1" applyAlignment="1">
      <alignment vertical="center"/>
    </xf>
    <xf numFmtId="177" fontId="16" fillId="4" borderId="3" xfId="0" applyNumberFormat="1" applyFont="1" applyFill="1" applyBorder="1" applyAlignment="1">
      <alignment vertical="center"/>
    </xf>
    <xf numFmtId="177" fontId="16" fillId="5" borderId="3" xfId="0" applyNumberFormat="1" applyFont="1" applyFill="1" applyBorder="1" applyAlignment="1">
      <alignment vertical="center"/>
    </xf>
    <xf numFmtId="177" fontId="16" fillId="0" borderId="3" xfId="0" applyNumberFormat="1" applyFont="1" applyFill="1" applyBorder="1" applyAlignment="1">
      <alignment vertical="center"/>
    </xf>
    <xf numFmtId="177" fontId="16" fillId="0" borderId="17" xfId="0" applyNumberFormat="1" applyFont="1" applyFill="1" applyBorder="1" applyAlignment="1">
      <alignment vertical="center"/>
    </xf>
    <xf numFmtId="0" fontId="16" fillId="0" borderId="62" xfId="0" applyFont="1" applyBorder="1" applyAlignment="1">
      <alignment horizontal="center" vertical="center" shrinkToFit="1"/>
    </xf>
    <xf numFmtId="0" fontId="43" fillId="0" borderId="51" xfId="0" applyFont="1" applyFill="1" applyBorder="1" applyAlignment="1">
      <alignment horizontal="left" vertical="center"/>
    </xf>
    <xf numFmtId="0" fontId="43" fillId="0" borderId="50" xfId="0" applyFont="1" applyFill="1" applyBorder="1" applyAlignment="1">
      <alignment horizontal="left" vertical="center"/>
    </xf>
    <xf numFmtId="178" fontId="16" fillId="0" borderId="52" xfId="0" applyNumberFormat="1" applyFont="1" applyFill="1" applyBorder="1" applyAlignment="1">
      <alignment horizontal="center" vertical="center"/>
    </xf>
    <xf numFmtId="177" fontId="16" fillId="0" borderId="50" xfId="0" applyNumberFormat="1" applyFont="1" applyFill="1" applyBorder="1" applyAlignment="1">
      <alignment vertical="center"/>
    </xf>
    <xf numFmtId="177" fontId="43" fillId="4" borderId="32" xfId="0" applyNumberFormat="1" applyFont="1" applyFill="1" applyBorder="1" applyAlignment="1">
      <alignment vertical="center"/>
    </xf>
    <xf numFmtId="177" fontId="43" fillId="5" borderId="32" xfId="0" applyNumberFormat="1" applyFont="1" applyFill="1" applyBorder="1" applyAlignment="1">
      <alignment vertical="center"/>
    </xf>
    <xf numFmtId="177" fontId="43" fillId="0" borderId="32" xfId="0" applyNumberFormat="1" applyFont="1" applyFill="1" applyBorder="1" applyAlignment="1">
      <alignment vertical="center"/>
    </xf>
    <xf numFmtId="177" fontId="43" fillId="0" borderId="52" xfId="0" applyNumberFormat="1" applyFont="1" applyFill="1" applyBorder="1" applyAlignment="1">
      <alignment vertical="center"/>
    </xf>
    <xf numFmtId="0" fontId="16" fillId="0" borderId="13" xfId="0" applyFont="1" applyBorder="1" applyAlignment="1">
      <alignment horizontal="center" vertical="center" shrinkToFit="1"/>
    </xf>
    <xf numFmtId="0" fontId="43" fillId="0" borderId="18" xfId="0" applyFont="1" applyFill="1" applyBorder="1" applyAlignment="1">
      <alignment horizontal="right" vertical="center"/>
    </xf>
    <xf numFmtId="0" fontId="43" fillId="0" borderId="6" xfId="0" applyFont="1" applyFill="1" applyBorder="1" applyAlignment="1">
      <alignment horizontal="right" vertical="center"/>
    </xf>
    <xf numFmtId="178" fontId="16" fillId="0" borderId="23" xfId="0" applyNumberFormat="1" applyFont="1" applyFill="1" applyBorder="1" applyAlignment="1">
      <alignment horizontal="center" vertical="center"/>
    </xf>
    <xf numFmtId="177" fontId="16" fillId="0" borderId="6" xfId="0" applyNumberFormat="1" applyFont="1" applyFill="1" applyBorder="1" applyAlignment="1">
      <alignment vertical="center"/>
    </xf>
    <xf numFmtId="177" fontId="16" fillId="4" borderId="4" xfId="0" applyNumberFormat="1" applyFont="1" applyFill="1" applyBorder="1" applyAlignment="1">
      <alignment vertical="center"/>
    </xf>
    <xf numFmtId="177" fontId="43" fillId="4" borderId="4" xfId="0" applyNumberFormat="1" applyFont="1" applyFill="1" applyBorder="1" applyAlignment="1">
      <alignment vertical="center"/>
    </xf>
    <xf numFmtId="177" fontId="16" fillId="5" borderId="4" xfId="0" applyNumberFormat="1" applyFont="1" applyFill="1" applyBorder="1" applyAlignment="1">
      <alignment vertical="center"/>
    </xf>
    <xf numFmtId="177" fontId="43" fillId="5" borderId="4" xfId="0" applyNumberFormat="1" applyFont="1" applyFill="1" applyBorder="1" applyAlignment="1">
      <alignment vertical="center"/>
    </xf>
    <xf numFmtId="177" fontId="16" fillId="0" borderId="4" xfId="0" applyNumberFormat="1" applyFont="1" applyFill="1" applyBorder="1" applyAlignment="1">
      <alignment vertical="center"/>
    </xf>
    <xf numFmtId="177" fontId="43" fillId="0" borderId="23" xfId="0" applyNumberFormat="1" applyFont="1" applyFill="1" applyBorder="1" applyAlignment="1">
      <alignment vertical="center"/>
    </xf>
    <xf numFmtId="177" fontId="16" fillId="4" borderId="32" xfId="0" applyNumberFormat="1" applyFont="1" applyFill="1" applyBorder="1" applyAlignment="1">
      <alignment vertical="center"/>
    </xf>
    <xf numFmtId="177" fontId="16" fillId="5" borderId="32" xfId="0" applyNumberFormat="1" applyFont="1" applyFill="1" applyBorder="1" applyAlignment="1">
      <alignment vertical="center"/>
    </xf>
    <xf numFmtId="177" fontId="16" fillId="0" borderId="32" xfId="0" applyNumberFormat="1" applyFont="1" applyFill="1" applyBorder="1" applyAlignment="1">
      <alignment vertical="center"/>
    </xf>
    <xf numFmtId="177" fontId="16" fillId="0" borderId="52" xfId="0" applyNumberFormat="1" applyFont="1" applyFill="1" applyBorder="1" applyAlignment="1">
      <alignment vertical="center"/>
    </xf>
    <xf numFmtId="178" fontId="16" fillId="0" borderId="16" xfId="0" applyNumberFormat="1" applyFont="1" applyFill="1" applyBorder="1" applyAlignment="1">
      <alignment horizontal="center" vertical="center"/>
    </xf>
    <xf numFmtId="177" fontId="16" fillId="0" borderId="9" xfId="0" applyNumberFormat="1" applyFont="1" applyFill="1" applyBorder="1" applyAlignment="1">
      <alignment vertical="center"/>
    </xf>
    <xf numFmtId="177" fontId="16" fillId="4" borderId="7" xfId="0" applyNumberFormat="1" applyFont="1" applyFill="1" applyBorder="1" applyAlignment="1">
      <alignment vertical="center"/>
    </xf>
    <xf numFmtId="177" fontId="16" fillId="5" borderId="7" xfId="0" applyNumberFormat="1" applyFont="1" applyFill="1" applyBorder="1" applyAlignment="1">
      <alignment vertical="center"/>
    </xf>
    <xf numFmtId="177" fontId="16" fillId="0" borderId="7" xfId="0" applyNumberFormat="1" applyFont="1" applyFill="1" applyBorder="1" applyAlignment="1">
      <alignment vertical="center"/>
    </xf>
    <xf numFmtId="177" fontId="16" fillId="0" borderId="16" xfId="0" applyNumberFormat="1" applyFont="1" applyFill="1" applyBorder="1" applyAlignment="1">
      <alignment vertical="center"/>
    </xf>
    <xf numFmtId="0" fontId="0" fillId="0" borderId="0" xfId="0" applyFont="1" applyBorder="1" applyAlignment="1">
      <alignment vertical="center" wrapText="1"/>
    </xf>
    <xf numFmtId="0" fontId="16" fillId="0" borderId="20" xfId="0" applyFont="1" applyFill="1" applyBorder="1" applyAlignment="1">
      <alignment horizontal="right" vertical="center"/>
    </xf>
    <xf numFmtId="0" fontId="16" fillId="0" borderId="9" xfId="0" applyFont="1" applyFill="1" applyBorder="1" applyAlignment="1">
      <alignment horizontal="left" vertical="center"/>
    </xf>
    <xf numFmtId="177" fontId="43" fillId="4" borderId="7" xfId="0" applyNumberFormat="1" applyFont="1" applyFill="1" applyBorder="1" applyAlignment="1">
      <alignment vertical="center"/>
    </xf>
    <xf numFmtId="177" fontId="43" fillId="5" borderId="7" xfId="0" applyNumberFormat="1" applyFont="1" applyFill="1" applyBorder="1" applyAlignment="1">
      <alignment vertical="center"/>
    </xf>
    <xf numFmtId="177" fontId="43" fillId="0" borderId="7" xfId="0" applyNumberFormat="1" applyFont="1" applyFill="1" applyBorder="1" applyAlignment="1">
      <alignment vertical="center"/>
    </xf>
    <xf numFmtId="177" fontId="43" fillId="0" borderId="16" xfId="0" applyNumberFormat="1" applyFont="1" applyFill="1" applyBorder="1" applyAlignment="1">
      <alignment vertical="center"/>
    </xf>
    <xf numFmtId="0" fontId="0" fillId="0" borderId="0" xfId="0" applyFont="1" applyFill="1" applyBorder="1" applyAlignment="1">
      <alignment vertical="center"/>
    </xf>
    <xf numFmtId="0" fontId="16" fillId="0" borderId="19" xfId="0" applyFont="1" applyFill="1" applyBorder="1" applyAlignment="1">
      <alignment horizontal="left" vertical="center"/>
    </xf>
    <xf numFmtId="0" fontId="16" fillId="0" borderId="6" xfId="0" applyFont="1" applyFill="1" applyBorder="1" applyAlignment="1">
      <alignment horizontal="left" vertical="center"/>
    </xf>
    <xf numFmtId="177" fontId="16" fillId="0" borderId="23" xfId="0" applyNumberFormat="1" applyFont="1" applyFill="1" applyBorder="1" applyAlignment="1">
      <alignment vertical="center"/>
    </xf>
    <xf numFmtId="0" fontId="43" fillId="0" borderId="49" xfId="0" applyFont="1" applyFill="1" applyBorder="1" applyAlignment="1">
      <alignment horizontal="right" vertical="center"/>
    </xf>
    <xf numFmtId="178" fontId="43" fillId="0" borderId="52" xfId="0" applyNumberFormat="1" applyFont="1" applyFill="1" applyBorder="1" applyAlignment="1">
      <alignment horizontal="center" vertical="center"/>
    </xf>
    <xf numFmtId="177" fontId="43" fillId="0" borderId="50" xfId="0" applyNumberFormat="1" applyFont="1" applyFill="1" applyBorder="1" applyAlignment="1">
      <alignment vertical="center"/>
    </xf>
    <xf numFmtId="178" fontId="43" fillId="0" borderId="23" xfId="0" applyNumberFormat="1" applyFont="1" applyFill="1" applyBorder="1" applyAlignment="1">
      <alignment horizontal="center" vertical="center"/>
    </xf>
    <xf numFmtId="177" fontId="43" fillId="0" borderId="6" xfId="0" applyNumberFormat="1" applyFont="1" applyFill="1" applyBorder="1" applyAlignment="1">
      <alignment vertical="center"/>
    </xf>
    <xf numFmtId="177" fontId="43" fillId="0" borderId="4" xfId="0" applyNumberFormat="1" applyFont="1" applyFill="1" applyBorder="1" applyAlignment="1">
      <alignment vertical="center"/>
    </xf>
    <xf numFmtId="177" fontId="43" fillId="0" borderId="9" xfId="0" applyNumberFormat="1" applyFont="1" applyFill="1" applyBorder="1" applyAlignment="1">
      <alignment vertical="center"/>
    </xf>
    <xf numFmtId="5" fontId="0" fillId="0" borderId="0" xfId="0" applyNumberFormat="1" applyFont="1" applyBorder="1" applyAlignment="1">
      <alignment vertical="center" wrapText="1"/>
    </xf>
    <xf numFmtId="0" fontId="43" fillId="0" borderId="29" xfId="0" applyFont="1" applyFill="1" applyBorder="1" applyAlignment="1">
      <alignment horizontal="right" vertical="center"/>
    </xf>
    <xf numFmtId="0" fontId="43" fillId="0" borderId="9" xfId="0" applyFont="1" applyFill="1" applyBorder="1" applyAlignment="1">
      <alignment horizontal="left" vertical="center"/>
    </xf>
    <xf numFmtId="178" fontId="43" fillId="0" borderId="16" xfId="0" applyNumberFormat="1" applyFont="1" applyFill="1" applyBorder="1" applyAlignment="1">
      <alignment horizontal="center" vertical="center"/>
    </xf>
    <xf numFmtId="0" fontId="16" fillId="0" borderId="68" xfId="0" applyFont="1" applyBorder="1" applyAlignment="1">
      <alignment horizontal="center" vertical="center" shrinkToFit="1"/>
    </xf>
    <xf numFmtId="0" fontId="16" fillId="0" borderId="69" xfId="0" applyFont="1" applyFill="1" applyBorder="1" applyAlignment="1">
      <alignment vertical="center"/>
    </xf>
    <xf numFmtId="0" fontId="43" fillId="0" borderId="70" xfId="0" applyFont="1" applyFill="1" applyBorder="1" applyAlignment="1">
      <alignment horizontal="left" vertical="center"/>
    </xf>
    <xf numFmtId="178" fontId="43" fillId="0" borderId="71" xfId="0" applyNumberFormat="1" applyFont="1" applyFill="1" applyBorder="1" applyAlignment="1">
      <alignment horizontal="center" vertical="center"/>
    </xf>
    <xf numFmtId="177" fontId="43" fillId="0" borderId="70" xfId="0" applyNumberFormat="1" applyFont="1" applyFill="1" applyBorder="1" applyAlignment="1">
      <alignment vertical="center"/>
    </xf>
    <xf numFmtId="177" fontId="43" fillId="4" borderId="72" xfId="0" applyNumberFormat="1" applyFont="1" applyFill="1" applyBorder="1" applyAlignment="1">
      <alignment vertical="center"/>
    </xf>
    <xf numFmtId="177" fontId="43" fillId="5" borderId="72" xfId="0" applyNumberFormat="1" applyFont="1" applyFill="1" applyBorder="1" applyAlignment="1">
      <alignment vertical="center"/>
    </xf>
    <xf numFmtId="177" fontId="43" fillId="0" borderId="72" xfId="0" applyNumberFormat="1" applyFont="1" applyFill="1" applyBorder="1" applyAlignment="1">
      <alignment vertical="center"/>
    </xf>
    <xf numFmtId="177" fontId="43" fillId="0" borderId="71" xfId="0" applyNumberFormat="1" applyFont="1" applyFill="1" applyBorder="1" applyAlignment="1">
      <alignment vertical="center"/>
    </xf>
    <xf numFmtId="0" fontId="16" fillId="0" borderId="0" xfId="0" applyFont="1" applyBorder="1" applyAlignment="1">
      <alignment horizontal="center" vertical="center" shrinkToFit="1"/>
    </xf>
    <xf numFmtId="178"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177" fontId="16" fillId="0" borderId="0" xfId="0" applyNumberFormat="1" applyFont="1" applyFill="1" applyBorder="1" applyAlignment="1">
      <alignment vertical="center"/>
    </xf>
    <xf numFmtId="0" fontId="16" fillId="6" borderId="61" xfId="0" applyFont="1" applyFill="1" applyBorder="1" applyAlignment="1">
      <alignment horizontal="center" vertical="center" shrinkToFit="1"/>
    </xf>
    <xf numFmtId="0" fontId="43" fillId="6" borderId="41" xfId="0" applyFont="1" applyFill="1" applyBorder="1" applyAlignment="1">
      <alignment horizontal="left" vertical="center"/>
    </xf>
    <xf numFmtId="0" fontId="43" fillId="6" borderId="40" xfId="0" applyFont="1" applyFill="1" applyBorder="1" applyAlignment="1">
      <alignment horizontal="left" vertical="center"/>
    </xf>
    <xf numFmtId="178" fontId="16" fillId="6" borderId="58" xfId="0" applyNumberFormat="1" applyFont="1" applyFill="1" applyBorder="1" applyAlignment="1">
      <alignment horizontal="center" vertical="center"/>
    </xf>
    <xf numFmtId="177" fontId="16" fillId="6" borderId="40" xfId="0" applyNumberFormat="1" applyFont="1" applyFill="1" applyBorder="1" applyAlignment="1">
      <alignment vertical="center"/>
    </xf>
    <xf numFmtId="177" fontId="16" fillId="6" borderId="34" xfId="0" applyNumberFormat="1" applyFont="1" applyFill="1" applyBorder="1" applyAlignment="1">
      <alignment vertical="center"/>
    </xf>
    <xf numFmtId="177" fontId="16" fillId="6" borderId="58" xfId="0" applyNumberFormat="1" applyFont="1" applyFill="1" applyBorder="1" applyAlignment="1">
      <alignment vertical="center"/>
    </xf>
    <xf numFmtId="0" fontId="16" fillId="6" borderId="31" xfId="0" applyFont="1" applyFill="1" applyBorder="1" applyAlignment="1">
      <alignment horizontal="center" vertical="center" shrinkToFit="1"/>
    </xf>
    <xf numFmtId="178" fontId="16" fillId="6" borderId="16" xfId="0" applyNumberFormat="1" applyFont="1" applyFill="1" applyBorder="1" applyAlignment="1">
      <alignment horizontal="center" vertical="center"/>
    </xf>
    <xf numFmtId="177" fontId="16" fillId="6" borderId="9" xfId="0" applyNumberFormat="1" applyFont="1" applyFill="1" applyBorder="1" applyAlignment="1">
      <alignment vertical="center"/>
    </xf>
    <xf numFmtId="177" fontId="16" fillId="6" borderId="7" xfId="0" applyNumberFormat="1" applyFont="1" applyFill="1" applyBorder="1" applyAlignment="1">
      <alignment vertical="center"/>
    </xf>
    <xf numFmtId="177" fontId="16" fillId="6" borderId="16" xfId="0" applyNumberFormat="1" applyFont="1" applyFill="1" applyBorder="1" applyAlignment="1">
      <alignment vertical="center"/>
    </xf>
    <xf numFmtId="6" fontId="0" fillId="0" borderId="0" xfId="0" applyNumberFormat="1" applyFont="1" applyBorder="1" applyAlignment="1">
      <alignment vertical="center" wrapText="1"/>
    </xf>
    <xf numFmtId="0" fontId="16" fillId="6" borderId="29" xfId="0" applyFont="1" applyFill="1" applyBorder="1" applyAlignment="1">
      <alignment horizontal="right" vertical="center"/>
    </xf>
    <xf numFmtId="0" fontId="16" fillId="6" borderId="9" xfId="0" applyFont="1" applyFill="1" applyBorder="1" applyAlignment="1">
      <alignment horizontal="left" vertical="center"/>
    </xf>
    <xf numFmtId="177" fontId="43" fillId="6" borderId="7" xfId="0" applyNumberFormat="1" applyFont="1" applyFill="1" applyBorder="1" applyAlignment="1">
      <alignment vertical="center"/>
    </xf>
    <xf numFmtId="177" fontId="43" fillId="6" borderId="16" xfId="0" applyNumberFormat="1" applyFont="1" applyFill="1" applyBorder="1" applyAlignment="1">
      <alignment vertical="center"/>
    </xf>
    <xf numFmtId="0" fontId="16" fillId="6" borderId="13" xfId="0" applyFont="1" applyFill="1" applyBorder="1" applyAlignment="1">
      <alignment horizontal="center" vertical="center" shrinkToFit="1"/>
    </xf>
    <xf numFmtId="0" fontId="16" fillId="6" borderId="18" xfId="0" applyFont="1" applyFill="1" applyBorder="1" applyAlignment="1">
      <alignment horizontal="left" vertical="center"/>
    </xf>
    <xf numFmtId="0" fontId="16" fillId="6" borderId="6" xfId="0" applyFont="1" applyFill="1" applyBorder="1" applyAlignment="1">
      <alignment horizontal="left" vertical="center"/>
    </xf>
    <xf numFmtId="178" fontId="16" fillId="6" borderId="23" xfId="0" applyNumberFormat="1" applyFont="1" applyFill="1" applyBorder="1" applyAlignment="1">
      <alignment horizontal="center" vertical="center"/>
    </xf>
    <xf numFmtId="177" fontId="16" fillId="6" borderId="6" xfId="0" applyNumberFormat="1" applyFont="1" applyFill="1" applyBorder="1" applyAlignment="1">
      <alignment vertical="center"/>
    </xf>
    <xf numFmtId="177" fontId="16" fillId="6" borderId="4" xfId="0" applyNumberFormat="1" applyFont="1" applyFill="1" applyBorder="1" applyAlignment="1">
      <alignment vertical="center"/>
    </xf>
    <xf numFmtId="177" fontId="16" fillId="6" borderId="23" xfId="0" applyNumberFormat="1" applyFont="1" applyFill="1" applyBorder="1" applyAlignment="1">
      <alignment vertical="center"/>
    </xf>
    <xf numFmtId="0" fontId="16" fillId="6" borderId="68" xfId="0" applyFont="1" applyFill="1" applyBorder="1" applyAlignment="1">
      <alignment horizontal="center" vertical="center" shrinkToFit="1"/>
    </xf>
    <xf numFmtId="0" fontId="43" fillId="6" borderId="69" xfId="0" applyFont="1" applyFill="1" applyBorder="1" applyAlignment="1">
      <alignment horizontal="right" vertical="center"/>
    </xf>
    <xf numFmtId="0" fontId="43" fillId="6" borderId="70" xfId="0" applyFont="1" applyFill="1" applyBorder="1" applyAlignment="1">
      <alignment horizontal="left" vertical="center"/>
    </xf>
    <xf numFmtId="178" fontId="43" fillId="6" borderId="71" xfId="0" applyNumberFormat="1" applyFont="1" applyFill="1" applyBorder="1" applyAlignment="1">
      <alignment horizontal="center" vertical="center"/>
    </xf>
    <xf numFmtId="177" fontId="43" fillId="6" borderId="70" xfId="0" applyNumberFormat="1" applyFont="1" applyFill="1" applyBorder="1" applyAlignment="1">
      <alignment vertical="center"/>
    </xf>
    <xf numFmtId="177" fontId="43" fillId="6" borderId="72" xfId="0" applyNumberFormat="1" applyFont="1" applyFill="1" applyBorder="1" applyAlignment="1">
      <alignment vertical="center"/>
    </xf>
    <xf numFmtId="177" fontId="43" fillId="6" borderId="71" xfId="0" applyNumberFormat="1" applyFont="1" applyFill="1" applyBorder="1" applyAlignment="1">
      <alignment vertical="center"/>
    </xf>
    <xf numFmtId="0" fontId="0" fillId="0" borderId="0" xfId="0" applyFont="1" applyAlignment="1">
      <alignment vertical="center" shrinkToFit="1"/>
    </xf>
    <xf numFmtId="177" fontId="0" fillId="0" borderId="0" xfId="0" applyNumberFormat="1" applyFont="1" applyAlignment="1">
      <alignment vertical="center"/>
    </xf>
    <xf numFmtId="177" fontId="0" fillId="0" borderId="0" xfId="0" applyNumberFormat="1" applyFont="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Alignment="1">
      <alignment horizontal="center" vertical="center"/>
    </xf>
    <xf numFmtId="0" fontId="16" fillId="0" borderId="0" xfId="0" applyFont="1" applyFill="1" applyBorder="1" applyAlignment="1">
      <alignment horizontal="center" vertical="center" shrinkToFit="1"/>
    </xf>
    <xf numFmtId="0" fontId="16" fillId="0" borderId="0" xfId="0" applyFont="1" applyFill="1" applyBorder="1" applyAlignment="1">
      <alignment horizontal="right" vertical="center"/>
    </xf>
    <xf numFmtId="0" fontId="16" fillId="0" borderId="0" xfId="0" applyFont="1" applyFill="1" applyBorder="1" applyAlignment="1">
      <alignment horizontal="left" vertical="center"/>
    </xf>
    <xf numFmtId="178" fontId="16" fillId="0" borderId="0" xfId="0" applyNumberFormat="1" applyFont="1" applyFill="1" applyBorder="1" applyAlignment="1">
      <alignment horizontal="center" vertical="center"/>
    </xf>
    <xf numFmtId="177" fontId="16" fillId="4" borderId="0" xfId="0" applyNumberFormat="1" applyFont="1" applyFill="1" applyBorder="1" applyAlignment="1">
      <alignment vertical="center"/>
    </xf>
    <xf numFmtId="177" fontId="43" fillId="4" borderId="0" xfId="0" applyNumberFormat="1" applyFont="1" applyFill="1" applyBorder="1" applyAlignment="1">
      <alignment vertical="center"/>
    </xf>
    <xf numFmtId="177" fontId="16" fillId="5" borderId="0" xfId="0" applyNumberFormat="1" applyFont="1" applyFill="1" applyBorder="1" applyAlignment="1">
      <alignment vertical="center"/>
    </xf>
    <xf numFmtId="177" fontId="43" fillId="5" borderId="0" xfId="0" applyNumberFormat="1" applyFont="1" applyFill="1" applyBorder="1" applyAlignment="1">
      <alignment vertical="center"/>
    </xf>
    <xf numFmtId="177" fontId="43" fillId="0" borderId="0" xfId="0" applyNumberFormat="1" applyFont="1" applyFill="1" applyBorder="1" applyAlignment="1">
      <alignment vertical="center"/>
    </xf>
    <xf numFmtId="0" fontId="47" fillId="0" borderId="0" xfId="0" applyFont="1" applyAlignment="1">
      <alignment horizontal="center" vertical="center" wrapText="1"/>
    </xf>
    <xf numFmtId="0" fontId="47" fillId="0" borderId="57" xfId="0" applyFont="1" applyBorder="1" applyAlignment="1">
      <alignment horizontal="center" vertical="center" wrapText="1"/>
    </xf>
    <xf numFmtId="0" fontId="16" fillId="0" borderId="4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1" xfId="0" applyFont="1" applyBorder="1" applyAlignment="1">
      <alignment vertical="center" wrapText="1"/>
    </xf>
    <xf numFmtId="0" fontId="16" fillId="0" borderId="63" xfId="0" applyFont="1" applyBorder="1" applyAlignment="1">
      <alignment vertical="center" wrapText="1"/>
    </xf>
    <xf numFmtId="0" fontId="16" fillId="0" borderId="33" xfId="0" applyFont="1" applyFill="1" applyBorder="1" applyAlignment="1">
      <alignment vertical="center" wrapText="1"/>
    </xf>
    <xf numFmtId="0" fontId="16" fillId="0" borderId="5" xfId="0" applyFont="1" applyFill="1" applyBorder="1" applyAlignment="1">
      <alignment vertical="center" wrapText="1"/>
    </xf>
    <xf numFmtId="0" fontId="16" fillId="0" borderId="8" xfId="0" applyFont="1" applyFill="1" applyBorder="1" applyAlignment="1">
      <alignment vertical="center" wrapText="1"/>
    </xf>
    <xf numFmtId="5" fontId="16" fillId="0" borderId="33" xfId="0" applyNumberFormat="1" applyFont="1" applyFill="1" applyBorder="1" applyAlignment="1">
      <alignment vertical="center" wrapText="1"/>
    </xf>
    <xf numFmtId="5" fontId="16" fillId="0" borderId="8" xfId="0" applyNumberFormat="1" applyFont="1" applyFill="1" applyBorder="1" applyAlignment="1">
      <alignment vertical="center" wrapText="1"/>
    </xf>
    <xf numFmtId="0" fontId="16" fillId="0" borderId="73" xfId="0" applyFont="1" applyFill="1" applyBorder="1" applyAlignment="1">
      <alignment vertical="center" wrapText="1"/>
    </xf>
    <xf numFmtId="0" fontId="16" fillId="0" borderId="0" xfId="0" applyFont="1" applyBorder="1" applyAlignment="1">
      <alignment vertical="center" wrapText="1"/>
    </xf>
    <xf numFmtId="0" fontId="16" fillId="6" borderId="42" xfId="0" applyFont="1" applyFill="1" applyBorder="1" applyAlignment="1">
      <alignment vertical="center" wrapText="1"/>
    </xf>
    <xf numFmtId="0" fontId="16" fillId="6" borderId="8" xfId="0" applyFont="1" applyFill="1" applyBorder="1" applyAlignment="1">
      <alignment vertical="center" wrapText="1"/>
    </xf>
    <xf numFmtId="0" fontId="16" fillId="6" borderId="5" xfId="0" applyFont="1" applyFill="1" applyBorder="1" applyAlignment="1">
      <alignment vertical="center" wrapText="1"/>
    </xf>
    <xf numFmtId="0" fontId="16" fillId="6" borderId="73" xfId="0" applyFont="1" applyFill="1" applyBorder="1" applyAlignment="1">
      <alignment vertical="center" wrapText="1"/>
    </xf>
    <xf numFmtId="0" fontId="48" fillId="0" borderId="0" xfId="0" applyFont="1" applyFill="1" applyBorder="1" applyAlignment="1">
      <alignment vertical="center" wrapText="1"/>
    </xf>
    <xf numFmtId="0" fontId="16" fillId="0" borderId="29" xfId="0" applyFont="1" applyFill="1" applyBorder="1" applyAlignment="1" applyProtection="1">
      <alignment vertical="center"/>
      <protection locked="0"/>
    </xf>
    <xf numFmtId="177" fontId="16" fillId="0" borderId="9" xfId="0" applyNumberFormat="1" applyFont="1" applyFill="1" applyBorder="1" applyAlignment="1" applyProtection="1">
      <alignment vertical="center"/>
      <protection locked="0"/>
    </xf>
    <xf numFmtId="0" fontId="16" fillId="0" borderId="8" xfId="0" applyFont="1" applyFill="1" applyBorder="1" applyAlignment="1" applyProtection="1">
      <alignment vertical="center" wrapText="1"/>
      <protection locked="0"/>
    </xf>
    <xf numFmtId="177" fontId="43" fillId="0" borderId="9" xfId="0" applyNumberFormat="1" applyFont="1" applyFill="1" applyBorder="1" applyAlignment="1" applyProtection="1">
      <alignment vertical="center"/>
      <protection locked="0"/>
    </xf>
    <xf numFmtId="0" fontId="16" fillId="0" borderId="31" xfId="0" applyFont="1" applyBorder="1" applyAlignment="1" applyProtection="1">
      <alignment horizontal="center" vertical="center" shrinkToFit="1"/>
      <protection locked="0"/>
    </xf>
    <xf numFmtId="0" fontId="16" fillId="6" borderId="31" xfId="0" applyFont="1" applyFill="1" applyBorder="1" applyAlignment="1" applyProtection="1">
      <alignment horizontal="center" vertical="center" shrinkToFit="1"/>
      <protection locked="0"/>
    </xf>
    <xf numFmtId="0" fontId="16" fillId="6" borderId="29" xfId="0" applyFont="1" applyFill="1" applyBorder="1" applyAlignment="1" applyProtection="1">
      <alignment vertical="center"/>
      <protection locked="0"/>
    </xf>
    <xf numFmtId="177" fontId="16" fillId="6" borderId="9" xfId="0" applyNumberFormat="1" applyFont="1" applyFill="1" applyBorder="1" applyAlignment="1" applyProtection="1">
      <alignment vertical="center"/>
      <protection locked="0"/>
    </xf>
    <xf numFmtId="0" fontId="16" fillId="6" borderId="8" xfId="0" applyFont="1" applyFill="1" applyBorder="1" applyAlignment="1" applyProtection="1">
      <alignment vertical="center" wrapText="1"/>
      <protection locked="0"/>
    </xf>
    <xf numFmtId="0" fontId="16" fillId="6" borderId="9" xfId="0" applyFont="1" applyFill="1" applyBorder="1" applyAlignment="1" applyProtection="1">
      <alignment vertical="center"/>
      <protection locked="0"/>
    </xf>
    <xf numFmtId="0" fontId="16" fillId="0" borderId="9" xfId="0" applyFont="1" applyFill="1" applyBorder="1" applyAlignment="1" applyProtection="1">
      <alignment vertical="center"/>
      <protection locked="0"/>
    </xf>
    <xf numFmtId="0" fontId="16" fillId="0" borderId="33" xfId="0" applyFont="1" applyFill="1" applyBorder="1" applyAlignment="1" applyProtection="1">
      <alignment vertical="center" wrapText="1"/>
      <protection locked="0"/>
    </xf>
    <xf numFmtId="178" fontId="16" fillId="0" borderId="16" xfId="0" applyNumberFormat="1" applyFont="1" applyFill="1" applyBorder="1" applyAlignment="1" applyProtection="1">
      <alignment horizontal="center" vertical="center"/>
      <protection locked="0"/>
    </xf>
    <xf numFmtId="178" fontId="16" fillId="6" borderId="16" xfId="0" applyNumberFormat="1" applyFont="1" applyFill="1" applyBorder="1" applyAlignment="1" applyProtection="1">
      <alignment horizontal="center" vertical="center"/>
      <protection locked="0"/>
    </xf>
    <xf numFmtId="177" fontId="16" fillId="0" borderId="50" xfId="0" applyNumberFormat="1" applyFont="1" applyFill="1" applyBorder="1" applyAlignment="1" applyProtection="1">
      <alignment vertical="center"/>
      <protection locked="0"/>
    </xf>
    <xf numFmtId="177" fontId="16" fillId="4" borderId="7" xfId="0" applyNumberFormat="1" applyFont="1" applyFill="1" applyBorder="1" applyAlignment="1" applyProtection="1">
      <alignment vertical="center"/>
      <protection locked="0"/>
    </xf>
    <xf numFmtId="177" fontId="16" fillId="5" borderId="7" xfId="0" applyNumberFormat="1" applyFont="1" applyFill="1" applyBorder="1" applyAlignment="1" applyProtection="1">
      <alignment vertical="center"/>
      <protection locked="0"/>
    </xf>
    <xf numFmtId="177" fontId="16" fillId="0" borderId="7"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177" fontId="16" fillId="6" borderId="7" xfId="0" applyNumberFormat="1" applyFont="1" applyFill="1" applyBorder="1" applyAlignment="1" applyProtection="1">
      <alignment vertical="center"/>
      <protection locked="0"/>
    </xf>
    <xf numFmtId="178" fontId="16" fillId="0" borderId="52" xfId="0" applyNumberFormat="1" applyFont="1" applyFill="1" applyBorder="1" applyAlignment="1" applyProtection="1">
      <alignment horizontal="center" vertical="center"/>
    </xf>
    <xf numFmtId="0" fontId="32" fillId="0" borderId="0" xfId="0" applyFont="1" applyFill="1" applyAlignment="1" applyProtection="1">
      <alignment vertical="center"/>
    </xf>
    <xf numFmtId="0" fontId="16" fillId="0" borderId="31" xfId="0" applyFont="1" applyBorder="1" applyAlignment="1">
      <alignment horizontal="center" vertical="center" shrinkToFit="1"/>
    </xf>
    <xf numFmtId="0" fontId="56" fillId="0" borderId="0" xfId="0" applyFont="1" applyFill="1" applyAlignment="1" applyProtection="1">
      <alignment horizontal="right" vertical="center"/>
    </xf>
    <xf numFmtId="0" fontId="53" fillId="0" borderId="0" xfId="0" applyFont="1" applyFill="1" applyProtection="1"/>
    <xf numFmtId="0" fontId="36" fillId="0" borderId="0" xfId="0" applyFont="1" applyFill="1" applyBorder="1" applyAlignment="1" applyProtection="1">
      <alignment vertical="center"/>
    </xf>
    <xf numFmtId="0" fontId="41" fillId="0" borderId="0" xfId="0" applyFont="1" applyFill="1" applyAlignment="1" applyProtection="1">
      <alignment horizontal="left" vertical="center"/>
    </xf>
    <xf numFmtId="0" fontId="39" fillId="0" borderId="0" xfId="0" applyFont="1" applyFill="1" applyBorder="1" applyAlignment="1" applyProtection="1">
      <alignment vertical="center"/>
    </xf>
    <xf numFmtId="0" fontId="36" fillId="0" borderId="0" xfId="0" applyFont="1" applyFill="1" applyAlignment="1" applyProtection="1">
      <alignment horizontal="right" vertical="center"/>
    </xf>
    <xf numFmtId="0" fontId="20" fillId="0" borderId="19" xfId="0" applyFont="1" applyFill="1" applyBorder="1" applyAlignment="1" applyProtection="1">
      <alignment vertical="center"/>
    </xf>
    <xf numFmtId="0" fontId="29" fillId="0" borderId="19" xfId="0" applyFont="1" applyFill="1" applyBorder="1" applyAlignment="1" applyProtection="1">
      <alignment horizontal="left" vertical="center"/>
    </xf>
    <xf numFmtId="0" fontId="27" fillId="0" borderId="19" xfId="0" applyFont="1" applyFill="1" applyBorder="1" applyAlignment="1" applyProtection="1">
      <alignment horizontal="right" vertical="center"/>
    </xf>
    <xf numFmtId="0" fontId="27" fillId="0" borderId="19" xfId="0" applyFont="1" applyFill="1" applyBorder="1" applyAlignment="1" applyProtection="1">
      <alignment vertical="center"/>
    </xf>
    <xf numFmtId="0" fontId="27" fillId="0" borderId="19" xfId="0" applyFont="1" applyFill="1" applyBorder="1" applyAlignment="1" applyProtection="1">
      <alignment horizontal="center" vertical="center"/>
    </xf>
    <xf numFmtId="0" fontId="30" fillId="0" borderId="19"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29" fillId="0" borderId="0" xfId="0" applyFont="1" applyFill="1" applyBorder="1" applyAlignment="1" applyProtection="1">
      <alignment horizontal="left" vertical="center"/>
    </xf>
    <xf numFmtId="0" fontId="27" fillId="0" borderId="0" xfId="0"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17" fillId="0" borderId="0" xfId="0" applyFont="1" applyFill="1" applyAlignment="1" applyProtection="1">
      <alignment vertical="center"/>
    </xf>
    <xf numFmtId="38" fontId="35" fillId="0" borderId="0" xfId="13" applyFont="1" applyFill="1" applyBorder="1" applyAlignment="1" applyProtection="1">
      <alignment horizontal="center" vertical="center"/>
    </xf>
    <xf numFmtId="0" fontId="18" fillId="0" borderId="0" xfId="0" applyFont="1" applyFill="1" applyBorder="1" applyAlignment="1" applyProtection="1">
      <alignment vertical="center"/>
    </xf>
    <xf numFmtId="0" fontId="35" fillId="0" borderId="0" xfId="0" applyFont="1" applyFill="1" applyBorder="1" applyAlignment="1" applyProtection="1">
      <alignment horizontal="left" vertical="center"/>
    </xf>
    <xf numFmtId="0" fontId="12" fillId="0" borderId="0" xfId="0" applyFont="1" applyAlignment="1">
      <alignment vertical="center"/>
    </xf>
    <xf numFmtId="0" fontId="58" fillId="0" borderId="8" xfId="0" applyFont="1" applyFill="1" applyBorder="1" applyAlignment="1" applyProtection="1">
      <alignment vertical="center" wrapText="1"/>
      <protection locked="0"/>
    </xf>
    <xf numFmtId="0" fontId="55" fillId="0" borderId="0" xfId="0" applyFont="1" applyBorder="1" applyAlignment="1">
      <alignment vertical="center" wrapText="1"/>
    </xf>
    <xf numFmtId="0" fontId="55" fillId="0" borderId="0" xfId="0" applyFont="1" applyAlignment="1">
      <alignment vertical="center"/>
    </xf>
    <xf numFmtId="0" fontId="55" fillId="0" borderId="0" xfId="0" applyFont="1" applyFill="1" applyAlignment="1" applyProtection="1">
      <alignment vertical="center"/>
    </xf>
    <xf numFmtId="0" fontId="55" fillId="0" borderId="0" xfId="0" applyFont="1" applyFill="1" applyProtection="1"/>
    <xf numFmtId="0" fontId="17" fillId="0" borderId="0" xfId="0" applyFont="1" applyFill="1" applyAlignment="1" applyProtection="1">
      <alignment horizontal="center" vertical="center"/>
    </xf>
    <xf numFmtId="0" fontId="25" fillId="0" borderId="0" xfId="0" applyFont="1" applyFill="1" applyBorder="1" applyProtection="1"/>
    <xf numFmtId="0" fontId="20" fillId="3" borderId="0" xfId="0" applyFont="1" applyFill="1" applyAlignment="1" applyProtection="1">
      <alignment horizontal="left" vertical="center"/>
    </xf>
    <xf numFmtId="0" fontId="37" fillId="3" borderId="0" xfId="0" applyFont="1" applyFill="1" applyAlignment="1" applyProtection="1">
      <alignment horizontal="left" vertical="center"/>
    </xf>
    <xf numFmtId="0" fontId="60" fillId="3" borderId="0" xfId="0" applyFont="1" applyFill="1" applyAlignment="1" applyProtection="1">
      <alignment horizontal="center" vertical="center"/>
    </xf>
    <xf numFmtId="0" fontId="17" fillId="3" borderId="0" xfId="0" applyFont="1" applyFill="1" applyAlignment="1" applyProtection="1">
      <alignment horizontal="left" vertical="center"/>
    </xf>
    <xf numFmtId="0" fontId="27" fillId="2" borderId="0" xfId="0" applyFont="1" applyFill="1" applyBorder="1" applyAlignment="1" applyProtection="1">
      <alignment horizontal="left" vertical="center"/>
    </xf>
    <xf numFmtId="0" fontId="17" fillId="0" borderId="0" xfId="0" applyFont="1" applyAlignment="1" applyProtection="1">
      <alignment horizontal="center" vertical="center"/>
    </xf>
    <xf numFmtId="5" fontId="39" fillId="0" borderId="0" xfId="0" applyNumberFormat="1" applyFont="1" applyFill="1" applyBorder="1" applyAlignment="1" applyProtection="1">
      <alignment horizontal="center" vertical="center"/>
    </xf>
    <xf numFmtId="0" fontId="22" fillId="0" borderId="0" xfId="66" applyFont="1" applyFill="1" applyBorder="1" applyAlignment="1" applyProtection="1">
      <alignment horizontal="center" vertical="center"/>
    </xf>
    <xf numFmtId="0" fontId="17" fillId="0" borderId="0" xfId="0" applyFont="1" applyFill="1" applyProtection="1">
      <protection locked="0"/>
    </xf>
    <xf numFmtId="0" fontId="27" fillId="0" borderId="0" xfId="0" applyFont="1" applyFill="1" applyAlignment="1" applyProtection="1">
      <alignment vertical="center"/>
      <protection locked="0"/>
    </xf>
    <xf numFmtId="0" fontId="17" fillId="0" borderId="0" xfId="0" applyFont="1" applyFill="1" applyBorder="1" applyProtection="1">
      <protection locked="0"/>
    </xf>
    <xf numFmtId="0" fontId="17" fillId="0" borderId="0" xfId="0" applyFont="1" applyProtection="1">
      <protection locked="0"/>
    </xf>
    <xf numFmtId="38" fontId="17" fillId="0" borderId="0" xfId="0" applyNumberFormat="1" applyFont="1" applyFill="1" applyBorder="1" applyAlignment="1" applyProtection="1">
      <alignment horizontal="center" vertical="center" wrapText="1"/>
    </xf>
    <xf numFmtId="49" fontId="28" fillId="0" borderId="0" xfId="0" applyNumberFormat="1" applyFont="1" applyFill="1" applyAlignment="1" applyProtection="1">
      <alignment vertical="center"/>
    </xf>
    <xf numFmtId="0" fontId="27" fillId="0" borderId="0" xfId="0" applyFont="1" applyFill="1" applyAlignment="1" applyProtection="1">
      <alignment vertical="top" wrapText="1"/>
    </xf>
    <xf numFmtId="0" fontId="51" fillId="0" borderId="0" xfId="62"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left" vertical="center"/>
    </xf>
    <xf numFmtId="0" fontId="20" fillId="2" borderId="0" xfId="0" applyFont="1" applyFill="1" applyBorder="1" applyAlignment="1" applyProtection="1">
      <alignment vertical="center"/>
    </xf>
    <xf numFmtId="0" fontId="17" fillId="0" borderId="0" xfId="0" applyFont="1" applyFill="1" applyAlignment="1" applyProtection="1">
      <alignment vertical="center"/>
      <protection locked="0"/>
    </xf>
    <xf numFmtId="49" fontId="17" fillId="0" borderId="0" xfId="0" applyNumberFormat="1" applyFont="1" applyFill="1" applyAlignment="1" applyProtection="1">
      <alignment vertical="center"/>
    </xf>
    <xf numFmtId="49" fontId="17" fillId="0" borderId="0" xfId="0" applyNumberFormat="1" applyFont="1" applyAlignment="1" applyProtection="1">
      <alignment horizontal="right" vertical="top"/>
    </xf>
    <xf numFmtId="49" fontId="17" fillId="0" borderId="0" xfId="0" applyNumberFormat="1" applyFont="1" applyFill="1" applyAlignment="1" applyProtection="1">
      <alignment horizontal="right" vertical="top"/>
    </xf>
    <xf numFmtId="0" fontId="20" fillId="0" borderId="0" xfId="0" applyFont="1" applyFill="1" applyAlignment="1" applyProtection="1">
      <alignment horizontal="right" vertical="center"/>
    </xf>
    <xf numFmtId="0" fontId="17" fillId="0" borderId="0" xfId="0" applyFont="1" applyFill="1" applyAlignment="1" applyProtection="1">
      <protection locked="0"/>
    </xf>
    <xf numFmtId="0" fontId="17" fillId="0" borderId="0" xfId="0" applyFont="1" applyFill="1" applyAlignment="1" applyProtection="1"/>
    <xf numFmtId="0" fontId="35" fillId="0" borderId="0" xfId="0" applyFont="1" applyFill="1" applyAlignment="1" applyProtection="1"/>
    <xf numFmtId="0" fontId="35" fillId="0" borderId="36" xfId="0" applyFont="1" applyFill="1" applyBorder="1" applyAlignment="1" applyProtection="1"/>
    <xf numFmtId="0" fontId="35" fillId="0" borderId="20" xfId="0" applyFont="1" applyFill="1" applyBorder="1" applyAlignment="1" applyProtection="1"/>
    <xf numFmtId="0" fontId="17" fillId="0" borderId="0" xfId="0" applyFont="1" applyAlignment="1" applyProtection="1">
      <protection locked="0"/>
    </xf>
    <xf numFmtId="49" fontId="20" fillId="0" borderId="19" xfId="0" applyNumberFormat="1" applyFont="1" applyFill="1" applyBorder="1" applyAlignment="1" applyProtection="1">
      <alignment horizontal="center" vertical="center"/>
    </xf>
    <xf numFmtId="0" fontId="17" fillId="0" borderId="19" xfId="0" applyFont="1" applyFill="1" applyBorder="1" applyAlignment="1" applyProtection="1"/>
    <xf numFmtId="0" fontId="0" fillId="0" borderId="0" xfId="0" applyFill="1" applyAlignment="1"/>
    <xf numFmtId="0" fontId="17" fillId="0" borderId="0" xfId="0" applyFont="1" applyFill="1" applyBorder="1" applyAlignment="1" applyProtection="1"/>
    <xf numFmtId="0" fontId="17" fillId="0" borderId="0" xfId="0" applyFont="1" applyFill="1" applyBorder="1" applyAlignment="1" applyProtection="1">
      <protection locked="0"/>
    </xf>
    <xf numFmtId="49" fontId="20" fillId="0" borderId="0" xfId="0" applyNumberFormat="1" applyFont="1" applyFill="1" applyBorder="1" applyAlignment="1" applyProtection="1">
      <alignment horizontal="center" vertical="center"/>
    </xf>
    <xf numFmtId="0" fontId="37" fillId="0" borderId="0" xfId="0" applyFont="1" applyFill="1" applyAlignment="1" applyProtection="1">
      <alignment horizontal="left" vertical="center"/>
      <protection locked="0"/>
    </xf>
    <xf numFmtId="0" fontId="17" fillId="2" borderId="0" xfId="0" applyFont="1" applyFill="1" applyAlignment="1" applyProtection="1">
      <protection locked="0"/>
    </xf>
    <xf numFmtId="0" fontId="26" fillId="0" borderId="0" xfId="0" applyFont="1" applyFill="1" applyAlignment="1" applyProtection="1"/>
    <xf numFmtId="0" fontId="27" fillId="0" borderId="29" xfId="0" applyFont="1" applyFill="1" applyBorder="1" applyAlignment="1" applyProtection="1">
      <alignment vertical="center" wrapText="1"/>
      <protection locked="0"/>
    </xf>
    <xf numFmtId="0" fontId="27" fillId="0" borderId="46" xfId="0" applyFont="1" applyFill="1" applyBorder="1" applyAlignment="1" applyProtection="1">
      <alignment vertical="center" wrapText="1"/>
      <protection locked="0"/>
    </xf>
    <xf numFmtId="0" fontId="26" fillId="0" borderId="0" xfId="0" applyFont="1" applyFill="1" applyAlignment="1" applyProtection="1">
      <alignment horizontal="center"/>
    </xf>
    <xf numFmtId="0" fontId="32" fillId="0" borderId="36" xfId="66" applyFont="1" applyFill="1" applyBorder="1" applyAlignment="1" applyProtection="1">
      <alignment vertical="center"/>
    </xf>
    <xf numFmtId="49" fontId="63" fillId="0" borderId="0" xfId="0" applyNumberFormat="1" applyFont="1" applyFill="1" applyAlignment="1" applyProtection="1">
      <alignment vertical="center"/>
    </xf>
    <xf numFmtId="0" fontId="26" fillId="0" borderId="36" xfId="66" applyFont="1" applyFill="1" applyBorder="1" applyAlignment="1" applyProtection="1">
      <alignment vertical="center"/>
    </xf>
    <xf numFmtId="0" fontId="0" fillId="0" borderId="0" xfId="0" applyFont="1" applyFill="1" applyAlignment="1" applyProtection="1">
      <alignment vertical="center"/>
    </xf>
    <xf numFmtId="0" fontId="20" fillId="0" borderId="0" xfId="0" applyFont="1" applyFill="1" applyProtection="1"/>
    <xf numFmtId="0" fontId="35" fillId="0" borderId="0" xfId="0" applyFont="1" applyAlignment="1" applyProtection="1">
      <alignment vertical="center"/>
    </xf>
    <xf numFmtId="0" fontId="28" fillId="23" borderId="148" xfId="0" applyFont="1" applyFill="1" applyBorder="1" applyAlignment="1" applyProtection="1">
      <alignment horizontal="center" vertical="center" wrapText="1" readingOrder="1"/>
    </xf>
    <xf numFmtId="0" fontId="36" fillId="23" borderId="148" xfId="0" applyFont="1" applyFill="1" applyBorder="1" applyAlignment="1" applyProtection="1">
      <alignment horizontal="center" vertical="center" wrapText="1" readingOrder="1"/>
    </xf>
    <xf numFmtId="0" fontId="28" fillId="9" borderId="148" xfId="0" applyFont="1" applyFill="1" applyBorder="1" applyAlignment="1" applyProtection="1">
      <alignment horizontal="center" vertical="center" wrapText="1" readingOrder="1"/>
    </xf>
    <xf numFmtId="0" fontId="66" fillId="11" borderId="148" xfId="0" applyFont="1" applyFill="1" applyBorder="1" applyAlignment="1" applyProtection="1">
      <alignment horizontal="center" vertical="center" wrapText="1" readingOrder="1"/>
    </xf>
    <xf numFmtId="0" fontId="28" fillId="9" borderId="150" xfId="0" applyFont="1" applyFill="1" applyBorder="1" applyAlignment="1" applyProtection="1">
      <alignment horizontal="center" vertical="center" wrapText="1" readingOrder="1"/>
    </xf>
    <xf numFmtId="0" fontId="66" fillId="11" borderId="150" xfId="0" applyFont="1" applyFill="1" applyBorder="1" applyAlignment="1" applyProtection="1">
      <alignment horizontal="center" vertical="center" wrapText="1" readingOrder="1"/>
    </xf>
    <xf numFmtId="0" fontId="28" fillId="9" borderId="152" xfId="0" applyFont="1" applyFill="1" applyBorder="1" applyAlignment="1" applyProtection="1">
      <alignment horizontal="center" vertical="center" wrapText="1" readingOrder="1"/>
    </xf>
    <xf numFmtId="0" fontId="66" fillId="11" borderId="152" xfId="0" applyFont="1" applyFill="1" applyBorder="1" applyAlignment="1" applyProtection="1">
      <alignment horizontal="center" vertical="center" wrapText="1" readingOrder="1"/>
    </xf>
    <xf numFmtId="0" fontId="28" fillId="9" borderId="155" xfId="0" applyFont="1" applyFill="1" applyBorder="1" applyAlignment="1" applyProtection="1">
      <alignment horizontal="center" vertical="center" wrapText="1" readingOrder="1"/>
    </xf>
    <xf numFmtId="0" fontId="66" fillId="11" borderId="155" xfId="0" applyFont="1" applyFill="1" applyBorder="1" applyAlignment="1" applyProtection="1">
      <alignment horizontal="center" vertical="center" wrapText="1" readingOrder="1"/>
    </xf>
    <xf numFmtId="0" fontId="28" fillId="24" borderId="155" xfId="0" applyFont="1" applyFill="1" applyBorder="1" applyAlignment="1" applyProtection="1">
      <alignment horizontal="left" vertical="center" wrapText="1" readingOrder="1"/>
    </xf>
    <xf numFmtId="0" fontId="28" fillId="24" borderId="157" xfId="0" applyFont="1" applyFill="1" applyBorder="1" applyAlignment="1" applyProtection="1">
      <alignment horizontal="left" vertical="center" wrapText="1" readingOrder="1"/>
    </xf>
    <xf numFmtId="0" fontId="28" fillId="0" borderId="155" xfId="0" applyFont="1" applyFill="1" applyBorder="1" applyAlignment="1" applyProtection="1">
      <alignment horizontal="center" vertical="center" wrapText="1" readingOrder="1"/>
    </xf>
    <xf numFmtId="0" fontId="28" fillId="24" borderId="161" xfId="0" applyFont="1" applyFill="1" applyBorder="1" applyAlignment="1" applyProtection="1">
      <alignment vertical="center" wrapText="1" readingOrder="1"/>
    </xf>
    <xf numFmtId="0" fontId="28" fillId="9" borderId="162" xfId="0" applyFont="1" applyFill="1" applyBorder="1" applyAlignment="1" applyProtection="1">
      <alignment horizontal="center" vertical="center" wrapText="1" readingOrder="1"/>
    </xf>
    <xf numFmtId="0" fontId="28" fillId="0" borderId="152" xfId="0" applyFont="1" applyFill="1" applyBorder="1" applyAlignment="1" applyProtection="1">
      <alignment horizontal="center" vertical="center" wrapText="1" readingOrder="1"/>
    </xf>
    <xf numFmtId="0" fontId="66" fillId="11" borderId="162" xfId="0" applyFont="1" applyFill="1" applyBorder="1" applyAlignment="1" applyProtection="1">
      <alignment horizontal="center" vertical="center" wrapText="1" readingOrder="1"/>
    </xf>
    <xf numFmtId="0" fontId="28" fillId="0" borderId="159" xfId="0" applyFont="1" applyFill="1" applyBorder="1" applyAlignment="1" applyProtection="1">
      <alignment horizontal="center" vertical="center" wrapText="1" readingOrder="1"/>
    </xf>
    <xf numFmtId="0" fontId="66" fillId="11" borderId="159" xfId="0" applyFont="1" applyFill="1" applyBorder="1" applyAlignment="1" applyProtection="1">
      <alignment horizontal="center" vertical="center" wrapText="1" readingOrder="1"/>
    </xf>
    <xf numFmtId="0" fontId="28" fillId="25" borderId="159" xfId="0" applyFont="1" applyFill="1" applyBorder="1" applyAlignment="1" applyProtection="1">
      <alignment horizontal="center" vertical="center" wrapText="1" readingOrder="1"/>
    </xf>
    <xf numFmtId="0" fontId="28" fillId="25" borderId="150" xfId="0" applyFont="1" applyFill="1" applyBorder="1" applyAlignment="1" applyProtection="1">
      <alignment horizontal="center" vertical="center" wrapText="1" readingOrder="1"/>
    </xf>
    <xf numFmtId="0" fontId="28" fillId="24" borderId="162" xfId="0" applyFont="1" applyFill="1" applyBorder="1" applyAlignment="1" applyProtection="1">
      <alignment horizontal="center" vertical="center" wrapText="1" readingOrder="1"/>
    </xf>
    <xf numFmtId="0" fontId="28" fillId="24" borderId="150" xfId="0" applyFont="1" applyFill="1" applyBorder="1" applyAlignment="1" applyProtection="1">
      <alignment horizontal="center" vertical="center" wrapText="1" readingOrder="1"/>
    </xf>
    <xf numFmtId="0" fontId="66" fillId="0" borderId="150" xfId="0" applyFont="1" applyFill="1" applyBorder="1" applyAlignment="1" applyProtection="1">
      <alignment vertical="center" wrapText="1" readingOrder="1"/>
    </xf>
    <xf numFmtId="0" fontId="66" fillId="0" borderId="152" xfId="0" applyFont="1" applyFill="1" applyBorder="1" applyAlignment="1" applyProtection="1">
      <alignment vertical="center" wrapText="1" readingOrder="1"/>
    </xf>
    <xf numFmtId="0" fontId="66" fillId="0" borderId="162" xfId="0" applyFont="1" applyFill="1" applyBorder="1" applyAlignment="1" applyProtection="1">
      <alignment vertical="center" wrapText="1" readingOrder="1"/>
    </xf>
    <xf numFmtId="0" fontId="65" fillId="0" borderId="162" xfId="0" applyFont="1" applyFill="1" applyBorder="1" applyAlignment="1" applyProtection="1">
      <alignment horizontal="center" vertical="center" wrapText="1" readingOrder="1"/>
    </xf>
    <xf numFmtId="0" fontId="28" fillId="0" borderId="148" xfId="0" applyFont="1" applyFill="1" applyBorder="1" applyAlignment="1" applyProtection="1">
      <alignment vertical="top" wrapText="1" readingOrder="1"/>
    </xf>
    <xf numFmtId="0" fontId="28" fillId="0" borderId="159" xfId="0" applyFont="1" applyFill="1" applyBorder="1" applyAlignment="1" applyProtection="1">
      <alignment vertical="top" wrapText="1" readingOrder="1"/>
    </xf>
    <xf numFmtId="0" fontId="65" fillId="0" borderId="148" xfId="0" applyFont="1" applyFill="1" applyBorder="1" applyAlignment="1" applyProtection="1">
      <alignment horizontal="center" vertical="center" wrapText="1" readingOrder="1"/>
    </xf>
    <xf numFmtId="0" fontId="0" fillId="0" borderId="0" xfId="0" applyAlignment="1" applyProtection="1">
      <alignment vertical="center"/>
    </xf>
    <xf numFmtId="0" fontId="21" fillId="0" borderId="0" xfId="0" applyFont="1" applyAlignment="1" applyProtection="1">
      <alignment vertical="center"/>
    </xf>
    <xf numFmtId="0" fontId="21" fillId="0" borderId="0" xfId="0" applyFont="1" applyProtection="1"/>
    <xf numFmtId="0" fontId="28" fillId="24" borderId="150" xfId="0" applyFont="1" applyFill="1" applyBorder="1" applyAlignment="1" applyProtection="1">
      <alignment vertical="center" wrapText="1" readingOrder="1"/>
    </xf>
    <xf numFmtId="0" fontId="36" fillId="0" borderId="0" xfId="0" applyFont="1" applyAlignment="1" applyProtection="1">
      <alignment vertical="center" readingOrder="1"/>
    </xf>
    <xf numFmtId="0" fontId="36" fillId="0" borderId="0" xfId="0" applyFont="1" applyAlignment="1" applyProtection="1">
      <alignment vertical="center"/>
    </xf>
    <xf numFmtId="0" fontId="21" fillId="0" borderId="0" xfId="0" applyFont="1" applyBorder="1" applyProtection="1"/>
    <xf numFmtId="0" fontId="36" fillId="0" borderId="0" xfId="0" applyFont="1" applyAlignment="1" applyProtection="1">
      <alignment vertical="top" readingOrder="1"/>
    </xf>
    <xf numFmtId="0" fontId="28" fillId="0" borderId="0" xfId="0" applyFont="1" applyFill="1" applyBorder="1" applyAlignment="1" applyProtection="1">
      <alignment horizontal="left" vertical="center" wrapText="1" readingOrder="1"/>
    </xf>
    <xf numFmtId="0" fontId="65" fillId="24" borderId="148" xfId="0" applyFont="1" applyFill="1" applyBorder="1" applyAlignment="1" applyProtection="1">
      <alignment horizontal="center" vertical="center" wrapText="1" readingOrder="1"/>
    </xf>
    <xf numFmtId="0" fontId="28" fillId="24" borderId="0" xfId="0" applyFont="1" applyFill="1" applyBorder="1" applyAlignment="1" applyProtection="1">
      <alignment horizontal="left" vertical="center" readingOrder="1"/>
    </xf>
    <xf numFmtId="0" fontId="35" fillId="8" borderId="29" xfId="0" applyFont="1" applyFill="1" applyBorder="1" applyAlignment="1" applyProtection="1">
      <alignment vertical="center"/>
    </xf>
    <xf numFmtId="0" fontId="35" fillId="8" borderId="20" xfId="0" applyFont="1" applyFill="1" applyBorder="1" applyAlignment="1" applyProtection="1">
      <alignment vertical="center"/>
    </xf>
    <xf numFmtId="0" fontId="0" fillId="2"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Protection="1"/>
    <xf numFmtId="0" fontId="68" fillId="2" borderId="0" xfId="0" applyFont="1" applyFill="1" applyBorder="1" applyAlignment="1" applyProtection="1">
      <alignment vertical="center"/>
    </xf>
    <xf numFmtId="0" fontId="68" fillId="2" borderId="0" xfId="0" applyFont="1" applyFill="1" applyBorder="1" applyAlignment="1" applyProtection="1">
      <alignment horizontal="center" vertical="center"/>
    </xf>
    <xf numFmtId="0" fontId="25" fillId="2" borderId="0" xfId="0" applyFont="1" applyFill="1" applyBorder="1" applyAlignment="1" applyProtection="1">
      <alignment vertical="center"/>
    </xf>
    <xf numFmtId="0" fontId="68" fillId="2" borderId="0" xfId="0" applyFont="1" applyFill="1" applyBorder="1" applyAlignment="1" applyProtection="1">
      <alignment horizontal="left" vertical="center"/>
    </xf>
    <xf numFmtId="0" fontId="25" fillId="0" borderId="0" xfId="0" applyFont="1" applyFill="1" applyBorder="1" applyAlignment="1" applyProtection="1">
      <alignment vertical="center"/>
    </xf>
    <xf numFmtId="0" fontId="68" fillId="0" borderId="0" xfId="0" applyFont="1" applyFill="1" applyBorder="1" applyAlignment="1" applyProtection="1">
      <alignment vertical="center"/>
    </xf>
    <xf numFmtId="0" fontId="29" fillId="0" borderId="57" xfId="0" applyFont="1" applyFill="1" applyBorder="1" applyAlignment="1" applyProtection="1">
      <alignment horizontal="left" vertical="center"/>
    </xf>
    <xf numFmtId="0" fontId="29" fillId="0" borderId="172" xfId="11" applyFont="1" applyFill="1" applyBorder="1" applyAlignment="1" applyProtection="1">
      <alignment horizontal="center" vertical="center" wrapText="1"/>
    </xf>
    <xf numFmtId="0" fontId="20" fillId="0" borderId="57" xfId="11" applyFont="1" applyFill="1" applyBorder="1" applyAlignment="1" applyProtection="1">
      <alignment horizontal="left" vertical="center"/>
    </xf>
    <xf numFmtId="0" fontId="20" fillId="0" borderId="176" xfId="11" applyFont="1" applyFill="1" applyBorder="1" applyAlignment="1" applyProtection="1">
      <alignment horizontal="center" vertical="center"/>
    </xf>
    <xf numFmtId="0" fontId="20" fillId="0" borderId="176" xfId="11" applyFont="1" applyFill="1" applyBorder="1" applyAlignment="1" applyProtection="1">
      <alignment horizontal="center" vertical="center" wrapText="1"/>
    </xf>
    <xf numFmtId="0" fontId="29" fillId="0" borderId="177" xfId="11" applyFont="1" applyFill="1" applyBorder="1" applyAlignment="1" applyProtection="1">
      <alignment horizontal="center" vertical="center" wrapText="1"/>
    </xf>
    <xf numFmtId="0" fontId="20" fillId="9" borderId="7" xfId="11" applyFont="1" applyFill="1" applyBorder="1" applyAlignment="1" applyProtection="1">
      <alignment horizontal="center" vertical="center" wrapText="1"/>
    </xf>
    <xf numFmtId="0" fontId="34" fillId="11" borderId="10" xfId="11" applyFont="1" applyFill="1" applyBorder="1" applyAlignment="1" applyProtection="1">
      <alignment horizontal="center" vertical="center" shrinkToFit="1"/>
    </xf>
    <xf numFmtId="0" fontId="20" fillId="0" borderId="29" xfId="0" applyFont="1" applyFill="1" applyBorder="1" applyAlignment="1" applyProtection="1">
      <alignment horizontal="left" vertical="center" wrapText="1"/>
    </xf>
    <xf numFmtId="0" fontId="20" fillId="0" borderId="14" xfId="11" applyFont="1" applyFill="1" applyBorder="1" applyAlignment="1" applyProtection="1">
      <alignment vertical="center" textRotation="255" wrapText="1"/>
    </xf>
    <xf numFmtId="0" fontId="20" fillId="0" borderId="30" xfId="0" applyFont="1" applyFill="1" applyBorder="1" applyAlignment="1" applyProtection="1">
      <alignment horizontal="left" vertical="center" wrapText="1"/>
    </xf>
    <xf numFmtId="0" fontId="20" fillId="0" borderId="30" xfId="11" applyFont="1" applyFill="1" applyBorder="1" applyAlignment="1" applyProtection="1">
      <alignment horizontal="left" vertical="center" wrapText="1"/>
    </xf>
    <xf numFmtId="0" fontId="34" fillId="11" borderId="27" xfId="11" applyFont="1" applyFill="1" applyBorder="1" applyAlignment="1" applyProtection="1">
      <alignment horizontal="center" vertical="center"/>
    </xf>
    <xf numFmtId="0" fontId="20" fillId="0" borderId="25" xfId="11" applyFont="1" applyFill="1" applyBorder="1" applyAlignment="1" applyProtection="1">
      <alignment horizontal="center" vertical="center"/>
    </xf>
    <xf numFmtId="0" fontId="20" fillId="0" borderId="60" xfId="11" applyFont="1" applyFill="1" applyBorder="1" applyAlignment="1" applyProtection="1">
      <alignment horizontal="left" vertical="center" wrapText="1"/>
    </xf>
    <xf numFmtId="0" fontId="20" fillId="0" borderId="10" xfId="11" applyFont="1" applyFill="1" applyBorder="1" applyAlignment="1" applyProtection="1">
      <alignment horizontal="left" vertical="center" shrinkToFit="1"/>
    </xf>
    <xf numFmtId="0" fontId="20" fillId="0" borderId="7" xfId="11" applyFont="1" applyFill="1" applyBorder="1" applyAlignment="1" applyProtection="1">
      <alignment horizontal="left" vertical="center" wrapText="1"/>
    </xf>
    <xf numFmtId="0" fontId="20" fillId="9" borderId="27" xfId="11" applyFont="1" applyFill="1" applyBorder="1" applyAlignment="1" applyProtection="1">
      <alignment horizontal="center" vertical="center" wrapText="1"/>
    </xf>
    <xf numFmtId="0" fontId="34" fillId="11" borderId="27" xfId="11" applyFont="1" applyFill="1" applyBorder="1" applyAlignment="1" applyProtection="1">
      <alignment horizontal="center" vertical="center" wrapText="1"/>
    </xf>
    <xf numFmtId="0" fontId="20" fillId="0" borderId="23" xfId="11" applyFont="1" applyFill="1" applyBorder="1" applyAlignment="1" applyProtection="1">
      <alignment horizontal="left" vertical="center" wrapText="1"/>
    </xf>
    <xf numFmtId="0" fontId="34" fillId="11" borderId="7" xfId="11" applyFont="1" applyFill="1" applyBorder="1" applyAlignment="1" applyProtection="1">
      <alignment horizontal="center" vertical="center" wrapText="1"/>
    </xf>
    <xf numFmtId="0" fontId="20" fillId="0" borderId="9" xfId="11" applyFont="1" applyFill="1" applyBorder="1" applyAlignment="1" applyProtection="1">
      <alignment horizontal="left" vertical="center"/>
    </xf>
    <xf numFmtId="0" fontId="20" fillId="3" borderId="7" xfId="11" applyFont="1" applyFill="1" applyBorder="1" applyAlignment="1" applyProtection="1">
      <alignment horizontal="center" vertical="center"/>
    </xf>
    <xf numFmtId="0" fontId="20" fillId="0" borderId="185" xfId="11" applyFont="1" applyFill="1" applyBorder="1" applyAlignment="1" applyProtection="1">
      <alignment vertical="center" textRotation="255" wrapText="1"/>
    </xf>
    <xf numFmtId="0" fontId="20" fillId="0" borderId="45" xfId="11" applyFont="1" applyFill="1" applyBorder="1" applyAlignment="1" applyProtection="1">
      <alignment horizontal="left" vertical="center" wrapText="1"/>
    </xf>
    <xf numFmtId="0" fontId="20" fillId="0" borderId="46" xfId="11" applyFont="1" applyFill="1" applyBorder="1" applyAlignment="1" applyProtection="1">
      <alignment horizontal="left" vertical="center" wrapText="1"/>
    </xf>
    <xf numFmtId="49" fontId="20" fillId="0" borderId="29" xfId="11" applyNumberFormat="1" applyFont="1" applyFill="1" applyBorder="1" applyAlignment="1" applyProtection="1">
      <alignment horizontal="left" vertical="center" wrapText="1"/>
    </xf>
    <xf numFmtId="0" fontId="20" fillId="0" borderId="3" xfId="11" applyFont="1" applyFill="1" applyBorder="1" applyAlignment="1" applyProtection="1">
      <alignment horizontal="left" vertical="center" wrapText="1" shrinkToFit="1"/>
    </xf>
    <xf numFmtId="0" fontId="20" fillId="0" borderId="189" xfId="11" applyFont="1" applyFill="1" applyBorder="1" applyAlignment="1" applyProtection="1">
      <alignment horizontal="left" vertical="center" wrapText="1"/>
    </xf>
    <xf numFmtId="0" fontId="20" fillId="3" borderId="190" xfId="11" applyFont="1" applyFill="1" applyBorder="1" applyAlignment="1" applyProtection="1">
      <alignment horizontal="left" vertical="center" wrapText="1"/>
    </xf>
    <xf numFmtId="0" fontId="20" fillId="3" borderId="192" xfId="11" applyFont="1" applyFill="1" applyBorder="1" applyAlignment="1" applyProtection="1">
      <alignment horizontal="left" vertical="center" wrapText="1"/>
    </xf>
    <xf numFmtId="0" fontId="34" fillId="0" borderId="14" xfId="11" applyFont="1" applyFill="1" applyBorder="1" applyAlignment="1" applyProtection="1">
      <alignment horizontal="left" vertical="center" textRotation="255" wrapText="1"/>
    </xf>
    <xf numFmtId="0" fontId="20" fillId="0" borderId="16" xfId="11" applyFont="1" applyFill="1" applyBorder="1" applyAlignment="1" applyProtection="1">
      <alignment horizontal="left" vertical="center" wrapText="1"/>
    </xf>
    <xf numFmtId="0" fontId="20" fillId="3" borderId="12" xfId="11" applyFont="1" applyFill="1" applyBorder="1" applyAlignment="1" applyProtection="1">
      <alignment horizontal="left" vertical="center" wrapText="1"/>
    </xf>
    <xf numFmtId="0" fontId="20" fillId="3" borderId="19" xfId="11" applyFont="1" applyFill="1" applyBorder="1" applyAlignment="1" applyProtection="1">
      <alignment horizontal="left" vertical="center" wrapText="1"/>
    </xf>
    <xf numFmtId="0" fontId="20" fillId="3" borderId="7" xfId="11" applyFont="1" applyFill="1" applyBorder="1" applyAlignment="1" applyProtection="1">
      <alignment horizontal="left" vertical="center" wrapText="1"/>
    </xf>
    <xf numFmtId="0" fontId="20" fillId="3" borderId="29" xfId="11" applyFont="1" applyFill="1" applyBorder="1" applyAlignment="1" applyProtection="1">
      <alignment horizontal="left" vertical="center" wrapText="1"/>
    </xf>
    <xf numFmtId="0" fontId="20" fillId="3" borderId="10" xfId="11" applyFont="1" applyFill="1" applyBorder="1" applyAlignment="1" applyProtection="1">
      <alignment horizontal="left" vertical="center"/>
    </xf>
    <xf numFmtId="0" fontId="20" fillId="3" borderId="36" xfId="11" applyFont="1" applyFill="1" applyBorder="1" applyAlignment="1" applyProtection="1">
      <alignment horizontal="left" vertical="center" wrapText="1"/>
    </xf>
    <xf numFmtId="0" fontId="20" fillId="0" borderId="59" xfId="11" applyFont="1" applyFill="1" applyBorder="1" applyAlignment="1" applyProtection="1">
      <alignment horizontal="left" vertical="center" wrapText="1"/>
    </xf>
    <xf numFmtId="0" fontId="20" fillId="0" borderId="192" xfId="11" applyFont="1" applyFill="1" applyBorder="1" applyAlignment="1" applyProtection="1">
      <alignment horizontal="left" vertical="center" wrapText="1"/>
    </xf>
    <xf numFmtId="0" fontId="20" fillId="0" borderId="7" xfId="11" applyFont="1" applyFill="1" applyBorder="1" applyAlignment="1" applyProtection="1">
      <alignment horizontal="center" vertical="center"/>
    </xf>
    <xf numFmtId="0" fontId="20" fillId="0" borderId="12" xfId="11" applyFont="1" applyFill="1" applyBorder="1" applyAlignment="1" applyProtection="1">
      <alignment horizontal="left" vertical="center" wrapText="1"/>
    </xf>
    <xf numFmtId="0" fontId="20" fillId="0" borderId="6" xfId="11" applyFont="1" applyFill="1" applyBorder="1" applyAlignment="1" applyProtection="1">
      <alignment horizontal="left" vertical="center" wrapText="1"/>
    </xf>
    <xf numFmtId="0" fontId="20" fillId="0" borderId="56" xfId="11" applyFont="1" applyFill="1" applyBorder="1" applyAlignment="1" applyProtection="1">
      <alignment horizontal="left" vertical="center" wrapText="1"/>
    </xf>
    <xf numFmtId="0" fontId="34" fillId="0" borderId="185" xfId="11" applyFont="1" applyFill="1" applyBorder="1" applyAlignment="1" applyProtection="1">
      <alignment horizontal="left" vertical="center" textRotation="255" wrapText="1"/>
    </xf>
    <xf numFmtId="0" fontId="20" fillId="0" borderId="194" xfId="11" applyFont="1" applyFill="1" applyBorder="1" applyAlignment="1" applyProtection="1">
      <alignment horizontal="left" vertical="center" wrapText="1"/>
    </xf>
    <xf numFmtId="0" fontId="20" fillId="0" borderId="37" xfId="11" applyFont="1" applyFill="1" applyBorder="1" applyAlignment="1" applyProtection="1">
      <alignment horizontal="left" vertical="center" wrapText="1"/>
    </xf>
    <xf numFmtId="0" fontId="20" fillId="0" borderId="29" xfId="11" applyFont="1" applyFill="1" applyBorder="1" applyAlignment="1" applyProtection="1">
      <alignment horizontal="left" vertical="center"/>
    </xf>
    <xf numFmtId="0" fontId="20" fillId="0" borderId="36" xfId="11" applyFont="1" applyFill="1" applyBorder="1" applyAlignment="1" applyProtection="1">
      <alignment horizontal="left" vertical="center" wrapText="1"/>
    </xf>
    <xf numFmtId="0" fontId="20" fillId="0" borderId="15" xfId="11" applyFont="1" applyFill="1" applyBorder="1" applyAlignment="1" applyProtection="1">
      <alignment horizontal="left" vertical="center"/>
    </xf>
    <xf numFmtId="0" fontId="20" fillId="25" borderId="7" xfId="11" applyFont="1" applyFill="1" applyBorder="1" applyAlignment="1" applyProtection="1">
      <alignment horizontal="center" vertical="center"/>
    </xf>
    <xf numFmtId="0" fontId="34" fillId="11" borderId="7" xfId="11" applyFont="1" applyFill="1" applyBorder="1" applyAlignment="1" applyProtection="1">
      <alignment horizontal="center" vertical="center"/>
    </xf>
    <xf numFmtId="0" fontId="20" fillId="0" borderId="28" xfId="11" applyFont="1" applyFill="1" applyBorder="1" applyAlignment="1" applyProtection="1">
      <alignment horizontal="left" vertical="center" wrapText="1"/>
    </xf>
    <xf numFmtId="0" fontId="20" fillId="0" borderId="7" xfId="5" applyFont="1" applyFill="1" applyBorder="1" applyAlignment="1" applyProtection="1">
      <alignment horizontal="center" vertical="center" wrapText="1"/>
    </xf>
    <xf numFmtId="0" fontId="20" fillId="0" borderId="2" xfId="5" applyFont="1" applyFill="1" applyBorder="1" applyAlignment="1" applyProtection="1">
      <alignment horizontal="center" vertical="center" wrapText="1"/>
    </xf>
    <xf numFmtId="0" fontId="20" fillId="0" borderId="174" xfId="5" applyFont="1" applyFill="1" applyBorder="1" applyAlignment="1" applyProtection="1">
      <alignment horizontal="left" vertical="center" textRotation="255" wrapText="1"/>
    </xf>
    <xf numFmtId="0" fontId="20" fillId="0" borderId="174" xfId="5" applyFont="1" applyFill="1" applyBorder="1" applyAlignment="1" applyProtection="1">
      <alignment horizontal="left" vertical="center" wrapText="1"/>
    </xf>
    <xf numFmtId="0" fontId="28" fillId="0" borderId="174" xfId="5" applyFont="1" applyFill="1" applyBorder="1" applyAlignment="1" applyProtection="1">
      <alignment horizontal="left" vertical="center" textRotation="255" wrapText="1"/>
    </xf>
    <xf numFmtId="0" fontId="20" fillId="0" borderId="174" xfId="11" applyFont="1" applyFill="1" applyBorder="1" applyAlignment="1" applyProtection="1">
      <alignment horizontal="left" vertical="center" wrapText="1"/>
    </xf>
    <xf numFmtId="0" fontId="29" fillId="0" borderId="174" xfId="11" applyFont="1" applyFill="1" applyBorder="1" applyAlignment="1" applyProtection="1">
      <alignment horizontal="left" vertical="center" wrapText="1"/>
    </xf>
    <xf numFmtId="0" fontId="29" fillId="0" borderId="0" xfId="11" applyFont="1" applyFill="1" applyBorder="1" applyAlignment="1" applyProtection="1">
      <alignment horizontal="left" vertical="center" wrapText="1"/>
    </xf>
    <xf numFmtId="0" fontId="20" fillId="0" borderId="36" xfId="0" applyFont="1" applyFill="1" applyBorder="1" applyAlignment="1" applyProtection="1">
      <alignment horizontal="left" vertical="center"/>
    </xf>
    <xf numFmtId="0" fontId="20" fillId="0" borderId="19" xfId="11" applyFont="1" applyFill="1" applyBorder="1" applyAlignment="1" applyProtection="1">
      <alignment horizontal="left" vertical="center" wrapText="1"/>
    </xf>
    <xf numFmtId="0" fontId="20" fillId="0" borderId="29" xfId="11" applyFont="1" applyFill="1" applyBorder="1" applyAlignment="1" applyProtection="1">
      <alignment horizontal="center" vertical="center" wrapText="1"/>
    </xf>
    <xf numFmtId="0" fontId="34" fillId="11" borderId="22" xfId="11" applyFont="1" applyFill="1" applyBorder="1" applyAlignment="1" applyProtection="1">
      <alignment horizontal="center" vertical="center" wrapText="1"/>
    </xf>
    <xf numFmtId="0" fontId="20" fillId="0" borderId="7" xfId="11" applyFont="1" applyFill="1" applyBorder="1" applyAlignment="1" applyProtection="1">
      <alignment horizontal="center" vertical="center" wrapText="1"/>
    </xf>
    <xf numFmtId="0" fontId="20" fillId="0" borderId="3" xfId="11" applyFont="1" applyFill="1" applyBorder="1" applyAlignment="1" applyProtection="1">
      <alignment horizontal="center" vertical="center" wrapText="1"/>
    </xf>
    <xf numFmtId="0" fontId="34" fillId="11" borderId="27" xfId="0" applyFont="1" applyFill="1" applyBorder="1" applyAlignment="1" applyProtection="1">
      <alignment horizontal="center" vertical="center" wrapText="1"/>
    </xf>
    <xf numFmtId="0" fontId="34" fillId="11" borderId="26" xfId="0" applyFont="1" applyFill="1" applyBorder="1" applyAlignment="1" applyProtection="1">
      <alignment horizontal="center" vertical="center" wrapText="1"/>
    </xf>
    <xf numFmtId="0" fontId="20" fillId="0" borderId="28" xfId="0" applyFont="1" applyFill="1" applyBorder="1" applyAlignment="1" applyProtection="1">
      <alignment horizontal="left" vertical="center" wrapText="1"/>
    </xf>
    <xf numFmtId="0" fontId="20" fillId="0" borderId="60" xfId="0" applyFont="1" applyFill="1" applyBorder="1" applyAlignment="1" applyProtection="1">
      <alignment horizontal="left" vertical="center" wrapText="1"/>
    </xf>
    <xf numFmtId="0" fontId="20" fillId="0" borderId="7" xfId="0" applyFont="1" applyFill="1" applyBorder="1" applyAlignment="1" applyProtection="1">
      <alignment horizontal="center" vertical="center"/>
    </xf>
    <xf numFmtId="0" fontId="34" fillId="11" borderId="2" xfId="0" applyFont="1" applyFill="1" applyBorder="1" applyAlignment="1" applyProtection="1">
      <alignment horizontal="center" vertical="center"/>
    </xf>
    <xf numFmtId="0" fontId="34" fillId="0" borderId="14" xfId="11" applyFont="1" applyFill="1" applyBorder="1" applyAlignment="1" applyProtection="1">
      <alignment vertical="center" textRotation="255" wrapText="1"/>
    </xf>
    <xf numFmtId="0" fontId="74" fillId="0" borderId="33" xfId="11" applyFont="1" applyFill="1" applyBorder="1" applyAlignment="1" applyProtection="1">
      <alignment horizontal="center" vertical="center" wrapText="1"/>
      <protection locked="0"/>
    </xf>
    <xf numFmtId="0" fontId="74" fillId="0" borderId="178" xfId="11" applyFont="1" applyFill="1" applyBorder="1" applyAlignment="1" applyProtection="1">
      <alignment horizontal="center" vertical="center" wrapText="1"/>
      <protection locked="0"/>
    </xf>
    <xf numFmtId="0" fontId="74" fillId="0" borderId="179" xfId="11" applyFont="1" applyFill="1" applyBorder="1" applyAlignment="1" applyProtection="1">
      <alignment horizontal="center" vertical="center" wrapText="1"/>
      <protection locked="0"/>
    </xf>
    <xf numFmtId="0" fontId="74" fillId="0" borderId="180" xfId="11" applyFont="1" applyFill="1" applyBorder="1" applyAlignment="1" applyProtection="1">
      <alignment horizontal="center" vertical="center" wrapText="1"/>
      <protection locked="0"/>
    </xf>
    <xf numFmtId="0" fontId="74" fillId="0" borderId="181" xfId="11" applyFont="1" applyFill="1" applyBorder="1" applyAlignment="1" applyProtection="1">
      <alignment horizontal="center" vertical="center" wrapText="1"/>
      <protection locked="0"/>
    </xf>
    <xf numFmtId="0" fontId="74" fillId="0" borderId="183" xfId="11" applyFont="1" applyFill="1" applyBorder="1" applyAlignment="1" applyProtection="1">
      <alignment horizontal="center" vertical="center" textRotation="255" wrapText="1"/>
      <protection locked="0"/>
    </xf>
    <xf numFmtId="0" fontId="74" fillId="0" borderId="179" xfId="11" applyFont="1" applyFill="1" applyBorder="1" applyAlignment="1" applyProtection="1">
      <alignment horizontal="center" vertical="center" textRotation="255" wrapText="1"/>
      <protection locked="0"/>
    </xf>
    <xf numFmtId="0" fontId="74" fillId="0" borderId="184" xfId="11" applyFont="1" applyFill="1" applyBorder="1" applyAlignment="1" applyProtection="1">
      <alignment horizontal="center" vertical="center" wrapText="1"/>
      <protection locked="0"/>
    </xf>
    <xf numFmtId="0" fontId="74" fillId="0" borderId="187" xfId="11" applyFont="1" applyFill="1" applyBorder="1" applyAlignment="1" applyProtection="1">
      <alignment horizontal="center" vertical="center" textRotation="255" wrapText="1"/>
      <protection locked="0"/>
    </xf>
    <xf numFmtId="0" fontId="74" fillId="0" borderId="8" xfId="11" applyFont="1" applyFill="1" applyBorder="1" applyAlignment="1" applyProtection="1">
      <alignment horizontal="center" vertical="center" wrapText="1"/>
      <protection locked="0"/>
    </xf>
    <xf numFmtId="0" fontId="74" fillId="0" borderId="21" xfId="11" applyFont="1" applyFill="1" applyBorder="1" applyAlignment="1" applyProtection="1">
      <alignment horizontal="center" vertical="center" wrapText="1"/>
      <protection locked="0"/>
    </xf>
    <xf numFmtId="0" fontId="74" fillId="0" borderId="181" xfId="11" applyFont="1" applyFill="1" applyBorder="1" applyAlignment="1" applyProtection="1">
      <alignment horizontal="center" vertical="center" textRotation="255" wrapText="1"/>
      <protection locked="0"/>
    </xf>
    <xf numFmtId="0" fontId="74" fillId="0" borderId="183" xfId="11" applyFont="1" applyFill="1" applyBorder="1" applyAlignment="1" applyProtection="1">
      <alignment horizontal="center" vertical="center" wrapText="1"/>
      <protection locked="0"/>
    </xf>
    <xf numFmtId="0" fontId="74" fillId="0" borderId="191" xfId="11" applyFont="1" applyFill="1" applyBorder="1" applyAlignment="1" applyProtection="1">
      <alignment horizontal="center" vertical="center" wrapText="1"/>
      <protection locked="0"/>
    </xf>
    <xf numFmtId="0" fontId="74" fillId="0" borderId="193" xfId="11" applyFont="1" applyFill="1" applyBorder="1" applyAlignment="1" applyProtection="1">
      <alignment horizontal="center" vertical="center" wrapText="1"/>
      <protection locked="0"/>
    </xf>
    <xf numFmtId="0" fontId="74" fillId="0" borderId="195" xfId="11" applyFont="1" applyFill="1" applyBorder="1" applyAlignment="1" applyProtection="1">
      <alignment horizontal="center" vertical="center" wrapText="1"/>
      <protection locked="0"/>
    </xf>
    <xf numFmtId="0" fontId="74" fillId="0" borderId="187" xfId="11" applyFont="1" applyFill="1" applyBorder="1" applyAlignment="1" applyProtection="1">
      <alignment horizontal="center" vertical="center" wrapText="1"/>
      <protection locked="0"/>
    </xf>
    <xf numFmtId="0" fontId="74" fillId="0" borderId="184" xfId="0" applyFont="1" applyFill="1" applyBorder="1" applyAlignment="1" applyProtection="1">
      <alignment horizontal="center" vertical="center"/>
      <protection locked="0"/>
    </xf>
    <xf numFmtId="0" fontId="74" fillId="0" borderId="179" xfId="0" applyFont="1" applyFill="1" applyBorder="1" applyAlignment="1" applyProtection="1">
      <alignment horizontal="center" vertical="center"/>
      <protection locked="0"/>
    </xf>
    <xf numFmtId="0" fontId="74" fillId="0" borderId="182" xfId="0" applyFont="1" applyFill="1" applyBorder="1" applyAlignment="1" applyProtection="1">
      <alignment horizontal="center" vertical="center"/>
      <protection locked="0"/>
    </xf>
    <xf numFmtId="0" fontId="74" fillId="0" borderId="181" xfId="0" applyFont="1" applyFill="1" applyBorder="1" applyAlignment="1" applyProtection="1">
      <alignment horizontal="center" vertical="center"/>
      <protection locked="0"/>
    </xf>
    <xf numFmtId="0" fontId="74" fillId="0" borderId="191" xfId="0" applyFont="1" applyFill="1" applyBorder="1" applyAlignment="1" applyProtection="1">
      <alignment horizontal="center" vertical="center"/>
      <protection locked="0"/>
    </xf>
    <xf numFmtId="0" fontId="74" fillId="0" borderId="183" xfId="0" applyFont="1" applyFill="1" applyBorder="1" applyAlignment="1" applyProtection="1">
      <alignment horizontal="center" vertical="center"/>
      <protection locked="0"/>
    </xf>
    <xf numFmtId="0" fontId="74" fillId="0" borderId="187" xfId="0" applyFont="1" applyFill="1" applyBorder="1" applyAlignment="1" applyProtection="1">
      <alignment horizontal="center" vertical="center"/>
      <protection locked="0"/>
    </xf>
    <xf numFmtId="0" fontId="16" fillId="0" borderId="61" xfId="0" applyFont="1" applyFill="1" applyBorder="1" applyAlignment="1">
      <alignment horizontal="center" vertical="center" shrinkToFit="1"/>
    </xf>
    <xf numFmtId="0" fontId="16" fillId="0" borderId="41" xfId="0" applyFont="1" applyFill="1" applyBorder="1" applyAlignment="1">
      <alignment horizontal="left" vertical="center"/>
    </xf>
    <xf numFmtId="0" fontId="16" fillId="0" borderId="40" xfId="0" applyFont="1" applyFill="1" applyBorder="1" applyAlignment="1">
      <alignment horizontal="left" vertical="center" shrinkToFit="1"/>
    </xf>
    <xf numFmtId="178" fontId="16" fillId="0" borderId="58" xfId="0" applyNumberFormat="1" applyFont="1" applyFill="1" applyBorder="1" applyAlignment="1">
      <alignment horizontal="center" vertical="center"/>
    </xf>
    <xf numFmtId="177" fontId="16" fillId="0" borderId="40" xfId="0" applyNumberFormat="1" applyFont="1" applyFill="1" applyBorder="1" applyAlignment="1">
      <alignment vertical="center"/>
    </xf>
    <xf numFmtId="177" fontId="16" fillId="4" borderId="34" xfId="0" applyNumberFormat="1" applyFont="1" applyFill="1" applyBorder="1" applyAlignment="1">
      <alignment vertical="center"/>
    </xf>
    <xf numFmtId="177" fontId="16" fillId="5" borderId="34" xfId="0" applyNumberFormat="1" applyFont="1" applyFill="1" applyBorder="1" applyAlignment="1">
      <alignment vertical="center"/>
    </xf>
    <xf numFmtId="177" fontId="16" fillId="0" borderId="34" xfId="0" applyNumberFormat="1" applyFont="1" applyFill="1" applyBorder="1" applyAlignment="1">
      <alignment vertical="center"/>
    </xf>
    <xf numFmtId="177" fontId="16" fillId="0" borderId="58" xfId="0" applyNumberFormat="1" applyFont="1" applyFill="1" applyBorder="1" applyAlignment="1">
      <alignment vertical="center"/>
    </xf>
    <xf numFmtId="0" fontId="16" fillId="0" borderId="42" xfId="0" applyFont="1" applyFill="1" applyBorder="1" applyAlignment="1">
      <alignment vertical="center" wrapText="1"/>
    </xf>
    <xf numFmtId="0" fontId="16" fillId="0" borderId="31" xfId="0" applyFont="1" applyFill="1" applyBorder="1" applyAlignment="1">
      <alignment horizontal="center" vertical="center" shrinkToFit="1"/>
    </xf>
    <xf numFmtId="0" fontId="43" fillId="0" borderId="29" xfId="0" applyFont="1" applyFill="1" applyBorder="1" applyAlignment="1">
      <alignment horizontal="left" vertical="center"/>
    </xf>
    <xf numFmtId="0" fontId="16" fillId="0" borderId="31"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177" fontId="16" fillId="0" borderId="7" xfId="0" applyNumberFormat="1" applyFont="1" applyFill="1" applyBorder="1" applyAlignment="1" applyProtection="1">
      <alignment vertical="center"/>
    </xf>
    <xf numFmtId="0" fontId="16" fillId="0" borderId="29" xfId="0" applyFont="1" applyFill="1" applyBorder="1" applyAlignment="1">
      <alignment horizontal="right" vertical="center"/>
    </xf>
    <xf numFmtId="0" fontId="16" fillId="0" borderId="9" xfId="0" applyFont="1" applyFill="1" applyBorder="1" applyAlignment="1">
      <alignment horizontal="left" vertical="center" shrinkToFit="1"/>
    </xf>
    <xf numFmtId="0" fontId="16" fillId="0" borderId="202" xfId="0" applyFont="1" applyFill="1" applyBorder="1" applyAlignment="1" applyProtection="1">
      <alignment horizontal="left" vertical="center" shrinkToFit="1"/>
      <protection locked="0"/>
    </xf>
    <xf numFmtId="177" fontId="16" fillId="4" borderId="7" xfId="0" applyNumberFormat="1" applyFont="1" applyFill="1" applyBorder="1" applyAlignment="1" applyProtection="1">
      <alignment vertical="center"/>
    </xf>
    <xf numFmtId="177" fontId="16" fillId="5" borderId="7" xfId="0" applyNumberFormat="1" applyFont="1" applyFill="1" applyBorder="1" applyAlignment="1" applyProtection="1">
      <alignment vertical="center"/>
    </xf>
    <xf numFmtId="0" fontId="16" fillId="0" borderId="202" xfId="0" applyFont="1" applyFill="1" applyBorder="1" applyAlignment="1" applyProtection="1">
      <alignment vertical="center" shrinkToFit="1"/>
      <protection locked="0"/>
    </xf>
    <xf numFmtId="0" fontId="16" fillId="0" borderId="53" xfId="0" applyFont="1" applyFill="1" applyBorder="1" applyAlignment="1">
      <alignment horizontal="center" vertical="center" shrinkToFit="1"/>
    </xf>
    <xf numFmtId="0" fontId="16" fillId="0" borderId="46" xfId="0" applyFont="1" applyFill="1" applyBorder="1" applyAlignment="1">
      <alignment horizontal="right" vertical="center"/>
    </xf>
    <xf numFmtId="0" fontId="16" fillId="0" borderId="45" xfId="0" applyFont="1" applyFill="1" applyBorder="1" applyAlignment="1">
      <alignment horizontal="left" vertical="center"/>
    </xf>
    <xf numFmtId="178" fontId="16" fillId="0" borderId="47" xfId="0" applyNumberFormat="1" applyFont="1" applyFill="1" applyBorder="1" applyAlignment="1">
      <alignment horizontal="center" vertical="center"/>
    </xf>
    <xf numFmtId="177" fontId="16" fillId="0" borderId="45" xfId="0" applyNumberFormat="1" applyFont="1" applyFill="1" applyBorder="1" applyAlignment="1">
      <alignment vertical="center"/>
    </xf>
    <xf numFmtId="177" fontId="16" fillId="4" borderId="2" xfId="0" applyNumberFormat="1" applyFont="1" applyFill="1" applyBorder="1" applyAlignment="1">
      <alignment vertical="center"/>
    </xf>
    <xf numFmtId="177" fontId="43" fillId="4" borderId="2" xfId="0" applyNumberFormat="1" applyFont="1" applyFill="1" applyBorder="1" applyAlignment="1">
      <alignment vertical="center"/>
    </xf>
    <xf numFmtId="177" fontId="16" fillId="5" borderId="2" xfId="0" applyNumberFormat="1" applyFont="1" applyFill="1" applyBorder="1" applyAlignment="1">
      <alignment vertical="center"/>
    </xf>
    <xf numFmtId="177" fontId="43" fillId="5" borderId="2" xfId="0" applyNumberFormat="1" applyFont="1" applyFill="1" applyBorder="1" applyAlignment="1">
      <alignment vertical="center"/>
    </xf>
    <xf numFmtId="177" fontId="16" fillId="0" borderId="2" xfId="0" applyNumberFormat="1" applyFont="1" applyFill="1" applyBorder="1" applyAlignment="1" applyProtection="1">
      <alignment vertical="center"/>
    </xf>
    <xf numFmtId="177" fontId="43" fillId="0" borderId="47" xfId="0" applyNumberFormat="1" applyFont="1" applyFill="1" applyBorder="1" applyAlignment="1">
      <alignment vertical="center"/>
    </xf>
    <xf numFmtId="0" fontId="16" fillId="0" borderId="21" xfId="0" applyFont="1" applyFill="1" applyBorder="1" applyAlignment="1">
      <alignment vertical="center" wrapText="1"/>
    </xf>
    <xf numFmtId="0" fontId="20" fillId="0" borderId="6" xfId="11" applyFont="1" applyFill="1" applyBorder="1" applyAlignment="1" applyProtection="1">
      <alignment horizontal="left" vertical="center"/>
    </xf>
    <xf numFmtId="0" fontId="20" fillId="3" borderId="0" xfId="0" applyFont="1" applyFill="1" applyAlignment="1" applyProtection="1">
      <alignment vertical="center" wrapText="1"/>
    </xf>
    <xf numFmtId="0" fontId="76" fillId="2" borderId="0" xfId="0" applyFont="1" applyFill="1" applyBorder="1" applyAlignment="1" applyProtection="1">
      <alignment horizontal="center" vertical="center"/>
    </xf>
    <xf numFmtId="0" fontId="77" fillId="2" borderId="0" xfId="0" applyFont="1" applyFill="1" applyBorder="1" applyAlignment="1" applyProtection="1">
      <alignment vertical="center"/>
    </xf>
    <xf numFmtId="0" fontId="78" fillId="2" borderId="0" xfId="0" applyFont="1" applyFill="1" applyBorder="1" applyAlignment="1" applyProtection="1">
      <alignment horizontal="left" vertical="center"/>
    </xf>
    <xf numFmtId="0" fontId="79" fillId="15" borderId="7" xfId="0" applyFont="1" applyFill="1" applyBorder="1" applyAlignment="1" applyProtection="1">
      <alignment horizontal="center" vertical="center"/>
    </xf>
    <xf numFmtId="0" fontId="80" fillId="15" borderId="7" xfId="0" applyFont="1" applyFill="1" applyBorder="1" applyAlignment="1" applyProtection="1">
      <alignment horizontal="center" vertical="center"/>
    </xf>
    <xf numFmtId="0" fontId="83" fillId="9" borderId="7" xfId="0" applyFont="1" applyFill="1" applyBorder="1" applyAlignment="1" applyProtection="1">
      <alignment vertical="center"/>
    </xf>
    <xf numFmtId="0" fontId="77" fillId="0" borderId="0" xfId="0" applyFont="1" applyFill="1" applyBorder="1" applyAlignment="1" applyProtection="1">
      <alignment vertical="center"/>
    </xf>
    <xf numFmtId="0" fontId="84" fillId="0" borderId="0" xfId="0" applyFont="1" applyFill="1" applyBorder="1" applyAlignment="1" applyProtection="1">
      <alignment vertical="center"/>
    </xf>
    <xf numFmtId="0" fontId="84" fillId="9" borderId="7" xfId="0" applyFont="1" applyFill="1" applyBorder="1" applyAlignment="1" applyProtection="1">
      <alignment vertical="center"/>
    </xf>
    <xf numFmtId="0" fontId="83" fillId="9" borderId="7" xfId="0" applyFont="1" applyFill="1" applyBorder="1" applyProtection="1"/>
    <xf numFmtId="0" fontId="81" fillId="0" borderId="0" xfId="0" applyFont="1" applyFill="1" applyBorder="1" applyAlignment="1" applyProtection="1">
      <alignment vertical="center"/>
    </xf>
    <xf numFmtId="0" fontId="87" fillId="0" borderId="0" xfId="0" applyFont="1" applyFill="1" applyBorder="1" applyAlignment="1" applyProtection="1">
      <alignment vertical="center"/>
    </xf>
    <xf numFmtId="0" fontId="85" fillId="9" borderId="7" xfId="0" applyFont="1" applyFill="1" applyBorder="1" applyAlignment="1" applyProtection="1">
      <alignment vertical="center"/>
    </xf>
    <xf numFmtId="0" fontId="83" fillId="9" borderId="29" xfId="0" applyFont="1" applyFill="1" applyBorder="1" applyAlignment="1" applyProtection="1">
      <alignment vertical="center"/>
    </xf>
    <xf numFmtId="0" fontId="83" fillId="9" borderId="20" xfId="0" applyFont="1" applyFill="1" applyBorder="1" applyAlignment="1" applyProtection="1">
      <alignment vertical="center"/>
    </xf>
    <xf numFmtId="0" fontId="20" fillId="0" borderId="0" xfId="0" applyFont="1" applyFill="1" applyBorder="1" applyAlignment="1" applyProtection="1">
      <alignment horizontal="right" vertical="center"/>
    </xf>
    <xf numFmtId="38" fontId="20" fillId="0" borderId="0" xfId="13" applyFont="1" applyFill="1" applyBorder="1" applyAlignment="1" applyProtection="1">
      <alignment horizontal="center" vertical="center"/>
    </xf>
    <xf numFmtId="49" fontId="94" fillId="0" borderId="0" xfId="0" applyNumberFormat="1" applyFont="1" applyFill="1" applyBorder="1" applyAlignment="1" applyProtection="1">
      <alignment vertical="center" shrinkToFit="1"/>
    </xf>
    <xf numFmtId="0" fontId="93" fillId="3" borderId="0" xfId="0" applyFont="1" applyFill="1" applyAlignment="1" applyProtection="1">
      <alignment horizontal="left" vertical="center"/>
    </xf>
    <xf numFmtId="0" fontId="20" fillId="0" borderId="0" xfId="0" applyFont="1" applyFill="1" applyBorder="1" applyAlignment="1" applyProtection="1">
      <alignment horizontal="left" vertical="center"/>
      <protection locked="0"/>
    </xf>
    <xf numFmtId="0" fontId="16" fillId="0" borderId="31" xfId="0" applyFont="1" applyBorder="1" applyAlignment="1">
      <alignment horizontal="center" vertical="center" shrinkToFit="1"/>
    </xf>
    <xf numFmtId="0" fontId="26" fillId="0" borderId="0" xfId="0" applyFont="1" applyFill="1" applyBorder="1" applyAlignment="1" applyProtection="1">
      <alignment vertical="center"/>
    </xf>
    <xf numFmtId="0" fontId="37" fillId="0" borderId="18" xfId="0" applyFont="1" applyFill="1" applyBorder="1" applyAlignment="1" applyProtection="1">
      <alignment horizontal="left" vertical="center"/>
      <protection locked="0"/>
    </xf>
    <xf numFmtId="0" fontId="37" fillId="0" borderId="19" xfId="0" applyFont="1" applyFill="1" applyBorder="1" applyAlignment="1" applyProtection="1">
      <alignment horizontal="left" vertical="center"/>
      <protection locked="0"/>
    </xf>
    <xf numFmtId="0" fontId="17" fillId="0" borderId="19" xfId="0" applyFont="1" applyFill="1" applyBorder="1" applyAlignment="1" applyProtection="1">
      <protection locked="0"/>
    </xf>
    <xf numFmtId="0" fontId="17" fillId="0" borderId="6" xfId="0" applyFont="1" applyFill="1" applyBorder="1" applyAlignment="1" applyProtection="1">
      <protection locked="0"/>
    </xf>
    <xf numFmtId="0" fontId="37" fillId="0" borderId="15"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17" fillId="0" borderId="12" xfId="0" applyFont="1" applyFill="1" applyBorder="1" applyAlignment="1" applyProtection="1">
      <protection locked="0"/>
    </xf>
    <xf numFmtId="0" fontId="38" fillId="0" borderId="0" xfId="0" applyFont="1" applyFill="1" applyBorder="1" applyAlignment="1" applyProtection="1">
      <alignment horizontal="left" vertical="center"/>
      <protection locked="0"/>
    </xf>
    <xf numFmtId="0" fontId="28" fillId="0" borderId="0" xfId="0" applyFont="1" applyFill="1" applyBorder="1" applyAlignment="1">
      <alignment vertical="center"/>
    </xf>
    <xf numFmtId="0" fontId="37" fillId="0" borderId="22" xfId="0" applyFont="1" applyFill="1" applyBorder="1" applyAlignment="1" applyProtection="1">
      <alignment horizontal="left" vertical="center"/>
      <protection locked="0"/>
    </xf>
    <xf numFmtId="0" fontId="37" fillId="0" borderId="36" xfId="0" applyFont="1" applyFill="1" applyBorder="1" applyAlignment="1" applyProtection="1">
      <alignment horizontal="left" vertical="center"/>
      <protection locked="0"/>
    </xf>
    <xf numFmtId="0" fontId="17" fillId="0" borderId="36" xfId="0" applyFont="1" applyFill="1" applyBorder="1" applyAlignment="1" applyProtection="1">
      <protection locked="0"/>
    </xf>
    <xf numFmtId="0" fontId="17" fillId="0" borderId="11" xfId="0" applyFont="1" applyFill="1" applyBorder="1" applyAlignment="1" applyProtection="1">
      <protection locked="0"/>
    </xf>
    <xf numFmtId="0" fontId="28" fillId="0" borderId="0" xfId="0" applyFont="1" applyFill="1" applyAlignment="1" applyProtection="1">
      <alignment horizontal="left" vertical="center"/>
    </xf>
    <xf numFmtId="0" fontId="28" fillId="0" borderId="0" xfId="0" applyFont="1" applyFill="1" applyAlignment="1">
      <alignment vertical="center"/>
    </xf>
    <xf numFmtId="0" fontId="37" fillId="0" borderId="19" xfId="0" applyFont="1" applyFill="1" applyBorder="1" applyAlignment="1" applyProtection="1">
      <alignment horizontal="right" vertical="center"/>
      <protection locked="0"/>
    </xf>
    <xf numFmtId="0" fontId="37" fillId="0" borderId="6" xfId="0" applyFont="1" applyFill="1" applyBorder="1" applyAlignment="1" applyProtection="1">
      <alignment horizontal="left" vertical="center"/>
      <protection locked="0"/>
    </xf>
    <xf numFmtId="49" fontId="37" fillId="0" borderId="0" xfId="0" applyNumberFormat="1" applyFont="1" applyFill="1" applyBorder="1" applyAlignment="1" applyProtection="1">
      <alignment horizontal="left" vertical="center"/>
      <protection locked="0"/>
    </xf>
    <xf numFmtId="0" fontId="37" fillId="0" borderId="12" xfId="0" applyFont="1" applyFill="1" applyBorder="1" applyAlignment="1" applyProtection="1">
      <alignment horizontal="left" vertical="center"/>
      <protection locked="0"/>
    </xf>
    <xf numFmtId="49" fontId="37" fillId="0" borderId="36" xfId="0" applyNumberFormat="1" applyFont="1" applyFill="1" applyBorder="1" applyAlignment="1" applyProtection="1">
      <alignment horizontal="left" vertical="center"/>
      <protection locked="0"/>
    </xf>
    <xf numFmtId="0" fontId="37" fillId="0" borderId="11" xfId="0" applyFont="1" applyFill="1" applyBorder="1" applyAlignment="1" applyProtection="1">
      <alignment horizontal="left" vertical="center"/>
      <protection locked="0"/>
    </xf>
    <xf numFmtId="0" fontId="27" fillId="0" borderId="0" xfId="0" applyNumberFormat="1" applyFont="1" applyFill="1" applyBorder="1" applyAlignment="1" applyProtection="1">
      <alignment horizontal="center" vertical="center"/>
      <protection locked="0"/>
    </xf>
    <xf numFmtId="0" fontId="16" fillId="0" borderId="45" xfId="0" applyFont="1" applyFill="1" applyBorder="1" applyAlignment="1">
      <alignment vertical="center"/>
    </xf>
    <xf numFmtId="177" fontId="16" fillId="0" borderId="47" xfId="0" applyNumberFormat="1" applyFont="1" applyFill="1" applyBorder="1" applyAlignment="1">
      <alignment vertical="center"/>
    </xf>
    <xf numFmtId="177" fontId="16" fillId="0" borderId="34" xfId="0" applyNumberFormat="1" applyFont="1" applyFill="1" applyBorder="1" applyAlignment="1" applyProtection="1">
      <alignment vertical="center"/>
    </xf>
    <xf numFmtId="0" fontId="16" fillId="0" borderId="61" xfId="0" applyFont="1" applyFill="1" applyBorder="1" applyAlignment="1" applyProtection="1">
      <alignment horizontal="center" vertical="center" shrinkToFit="1"/>
      <protection locked="0"/>
    </xf>
    <xf numFmtId="0" fontId="16" fillId="0" borderId="41" xfId="0" applyFont="1" applyFill="1" applyBorder="1" applyAlignment="1" applyProtection="1">
      <alignment horizontal="left" vertical="center"/>
      <protection locked="0"/>
    </xf>
    <xf numFmtId="0" fontId="16" fillId="0" borderId="209" xfId="0" applyFont="1" applyFill="1" applyBorder="1" applyAlignment="1" applyProtection="1">
      <alignment horizontal="left" vertical="center" shrinkToFit="1"/>
      <protection locked="0"/>
    </xf>
    <xf numFmtId="178" fontId="16" fillId="0" borderId="58" xfId="0" applyNumberFormat="1" applyFont="1" applyFill="1" applyBorder="1" applyAlignment="1" applyProtection="1">
      <alignment horizontal="center" vertical="center"/>
      <protection locked="0"/>
    </xf>
    <xf numFmtId="177" fontId="16" fillId="0" borderId="40" xfId="0" applyNumberFormat="1" applyFont="1" applyFill="1" applyBorder="1" applyAlignment="1" applyProtection="1">
      <alignment vertical="center"/>
      <protection locked="0"/>
    </xf>
    <xf numFmtId="0" fontId="16" fillId="0" borderId="42" xfId="0" applyFont="1" applyFill="1" applyBorder="1" applyAlignment="1" applyProtection="1">
      <alignment vertical="center" wrapText="1"/>
      <protection locked="0"/>
    </xf>
    <xf numFmtId="0" fontId="16" fillId="0" borderId="41" xfId="0" applyFont="1" applyFill="1" applyBorder="1" applyAlignment="1" applyProtection="1">
      <alignment vertical="center"/>
      <protection locked="0"/>
    </xf>
    <xf numFmtId="0" fontId="50" fillId="0" borderId="15" xfId="0" applyFont="1" applyFill="1" applyBorder="1" applyAlignment="1" applyProtection="1">
      <alignment vertical="center"/>
    </xf>
    <xf numFmtId="0" fontId="50" fillId="0" borderId="0" xfId="0" applyFont="1" applyFill="1" applyBorder="1" applyAlignment="1" applyProtection="1">
      <alignment vertical="center"/>
    </xf>
    <xf numFmtId="0" fontId="0" fillId="0" borderId="0" xfId="0" applyFill="1" applyProtection="1"/>
    <xf numFmtId="38" fontId="37" fillId="0" borderId="0" xfId="13" applyFont="1" applyFill="1" applyBorder="1" applyAlignment="1" applyProtection="1">
      <alignment horizontal="center" vertical="center"/>
    </xf>
    <xf numFmtId="0" fontId="17" fillId="0" borderId="0" xfId="0" applyFont="1" applyProtection="1"/>
    <xf numFmtId="0" fontId="17" fillId="2" borderId="0" xfId="0" applyFont="1" applyFill="1" applyProtection="1"/>
    <xf numFmtId="0" fontId="0" fillId="2" borderId="0" xfId="0" applyFill="1" applyProtection="1"/>
    <xf numFmtId="0" fontId="65" fillId="23" borderId="148" xfId="0" applyFont="1" applyFill="1" applyBorder="1" applyAlignment="1" applyProtection="1">
      <alignment horizontal="center" vertical="center" wrapText="1" readingOrder="1"/>
    </xf>
    <xf numFmtId="0" fontId="28" fillId="24" borderId="148" xfId="0" applyFont="1" applyFill="1" applyBorder="1" applyAlignment="1" applyProtection="1">
      <alignment horizontal="left" vertical="center" wrapText="1" readingOrder="1"/>
    </xf>
    <xf numFmtId="0" fontId="28" fillId="24" borderId="159" xfId="0" applyFont="1" applyFill="1" applyBorder="1" applyAlignment="1" applyProtection="1">
      <alignment horizontal="left" vertical="top" wrapText="1" readingOrder="1"/>
    </xf>
    <xf numFmtId="0" fontId="28" fillId="24" borderId="150" xfId="0" applyFont="1" applyFill="1" applyBorder="1" applyAlignment="1" applyProtection="1">
      <alignment horizontal="left" vertical="center" wrapText="1" readingOrder="1"/>
    </xf>
    <xf numFmtId="0" fontId="28" fillId="24" borderId="152" xfId="0" applyFont="1" applyFill="1" applyBorder="1" applyAlignment="1" applyProtection="1">
      <alignment horizontal="left" vertical="center" wrapText="1" readingOrder="1"/>
    </xf>
    <xf numFmtId="0" fontId="28" fillId="0" borderId="150" xfId="0" applyFont="1" applyFill="1" applyBorder="1" applyAlignment="1" applyProtection="1">
      <alignment horizontal="left" vertical="center" wrapText="1" readingOrder="1"/>
    </xf>
    <xf numFmtId="0" fontId="28" fillId="24" borderId="162" xfId="0" applyFont="1" applyFill="1" applyBorder="1" applyAlignment="1" applyProtection="1">
      <alignment horizontal="left" vertical="center" wrapText="1" readingOrder="1"/>
    </xf>
    <xf numFmtId="0" fontId="28" fillId="24" borderId="159" xfId="0" applyFont="1" applyFill="1" applyBorder="1" applyAlignment="1" applyProtection="1">
      <alignment horizontal="left" vertical="center" wrapText="1" readingOrder="1"/>
    </xf>
    <xf numFmtId="0" fontId="28" fillId="0" borderId="150" xfId="0" applyFont="1" applyFill="1" applyBorder="1" applyAlignment="1" applyProtection="1">
      <alignment horizontal="center" vertical="center" wrapText="1" readingOrder="1"/>
    </xf>
    <xf numFmtId="0" fontId="28" fillId="0" borderId="162" xfId="0" applyFont="1" applyFill="1" applyBorder="1" applyAlignment="1" applyProtection="1">
      <alignment horizontal="center" vertical="center" wrapText="1" readingOrder="1"/>
    </xf>
    <xf numFmtId="0" fontId="28" fillId="0" borderId="148" xfId="0" applyFont="1" applyFill="1" applyBorder="1" applyAlignment="1" applyProtection="1">
      <alignment horizontal="left" vertical="center" wrapText="1" readingOrder="1"/>
    </xf>
    <xf numFmtId="0" fontId="28" fillId="0" borderId="148" xfId="0" applyFont="1" applyFill="1" applyBorder="1" applyAlignment="1" applyProtection="1">
      <alignment horizontal="center" vertical="center" wrapText="1" readingOrder="1"/>
    </xf>
    <xf numFmtId="0" fontId="28" fillId="24" borderId="148" xfId="0" applyFont="1" applyFill="1" applyBorder="1" applyAlignment="1" applyProtection="1">
      <alignment horizontal="left" vertical="top" wrapText="1" readingOrder="1"/>
    </xf>
    <xf numFmtId="0" fontId="28" fillId="0" borderId="148" xfId="0" applyFont="1" applyFill="1" applyBorder="1" applyAlignment="1" applyProtection="1">
      <alignment horizontal="left" vertical="top" wrapText="1" readingOrder="1"/>
    </xf>
    <xf numFmtId="0" fontId="27" fillId="3" borderId="0" xfId="0" applyFont="1" applyFill="1" applyAlignment="1" applyProtection="1">
      <alignment horizontal="center" vertical="center"/>
    </xf>
    <xf numFmtId="0" fontId="27" fillId="0" borderId="0" xfId="0" applyFont="1" applyFill="1" applyBorder="1" applyAlignment="1" applyProtection="1">
      <alignment vertical="center" wrapText="1"/>
    </xf>
    <xf numFmtId="0" fontId="17" fillId="0" borderId="0" xfId="0" applyFont="1" applyFill="1" applyAlignment="1" applyProtection="1">
      <alignment horizontal="center"/>
    </xf>
    <xf numFmtId="0" fontId="20" fillId="0" borderId="127" xfId="0" applyFont="1" applyFill="1" applyBorder="1" applyAlignment="1" applyProtection="1">
      <alignment horizontal="center" vertical="center" wrapText="1"/>
    </xf>
    <xf numFmtId="0" fontId="27" fillId="0" borderId="0" xfId="0" applyFont="1" applyFill="1" applyAlignment="1" applyProtection="1">
      <alignment horizontal="left" vertical="center"/>
    </xf>
    <xf numFmtId="0" fontId="17" fillId="0" borderId="0" xfId="0" applyFont="1" applyFill="1" applyAlignment="1" applyProtection="1">
      <alignment vertical="top"/>
    </xf>
    <xf numFmtId="0" fontId="20" fillId="0" borderId="20" xfId="0" applyFont="1" applyFill="1" applyBorder="1" applyAlignment="1" applyProtection="1">
      <alignment horizontal="center" vertical="center" wrapText="1"/>
    </xf>
    <xf numFmtId="0" fontId="20" fillId="3" borderId="36" xfId="0" applyFont="1" applyFill="1" applyBorder="1" applyAlignment="1" applyProtection="1">
      <alignment horizontal="center" vertical="center" wrapText="1"/>
    </xf>
    <xf numFmtId="0" fontId="20" fillId="0" borderId="36" xfId="0" applyFont="1" applyFill="1" applyBorder="1" applyAlignment="1" applyProtection="1">
      <alignment horizontal="center" vertical="center" wrapText="1"/>
    </xf>
    <xf numFmtId="0" fontId="20" fillId="0" borderId="0" xfId="0" applyFont="1" applyAlignment="1" applyProtection="1">
      <alignment vertical="center"/>
    </xf>
    <xf numFmtId="0" fontId="51" fillId="0" borderId="0" xfId="0" applyFont="1" applyFill="1" applyAlignment="1" applyProtection="1">
      <alignment vertical="center"/>
    </xf>
    <xf numFmtId="0" fontId="17" fillId="0" borderId="0" xfId="0" applyFont="1" applyAlignment="1" applyProtection="1">
      <alignment horizontal="center" vertical="center"/>
      <protection locked="0"/>
    </xf>
    <xf numFmtId="0" fontId="17" fillId="0" borderId="0" xfId="0" applyFont="1" applyAlignment="1" applyProtection="1">
      <alignment horizontal="left" vertical="center"/>
      <protection locked="0"/>
    </xf>
    <xf numFmtId="0" fontId="36" fillId="0" borderId="20" xfId="67" applyFont="1" applyBorder="1" applyAlignment="1" applyProtection="1">
      <alignment vertical="center" wrapText="1"/>
      <protection locked="0"/>
    </xf>
    <xf numFmtId="0" fontId="28" fillId="0" borderId="9" xfId="0" applyFont="1" applyBorder="1" applyAlignment="1" applyProtection="1">
      <alignment horizontal="center" vertical="center"/>
      <protection locked="0"/>
    </xf>
    <xf numFmtId="0" fontId="28" fillId="0" borderId="20" xfId="67" applyFont="1" applyBorder="1" applyAlignment="1" applyProtection="1">
      <alignment vertical="center" wrapText="1"/>
      <protection locked="0"/>
    </xf>
    <xf numFmtId="0" fontId="27" fillId="0" borderId="0" xfId="0" applyFont="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Fill="1" applyAlignment="1" applyProtection="1">
      <alignment horizontal="center" vertical="center"/>
    </xf>
    <xf numFmtId="58" fontId="27" fillId="0" borderId="0" xfId="0" applyNumberFormat="1" applyFont="1" applyFill="1" applyAlignment="1" applyProtection="1">
      <alignment horizontal="center" vertical="center"/>
    </xf>
    <xf numFmtId="0" fontId="27" fillId="3" borderId="0" xfId="0" applyFont="1" applyFill="1" applyAlignment="1" applyProtection="1">
      <alignment horizontal="left" vertical="center"/>
    </xf>
    <xf numFmtId="0" fontId="27" fillId="0" borderId="0" xfId="0" applyFont="1" applyFill="1" applyBorder="1" applyAlignment="1" applyProtection="1">
      <alignment horizontal="center" vertical="center" wrapText="1"/>
    </xf>
    <xf numFmtId="0" fontId="27" fillId="0" borderId="0" xfId="0" applyFont="1" applyFill="1" applyAlignment="1" applyProtection="1">
      <alignment horizontal="center" vertical="center" wrapText="1"/>
    </xf>
    <xf numFmtId="0" fontId="27" fillId="0" borderId="0" xfId="0" applyFont="1" applyFill="1" applyBorder="1" applyAlignment="1" applyProtection="1">
      <alignment horizontal="left" vertical="center" wrapText="1"/>
    </xf>
    <xf numFmtId="0" fontId="27" fillId="3" borderId="0" xfId="0" applyFont="1" applyFill="1" applyAlignment="1" applyProtection="1">
      <alignment horizontal="center" vertical="center" wrapText="1"/>
    </xf>
    <xf numFmtId="0" fontId="39" fillId="3" borderId="0" xfId="0" applyFont="1" applyFill="1" applyAlignment="1" applyProtection="1">
      <alignment horizontal="center" vertical="center" wrapText="1"/>
    </xf>
    <xf numFmtId="0" fontId="27" fillId="0" borderId="0" xfId="0" applyFont="1" applyAlignment="1" applyProtection="1">
      <alignment horizontal="left" vertical="center"/>
    </xf>
    <xf numFmtId="0" fontId="27" fillId="3" borderId="0" xfId="0" applyFont="1" applyFill="1" applyAlignment="1" applyProtection="1">
      <alignment vertical="center"/>
    </xf>
    <xf numFmtId="38" fontId="39" fillId="3" borderId="0" xfId="13" applyFont="1" applyFill="1" applyAlignment="1" applyProtection="1">
      <alignment horizontal="left" vertical="center"/>
    </xf>
    <xf numFmtId="0" fontId="39" fillId="3" borderId="0" xfId="0" applyFont="1" applyFill="1" applyAlignment="1" applyProtection="1">
      <alignment horizontal="center" vertical="center"/>
    </xf>
    <xf numFmtId="0" fontId="39" fillId="3" borderId="0" xfId="0" applyFont="1" applyFill="1" applyAlignment="1" applyProtection="1">
      <alignment horizontal="left" vertical="center"/>
    </xf>
    <xf numFmtId="49" fontId="27" fillId="0" borderId="0" xfId="0" applyNumberFormat="1" applyFont="1" applyFill="1" applyAlignment="1" applyProtection="1">
      <alignment horizontal="center" vertical="center"/>
    </xf>
    <xf numFmtId="0" fontId="20" fillId="0" borderId="0" xfId="0" applyFont="1" applyAlignment="1" applyProtection="1">
      <alignment horizontal="center" vertical="center"/>
    </xf>
    <xf numFmtId="0" fontId="61" fillId="3" borderId="0" xfId="0" applyFont="1" applyFill="1" applyAlignment="1" applyProtection="1">
      <alignment horizontal="center" vertical="center"/>
    </xf>
    <xf numFmtId="12" fontId="27" fillId="0" borderId="29" xfId="0" applyNumberFormat="1" applyFont="1" applyBorder="1" applyAlignment="1" applyProtection="1">
      <alignment horizontal="center" vertical="center"/>
    </xf>
    <xf numFmtId="12" fontId="27" fillId="0" borderId="20" xfId="0" applyNumberFormat="1" applyFont="1" applyBorder="1" applyAlignment="1" applyProtection="1">
      <alignment horizontal="center" vertical="center"/>
    </xf>
    <xf numFmtId="12" fontId="27" fillId="0" borderId="9" xfId="0" applyNumberFormat="1" applyFont="1" applyBorder="1" applyAlignment="1" applyProtection="1">
      <alignment horizontal="center" vertical="center"/>
    </xf>
    <xf numFmtId="0" fontId="17" fillId="0" borderId="0" xfId="0" applyFont="1" applyAlignment="1" applyProtection="1">
      <alignment horizontal="left" vertical="center"/>
    </xf>
    <xf numFmtId="49" fontId="62" fillId="0"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0" fontId="29" fillId="0" borderId="7" xfId="0" applyFont="1" applyBorder="1" applyAlignment="1" applyProtection="1">
      <alignment horizontal="center" vertical="center"/>
    </xf>
    <xf numFmtId="0" fontId="17" fillId="0" borderId="0" xfId="0" applyFont="1" applyAlignment="1" applyProtection="1">
      <alignment vertical="center"/>
    </xf>
    <xf numFmtId="0" fontId="17" fillId="0" borderId="0" xfId="0" applyFont="1" applyBorder="1" applyAlignment="1" applyProtection="1">
      <alignment horizontal="center" vertical="center"/>
    </xf>
    <xf numFmtId="0" fontId="36" fillId="0" borderId="0" xfId="67" applyFont="1" applyBorder="1" applyAlignment="1" applyProtection="1">
      <alignment horizontal="left"/>
    </xf>
    <xf numFmtId="0" fontId="28" fillId="0" borderId="0" xfId="0" applyFont="1" applyBorder="1" applyAlignment="1" applyProtection="1">
      <alignment horizontal="left" vertical="center"/>
    </xf>
    <xf numFmtId="0" fontId="36" fillId="0" borderId="0" xfId="67" applyFont="1" applyBorder="1" applyAlignment="1" applyProtection="1">
      <alignment wrapText="1"/>
    </xf>
    <xf numFmtId="0" fontId="36" fillId="0" borderId="36" xfId="67" applyFont="1" applyBorder="1" applyAlignment="1" applyProtection="1">
      <alignment horizontal="left"/>
    </xf>
    <xf numFmtId="0" fontId="28" fillId="0" borderId="0" xfId="0" applyFont="1" applyAlignment="1" applyProtection="1">
      <alignment horizontal="left" vertical="center"/>
    </xf>
    <xf numFmtId="0" fontId="36" fillId="0" borderId="36" xfId="67" applyFont="1" applyBorder="1" applyAlignment="1" applyProtection="1">
      <alignment wrapText="1"/>
    </xf>
    <xf numFmtId="0" fontId="36" fillId="0" borderId="20" xfId="67" applyFont="1" applyBorder="1" applyAlignment="1" applyProtection="1">
      <alignment horizontal="left"/>
    </xf>
    <xf numFmtId="0" fontId="36" fillId="0" borderId="0" xfId="67" applyFont="1" applyBorder="1" applyAlignment="1" applyProtection="1">
      <alignment vertical="center"/>
    </xf>
    <xf numFmtId="0" fontId="28" fillId="0" borderId="0" xfId="0" applyFont="1" applyAlignment="1" applyProtection="1">
      <alignment horizontal="center" vertical="center"/>
    </xf>
    <xf numFmtId="0" fontId="28" fillId="0" borderId="0" xfId="0" applyFont="1" applyBorder="1" applyAlignment="1" applyProtection="1">
      <alignment horizontal="center" vertical="center"/>
    </xf>
    <xf numFmtId="0" fontId="28" fillId="0" borderId="19" xfId="67" applyFont="1" applyBorder="1" applyAlignment="1" applyProtection="1">
      <alignment horizontal="left"/>
    </xf>
    <xf numFmtId="0" fontId="28" fillId="0" borderId="19" xfId="67" applyFont="1" applyBorder="1" applyAlignment="1" applyProtection="1">
      <alignment vertical="center"/>
    </xf>
    <xf numFmtId="0" fontId="28" fillId="0" borderId="19" xfId="67" applyFont="1" applyBorder="1" applyAlignment="1" applyProtection="1"/>
    <xf numFmtId="0" fontId="28" fillId="0" borderId="0" xfId="67" applyFont="1" applyBorder="1" applyAlignment="1" applyProtection="1">
      <alignment vertical="center"/>
    </xf>
    <xf numFmtId="0" fontId="28" fillId="0" borderId="20" xfId="67" applyFont="1" applyBorder="1" applyAlignment="1" applyProtection="1">
      <alignment horizontal="left"/>
    </xf>
    <xf numFmtId="0" fontId="36" fillId="0" borderId="122" xfId="67" applyFont="1" applyBorder="1" applyAlignment="1" applyProtection="1">
      <alignment vertical="center" wrapText="1"/>
    </xf>
    <xf numFmtId="0" fontId="28" fillId="0" borderId="122" xfId="0" applyFont="1" applyBorder="1" applyAlignment="1" applyProtection="1">
      <alignment horizontal="center" vertical="center"/>
    </xf>
    <xf numFmtId="0" fontId="36" fillId="0" borderId="122" xfId="67" applyFont="1" applyBorder="1" applyAlignment="1" applyProtection="1">
      <alignment horizontal="center" vertical="center"/>
    </xf>
    <xf numFmtId="0" fontId="36" fillId="0" borderId="0" xfId="67" applyFont="1" applyBorder="1" applyAlignment="1" applyProtection="1">
      <alignment vertical="center" wrapText="1"/>
    </xf>
    <xf numFmtId="0" fontId="28" fillId="0" borderId="0" xfId="0" applyFont="1" applyBorder="1" applyAlignment="1" applyProtection="1">
      <alignment horizontal="right" vertical="center"/>
    </xf>
    <xf numFmtId="0" fontId="36" fillId="0" borderId="0" xfId="67" applyFont="1" applyProtection="1">
      <alignment vertical="center"/>
    </xf>
    <xf numFmtId="0" fontId="28" fillId="0" borderId="0" xfId="67" applyFont="1" applyAlignment="1" applyProtection="1">
      <alignment horizontal="left" vertical="center" wrapText="1"/>
    </xf>
    <xf numFmtId="0" fontId="36" fillId="0" borderId="0" xfId="67" applyFont="1" applyAlignment="1" applyProtection="1">
      <alignment vertical="center"/>
    </xf>
    <xf numFmtId="0" fontId="36" fillId="0" borderId="0" xfId="67" applyFont="1" applyAlignment="1" applyProtection="1">
      <alignment horizontal="center" vertical="center"/>
    </xf>
    <xf numFmtId="0" fontId="36" fillId="0" borderId="0" xfId="67" applyFont="1" applyBorder="1" applyAlignment="1" applyProtection="1">
      <alignment horizontal="center" vertical="center"/>
    </xf>
    <xf numFmtId="0" fontId="36" fillId="0" borderId="0" xfId="67" applyFont="1" applyBorder="1" applyAlignment="1" applyProtection="1">
      <alignment horizontal="distributed" vertical="center"/>
    </xf>
    <xf numFmtId="0" fontId="28" fillId="0" borderId="0" xfId="0" applyFont="1" applyAlignment="1" applyProtection="1">
      <alignment horizontal="distributed" vertical="center"/>
    </xf>
    <xf numFmtId="0" fontId="28" fillId="0" borderId="0" xfId="67" applyFont="1" applyBorder="1" applyAlignment="1" applyProtection="1">
      <alignment horizontal="center" vertical="center"/>
    </xf>
    <xf numFmtId="0" fontId="35" fillId="0" borderId="0" xfId="0" quotePrefix="1" applyFont="1" applyFill="1" applyAlignment="1" applyProtection="1">
      <alignment horizontal="right" vertical="top"/>
      <protection locked="0"/>
    </xf>
    <xf numFmtId="0" fontId="17" fillId="0" borderId="0" xfId="0" quotePrefix="1" applyFont="1" applyFill="1" applyAlignment="1" applyProtection="1">
      <alignment horizontal="right" vertical="top"/>
      <protection locked="0"/>
    </xf>
    <xf numFmtId="0" fontId="17" fillId="0" borderId="0" xfId="0" applyFont="1" applyFill="1" applyAlignment="1" applyProtection="1">
      <alignment horizontal="right" vertical="center"/>
      <protection locked="0"/>
    </xf>
    <xf numFmtId="5" fontId="17" fillId="2"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17" fillId="0" borderId="0" xfId="0" applyFont="1" applyFill="1" applyAlignment="1" applyProtection="1">
      <alignment vertical="center" wrapText="1"/>
      <protection locked="0"/>
    </xf>
    <xf numFmtId="0" fontId="17" fillId="0" borderId="0" xfId="0" applyFont="1" applyFill="1" applyAlignment="1" applyProtection="1">
      <alignment vertical="distributed"/>
      <protection locked="0"/>
    </xf>
    <xf numFmtId="0" fontId="17" fillId="0" borderId="0" xfId="0" applyFont="1" applyFill="1" applyAlignment="1" applyProtection="1">
      <alignment horizontal="distributed" vertical="distributed"/>
      <protection locked="0"/>
    </xf>
    <xf numFmtId="5" fontId="17" fillId="0" borderId="0" xfId="0" applyNumberFormat="1" applyFont="1" applyFill="1" applyBorder="1" applyAlignment="1" applyProtection="1">
      <alignment horizontal="center" vertical="center"/>
      <protection locked="0"/>
    </xf>
    <xf numFmtId="0" fontId="20" fillId="0" borderId="0" xfId="0" applyFont="1" applyFill="1" applyAlignment="1" applyProtection="1">
      <alignment horizontal="left" vertical="center"/>
    </xf>
    <xf numFmtId="0" fontId="18" fillId="0" borderId="57" xfId="0" applyFont="1" applyFill="1" applyBorder="1" applyAlignment="1" applyProtection="1">
      <alignment horizontal="left" vertical="top"/>
    </xf>
    <xf numFmtId="0" fontId="20" fillId="0" borderId="0" xfId="0" applyFont="1" applyFill="1" applyAlignment="1" applyProtection="1">
      <alignment horizontal="left" vertical="top"/>
    </xf>
    <xf numFmtId="0" fontId="20" fillId="3" borderId="6" xfId="0" applyFont="1" applyFill="1" applyBorder="1" applyAlignment="1" applyProtection="1">
      <alignment horizontal="left" vertical="center" wrapText="1"/>
    </xf>
    <xf numFmtId="0" fontId="20" fillId="3" borderId="11" xfId="0" applyFont="1" applyFill="1" applyBorder="1" applyAlignment="1" applyProtection="1">
      <alignment horizontal="left" vertical="center"/>
    </xf>
    <xf numFmtId="0" fontId="20" fillId="3" borderId="4" xfId="0" applyFont="1" applyFill="1" applyBorder="1" applyAlignment="1" applyProtection="1">
      <alignment horizontal="left" vertical="center"/>
    </xf>
    <xf numFmtId="0" fontId="20" fillId="3" borderId="10" xfId="0" applyFont="1" applyFill="1" applyBorder="1" applyAlignment="1" applyProtection="1">
      <alignment horizontal="left" vertical="center"/>
    </xf>
    <xf numFmtId="0" fontId="34" fillId="11" borderId="7" xfId="0" applyFont="1" applyFill="1" applyBorder="1" applyAlignment="1" applyProtection="1">
      <alignment horizontal="center" vertical="center"/>
    </xf>
    <xf numFmtId="0" fontId="20" fillId="0" borderId="12" xfId="0" applyFont="1" applyFill="1" applyBorder="1" applyAlignment="1" applyProtection="1">
      <alignment vertical="top" wrapText="1"/>
    </xf>
    <xf numFmtId="0" fontId="20" fillId="0" borderId="19" xfId="0" applyFont="1" applyFill="1" applyBorder="1" applyAlignment="1" applyProtection="1">
      <alignment horizontal="left" vertical="top" wrapText="1"/>
    </xf>
    <xf numFmtId="0" fontId="20" fillId="0" borderId="23" xfId="0" applyFont="1" applyFill="1" applyBorder="1" applyAlignment="1" applyProtection="1">
      <alignment horizontal="left" vertical="center" wrapText="1"/>
    </xf>
    <xf numFmtId="0" fontId="20" fillId="0" borderId="20" xfId="0" applyFont="1" applyFill="1" applyBorder="1" applyAlignment="1" applyProtection="1">
      <alignment horizontal="left" vertical="top" wrapText="1"/>
    </xf>
    <xf numFmtId="0" fontId="20" fillId="0" borderId="36" xfId="0" applyFont="1" applyFill="1" applyBorder="1" applyAlignment="1" applyProtection="1">
      <alignment horizontal="left" vertical="top" wrapText="1"/>
    </xf>
    <xf numFmtId="0" fontId="37" fillId="0" borderId="0" xfId="0" applyFont="1" applyFill="1" applyAlignment="1" applyProtection="1">
      <alignment horizontal="left" vertical="top"/>
    </xf>
    <xf numFmtId="0" fontId="29" fillId="0" borderId="0" xfId="0" applyFont="1" applyFill="1" applyAlignment="1" applyProtection="1">
      <alignment horizontal="left" vertical="top"/>
    </xf>
    <xf numFmtId="0" fontId="72" fillId="0" borderId="0" xfId="0" applyFont="1" applyFill="1" applyAlignment="1" applyProtection="1">
      <alignment horizontal="left" vertical="top" wrapText="1"/>
    </xf>
    <xf numFmtId="0" fontId="20" fillId="0" borderId="0" xfId="0" applyFont="1" applyFill="1" applyAlignment="1" applyProtection="1">
      <alignment horizontal="left" vertical="center" textRotation="255"/>
    </xf>
    <xf numFmtId="0" fontId="17" fillId="0" borderId="0" xfId="62" applyFont="1" applyFill="1" applyBorder="1" applyAlignment="1" applyProtection="1">
      <alignment horizontal="center" vertical="center" wrapText="1" shrinkToFit="1"/>
    </xf>
    <xf numFmtId="0" fontId="17" fillId="0" borderId="0" xfId="0" applyFont="1" applyAlignment="1" applyProtection="1">
      <alignment horizontal="center"/>
    </xf>
    <xf numFmtId="0" fontId="17" fillId="0" borderId="0" xfId="0" applyFont="1" applyBorder="1" applyProtection="1"/>
    <xf numFmtId="0" fontId="17" fillId="0" borderId="0" xfId="0" applyFont="1" applyFill="1" applyAlignment="1" applyProtection="1">
      <alignment horizontal="left"/>
    </xf>
    <xf numFmtId="49" fontId="17" fillId="0" borderId="0" xfId="0" applyNumberFormat="1" applyFont="1" applyFill="1" applyAlignment="1" applyProtection="1">
      <alignment horizontal="right" vertical="center"/>
      <protection locked="0"/>
    </xf>
    <xf numFmtId="49" fontId="27" fillId="0" borderId="0" xfId="0" applyNumberFormat="1" applyFont="1" applyFill="1" applyAlignment="1" applyProtection="1">
      <alignment vertical="center"/>
      <protection locked="0"/>
    </xf>
    <xf numFmtId="49" fontId="83" fillId="9" borderId="7" xfId="0" applyNumberFormat="1" applyFont="1" applyFill="1" applyBorder="1" applyAlignment="1" applyProtection="1">
      <alignment vertical="center"/>
    </xf>
    <xf numFmtId="0" fontId="27" fillId="0" borderId="0" xfId="0" applyFont="1" applyFill="1" applyAlignment="1" applyProtection="1">
      <alignment horizontal="left" vertical="center"/>
    </xf>
    <xf numFmtId="0" fontId="20" fillId="8" borderId="29" xfId="0" applyFont="1" applyFill="1" applyBorder="1" applyAlignment="1" applyProtection="1">
      <alignment horizontal="center" vertical="center" wrapText="1"/>
    </xf>
    <xf numFmtId="0" fontId="20" fillId="8" borderId="22"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20" fillId="8" borderId="7" xfId="0" applyFont="1" applyFill="1" applyBorder="1" applyAlignment="1" applyProtection="1">
      <alignment horizontal="center" vertical="center" wrapText="1"/>
    </xf>
    <xf numFmtId="49" fontId="17" fillId="0" borderId="0" xfId="0" applyNumberFormat="1" applyFont="1" applyFill="1" applyAlignment="1" applyProtection="1">
      <alignment horizontal="left" vertical="center"/>
    </xf>
    <xf numFmtId="176" fontId="27" fillId="0" borderId="0" xfId="0" applyNumberFormat="1" applyFont="1" applyFill="1" applyAlignment="1" applyProtection="1">
      <alignment vertical="center"/>
    </xf>
    <xf numFmtId="58" fontId="27" fillId="0" borderId="0" xfId="0" applyNumberFormat="1" applyFont="1" applyFill="1" applyBorder="1" applyAlignment="1" applyProtection="1">
      <alignment horizontal="center" vertical="center" wrapText="1"/>
    </xf>
    <xf numFmtId="0" fontId="28"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27" fillId="0" borderId="9" xfId="0" applyFont="1" applyFill="1" applyBorder="1" applyAlignment="1" applyProtection="1">
      <alignment vertical="center" wrapText="1"/>
      <protection locked="0"/>
    </xf>
    <xf numFmtId="0" fontId="27" fillId="0" borderId="20" xfId="0" applyFont="1" applyFill="1" applyBorder="1" applyAlignment="1" applyProtection="1">
      <alignment horizontal="center" vertical="center" wrapText="1"/>
      <protection locked="0"/>
    </xf>
    <xf numFmtId="0" fontId="27" fillId="0" borderId="8" xfId="0" applyFont="1" applyFill="1" applyBorder="1" applyAlignment="1" applyProtection="1">
      <alignment vertical="center" wrapText="1"/>
      <protection locked="0"/>
    </xf>
    <xf numFmtId="0" fontId="27" fillId="0" borderId="0" xfId="0" applyFont="1" applyFill="1" applyBorder="1" applyAlignment="1" applyProtection="1">
      <alignment horizontal="center" vertical="center"/>
      <protection locked="0"/>
    </xf>
    <xf numFmtId="0" fontId="27" fillId="0" borderId="45" xfId="0" applyFont="1" applyFill="1" applyBorder="1" applyAlignment="1" applyProtection="1">
      <alignment vertical="center" wrapText="1"/>
      <protection locked="0"/>
    </xf>
    <xf numFmtId="0" fontId="27" fillId="0" borderId="1" xfId="0" applyFont="1" applyFill="1" applyBorder="1" applyAlignment="1" applyProtection="1">
      <alignment horizontal="center" vertical="center" wrapText="1"/>
      <protection locked="0"/>
    </xf>
    <xf numFmtId="0" fontId="27" fillId="0" borderId="21" xfId="0" applyFont="1" applyFill="1" applyBorder="1" applyAlignment="1" applyProtection="1">
      <alignment vertical="center" wrapText="1"/>
      <protection locked="0"/>
    </xf>
    <xf numFmtId="0" fontId="28"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vertical="center" wrapText="1"/>
      <protection locked="0"/>
    </xf>
    <xf numFmtId="0" fontId="27" fillId="0" borderId="43" xfId="0" applyFont="1" applyFill="1" applyBorder="1" applyAlignment="1" applyProtection="1">
      <alignment vertical="center" wrapText="1"/>
      <protection locked="0"/>
    </xf>
    <xf numFmtId="49" fontId="96" fillId="0" borderId="0" xfId="0" applyNumberFormat="1" applyFont="1" applyFill="1" applyAlignment="1" applyProtection="1">
      <alignment vertical="center"/>
      <protection locked="0"/>
    </xf>
    <xf numFmtId="0" fontId="27" fillId="0" borderId="1" xfId="0" applyFont="1" applyFill="1" applyBorder="1" applyAlignment="1" applyProtection="1">
      <alignment vertical="center" wrapText="1"/>
      <protection locked="0"/>
    </xf>
    <xf numFmtId="0" fontId="27" fillId="0" borderId="44" xfId="0"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96" fillId="0" borderId="0" xfId="0" applyFont="1" applyFill="1" applyAlignment="1" applyProtection="1">
      <alignment vertical="center"/>
    </xf>
    <xf numFmtId="0" fontId="28" fillId="0" borderId="0" xfId="0" applyFont="1" applyFill="1" applyBorder="1" applyAlignment="1" applyProtection="1">
      <alignment horizontal="left" vertical="center"/>
    </xf>
    <xf numFmtId="0" fontId="17" fillId="0" borderId="0" xfId="0" applyFont="1" applyFill="1" applyAlignment="1" applyProtection="1">
      <alignment horizontal="left" vertical="center"/>
    </xf>
    <xf numFmtId="0" fontId="17" fillId="0" borderId="0" xfId="0" applyFont="1" applyFill="1" applyAlignment="1" applyProtection="1">
      <alignment horizontal="right" vertical="center"/>
    </xf>
    <xf numFmtId="0" fontId="19" fillId="0" borderId="0" xfId="0" applyFont="1" applyFill="1" applyProtection="1"/>
    <xf numFmtId="58" fontId="20" fillId="0" borderId="20" xfId="0" applyNumberFormat="1" applyFont="1" applyFill="1" applyBorder="1" applyAlignment="1" applyProtection="1">
      <alignment horizontal="center" vertical="center" wrapText="1"/>
    </xf>
    <xf numFmtId="58" fontId="20" fillId="0" borderId="9" xfId="0" applyNumberFormat="1" applyFont="1" applyFill="1" applyBorder="1" applyAlignment="1" applyProtection="1">
      <alignment horizontal="center" vertical="center" wrapText="1"/>
    </xf>
    <xf numFmtId="58" fontId="20"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20" fillId="0" borderId="20" xfId="0" applyFont="1" applyFill="1" applyBorder="1" applyAlignment="1" applyProtection="1">
      <alignment horizontal="center" vertical="center" wrapText="1"/>
    </xf>
    <xf numFmtId="0" fontId="97" fillId="0" borderId="0" xfId="0" applyFont="1" applyFill="1" applyBorder="1" applyAlignment="1" applyProtection="1">
      <alignment horizontal="center" vertical="center"/>
    </xf>
    <xf numFmtId="0" fontId="20" fillId="0" borderId="20" xfId="0" applyFont="1" applyFill="1" applyBorder="1" applyAlignment="1" applyProtection="1">
      <alignment vertical="center" wrapText="1"/>
    </xf>
    <xf numFmtId="0" fontId="20" fillId="0" borderId="20" xfId="0" applyFont="1" applyFill="1" applyBorder="1" applyAlignment="1" applyProtection="1">
      <alignment vertical="center"/>
    </xf>
    <xf numFmtId="0" fontId="20" fillId="0" borderId="9" xfId="0" applyFont="1" applyFill="1" applyBorder="1" applyAlignment="1" applyProtection="1">
      <alignment vertical="center" wrapText="1"/>
    </xf>
    <xf numFmtId="0" fontId="20" fillId="0" borderId="20" xfId="2" applyFont="1" applyFill="1" applyBorder="1" applyAlignment="1" applyProtection="1">
      <alignment horizontal="center" vertical="center" wrapText="1"/>
    </xf>
    <xf numFmtId="0" fontId="17" fillId="0" borderId="0" xfId="2" applyFont="1" applyFill="1" applyBorder="1" applyAlignment="1" applyProtection="1">
      <alignment horizontal="center" vertical="center" wrapText="1"/>
    </xf>
    <xf numFmtId="0" fontId="17" fillId="0" borderId="0" xfId="2" applyFont="1" applyFill="1" applyBorder="1" applyAlignment="1" applyProtection="1">
      <alignment horizontal="left" vertical="center" wrapText="1"/>
    </xf>
    <xf numFmtId="0" fontId="91" fillId="0" borderId="36" xfId="66" applyFont="1" applyFill="1" applyBorder="1" applyAlignment="1" applyProtection="1">
      <alignment vertical="center"/>
    </xf>
    <xf numFmtId="0" fontId="20" fillId="0" borderId="15" xfId="68" applyFont="1" applyFill="1" applyBorder="1" applyAlignment="1" applyProtection="1">
      <alignment horizontal="left" vertical="center"/>
      <protection locked="0"/>
    </xf>
    <xf numFmtId="0" fontId="20" fillId="0" borderId="0" xfId="68" applyFont="1" applyFill="1" applyBorder="1" applyAlignment="1" applyProtection="1">
      <alignment horizontal="left" vertical="center"/>
      <protection locked="0"/>
    </xf>
    <xf numFmtId="0" fontId="20" fillId="0" borderId="19" xfId="68" applyFont="1" applyFill="1" applyBorder="1" applyAlignment="1" applyProtection="1">
      <alignment horizontal="left" vertical="center"/>
      <protection locked="0"/>
    </xf>
    <xf numFmtId="0" fontId="98" fillId="0" borderId="0" xfId="66" applyFont="1" applyFill="1" applyBorder="1" applyAlignment="1" applyProtection="1">
      <alignment horizontal="left" vertical="center"/>
      <protection locked="0"/>
    </xf>
    <xf numFmtId="0" fontId="20" fillId="0" borderId="12" xfId="68" applyFont="1" applyFill="1" applyBorder="1" applyAlignment="1" applyProtection="1">
      <alignment horizontal="left" vertical="center"/>
      <protection locked="0"/>
    </xf>
    <xf numFmtId="0" fontId="20" fillId="0" borderId="22" xfId="68" applyFont="1" applyFill="1" applyBorder="1" applyAlignment="1" applyProtection="1">
      <alignment horizontal="left" vertical="center"/>
      <protection locked="0"/>
    </xf>
    <xf numFmtId="0" fontId="20" fillId="0" borderId="36" xfId="68" applyFont="1" applyFill="1" applyBorder="1" applyAlignment="1" applyProtection="1">
      <alignment horizontal="left" vertical="center"/>
      <protection locked="0"/>
    </xf>
    <xf numFmtId="0" fontId="20" fillId="0" borderId="11" xfId="68" applyFont="1" applyFill="1" applyBorder="1" applyAlignment="1" applyProtection="1">
      <alignment horizontal="left" vertical="center"/>
      <protection locked="0"/>
    </xf>
    <xf numFmtId="0" fontId="51" fillId="2" borderId="36" xfId="0" applyFont="1" applyFill="1" applyBorder="1" applyAlignment="1" applyProtection="1">
      <alignment vertical="center" wrapText="1"/>
    </xf>
    <xf numFmtId="0" fontId="0" fillId="2" borderId="19" xfId="0" applyFont="1" applyFill="1" applyBorder="1" applyAlignment="1" applyProtection="1">
      <alignment vertical="center"/>
    </xf>
    <xf numFmtId="0" fontId="91" fillId="2" borderId="51" xfId="0" applyFont="1" applyFill="1" applyBorder="1" applyAlignment="1" applyProtection="1">
      <alignment vertical="center"/>
    </xf>
    <xf numFmtId="0" fontId="91" fillId="2" borderId="49" xfId="0" applyFont="1" applyFill="1" applyBorder="1" applyAlignment="1" applyProtection="1">
      <alignment vertical="center"/>
    </xf>
    <xf numFmtId="0" fontId="0" fillId="8" borderId="6" xfId="0" applyFont="1" applyFill="1" applyBorder="1" applyAlignment="1" applyProtection="1">
      <alignment vertical="center"/>
    </xf>
    <xf numFmtId="0" fontId="0" fillId="8" borderId="9" xfId="0" applyFont="1" applyFill="1" applyBorder="1" applyAlignment="1" applyProtection="1">
      <alignment vertical="center"/>
    </xf>
    <xf numFmtId="0" fontId="0" fillId="8" borderId="6" xfId="0" applyFont="1" applyFill="1" applyBorder="1" applyAlignment="1" applyProtection="1">
      <alignment horizontal="left" vertical="center"/>
    </xf>
    <xf numFmtId="38" fontId="0" fillId="0" borderId="0" xfId="13" applyFont="1" applyFill="1" applyBorder="1" applyAlignment="1" applyProtection="1">
      <alignment vertical="center"/>
    </xf>
    <xf numFmtId="0" fontId="91" fillId="0"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0" borderId="28" xfId="0" applyFont="1" applyFill="1" applyBorder="1" applyAlignment="1" applyProtection="1">
      <alignment vertical="center"/>
    </xf>
    <xf numFmtId="0" fontId="0" fillId="2" borderId="36" xfId="0" applyFont="1" applyFill="1" applyBorder="1" applyAlignment="1" applyProtection="1">
      <alignment vertical="center"/>
    </xf>
    <xf numFmtId="49" fontId="88" fillId="9" borderId="7" xfId="0" applyNumberFormat="1" applyFont="1" applyFill="1" applyBorder="1" applyAlignment="1" applyProtection="1">
      <alignment horizontal="left" vertical="center"/>
    </xf>
    <xf numFmtId="0" fontId="83" fillId="9" borderId="7" xfId="0" applyFont="1" applyFill="1" applyBorder="1" applyAlignment="1" applyProtection="1">
      <alignment horizontal="left" vertical="center"/>
    </xf>
    <xf numFmtId="0" fontId="0" fillId="8" borderId="20" xfId="0" applyFont="1" applyFill="1" applyBorder="1" applyAlignment="1" applyProtection="1">
      <alignment horizontal="center" vertical="top"/>
    </xf>
    <xf numFmtId="0" fontId="83" fillId="9" borderId="7" xfId="0" applyFont="1" applyFill="1" applyBorder="1" applyAlignment="1" applyProtection="1">
      <alignment vertical="center" wrapText="1"/>
    </xf>
    <xf numFmtId="0" fontId="86" fillId="9" borderId="7" xfId="0" applyFont="1" applyFill="1" applyBorder="1" applyAlignment="1" applyProtection="1">
      <alignment vertical="center"/>
    </xf>
    <xf numFmtId="0" fontId="0" fillId="8" borderId="100" xfId="0" applyFont="1" applyFill="1" applyBorder="1" applyAlignment="1" applyProtection="1">
      <alignment vertical="center"/>
    </xf>
    <xf numFmtId="0" fontId="85" fillId="9" borderId="7" xfId="0" applyFont="1" applyFill="1" applyBorder="1" applyAlignment="1" applyProtection="1">
      <alignment horizontal="left" vertical="center"/>
    </xf>
    <xf numFmtId="0" fontId="83" fillId="9" borderId="9" xfId="0" applyFont="1" applyFill="1" applyBorder="1" applyAlignment="1" applyProtection="1">
      <alignment horizontal="left" vertical="center"/>
    </xf>
    <xf numFmtId="0" fontId="79" fillId="9" borderId="7" xfId="0" applyFont="1" applyFill="1" applyBorder="1" applyAlignment="1" applyProtection="1">
      <alignment horizontal="left" vertical="center"/>
    </xf>
    <xf numFmtId="0" fontId="0" fillId="9" borderId="7" xfId="0" applyFill="1" applyBorder="1" applyProtection="1"/>
    <xf numFmtId="0" fontId="88" fillId="9" borderId="7" xfId="0" applyFont="1" applyFill="1" applyBorder="1" applyAlignment="1" applyProtection="1">
      <alignment horizontal="left" vertical="center"/>
    </xf>
    <xf numFmtId="0" fontId="85" fillId="9" borderId="7" xfId="0" applyFont="1" applyFill="1" applyBorder="1" applyAlignment="1" applyProtection="1">
      <alignment vertical="center" wrapText="1"/>
    </xf>
    <xf numFmtId="0" fontId="0" fillId="0" borderId="0" xfId="0" applyFont="1" applyFill="1" applyBorder="1" applyAlignment="1" applyProtection="1">
      <alignment vertical="center"/>
    </xf>
    <xf numFmtId="0" fontId="0" fillId="0" borderId="12" xfId="0" applyFont="1" applyFill="1" applyBorder="1" applyAlignment="1" applyProtection="1">
      <alignment vertical="center"/>
    </xf>
    <xf numFmtId="0" fontId="84" fillId="9" borderId="7" xfId="0" applyFont="1" applyFill="1" applyBorder="1" applyAlignment="1" applyProtection="1">
      <alignment vertical="center" wrapText="1"/>
    </xf>
    <xf numFmtId="181" fontId="0" fillId="0" borderId="147" xfId="0" applyNumberFormat="1" applyFont="1" applyFill="1" applyBorder="1" applyAlignment="1" applyProtection="1">
      <alignment vertical="center"/>
    </xf>
    <xf numFmtId="181" fontId="0" fillId="0" borderId="0" xfId="0" applyNumberFormat="1" applyFont="1" applyFill="1" applyBorder="1" applyAlignment="1" applyProtection="1">
      <alignment vertical="center"/>
    </xf>
    <xf numFmtId="2" fontId="0" fillId="0" borderId="0" xfId="0" applyNumberFormat="1" applyFont="1" applyFill="1" applyBorder="1" applyAlignment="1" applyProtection="1">
      <alignment vertical="center"/>
    </xf>
    <xf numFmtId="2" fontId="0" fillId="0" borderId="12" xfId="0" applyNumberFormat="1" applyFont="1" applyFill="1" applyBorder="1" applyAlignment="1" applyProtection="1">
      <alignment vertical="center"/>
    </xf>
    <xf numFmtId="0" fontId="88" fillId="9" borderId="7" xfId="0" applyFont="1" applyFill="1" applyBorder="1" applyAlignment="1" applyProtection="1">
      <alignment vertical="center"/>
    </xf>
    <xf numFmtId="0" fontId="0" fillId="0" borderId="147" xfId="0" applyFont="1" applyFill="1" applyBorder="1" applyAlignment="1" applyProtection="1">
      <alignment vertical="center"/>
    </xf>
    <xf numFmtId="0" fontId="0" fillId="9" borderId="0" xfId="0" applyFill="1" applyProtection="1"/>
    <xf numFmtId="0" fontId="86" fillId="9" borderId="7" xfId="0" applyFont="1" applyFill="1" applyBorder="1" applyAlignment="1" applyProtection="1">
      <alignment horizontal="left" vertical="center"/>
    </xf>
    <xf numFmtId="0" fontId="77" fillId="9" borderId="7" xfId="0" applyFont="1" applyFill="1" applyBorder="1" applyAlignment="1" applyProtection="1">
      <alignment horizontal="left" vertical="center"/>
    </xf>
    <xf numFmtId="0" fontId="90" fillId="9" borderId="7" xfId="0" applyFont="1" applyFill="1" applyBorder="1" applyAlignment="1" applyProtection="1">
      <alignment vertical="center"/>
    </xf>
    <xf numFmtId="0" fontId="78" fillId="9" borderId="7" xfId="0" applyFont="1" applyFill="1" applyBorder="1" applyAlignment="1" applyProtection="1">
      <alignment vertical="center"/>
    </xf>
    <xf numFmtId="0" fontId="82" fillId="9" borderId="7" xfId="0" applyFont="1" applyFill="1" applyBorder="1" applyAlignment="1" applyProtection="1">
      <alignment vertical="center"/>
    </xf>
    <xf numFmtId="38" fontId="0" fillId="0" borderId="15" xfId="13" applyFont="1" applyFill="1" applyBorder="1" applyAlignment="1" applyProtection="1">
      <alignment vertical="center"/>
    </xf>
    <xf numFmtId="38" fontId="0" fillId="0" borderId="36" xfId="13" applyFont="1" applyFill="1" applyBorder="1" applyAlignment="1" applyProtection="1">
      <alignment vertical="center"/>
    </xf>
    <xf numFmtId="38" fontId="0" fillId="0" borderId="11" xfId="13" applyFont="1" applyFill="1" applyBorder="1" applyAlignment="1" applyProtection="1">
      <alignment vertical="center"/>
    </xf>
    <xf numFmtId="0" fontId="70" fillId="9" borderId="7" xfId="0" applyFont="1" applyFill="1" applyBorder="1" applyAlignment="1" applyProtection="1">
      <alignment horizontal="left" vertical="center"/>
    </xf>
    <xf numFmtId="38" fontId="0" fillId="0" borderId="3" xfId="13" applyFont="1" applyFill="1" applyBorder="1" applyAlignment="1" applyProtection="1">
      <alignment vertical="center"/>
    </xf>
    <xf numFmtId="38" fontId="0" fillId="0" borderId="118" xfId="13" applyFont="1" applyFill="1" applyBorder="1" applyAlignment="1" applyProtection="1">
      <alignment vertical="center"/>
    </xf>
    <xf numFmtId="0" fontId="0" fillId="8" borderId="100"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0" fillId="0" borderId="11" xfId="0" applyFont="1" applyFill="1" applyBorder="1" applyAlignment="1" applyProtection="1">
      <alignment vertical="center" wrapText="1"/>
    </xf>
    <xf numFmtId="38" fontId="0" fillId="8" borderId="9" xfId="13" applyFont="1" applyFill="1" applyBorder="1" applyAlignment="1" applyProtection="1">
      <alignment vertical="center" wrapText="1"/>
    </xf>
    <xf numFmtId="38" fontId="0" fillId="8" borderId="9" xfId="13" applyFont="1" applyFill="1" applyBorder="1" applyAlignment="1" applyProtection="1">
      <alignment vertical="center"/>
    </xf>
    <xf numFmtId="0" fontId="0" fillId="8" borderId="9" xfId="0" applyFont="1" applyFill="1" applyBorder="1" applyAlignment="1" applyProtection="1">
      <alignment vertical="center" wrapText="1"/>
    </xf>
    <xf numFmtId="38" fontId="0" fillId="0" borderId="30" xfId="13" applyFont="1" applyFill="1" applyBorder="1" applyAlignment="1" applyProtection="1">
      <alignment vertical="center"/>
    </xf>
    <xf numFmtId="0" fontId="0" fillId="0" borderId="30" xfId="0" applyFont="1" applyFill="1" applyBorder="1" applyAlignment="1" applyProtection="1">
      <alignment vertical="center" wrapText="1"/>
    </xf>
    <xf numFmtId="38" fontId="0" fillId="0" borderId="28" xfId="13" applyFont="1" applyFill="1" applyBorder="1" applyAlignment="1" applyProtection="1">
      <alignment vertical="center"/>
    </xf>
    <xf numFmtId="0" fontId="59" fillId="9" borderId="7" xfId="0" applyFont="1" applyFill="1" applyBorder="1" applyProtection="1"/>
    <xf numFmtId="0" fontId="91" fillId="8" borderId="102" xfId="0" applyFont="1" applyFill="1" applyBorder="1" applyAlignment="1" applyProtection="1">
      <alignment vertical="center" shrinkToFit="1"/>
    </xf>
    <xf numFmtId="38" fontId="0" fillId="0" borderId="114" xfId="13" applyFont="1" applyFill="1" applyBorder="1" applyAlignment="1" applyProtection="1">
      <alignment vertical="center"/>
    </xf>
    <xf numFmtId="0" fontId="0" fillId="0" borderId="114" xfId="0" applyFont="1" applyFill="1" applyBorder="1" applyAlignment="1" applyProtection="1">
      <alignment vertical="center"/>
    </xf>
    <xf numFmtId="0" fontId="85" fillId="9" borderId="7" xfId="0" applyFont="1" applyFill="1" applyBorder="1" applyProtection="1"/>
    <xf numFmtId="0" fontId="88" fillId="9" borderId="7" xfId="0" applyFont="1" applyFill="1" applyBorder="1" applyProtection="1"/>
    <xf numFmtId="0" fontId="0" fillId="3" borderId="49" xfId="0" applyFont="1" applyFill="1" applyBorder="1" applyAlignment="1" applyProtection="1">
      <alignment vertical="center"/>
    </xf>
    <xf numFmtId="0" fontId="91" fillId="0" borderId="49" xfId="0" applyFont="1" applyFill="1" applyBorder="1" applyAlignment="1" applyProtection="1">
      <alignment vertical="center"/>
    </xf>
    <xf numFmtId="0" fontId="91" fillId="2" borderId="50" xfId="0" applyFont="1" applyFill="1" applyBorder="1" applyAlignment="1" applyProtection="1">
      <alignment vertical="center"/>
    </xf>
    <xf numFmtId="0" fontId="3" fillId="0" borderId="0" xfId="68" applyProtection="1">
      <alignment vertical="center"/>
      <protection locked="0"/>
    </xf>
    <xf numFmtId="0" fontId="26" fillId="0" borderId="36" xfId="68" applyFont="1" applyBorder="1" applyProtection="1">
      <alignment vertical="center"/>
    </xf>
    <xf numFmtId="0" fontId="3" fillId="0" borderId="0" xfId="68" applyProtection="1">
      <alignment vertical="center"/>
    </xf>
    <xf numFmtId="0" fontId="0" fillId="0" borderId="0" xfId="0" applyAlignment="1">
      <alignment vertical="center"/>
    </xf>
    <xf numFmtId="49" fontId="0" fillId="0" borderId="0" xfId="0" applyNumberFormat="1" applyProtection="1"/>
    <xf numFmtId="0" fontId="0" fillId="0" borderId="0" xfId="0" applyNumberFormat="1" applyProtection="1"/>
    <xf numFmtId="193" fontId="0" fillId="0" borderId="0" xfId="0" applyNumberFormat="1" applyFont="1" applyProtection="1"/>
    <xf numFmtId="0" fontId="20" fillId="0" borderId="7" xfId="0" applyFont="1" applyFill="1" applyBorder="1" applyAlignment="1" applyProtection="1">
      <alignment horizontal="center" vertical="center" shrinkToFit="1"/>
      <protection locked="0"/>
    </xf>
    <xf numFmtId="190" fontId="20" fillId="0" borderId="7" xfId="0" applyNumberFormat="1" applyFont="1" applyFill="1" applyBorder="1" applyAlignment="1" applyProtection="1">
      <alignment horizontal="center" vertical="center" shrinkToFit="1"/>
      <protection locked="0"/>
    </xf>
    <xf numFmtId="0" fontId="106" fillId="2" borderId="36" xfId="0" applyFont="1" applyFill="1" applyBorder="1" applyAlignment="1" applyProtection="1">
      <alignment vertical="center" wrapText="1"/>
    </xf>
    <xf numFmtId="0" fontId="106" fillId="2" borderId="0" xfId="0" applyFont="1" applyFill="1" applyBorder="1" applyAlignment="1" applyProtection="1">
      <alignment vertical="center" wrapText="1"/>
    </xf>
    <xf numFmtId="0" fontId="25" fillId="2" borderId="19" xfId="0" applyFont="1" applyFill="1" applyBorder="1" applyAlignment="1" applyProtection="1">
      <alignment vertical="center"/>
    </xf>
    <xf numFmtId="0" fontId="68" fillId="2" borderId="51" xfId="0" applyFont="1" applyFill="1" applyBorder="1" applyAlignment="1" applyProtection="1">
      <alignment vertical="center"/>
    </xf>
    <xf numFmtId="0" fontId="68" fillId="2" borderId="49" xfId="0" applyFont="1" applyFill="1" applyBorder="1" applyAlignment="1" applyProtection="1">
      <alignment vertical="center"/>
    </xf>
    <xf numFmtId="0" fontId="25" fillId="8" borderId="6" xfId="0" applyFont="1" applyFill="1" applyBorder="1" applyAlignment="1" applyProtection="1">
      <alignment vertical="center"/>
    </xf>
    <xf numFmtId="0" fontId="25" fillId="8" borderId="9" xfId="0" applyFont="1" applyFill="1" applyBorder="1" applyAlignment="1" applyProtection="1">
      <alignment vertical="center"/>
    </xf>
    <xf numFmtId="0" fontId="25" fillId="8" borderId="6" xfId="0" applyFont="1" applyFill="1" applyBorder="1" applyAlignment="1" applyProtection="1">
      <alignment horizontal="left" vertical="center"/>
    </xf>
    <xf numFmtId="38" fontId="25" fillId="0" borderId="0" xfId="13" applyFont="1" applyFill="1" applyBorder="1" applyAlignment="1" applyProtection="1">
      <alignment vertical="center"/>
    </xf>
    <xf numFmtId="38" fontId="25" fillId="30" borderId="0" xfId="13" applyFont="1" applyFill="1" applyBorder="1" applyAlignment="1" applyProtection="1">
      <alignment vertical="center"/>
    </xf>
    <xf numFmtId="0" fontId="68" fillId="30" borderId="0" xfId="0" applyFont="1" applyFill="1" applyBorder="1" applyAlignment="1" applyProtection="1">
      <alignment vertical="center"/>
    </xf>
    <xf numFmtId="0" fontId="25" fillId="2" borderId="0" xfId="0" applyFont="1" applyFill="1" applyBorder="1" applyAlignment="1" applyProtection="1">
      <alignment horizontal="center" vertical="center"/>
    </xf>
    <xf numFmtId="0" fontId="25" fillId="0" borderId="28" xfId="0" applyFont="1" applyFill="1" applyBorder="1" applyAlignment="1" applyProtection="1">
      <alignment vertical="center"/>
    </xf>
    <xf numFmtId="0" fontId="25" fillId="2" borderId="36" xfId="0" applyFont="1" applyFill="1" applyBorder="1" applyAlignment="1" applyProtection="1">
      <alignment vertical="center"/>
    </xf>
    <xf numFmtId="0" fontId="109" fillId="0" borderId="18" xfId="0" applyFont="1" applyFill="1" applyBorder="1" applyAlignment="1" applyProtection="1">
      <alignment vertical="center"/>
    </xf>
    <xf numFmtId="0" fontId="47" fillId="0" borderId="19" xfId="0" applyFont="1" applyFill="1" applyBorder="1" applyAlignment="1" applyProtection="1">
      <alignment vertical="center"/>
    </xf>
    <xf numFmtId="0" fontId="109" fillId="0" borderId="19" xfId="0" applyFont="1" applyFill="1" applyBorder="1" applyAlignment="1" applyProtection="1">
      <alignment vertical="center"/>
    </xf>
    <xf numFmtId="0" fontId="47" fillId="0" borderId="0" xfId="0" applyFont="1" applyFill="1" applyProtection="1"/>
    <xf numFmtId="0" fontId="109" fillId="0" borderId="6" xfId="0" applyFont="1" applyFill="1" applyBorder="1" applyAlignment="1" applyProtection="1">
      <alignment vertical="center"/>
    </xf>
    <xf numFmtId="0" fontId="25" fillId="8" borderId="100" xfId="0" applyFont="1" applyFill="1" applyBorder="1" applyAlignment="1" applyProtection="1">
      <alignment vertical="center"/>
    </xf>
    <xf numFmtId="0" fontId="25" fillId="27" borderId="30"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105" xfId="0" applyFont="1" applyFill="1" applyBorder="1" applyAlignment="1" applyProtection="1">
      <alignment horizontal="center" vertical="center"/>
    </xf>
    <xf numFmtId="0" fontId="25" fillId="27" borderId="60" xfId="0" applyFont="1" applyFill="1" applyBorder="1" applyAlignment="1" applyProtection="1">
      <alignment horizontal="center" vertical="center"/>
    </xf>
    <xf numFmtId="0" fontId="25" fillId="0" borderId="12" xfId="0" applyFont="1" applyFill="1" applyBorder="1" applyAlignment="1" applyProtection="1">
      <alignment vertical="center"/>
    </xf>
    <xf numFmtId="181" fontId="25" fillId="30" borderId="147" xfId="0" applyNumberFormat="1" applyFont="1" applyFill="1" applyBorder="1" applyAlignment="1" applyProtection="1">
      <alignment vertical="center"/>
    </xf>
    <xf numFmtId="181" fontId="25" fillId="30" borderId="0" xfId="0" applyNumberFormat="1" applyFont="1" applyFill="1" applyBorder="1" applyAlignment="1" applyProtection="1">
      <alignment vertical="center"/>
    </xf>
    <xf numFmtId="2" fontId="25" fillId="30" borderId="0" xfId="0" applyNumberFormat="1" applyFont="1" applyFill="1" applyBorder="1" applyAlignment="1" applyProtection="1">
      <alignment vertical="center"/>
    </xf>
    <xf numFmtId="2" fontId="25" fillId="30" borderId="12" xfId="0" applyNumberFormat="1" applyFont="1" applyFill="1" applyBorder="1" applyAlignment="1" applyProtection="1">
      <alignment vertical="center"/>
    </xf>
    <xf numFmtId="0" fontId="25" fillId="30" borderId="147" xfId="0" applyFont="1" applyFill="1" applyBorder="1" applyAlignment="1" applyProtection="1">
      <alignment vertical="center"/>
    </xf>
    <xf numFmtId="0" fontId="25" fillId="30" borderId="0" xfId="0" applyFont="1" applyFill="1" applyBorder="1" applyAlignment="1" applyProtection="1">
      <alignment vertical="center"/>
    </xf>
    <xf numFmtId="0" fontId="25" fillId="30" borderId="12" xfId="0" applyFont="1" applyFill="1" applyBorder="1" applyAlignment="1" applyProtection="1">
      <alignment vertical="center"/>
    </xf>
    <xf numFmtId="38" fontId="25" fillId="0" borderId="15" xfId="13" applyFont="1" applyFill="1" applyBorder="1" applyAlignment="1" applyProtection="1">
      <alignment vertical="center"/>
    </xf>
    <xf numFmtId="38" fontId="25" fillId="0" borderId="36" xfId="13" applyFont="1" applyFill="1" applyBorder="1" applyAlignment="1" applyProtection="1">
      <alignment vertical="center"/>
    </xf>
    <xf numFmtId="38" fontId="25" fillId="0" borderId="11" xfId="13" applyFont="1" applyFill="1" applyBorder="1" applyAlignment="1" applyProtection="1">
      <alignment vertical="center"/>
    </xf>
    <xf numFmtId="38" fontId="25" fillId="0" borderId="3" xfId="13" applyFont="1" applyFill="1" applyBorder="1" applyAlignment="1" applyProtection="1">
      <alignment vertical="center"/>
    </xf>
    <xf numFmtId="38" fontId="25" fillId="0" borderId="118" xfId="13" applyFont="1" applyFill="1" applyBorder="1" applyAlignment="1" applyProtection="1">
      <alignment vertical="center"/>
    </xf>
    <xf numFmtId="0" fontId="25" fillId="8" borderId="100" xfId="0" applyFont="1" applyFill="1" applyBorder="1" applyAlignment="1" applyProtection="1">
      <alignment vertical="center" wrapText="1"/>
    </xf>
    <xf numFmtId="0" fontId="25" fillId="27" borderId="56" xfId="0" applyFont="1" applyFill="1" applyBorder="1" applyAlignment="1" applyProtection="1">
      <alignment horizontal="center" vertical="center"/>
    </xf>
    <xf numFmtId="0" fontId="25" fillId="0" borderId="36" xfId="0" applyFont="1" applyFill="1" applyBorder="1" applyAlignment="1" applyProtection="1">
      <alignment vertical="center" wrapText="1"/>
    </xf>
    <xf numFmtId="0" fontId="25" fillId="0" borderId="11" xfId="0" applyFont="1" applyFill="1" applyBorder="1" applyAlignment="1" applyProtection="1">
      <alignment vertical="center" wrapText="1"/>
    </xf>
    <xf numFmtId="38" fontId="25" fillId="8" borderId="9" xfId="13" applyFont="1" applyFill="1" applyBorder="1" applyAlignment="1" applyProtection="1">
      <alignment vertical="center" wrapText="1"/>
    </xf>
    <xf numFmtId="38" fontId="25" fillId="8" borderId="9" xfId="13" applyFont="1" applyFill="1" applyBorder="1" applyAlignment="1" applyProtection="1">
      <alignment vertical="center"/>
    </xf>
    <xf numFmtId="0" fontId="25" fillId="8" borderId="9" xfId="0" applyFont="1" applyFill="1" applyBorder="1" applyAlignment="1" applyProtection="1">
      <alignment vertical="center" wrapText="1"/>
    </xf>
    <xf numFmtId="38" fontId="25" fillId="0" borderId="30" xfId="13" applyFont="1" applyFill="1" applyBorder="1" applyAlignment="1" applyProtection="1">
      <alignment vertical="center"/>
    </xf>
    <xf numFmtId="0" fontId="25" fillId="0" borderId="30" xfId="0" applyFont="1" applyFill="1" applyBorder="1" applyAlignment="1" applyProtection="1">
      <alignment vertical="center" wrapText="1"/>
    </xf>
    <xf numFmtId="0" fontId="25" fillId="27" borderId="18" xfId="0" applyFont="1" applyFill="1" applyBorder="1" applyAlignment="1" applyProtection="1">
      <alignment horizontal="center" vertical="center"/>
    </xf>
    <xf numFmtId="38" fontId="25" fillId="0" borderId="28" xfId="13" applyFont="1" applyFill="1" applyBorder="1" applyAlignment="1" applyProtection="1">
      <alignment vertical="center"/>
    </xf>
    <xf numFmtId="0" fontId="25" fillId="27" borderId="29" xfId="0" applyFont="1" applyFill="1" applyBorder="1" applyAlignment="1" applyProtection="1">
      <alignment horizontal="center" vertical="center"/>
    </xf>
    <xf numFmtId="0" fontId="109" fillId="0" borderId="29" xfId="0" applyFont="1" applyFill="1" applyBorder="1" applyAlignment="1" applyProtection="1">
      <alignment vertical="center"/>
    </xf>
    <xf numFmtId="0" fontId="109" fillId="0" borderId="20" xfId="0" applyFont="1" applyFill="1" applyBorder="1" applyAlignment="1" applyProtection="1">
      <alignment vertical="center"/>
    </xf>
    <xf numFmtId="0" fontId="68" fillId="8" borderId="20" xfId="0" applyFont="1" applyFill="1" applyBorder="1" applyAlignment="1" applyProtection="1">
      <alignment horizontal="left" vertical="center" shrinkToFit="1"/>
    </xf>
    <xf numFmtId="0" fontId="68" fillId="0" borderId="29" xfId="0" applyFont="1" applyFill="1" applyBorder="1" applyAlignment="1" applyProtection="1">
      <alignment vertical="center"/>
    </xf>
    <xf numFmtId="0" fontId="68" fillId="0" borderId="20" xfId="0" applyFont="1" applyFill="1" applyBorder="1" applyAlignment="1" applyProtection="1">
      <alignment vertical="center"/>
    </xf>
    <xf numFmtId="0" fontId="68" fillId="8" borderId="102" xfId="0" applyFont="1" applyFill="1" applyBorder="1" applyAlignment="1" applyProtection="1">
      <alignment horizontal="left" vertical="center" shrinkToFit="1"/>
    </xf>
    <xf numFmtId="0" fontId="68" fillId="8" borderId="102" xfId="0" applyFont="1" applyFill="1" applyBorder="1" applyAlignment="1" applyProtection="1">
      <alignment vertical="center" shrinkToFit="1"/>
    </xf>
    <xf numFmtId="38" fontId="25" fillId="0" borderId="114" xfId="13" applyFont="1" applyFill="1" applyBorder="1" applyAlignment="1" applyProtection="1">
      <alignment vertical="center"/>
    </xf>
    <xf numFmtId="0" fontId="25" fillId="0" borderId="114" xfId="0" applyFont="1" applyFill="1" applyBorder="1" applyAlignment="1" applyProtection="1">
      <alignment vertical="center"/>
    </xf>
    <xf numFmtId="0" fontId="68" fillId="8" borderId="102" xfId="0" applyFont="1" applyFill="1" applyBorder="1" applyAlignment="1" applyProtection="1">
      <alignment vertical="center"/>
    </xf>
    <xf numFmtId="0" fontId="25" fillId="8" borderId="20" xfId="0" applyFont="1" applyFill="1" applyBorder="1" applyAlignment="1" applyProtection="1">
      <alignment vertical="center"/>
    </xf>
    <xf numFmtId="0" fontId="0" fillId="0" borderId="0" xfId="0" applyFont="1" applyBorder="1" applyProtection="1"/>
    <xf numFmtId="0" fontId="0" fillId="0" borderId="19" xfId="0" applyFont="1" applyBorder="1" applyProtection="1"/>
    <xf numFmtId="0" fontId="16" fillId="0" borderId="0" xfId="0" applyFont="1" applyAlignment="1"/>
    <xf numFmtId="0" fontId="16" fillId="0" borderId="15" xfId="0" applyFont="1" applyFill="1" applyBorder="1" applyAlignment="1">
      <alignment vertical="center"/>
    </xf>
    <xf numFmtId="0" fontId="16" fillId="0" borderId="0" xfId="0" applyFont="1" applyFill="1" applyBorder="1" applyAlignment="1">
      <alignment vertical="center"/>
    </xf>
    <xf numFmtId="0" fontId="16" fillId="0" borderId="0" xfId="0" applyFont="1"/>
    <xf numFmtId="0" fontId="0" fillId="0" borderId="0" xfId="0" applyAlignment="1"/>
    <xf numFmtId="0" fontId="0" fillId="0" borderId="0" xfId="0" applyAlignment="1">
      <alignment horizontal="center" vertical="center"/>
    </xf>
    <xf numFmtId="0" fontId="16" fillId="5" borderId="18" xfId="0" applyFont="1" applyFill="1" applyBorder="1" applyAlignment="1">
      <alignment vertical="center"/>
    </xf>
    <xf numFmtId="0" fontId="16" fillId="5" borderId="19" xfId="0" applyFont="1" applyFill="1" applyBorder="1" applyAlignment="1">
      <alignment vertical="center"/>
    </xf>
    <xf numFmtId="0" fontId="16" fillId="5" borderId="6" xfId="0" applyFont="1" applyFill="1" applyBorder="1" applyAlignment="1">
      <alignment vertical="center"/>
    </xf>
    <xf numFmtId="0" fontId="16" fillId="5" borderId="15" xfId="0" applyFont="1" applyFill="1" applyBorder="1" applyAlignment="1">
      <alignment vertical="center"/>
    </xf>
    <xf numFmtId="0" fontId="16" fillId="5" borderId="0" xfId="0" applyFont="1" applyFill="1" applyBorder="1" applyAlignment="1">
      <alignment vertical="center"/>
    </xf>
    <xf numFmtId="0" fontId="16" fillId="5" borderId="12" xfId="0" applyFont="1" applyFill="1" applyBorder="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38" fontId="77" fillId="0" borderId="0" xfId="13" applyFont="1" applyFill="1" applyBorder="1" applyAlignment="1" applyProtection="1">
      <alignment vertical="center"/>
      <protection locked="0"/>
    </xf>
    <xf numFmtId="0" fontId="16" fillId="3" borderId="0" xfId="0" applyFont="1" applyFill="1" applyBorder="1" applyAlignment="1">
      <alignment vertical="center"/>
    </xf>
    <xf numFmtId="0" fontId="0" fillId="3" borderId="15" xfId="0" applyFill="1" applyBorder="1" applyAlignment="1">
      <alignment vertical="center"/>
    </xf>
    <xf numFmtId="0" fontId="0" fillId="3" borderId="0" xfId="0" applyFill="1" applyBorder="1" applyAlignment="1">
      <alignment vertical="center"/>
    </xf>
    <xf numFmtId="0" fontId="0" fillId="3" borderId="0" xfId="0" applyFill="1" applyBorder="1"/>
    <xf numFmtId="0" fontId="78" fillId="0" borderId="0" xfId="0" applyFont="1" applyFill="1" applyBorder="1" applyAlignment="1" applyProtection="1">
      <alignment vertical="center"/>
    </xf>
    <xf numFmtId="49" fontId="81" fillId="0" borderId="0" xfId="0" applyNumberFormat="1" applyFont="1" applyFill="1" applyBorder="1" applyAlignment="1" applyProtection="1">
      <alignment vertical="center"/>
    </xf>
    <xf numFmtId="0" fontId="81" fillId="0" borderId="0" xfId="0" applyFont="1" applyFill="1" applyBorder="1" applyAlignment="1" applyProtection="1">
      <alignment vertical="center" wrapText="1"/>
    </xf>
    <xf numFmtId="0" fontId="77" fillId="0" borderId="0" xfId="0" applyFont="1" applyFill="1" applyBorder="1" applyAlignment="1" applyProtection="1">
      <alignment horizontal="center" vertical="center"/>
      <protection locked="0"/>
    </xf>
    <xf numFmtId="0" fontId="84" fillId="0" borderId="0" xfId="0" applyFont="1" applyFill="1" applyBorder="1" applyAlignment="1" applyProtection="1">
      <alignment vertical="center"/>
      <protection locked="0"/>
    </xf>
    <xf numFmtId="0" fontId="82" fillId="0" borderId="0" xfId="0" applyFont="1" applyFill="1" applyBorder="1" applyAlignment="1" applyProtection="1">
      <alignment vertical="center"/>
      <protection locked="0"/>
    </xf>
    <xf numFmtId="49" fontId="81" fillId="0" borderId="0" xfId="0" applyNumberFormat="1" applyFont="1" applyFill="1" applyBorder="1" applyAlignment="1" applyProtection="1">
      <alignment vertical="center" wrapText="1"/>
      <protection locked="0"/>
    </xf>
    <xf numFmtId="0" fontId="77" fillId="0" borderId="0" xfId="0" applyFont="1" applyFill="1" applyBorder="1" applyAlignment="1" applyProtection="1">
      <alignment vertical="center"/>
      <protection locked="0"/>
    </xf>
    <xf numFmtId="0" fontId="81" fillId="0" borderId="0" xfId="0" applyFont="1" applyFill="1" applyBorder="1" applyAlignment="1" applyProtection="1">
      <alignment vertical="top" wrapText="1"/>
    </xf>
    <xf numFmtId="0" fontId="81" fillId="0" borderId="0" xfId="0" applyFont="1" applyFill="1" applyBorder="1" applyAlignment="1" applyProtection="1">
      <alignment vertical="top"/>
    </xf>
    <xf numFmtId="0" fontId="81" fillId="0" borderId="0" xfId="0" applyFont="1" applyFill="1" applyBorder="1" applyAlignment="1" applyProtection="1">
      <alignment vertical="center"/>
      <protection locked="0"/>
    </xf>
    <xf numFmtId="0" fontId="81" fillId="0" borderId="0" xfId="0" applyFont="1" applyFill="1" applyBorder="1" applyAlignment="1" applyProtection="1">
      <alignment vertical="center" wrapText="1"/>
      <protection locked="0"/>
    </xf>
    <xf numFmtId="0" fontId="0" fillId="0" borderId="0" xfId="0" applyAlignment="1">
      <alignment horizontal="left" vertical="center"/>
    </xf>
    <xf numFmtId="0" fontId="16" fillId="0" borderId="18" xfId="0" applyFont="1" applyFill="1" applyBorder="1" applyAlignment="1">
      <alignment vertical="center"/>
    </xf>
    <xf numFmtId="0" fontId="16" fillId="0" borderId="19" xfId="0" applyFont="1" applyFill="1" applyBorder="1" applyAlignment="1">
      <alignment vertical="center"/>
    </xf>
    <xf numFmtId="0" fontId="16" fillId="0" borderId="19" xfId="0" applyFont="1" applyBorder="1" applyAlignment="1">
      <alignment vertical="center"/>
    </xf>
    <xf numFmtId="0" fontId="0" fillId="0" borderId="12" xfId="0" applyBorder="1"/>
    <xf numFmtId="0" fontId="16" fillId="0" borderId="12" xfId="0" applyFont="1" applyFill="1" applyBorder="1" applyAlignment="1">
      <alignment vertical="center"/>
    </xf>
    <xf numFmtId="0" fontId="0" fillId="0" borderId="0" xfId="0" applyBorder="1"/>
    <xf numFmtId="0" fontId="16" fillId="0" borderId="0" xfId="0" applyFont="1" applyAlignment="1">
      <alignment vertical="center"/>
    </xf>
    <xf numFmtId="0" fontId="0" fillId="8" borderId="18" xfId="0" applyFill="1" applyBorder="1" applyAlignment="1">
      <alignment vertical="center"/>
    </xf>
    <xf numFmtId="0" fontId="0" fillId="8" borderId="6" xfId="0" applyFill="1" applyBorder="1" applyAlignment="1">
      <alignment vertical="center"/>
    </xf>
    <xf numFmtId="0" fontId="0" fillId="8" borderId="15" xfId="0" applyFill="1" applyBorder="1" applyAlignment="1">
      <alignment vertical="center"/>
    </xf>
    <xf numFmtId="0" fontId="0" fillId="8" borderId="12" xfId="0" applyFill="1" applyBorder="1" applyAlignment="1">
      <alignment vertical="center"/>
    </xf>
    <xf numFmtId="0" fontId="0" fillId="8" borderId="22" xfId="0" applyFill="1" applyBorder="1" applyAlignment="1">
      <alignment vertical="center"/>
    </xf>
    <xf numFmtId="0" fontId="0" fillId="8" borderId="11" xfId="0" applyFill="1" applyBorder="1" applyAlignment="1">
      <alignment vertical="center"/>
    </xf>
    <xf numFmtId="0" fontId="77" fillId="8" borderId="20" xfId="0" applyFont="1" applyFill="1" applyBorder="1" applyAlignment="1" applyProtection="1">
      <alignment vertical="center" wrapText="1"/>
      <protection locked="0"/>
    </xf>
    <xf numFmtId="0" fontId="77" fillId="8" borderId="9" xfId="0" applyFont="1" applyFill="1" applyBorder="1" applyAlignment="1" applyProtection="1">
      <alignment vertical="center"/>
      <protection locked="0"/>
    </xf>
    <xf numFmtId="0" fontId="77" fillId="8" borderId="89" xfId="0" applyFont="1" applyFill="1" applyBorder="1" applyAlignment="1" applyProtection="1">
      <alignment vertical="center"/>
      <protection locked="0"/>
    </xf>
    <xf numFmtId="0" fontId="77" fillId="8" borderId="9"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0" fillId="0" borderId="0" xfId="0" applyFill="1"/>
    <xf numFmtId="0" fontId="25" fillId="8" borderId="29" xfId="0" applyFont="1" applyFill="1" applyBorder="1" applyAlignment="1" applyProtection="1">
      <alignment horizontal="center" vertical="center" wrapText="1"/>
    </xf>
    <xf numFmtId="0" fontId="25" fillId="8" borderId="20" xfId="0" applyFont="1" applyFill="1" applyBorder="1" applyAlignment="1" applyProtection="1">
      <alignment horizontal="left" vertical="center"/>
    </xf>
    <xf numFmtId="0" fontId="68" fillId="8" borderId="102" xfId="0" applyFont="1" applyFill="1" applyBorder="1" applyAlignment="1" applyProtection="1">
      <alignment horizontal="left" vertical="center"/>
    </xf>
    <xf numFmtId="0" fontId="68" fillId="8" borderId="59" xfId="0" applyFont="1" applyFill="1" applyBorder="1" applyAlignment="1" applyProtection="1">
      <alignment horizontal="center" vertical="center"/>
    </xf>
    <xf numFmtId="0" fontId="25" fillId="8" borderId="7" xfId="0" applyFont="1" applyFill="1" applyBorder="1" applyAlignment="1" applyProtection="1">
      <alignment horizontal="center" vertical="center"/>
    </xf>
    <xf numFmtId="0" fontId="25" fillId="8" borderId="22" xfId="0" applyFont="1" applyFill="1" applyBorder="1" applyAlignment="1" applyProtection="1">
      <alignment horizontal="center" vertical="center" wrapText="1"/>
    </xf>
    <xf numFmtId="0" fontId="25" fillId="8" borderId="20" xfId="0" applyFont="1" applyFill="1" applyBorder="1" applyAlignment="1" applyProtection="1">
      <alignment horizontal="left" vertical="center" wrapText="1"/>
    </xf>
    <xf numFmtId="0" fontId="68" fillId="8" borderId="20" xfId="0" applyFont="1" applyFill="1" applyBorder="1" applyAlignment="1" applyProtection="1">
      <alignment horizontal="left" vertical="center"/>
    </xf>
    <xf numFmtId="0" fontId="68" fillId="8" borderId="9" xfId="0" applyFont="1" applyFill="1" applyBorder="1" applyAlignment="1" applyProtection="1">
      <alignment horizontal="left" vertical="center"/>
    </xf>
    <xf numFmtId="0" fontId="109" fillId="0" borderId="104" xfId="0" applyFont="1" applyFill="1" applyBorder="1" applyAlignment="1" applyProtection="1">
      <alignment horizontal="left" vertical="center"/>
    </xf>
    <xf numFmtId="0" fontId="109" fillId="0" borderId="103" xfId="0" applyFont="1" applyFill="1" applyBorder="1" applyAlignment="1" applyProtection="1">
      <alignment horizontal="left" vertical="center"/>
    </xf>
    <xf numFmtId="0" fontId="25" fillId="8" borderId="29" xfId="0" applyFont="1" applyFill="1" applyBorder="1" applyAlignment="1" applyProtection="1">
      <alignment horizontal="center" vertical="center"/>
    </xf>
    <xf numFmtId="0" fontId="109" fillId="0" borderId="28" xfId="0" applyFont="1" applyFill="1" applyBorder="1" applyAlignment="1" applyProtection="1">
      <alignment horizontal="left" vertical="center"/>
    </xf>
    <xf numFmtId="0" fontId="109" fillId="0" borderId="88" xfId="0" applyFont="1" applyFill="1" applyBorder="1" applyAlignment="1" applyProtection="1">
      <alignment horizontal="right" vertical="center"/>
    </xf>
    <xf numFmtId="0" fontId="25" fillId="8" borderId="29" xfId="0" applyFont="1" applyFill="1" applyBorder="1" applyAlignment="1" applyProtection="1">
      <alignment horizontal="center" vertical="center"/>
    </xf>
    <xf numFmtId="0" fontId="21" fillId="27" borderId="29" xfId="0" applyFont="1" applyFill="1" applyBorder="1" applyAlignment="1">
      <alignment horizontal="left" vertical="center"/>
    </xf>
    <xf numFmtId="0" fontId="21" fillId="27" borderId="20" xfId="0" applyFont="1" applyFill="1" applyBorder="1" applyAlignment="1">
      <alignment horizontal="left" vertical="center"/>
    </xf>
    <xf numFmtId="0" fontId="21" fillId="27" borderId="9" xfId="0" applyFont="1" applyFill="1" applyBorder="1" applyAlignment="1">
      <alignment horizontal="left" vertical="center"/>
    </xf>
    <xf numFmtId="0" fontId="77" fillId="30" borderId="20" xfId="0" applyFont="1" applyFill="1" applyBorder="1" applyAlignment="1" applyProtection="1">
      <alignment horizontal="right" vertical="center" wrapText="1"/>
      <protection locked="0"/>
    </xf>
    <xf numFmtId="0" fontId="77" fillId="30" borderId="20" xfId="0" applyFont="1" applyFill="1" applyBorder="1" applyAlignment="1" applyProtection="1">
      <alignment horizontal="right" vertical="center"/>
      <protection locked="0"/>
    </xf>
    <xf numFmtId="0" fontId="126" fillId="0" borderId="0" xfId="0" applyFont="1" applyAlignment="1" applyProtection="1">
      <alignment vertical="center"/>
    </xf>
    <xf numFmtId="0" fontId="126" fillId="0" borderId="0" xfId="0" applyFont="1" applyAlignment="1">
      <alignment vertical="center"/>
    </xf>
    <xf numFmtId="0" fontId="0" fillId="8" borderId="80" xfId="0" applyFont="1" applyFill="1" applyBorder="1" applyAlignment="1" applyProtection="1">
      <alignment horizontal="center" vertical="center" shrinkToFit="1"/>
    </xf>
    <xf numFmtId="0" fontId="0" fillId="0" borderId="200" xfId="0" applyFont="1" applyFill="1" applyBorder="1" applyAlignment="1" applyProtection="1">
      <alignment horizontal="center" vertical="center" shrinkToFit="1"/>
      <protection locked="0"/>
    </xf>
    <xf numFmtId="0" fontId="0" fillId="0" borderId="210"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83" xfId="0" applyFont="1" applyFill="1" applyBorder="1" applyAlignment="1" applyProtection="1">
      <alignment horizontal="center" vertical="center" shrinkToFit="1"/>
      <protection locked="0"/>
    </xf>
    <xf numFmtId="0" fontId="0" fillId="0" borderId="212"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shrinkToFit="1"/>
      <protection locked="0"/>
    </xf>
    <xf numFmtId="0" fontId="91" fillId="0" borderId="29" xfId="0" applyFont="1" applyFill="1" applyBorder="1" applyAlignment="1" applyProtection="1">
      <alignment vertical="center" shrinkToFit="1"/>
      <protection locked="0"/>
    </xf>
    <xf numFmtId="0" fontId="91" fillId="0" borderId="20" xfId="0" applyFont="1" applyFill="1" applyBorder="1" applyAlignment="1" applyProtection="1">
      <alignment vertical="center" shrinkToFit="1"/>
      <protection locked="0"/>
    </xf>
    <xf numFmtId="0" fontId="0" fillId="8" borderId="20" xfId="0" applyFont="1" applyFill="1" applyBorder="1" applyAlignment="1" applyProtection="1">
      <alignment horizontal="left" vertical="center" shrinkToFit="1"/>
    </xf>
    <xf numFmtId="0" fontId="0" fillId="8" borderId="20" xfId="0" applyFont="1" applyFill="1" applyBorder="1" applyAlignment="1" applyProtection="1">
      <alignment vertical="center" shrinkToFit="1"/>
    </xf>
    <xf numFmtId="0" fontId="0" fillId="8" borderId="9" xfId="0" applyFont="1" applyFill="1" applyBorder="1" applyAlignment="1" applyProtection="1">
      <alignment vertical="center" shrinkToFit="1"/>
    </xf>
    <xf numFmtId="0" fontId="68" fillId="2" borderId="9" xfId="0" applyFont="1" applyFill="1" applyBorder="1" applyAlignment="1" applyProtection="1">
      <alignment vertical="center"/>
    </xf>
    <xf numFmtId="0" fontId="109" fillId="0" borderId="15" xfId="0" applyFont="1" applyFill="1" applyBorder="1" applyAlignment="1" applyProtection="1">
      <alignment vertical="center"/>
    </xf>
    <xf numFmtId="0" fontId="109" fillId="0" borderId="12" xfId="0" applyFont="1" applyFill="1" applyBorder="1" applyAlignment="1" applyProtection="1">
      <alignment vertical="center"/>
    </xf>
    <xf numFmtId="0" fontId="109" fillId="0" borderId="22" xfId="0" applyFont="1" applyFill="1" applyBorder="1" applyAlignment="1" applyProtection="1">
      <alignment vertical="center"/>
    </xf>
    <xf numFmtId="0" fontId="109" fillId="0" borderId="36" xfId="0" applyFont="1" applyFill="1" applyBorder="1" applyAlignment="1" applyProtection="1">
      <alignment vertical="center"/>
    </xf>
    <xf numFmtId="0" fontId="109" fillId="0" borderId="11" xfId="0" applyFont="1" applyFill="1" applyBorder="1" applyAlignment="1" applyProtection="1">
      <alignment vertical="center"/>
    </xf>
    <xf numFmtId="0" fontId="106" fillId="2" borderId="18" xfId="0" applyFont="1" applyFill="1" applyBorder="1" applyAlignment="1" applyProtection="1">
      <alignment vertical="center" wrapText="1"/>
    </xf>
    <xf numFmtId="0" fontId="106" fillId="2" borderId="20" xfId="0" applyFont="1" applyFill="1" applyBorder="1" applyAlignment="1" applyProtection="1">
      <alignment vertical="center" wrapText="1"/>
    </xf>
    <xf numFmtId="0" fontId="106" fillId="2" borderId="6" xfId="0" applyFont="1" applyFill="1" applyBorder="1" applyAlignment="1" applyProtection="1">
      <alignment vertical="center" wrapText="1"/>
    </xf>
    <xf numFmtId="0" fontId="68" fillId="2" borderId="3" xfId="0" applyFont="1" applyFill="1" applyBorder="1" applyAlignment="1" applyProtection="1">
      <alignment vertical="center"/>
    </xf>
    <xf numFmtId="0" fontId="68" fillId="27" borderId="29" xfId="0" applyFont="1" applyFill="1" applyBorder="1" applyAlignment="1" applyProtection="1">
      <alignment vertical="center"/>
    </xf>
    <xf numFmtId="0" fontId="68" fillId="27" borderId="20" xfId="0" applyFont="1" applyFill="1" applyBorder="1" applyAlignment="1" applyProtection="1">
      <alignment vertical="center"/>
    </xf>
    <xf numFmtId="0" fontId="68" fillId="27" borderId="9" xfId="0" applyFont="1" applyFill="1" applyBorder="1" applyAlignment="1" applyProtection="1">
      <alignment vertical="center"/>
    </xf>
    <xf numFmtId="0" fontId="0" fillId="0" borderId="3" xfId="0" applyFont="1" applyBorder="1"/>
    <xf numFmtId="0" fontId="109" fillId="0" borderId="20" xfId="0" applyFont="1" applyFill="1" applyBorder="1" applyAlignment="1" applyProtection="1">
      <alignment vertical="center" wrapText="1"/>
    </xf>
    <xf numFmtId="0" fontId="0" fillId="0" borderId="12" xfId="0" applyFont="1" applyBorder="1"/>
    <xf numFmtId="0" fontId="109" fillId="28" borderId="29" xfId="0" applyFont="1" applyFill="1" applyBorder="1" applyAlignment="1" applyProtection="1">
      <alignment vertical="center" wrapText="1"/>
    </xf>
    <xf numFmtId="0" fontId="91" fillId="28" borderId="20" xfId="0" applyFont="1" applyFill="1" applyBorder="1" applyAlignment="1" applyProtection="1">
      <alignment vertical="center"/>
    </xf>
    <xf numFmtId="0" fontId="109" fillId="28" borderId="20" xfId="0" applyFont="1" applyFill="1" applyBorder="1" applyAlignment="1" applyProtection="1">
      <alignment vertical="center"/>
    </xf>
    <xf numFmtId="0" fontId="109" fillId="28" borderId="9" xfId="0" applyFont="1" applyFill="1" applyBorder="1" applyAlignment="1" applyProtection="1">
      <alignment vertical="center"/>
    </xf>
    <xf numFmtId="0" fontId="91" fillId="0" borderId="20" xfId="0" applyFont="1" applyFill="1" applyBorder="1" applyAlignment="1" applyProtection="1">
      <alignment vertical="center"/>
    </xf>
    <xf numFmtId="0" fontId="109" fillId="30" borderId="29" xfId="0" applyFont="1" applyFill="1" applyBorder="1" applyAlignment="1" applyProtection="1">
      <alignment vertical="center" wrapText="1"/>
    </xf>
    <xf numFmtId="0" fontId="91" fillId="30" borderId="20" xfId="0" applyFont="1" applyFill="1" applyBorder="1" applyAlignment="1" applyProtection="1">
      <alignment vertical="center"/>
    </xf>
    <xf numFmtId="0" fontId="109" fillId="30" borderId="20" xfId="0" applyFont="1" applyFill="1" applyBorder="1" applyAlignment="1" applyProtection="1">
      <alignment vertical="center"/>
    </xf>
    <xf numFmtId="0" fontId="109" fillId="30" borderId="9" xfId="0" applyFont="1" applyFill="1" applyBorder="1" applyAlignment="1" applyProtection="1">
      <alignment vertical="center"/>
    </xf>
    <xf numFmtId="0" fontId="0" fillId="8" borderId="29" xfId="0" applyFont="1" applyFill="1" applyBorder="1" applyAlignment="1" applyProtection="1">
      <alignment horizontal="center" vertical="center" shrinkToFit="1"/>
    </xf>
    <xf numFmtId="0" fontId="91" fillId="8" borderId="102" xfId="0" applyFont="1" applyFill="1" applyBorder="1" applyAlignment="1" applyProtection="1">
      <alignment horizontal="left" vertical="center" shrinkToFit="1"/>
    </xf>
    <xf numFmtId="0" fontId="91" fillId="8" borderId="59" xfId="0" applyFont="1" applyFill="1" applyBorder="1" applyAlignment="1" applyProtection="1">
      <alignment horizontal="center" vertical="center" shrinkToFit="1"/>
    </xf>
    <xf numFmtId="0" fontId="0" fillId="8" borderId="7" xfId="0" applyFont="1" applyFill="1" applyBorder="1" applyAlignment="1" applyProtection="1">
      <alignment horizontal="center" vertical="center"/>
    </xf>
    <xf numFmtId="0" fontId="79" fillId="15" borderId="10" xfId="0" applyFont="1" applyFill="1" applyBorder="1" applyAlignment="1" applyProtection="1">
      <alignment horizontal="center" vertical="center"/>
    </xf>
    <xf numFmtId="0" fontId="0" fillId="8" borderId="22" xfId="0" applyFont="1" applyFill="1" applyBorder="1" applyAlignment="1" applyProtection="1">
      <alignment horizontal="center" vertical="center" shrinkToFit="1"/>
    </xf>
    <xf numFmtId="0" fontId="91" fillId="8" borderId="20" xfId="0" applyFont="1" applyFill="1" applyBorder="1" applyAlignment="1" applyProtection="1">
      <alignment horizontal="left" vertical="center" shrinkToFit="1"/>
    </xf>
    <xf numFmtId="0" fontId="91" fillId="8" borderId="9" xfId="0" applyFont="1" applyFill="1" applyBorder="1" applyAlignment="1" applyProtection="1">
      <alignment horizontal="left" vertical="center" shrinkToFit="1"/>
    </xf>
    <xf numFmtId="0" fontId="79" fillId="15" borderId="22" xfId="0" applyFont="1" applyFill="1" applyBorder="1" applyAlignment="1" applyProtection="1">
      <alignment horizontal="center" vertical="center"/>
    </xf>
    <xf numFmtId="0" fontId="80" fillId="15" borderId="10" xfId="0" applyFont="1" applyFill="1" applyBorder="1" applyAlignment="1" applyProtection="1">
      <alignment horizontal="center" vertical="center"/>
    </xf>
    <xf numFmtId="0" fontId="0" fillId="8" borderId="29" xfId="0" applyFont="1" applyFill="1" applyBorder="1" applyAlignment="1" applyProtection="1">
      <alignment horizontal="center" vertical="center"/>
    </xf>
    <xf numFmtId="0" fontId="91" fillId="0" borderId="88" xfId="0"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center"/>
    </xf>
    <xf numFmtId="0" fontId="77" fillId="0" borderId="0" xfId="0" applyFont="1" applyFill="1" applyBorder="1" applyAlignment="1" applyProtection="1">
      <alignment horizontal="center" vertical="center"/>
    </xf>
    <xf numFmtId="0" fontId="16" fillId="0" borderId="15" xfId="0" applyFont="1" applyFill="1" applyBorder="1" applyAlignment="1" applyProtection="1">
      <alignment vertical="center"/>
    </xf>
    <xf numFmtId="0" fontId="27" fillId="3" borderId="0" xfId="0" applyFont="1" applyFill="1" applyAlignment="1" applyProtection="1">
      <alignment horizontal="center" vertical="center"/>
    </xf>
    <xf numFmtId="0" fontId="27" fillId="0" borderId="0" xfId="0" applyFont="1" applyAlignment="1" applyProtection="1">
      <alignment horizontal="center" vertical="center"/>
    </xf>
    <xf numFmtId="0" fontId="20" fillId="0" borderId="20" xfId="11" applyFont="1" applyFill="1" applyBorder="1" applyAlignment="1" applyProtection="1">
      <alignment horizontal="left" vertical="center" wrapText="1"/>
    </xf>
    <xf numFmtId="0" fontId="20" fillId="0" borderId="4" xfId="11" applyFont="1" applyFill="1" applyBorder="1" applyAlignment="1" applyProtection="1">
      <alignment horizontal="left" vertical="center"/>
    </xf>
    <xf numFmtId="0" fontId="20" fillId="0" borderId="10" xfId="11" applyFont="1" applyFill="1" applyBorder="1" applyAlignment="1" applyProtection="1">
      <alignment horizontal="left" vertical="center"/>
    </xf>
    <xf numFmtId="0" fontId="20" fillId="0" borderId="7" xfId="11" applyFont="1" applyFill="1" applyBorder="1" applyAlignment="1" applyProtection="1">
      <alignment horizontal="left" vertical="center"/>
    </xf>
    <xf numFmtId="0" fontId="20" fillId="0" borderId="4" xfId="11" applyFont="1" applyFill="1" applyBorder="1" applyAlignment="1" applyProtection="1">
      <alignment horizontal="left" vertical="center" wrapText="1"/>
    </xf>
    <xf numFmtId="0" fontId="20" fillId="0" borderId="10" xfId="11" applyFont="1" applyFill="1" applyBorder="1" applyAlignment="1" applyProtection="1">
      <alignment horizontal="left" vertical="center" wrapText="1"/>
    </xf>
    <xf numFmtId="0" fontId="34" fillId="11" borderId="4" xfId="11" applyFont="1" applyFill="1" applyBorder="1" applyAlignment="1" applyProtection="1">
      <alignment horizontal="center" vertical="center" wrapText="1"/>
    </xf>
    <xf numFmtId="0" fontId="34" fillId="11" borderId="10" xfId="11" applyFont="1" applyFill="1" applyBorder="1" applyAlignment="1" applyProtection="1">
      <alignment horizontal="center" vertical="center" wrapText="1"/>
    </xf>
    <xf numFmtId="0" fontId="20" fillId="0" borderId="10" xfId="11" applyFont="1" applyFill="1" applyBorder="1" applyAlignment="1" applyProtection="1">
      <alignment horizontal="center" vertical="center"/>
    </xf>
    <xf numFmtId="0" fontId="20" fillId="0" borderId="29" xfId="11" applyFont="1" applyFill="1" applyBorder="1" applyAlignment="1" applyProtection="1">
      <alignment horizontal="left" vertical="center" wrapText="1"/>
    </xf>
    <xf numFmtId="0" fontId="20" fillId="0" borderId="9" xfId="11" applyFont="1" applyFill="1" applyBorder="1" applyAlignment="1" applyProtection="1">
      <alignment horizontal="left" vertical="center" wrapText="1"/>
    </xf>
    <xf numFmtId="49" fontId="20" fillId="0" borderId="4" xfId="11" applyNumberFormat="1" applyFont="1" applyFill="1" applyBorder="1" applyAlignment="1" applyProtection="1">
      <alignment horizontal="left" vertical="center" wrapText="1"/>
    </xf>
    <xf numFmtId="0" fontId="34" fillId="11" borderId="4" xfId="0" applyFont="1" applyFill="1" applyBorder="1" applyAlignment="1" applyProtection="1">
      <alignment horizontal="center" vertical="center" wrapText="1"/>
    </xf>
    <xf numFmtId="0" fontId="34" fillId="11" borderId="3" xfId="0" applyFont="1" applyFill="1" applyBorder="1" applyAlignment="1" applyProtection="1">
      <alignment horizontal="center" vertical="center" wrapText="1"/>
    </xf>
    <xf numFmtId="0" fontId="20" fillId="0" borderId="18" xfId="11" applyFont="1" applyFill="1" applyBorder="1" applyAlignment="1" applyProtection="1">
      <alignment horizontal="left" vertical="center" wrapText="1"/>
    </xf>
    <xf numFmtId="0" fontId="20" fillId="0" borderId="15" xfId="11" applyFont="1" applyFill="1" applyBorder="1" applyAlignment="1" applyProtection="1">
      <alignment horizontal="left" vertical="center" wrapText="1"/>
    </xf>
    <xf numFmtId="0" fontId="20" fillId="0" borderId="22" xfId="11" applyFont="1" applyFill="1" applyBorder="1" applyAlignment="1" applyProtection="1">
      <alignment horizontal="left" vertical="center" wrapText="1"/>
    </xf>
    <xf numFmtId="0" fontId="34" fillId="11" borderId="3" xfId="0" applyFont="1" applyFill="1" applyBorder="1" applyAlignment="1" applyProtection="1">
      <alignment horizontal="center" vertical="center"/>
    </xf>
    <xf numFmtId="0" fontId="20" fillId="0" borderId="64" xfId="11" applyFont="1" applyFill="1" applyBorder="1" applyAlignment="1" applyProtection="1">
      <alignment horizontal="left" vertical="center" wrapText="1"/>
    </xf>
    <xf numFmtId="0" fontId="20" fillId="0" borderId="22" xfId="11" applyFont="1" applyFill="1" applyBorder="1" applyAlignment="1" applyProtection="1">
      <alignment horizontal="left" vertical="center"/>
    </xf>
    <xf numFmtId="0" fontId="20" fillId="0" borderId="11" xfId="11" applyFont="1" applyFill="1" applyBorder="1" applyAlignment="1" applyProtection="1">
      <alignment horizontal="left" vertical="center"/>
    </xf>
    <xf numFmtId="0" fontId="20" fillId="0" borderId="4" xfId="11" applyFont="1" applyFill="1" applyBorder="1" applyAlignment="1" applyProtection="1">
      <alignment horizontal="center" vertical="center" wrapText="1"/>
    </xf>
    <xf numFmtId="0" fontId="20" fillId="0" borderId="10" xfId="11"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20" fillId="0" borderId="0" xfId="11"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0" fillId="0" borderId="15" xfId="0" applyFont="1" applyBorder="1" applyAlignment="1" applyProtection="1">
      <alignment horizontal="left" vertical="center" wrapText="1"/>
    </xf>
    <xf numFmtId="0" fontId="74" fillId="0" borderId="182" xfId="11" applyFont="1" applyFill="1" applyBorder="1" applyAlignment="1" applyProtection="1">
      <alignment horizontal="center" vertical="center" wrapText="1"/>
      <protection locked="0"/>
    </xf>
    <xf numFmtId="0" fontId="44" fillId="0" borderId="0" xfId="0" applyFont="1" applyAlignment="1" applyProtection="1">
      <alignment vertical="center"/>
    </xf>
    <xf numFmtId="0" fontId="128" fillId="0" borderId="0" xfId="0" applyFont="1" applyFill="1" applyAlignment="1" applyProtection="1">
      <protection locked="0"/>
    </xf>
    <xf numFmtId="0" fontId="20" fillId="0" borderId="18" xfId="0" applyNumberFormat="1" applyFont="1" applyFill="1" applyBorder="1" applyAlignment="1" applyProtection="1">
      <alignment horizontal="left" vertical="center"/>
      <protection locked="0"/>
    </xf>
    <xf numFmtId="0" fontId="20" fillId="0" borderId="19" xfId="0" applyNumberFormat="1" applyFont="1" applyFill="1" applyBorder="1" applyAlignment="1" applyProtection="1">
      <alignment horizontal="left" vertical="center"/>
      <protection locked="0"/>
    </xf>
    <xf numFmtId="0" fontId="20" fillId="0" borderId="6" xfId="0" applyNumberFormat="1" applyFont="1" applyFill="1" applyBorder="1" applyAlignment="1" applyProtection="1">
      <alignment horizontal="left" vertical="center"/>
      <protection locked="0"/>
    </xf>
    <xf numFmtId="0" fontId="20" fillId="0" borderId="15"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20" fillId="0" borderId="12" xfId="0" applyNumberFormat="1" applyFont="1" applyFill="1" applyBorder="1" applyAlignment="1" applyProtection="1">
      <alignment horizontal="left" vertical="center"/>
      <protection locked="0"/>
    </xf>
    <xf numFmtId="0" fontId="20" fillId="0" borderId="22" xfId="0" applyNumberFormat="1" applyFont="1" applyFill="1" applyBorder="1" applyAlignment="1" applyProtection="1">
      <alignment horizontal="left" vertical="center"/>
      <protection locked="0"/>
    </xf>
    <xf numFmtId="0" fontId="20" fillId="0" borderId="36" xfId="0" applyNumberFormat="1" applyFont="1" applyFill="1" applyBorder="1" applyAlignment="1" applyProtection="1">
      <alignment horizontal="left" vertical="center"/>
      <protection locked="0"/>
    </xf>
    <xf numFmtId="0" fontId="20" fillId="0" borderId="11" xfId="0" applyNumberFormat="1" applyFont="1" applyFill="1" applyBorder="1" applyAlignment="1" applyProtection="1">
      <alignment horizontal="left" vertical="center"/>
      <protection locked="0"/>
    </xf>
    <xf numFmtId="0" fontId="28" fillId="0" borderId="148" xfId="0" applyFont="1" applyFill="1" applyBorder="1" applyAlignment="1" applyProtection="1">
      <alignment horizontal="center" vertical="center" wrapText="1" readingOrder="1"/>
    </xf>
    <xf numFmtId="0" fontId="28" fillId="24" borderId="148" xfId="0" applyFont="1" applyFill="1" applyBorder="1" applyAlignment="1" applyProtection="1">
      <alignment horizontal="left" vertical="top" wrapText="1" readingOrder="1"/>
    </xf>
    <xf numFmtId="0" fontId="28" fillId="24" borderId="150" xfId="0" applyFont="1" applyFill="1" applyBorder="1" applyAlignment="1" applyProtection="1">
      <alignment horizontal="left" vertical="center" wrapText="1" readingOrder="1"/>
    </xf>
    <xf numFmtId="0" fontId="28" fillId="0" borderId="162" xfId="0" applyFont="1" applyFill="1" applyBorder="1" applyAlignment="1" applyProtection="1">
      <alignment horizontal="left" vertical="center" wrapText="1" readingOrder="1"/>
    </xf>
    <xf numFmtId="0" fontId="28" fillId="0" borderId="148" xfId="0" applyFont="1" applyFill="1" applyBorder="1" applyAlignment="1" applyProtection="1">
      <alignment horizontal="left" vertical="top" wrapText="1" readingOrder="1"/>
    </xf>
    <xf numFmtId="0" fontId="28" fillId="0" borderId="149" xfId="0" applyFont="1" applyFill="1" applyBorder="1" applyAlignment="1" applyProtection="1">
      <alignment horizontal="left" vertical="center" wrapText="1" readingOrder="1"/>
    </xf>
    <xf numFmtId="0" fontId="28" fillId="0" borderId="149" xfId="0" applyFont="1" applyFill="1" applyBorder="1" applyAlignment="1" applyProtection="1">
      <alignment vertical="center" wrapText="1" readingOrder="1"/>
    </xf>
    <xf numFmtId="0" fontId="28" fillId="0" borderId="151" xfId="0" applyFont="1" applyFill="1" applyBorder="1" applyAlignment="1" applyProtection="1">
      <alignment vertical="center" wrapText="1" readingOrder="1"/>
    </xf>
    <xf numFmtId="0" fontId="28" fillId="0" borderId="159" xfId="0" applyFont="1" applyFill="1" applyBorder="1" applyAlignment="1" applyProtection="1">
      <alignment vertical="center" wrapText="1" readingOrder="1"/>
    </xf>
    <xf numFmtId="0" fontId="28" fillId="0" borderId="169" xfId="0" applyFont="1" applyFill="1" applyBorder="1" applyAlignment="1" applyProtection="1">
      <alignment horizontal="left" vertical="center" wrapText="1" readingOrder="1"/>
    </xf>
    <xf numFmtId="0" fontId="28" fillId="0" borderId="150" xfId="0" applyFont="1" applyFill="1" applyBorder="1" applyAlignment="1" applyProtection="1">
      <alignment horizontal="center" vertical="center" wrapText="1" readingOrder="1"/>
    </xf>
    <xf numFmtId="0" fontId="28" fillId="0" borderId="162" xfId="0" applyFont="1" applyFill="1" applyBorder="1" applyAlignment="1" applyProtection="1">
      <alignment horizontal="center" vertical="center" wrapText="1" readingOrder="1"/>
    </xf>
    <xf numFmtId="0" fontId="28" fillId="0" borderId="148" xfId="0" applyFont="1" applyFill="1" applyBorder="1" applyAlignment="1" applyProtection="1">
      <alignment horizontal="left" vertical="center" wrapText="1" readingOrder="1"/>
    </xf>
    <xf numFmtId="0" fontId="28" fillId="0" borderId="149" xfId="0" applyFont="1" applyFill="1" applyBorder="1" applyAlignment="1" applyProtection="1">
      <alignment horizontal="center" vertical="center" wrapText="1" readingOrder="1"/>
    </xf>
    <xf numFmtId="0" fontId="28" fillId="0" borderId="169" xfId="0" applyFont="1" applyFill="1" applyBorder="1" applyAlignment="1" applyProtection="1">
      <alignment horizontal="center" vertical="center" wrapText="1" readingOrder="1"/>
    </xf>
    <xf numFmtId="0" fontId="66" fillId="11" borderId="149" xfId="0" applyFont="1" applyFill="1" applyBorder="1" applyAlignment="1" applyProtection="1">
      <alignment horizontal="center" vertical="center" wrapText="1" readingOrder="1"/>
    </xf>
    <xf numFmtId="0" fontId="66" fillId="11" borderId="169" xfId="0" applyFont="1" applyFill="1" applyBorder="1" applyAlignment="1" applyProtection="1">
      <alignment horizontal="center" vertical="center" wrapText="1" readingOrder="1"/>
    </xf>
    <xf numFmtId="0" fontId="28" fillId="0" borderId="149" xfId="0" applyFont="1" applyFill="1" applyBorder="1" applyAlignment="1" applyProtection="1">
      <alignment horizontal="left" vertical="top" wrapText="1" readingOrder="1"/>
    </xf>
    <xf numFmtId="0" fontId="28" fillId="0" borderId="151" xfId="0" applyFont="1" applyFill="1" applyBorder="1" applyAlignment="1" applyProtection="1">
      <alignment horizontal="left" vertical="top" wrapText="1" readingOrder="1"/>
    </xf>
    <xf numFmtId="0" fontId="28" fillId="0" borderId="159" xfId="0" applyFont="1" applyFill="1" applyBorder="1" applyAlignment="1" applyProtection="1">
      <alignment horizontal="left" vertical="top" wrapText="1" readingOrder="1"/>
    </xf>
    <xf numFmtId="0" fontId="28" fillId="0" borderId="150" xfId="0" applyFont="1" applyFill="1" applyBorder="1" applyAlignment="1" applyProtection="1">
      <alignment horizontal="left" vertical="center" wrapText="1" readingOrder="1"/>
    </xf>
    <xf numFmtId="0" fontId="28" fillId="0" borderId="152" xfId="0" applyFont="1" applyFill="1" applyBorder="1" applyAlignment="1" applyProtection="1">
      <alignment horizontal="left" vertical="center" wrapText="1" readingOrder="1"/>
    </xf>
    <xf numFmtId="0" fontId="28" fillId="24" borderId="149" xfId="0" applyFont="1" applyFill="1" applyBorder="1" applyAlignment="1" applyProtection="1">
      <alignment horizontal="left" vertical="top" wrapText="1" readingOrder="1"/>
    </xf>
    <xf numFmtId="0" fontId="28" fillId="24" borderId="159" xfId="0" applyFont="1" applyFill="1" applyBorder="1" applyAlignment="1" applyProtection="1">
      <alignment horizontal="left" vertical="top" wrapText="1" readingOrder="1"/>
    </xf>
    <xf numFmtId="0" fontId="28" fillId="24" borderId="165" xfId="0" applyFont="1" applyFill="1" applyBorder="1" applyAlignment="1" applyProtection="1">
      <alignment horizontal="left" vertical="center" wrapText="1" readingOrder="1"/>
    </xf>
    <xf numFmtId="0" fontId="28" fillId="24" borderId="166" xfId="0" applyFont="1" applyFill="1" applyBorder="1" applyAlignment="1" applyProtection="1">
      <alignment horizontal="left" vertical="center" wrapText="1" readingOrder="1"/>
    </xf>
    <xf numFmtId="0" fontId="28" fillId="24" borderId="149" xfId="0" applyFont="1" applyFill="1" applyBorder="1" applyAlignment="1" applyProtection="1">
      <alignment horizontal="left" vertical="center" wrapText="1" readingOrder="1"/>
    </xf>
    <xf numFmtId="0" fontId="28" fillId="24" borderId="159" xfId="0" applyFont="1" applyFill="1" applyBorder="1" applyAlignment="1" applyProtection="1">
      <alignment horizontal="left" vertical="center" wrapText="1" readingOrder="1"/>
    </xf>
    <xf numFmtId="0" fontId="28" fillId="24" borderId="167" xfId="0" applyFont="1" applyFill="1" applyBorder="1" applyAlignment="1" applyProtection="1">
      <alignment horizontal="left" vertical="center" wrapText="1" readingOrder="1"/>
    </xf>
    <xf numFmtId="0" fontId="28" fillId="24" borderId="168" xfId="0" applyFont="1" applyFill="1" applyBorder="1" applyAlignment="1" applyProtection="1">
      <alignment horizontal="left" vertical="center" wrapText="1" readingOrder="1"/>
    </xf>
    <xf numFmtId="0" fontId="28" fillId="24" borderId="162" xfId="0" applyFont="1" applyFill="1" applyBorder="1" applyAlignment="1" applyProtection="1">
      <alignment horizontal="left" vertical="center" wrapText="1" readingOrder="1"/>
    </xf>
    <xf numFmtId="0" fontId="28" fillId="0" borderId="163" xfId="0" applyFont="1" applyFill="1" applyBorder="1" applyAlignment="1" applyProtection="1">
      <alignment horizontal="left" vertical="center" wrapText="1" readingOrder="1"/>
    </xf>
    <xf numFmtId="0" fontId="28" fillId="0" borderId="164" xfId="0" applyFont="1" applyFill="1" applyBorder="1" applyAlignment="1" applyProtection="1">
      <alignment horizontal="left" vertical="center" wrapText="1" readingOrder="1"/>
    </xf>
    <xf numFmtId="0" fontId="28" fillId="24" borderId="148" xfId="0" applyFont="1" applyFill="1" applyBorder="1" applyAlignment="1" applyProtection="1">
      <alignment horizontal="left" vertical="center" wrapText="1" readingOrder="1"/>
    </xf>
    <xf numFmtId="0" fontId="28" fillId="24" borderId="151" xfId="0" applyFont="1" applyFill="1" applyBorder="1" applyAlignment="1" applyProtection="1">
      <alignment horizontal="left" vertical="top" wrapText="1" readingOrder="1"/>
    </xf>
    <xf numFmtId="0" fontId="28" fillId="24" borderId="152" xfId="0" applyFont="1" applyFill="1" applyBorder="1" applyAlignment="1" applyProtection="1">
      <alignment horizontal="left" vertical="center" wrapText="1" readingOrder="1"/>
    </xf>
    <xf numFmtId="0" fontId="65" fillId="23" borderId="148" xfId="0" applyFont="1" applyFill="1" applyBorder="1" applyAlignment="1" applyProtection="1">
      <alignment horizontal="center" vertical="center" wrapText="1" readingOrder="1"/>
    </xf>
    <xf numFmtId="0" fontId="28" fillId="24" borderId="153" xfId="0" applyFont="1" applyFill="1" applyBorder="1" applyAlignment="1" applyProtection="1">
      <alignment horizontal="left" vertical="center" wrapText="1" readingOrder="1"/>
    </xf>
    <xf numFmtId="0" fontId="28" fillId="24" borderId="154" xfId="0" applyFont="1" applyFill="1" applyBorder="1" applyAlignment="1" applyProtection="1">
      <alignment horizontal="left" vertical="center" wrapText="1" readingOrder="1"/>
    </xf>
    <xf numFmtId="0" fontId="28" fillId="24" borderId="156" xfId="0" applyFont="1" applyFill="1" applyBorder="1" applyAlignment="1" applyProtection="1">
      <alignment horizontal="left" vertical="center" wrapText="1" readingOrder="1"/>
    </xf>
    <xf numFmtId="0" fontId="28" fillId="24" borderId="158" xfId="0" applyFont="1" applyFill="1" applyBorder="1" applyAlignment="1" applyProtection="1">
      <alignment horizontal="left" vertical="center" wrapText="1" readingOrder="1"/>
    </xf>
    <xf numFmtId="0" fontId="28" fillId="24" borderId="160" xfId="0" applyFont="1" applyFill="1" applyBorder="1" applyAlignment="1" applyProtection="1">
      <alignment horizontal="left" vertical="center" wrapText="1" readingOrder="1"/>
    </xf>
    <xf numFmtId="0" fontId="34" fillId="0" borderId="13" xfId="0" applyFont="1" applyFill="1" applyBorder="1" applyAlignment="1" applyProtection="1">
      <alignment horizontal="center" vertical="center" textRotation="255" wrapText="1"/>
    </xf>
    <xf numFmtId="0" fontId="34" fillId="0" borderId="14" xfId="0" applyFont="1" applyFill="1" applyBorder="1" applyAlignment="1" applyProtection="1">
      <alignment horizontal="center" vertical="center" textRotation="255" wrapText="1"/>
    </xf>
    <xf numFmtId="0" fontId="34" fillId="0" borderId="196" xfId="0" applyFont="1" applyFill="1" applyBorder="1" applyAlignment="1" applyProtection="1">
      <alignment horizontal="center" vertical="center" textRotation="255" wrapText="1"/>
    </xf>
    <xf numFmtId="0" fontId="20" fillId="0" borderId="18"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0" fillId="0" borderId="36"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0" fillId="0" borderId="24"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34" fillId="0" borderId="43" xfId="0" applyFont="1" applyFill="1" applyBorder="1" applyAlignment="1" applyProtection="1">
      <alignment horizontal="left" vertical="center"/>
    </xf>
    <xf numFmtId="0" fontId="34" fillId="0" borderId="20" xfId="0" applyFont="1" applyFill="1" applyBorder="1" applyAlignment="1" applyProtection="1">
      <alignment horizontal="left" vertical="center"/>
    </xf>
    <xf numFmtId="0" fontId="34" fillId="0" borderId="9" xfId="0" applyFont="1" applyFill="1" applyBorder="1" applyAlignment="1" applyProtection="1">
      <alignment horizontal="left" vertical="center"/>
    </xf>
    <xf numFmtId="0" fontId="34" fillId="0" borderId="44" xfId="0" applyFont="1" applyFill="1" applyBorder="1" applyAlignment="1" applyProtection="1">
      <alignment horizontal="left" vertical="center"/>
    </xf>
    <xf numFmtId="0" fontId="34" fillId="0" borderId="1" xfId="0" applyFont="1" applyFill="1" applyBorder="1" applyAlignment="1" applyProtection="1">
      <alignment horizontal="left" vertical="center"/>
    </xf>
    <xf numFmtId="0" fontId="34" fillId="0" borderId="45" xfId="0" applyFont="1" applyFill="1" applyBorder="1" applyAlignment="1" applyProtection="1">
      <alignment horizontal="left" vertical="center"/>
    </xf>
    <xf numFmtId="0" fontId="20" fillId="0" borderId="29" xfId="0" applyFont="1" applyFill="1" applyBorder="1" applyAlignment="1" applyProtection="1">
      <alignment horizontal="left" vertical="top"/>
    </xf>
    <xf numFmtId="0" fontId="20" fillId="0" borderId="20" xfId="0" applyFont="1" applyFill="1" applyBorder="1" applyAlignment="1" applyProtection="1">
      <alignment horizontal="left" vertical="top"/>
    </xf>
    <xf numFmtId="0" fontId="20" fillId="0" borderId="9" xfId="0" applyFont="1" applyFill="1" applyBorder="1" applyAlignment="1" applyProtection="1">
      <alignment horizontal="left" vertical="top"/>
    </xf>
    <xf numFmtId="0" fontId="74" fillId="0" borderId="198" xfId="11" applyFont="1" applyFill="1" applyBorder="1" applyAlignment="1" applyProtection="1">
      <alignment horizontal="center" vertical="center" wrapText="1"/>
      <protection locked="0"/>
    </xf>
    <xf numFmtId="0" fontId="74" fillId="0" borderId="182" xfId="11" applyFont="1" applyFill="1" applyBorder="1" applyAlignment="1" applyProtection="1">
      <alignment horizontal="center" vertical="center" wrapText="1"/>
      <protection locked="0"/>
    </xf>
    <xf numFmtId="0" fontId="20" fillId="0" borderId="22" xfId="0" applyFont="1" applyFill="1" applyBorder="1" applyAlignment="1" applyProtection="1">
      <alignment horizontal="left" vertical="top"/>
    </xf>
    <xf numFmtId="0" fontId="20" fillId="0" borderId="36" xfId="0" applyFont="1" applyFill="1" applyBorder="1" applyAlignment="1" applyProtection="1">
      <alignment horizontal="left" vertical="top"/>
    </xf>
    <xf numFmtId="0" fontId="20" fillId="0" borderId="11" xfId="0" applyFont="1" applyFill="1" applyBorder="1" applyAlignment="1" applyProtection="1">
      <alignment horizontal="left" vertical="top"/>
    </xf>
    <xf numFmtId="0" fontId="34" fillId="11" borderId="4" xfId="0" applyFont="1" applyFill="1" applyBorder="1" applyAlignment="1" applyProtection="1">
      <alignment horizontal="center" vertical="center"/>
    </xf>
    <xf numFmtId="0" fontId="34" fillId="11" borderId="3" xfId="0" applyFont="1" applyFill="1" applyBorder="1" applyAlignment="1" applyProtection="1">
      <alignment horizontal="center" vertical="center"/>
    </xf>
    <xf numFmtId="0" fontId="34" fillId="11" borderId="10" xfId="0" applyFont="1" applyFill="1" applyBorder="1" applyAlignment="1" applyProtection="1">
      <alignment horizontal="center" vertical="center"/>
    </xf>
    <xf numFmtId="0" fontId="34" fillId="0" borderId="15" xfId="0" applyFont="1" applyFill="1" applyBorder="1" applyAlignment="1" applyProtection="1">
      <alignment horizontal="left" vertical="center" wrapText="1"/>
    </xf>
    <xf numFmtId="0" fontId="34" fillId="0" borderId="22"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4" fillId="0" borderId="36" xfId="0" applyFont="1" applyFill="1" applyBorder="1" applyAlignment="1" applyProtection="1">
      <alignment horizontal="left" vertical="center" wrapText="1"/>
    </xf>
    <xf numFmtId="0" fontId="20" fillId="0" borderId="197" xfId="11" applyFont="1" applyFill="1" applyBorder="1" applyAlignment="1" applyProtection="1">
      <alignment horizontal="left" vertical="center" wrapText="1"/>
    </xf>
    <xf numFmtId="0" fontId="20" fillId="0" borderId="199" xfId="11" applyFont="1" applyFill="1" applyBorder="1" applyAlignment="1" applyProtection="1">
      <alignment horizontal="left" vertical="center" wrapText="1"/>
    </xf>
    <xf numFmtId="0" fontId="34" fillId="0" borderId="188" xfId="0" applyFont="1" applyFill="1" applyBorder="1" applyAlignment="1" applyProtection="1">
      <alignment horizontal="center" vertical="center" textRotation="255" wrapText="1"/>
    </xf>
    <xf numFmtId="0" fontId="20" fillId="0" borderId="51" xfId="0" applyFont="1" applyFill="1" applyBorder="1" applyAlignment="1" applyProtection="1">
      <alignment horizontal="left" vertical="center"/>
    </xf>
    <xf numFmtId="0" fontId="20" fillId="0" borderId="49" xfId="0" applyFont="1" applyFill="1" applyBorder="1" applyAlignment="1" applyProtection="1">
      <alignment horizontal="left" vertical="center"/>
    </xf>
    <xf numFmtId="0" fontId="20" fillId="0" borderId="50" xfId="0" applyFont="1" applyFill="1" applyBorder="1" applyAlignment="1" applyProtection="1">
      <alignment horizontal="left" vertical="center"/>
    </xf>
    <xf numFmtId="0" fontId="34" fillId="11" borderId="4" xfId="0" applyFont="1" applyFill="1" applyBorder="1" applyAlignment="1" applyProtection="1">
      <alignment horizontal="center" vertical="center" wrapText="1"/>
    </xf>
    <xf numFmtId="0" fontId="34" fillId="11" borderId="10" xfId="0" applyFont="1" applyFill="1" applyBorder="1" applyAlignment="1" applyProtection="1">
      <alignment horizontal="center" vertical="center" wrapText="1"/>
    </xf>
    <xf numFmtId="0" fontId="20" fillId="0" borderId="29" xfId="0" applyFont="1" applyFill="1" applyBorder="1" applyAlignment="1" applyProtection="1">
      <alignment horizontal="left" vertical="center"/>
    </xf>
    <xf numFmtId="0" fontId="20" fillId="0" borderId="20"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15"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0" xfId="0" applyFont="1" applyFill="1" applyBorder="1" applyAlignment="1" applyProtection="1">
      <alignment horizontal="left" vertical="center"/>
    </xf>
    <xf numFmtId="0" fontId="20" fillId="0" borderId="0" xfId="11" applyFont="1" applyFill="1" applyBorder="1" applyAlignment="1" applyProtection="1">
      <alignment horizontal="left" vertical="center" wrapText="1"/>
    </xf>
    <xf numFmtId="0" fontId="20" fillId="0" borderId="0" xfId="0" applyFont="1" applyFill="1" applyBorder="1" applyAlignment="1" applyProtection="1">
      <alignment horizontal="left" vertical="top" wrapText="1"/>
    </xf>
    <xf numFmtId="0" fontId="20" fillId="0" borderId="0" xfId="11" applyFont="1" applyFill="1" applyBorder="1" applyAlignment="1" applyProtection="1">
      <alignment horizontal="left" vertical="top" wrapText="1"/>
    </xf>
    <xf numFmtId="0" fontId="20" fillId="0" borderId="170" xfId="0" applyFont="1" applyFill="1" applyBorder="1" applyAlignment="1" applyProtection="1">
      <alignment horizontal="center" vertical="center"/>
    </xf>
    <xf numFmtId="0" fontId="20" fillId="0" borderId="171" xfId="0" applyFont="1" applyFill="1" applyBorder="1" applyAlignment="1" applyProtection="1">
      <alignment horizontal="center" vertical="center"/>
    </xf>
    <xf numFmtId="0" fontId="20" fillId="0" borderId="175" xfId="0" applyFont="1" applyFill="1" applyBorder="1" applyAlignment="1" applyProtection="1">
      <alignment horizontal="center" vertical="center"/>
    </xf>
    <xf numFmtId="0" fontId="34" fillId="0" borderId="13" xfId="5" applyFont="1" applyFill="1" applyBorder="1" applyAlignment="1" applyProtection="1">
      <alignment horizontal="center" vertical="center" textRotation="255" wrapText="1"/>
    </xf>
    <xf numFmtId="0" fontId="34" fillId="0" borderId="14" xfId="5" applyFont="1" applyFill="1" applyBorder="1" applyAlignment="1" applyProtection="1">
      <alignment horizontal="center" vertical="center" textRotation="255" wrapText="1"/>
    </xf>
    <xf numFmtId="0" fontId="34" fillId="0" borderId="196" xfId="5" applyFont="1" applyFill="1" applyBorder="1" applyAlignment="1" applyProtection="1">
      <alignment horizontal="center" vertical="center" textRotation="255" wrapText="1"/>
    </xf>
    <xf numFmtId="0" fontId="20" fillId="0" borderId="18" xfId="5" applyFont="1" applyFill="1" applyBorder="1" applyAlignment="1" applyProtection="1">
      <alignment horizontal="left" vertical="center" wrapText="1"/>
    </xf>
    <xf numFmtId="0" fontId="20" fillId="0" borderId="6" xfId="5" applyFont="1" applyFill="1" applyBorder="1" applyAlignment="1" applyProtection="1">
      <alignment horizontal="left" vertical="center" wrapText="1"/>
    </xf>
    <xf numFmtId="0" fontId="20" fillId="0" borderId="15" xfId="5" applyFont="1" applyFill="1" applyBorder="1" applyAlignment="1" applyProtection="1">
      <alignment horizontal="left" vertical="center" wrapText="1"/>
    </xf>
    <xf numFmtId="0" fontId="20" fillId="0" borderId="12" xfId="5" applyFont="1" applyFill="1" applyBorder="1" applyAlignment="1" applyProtection="1">
      <alignment horizontal="left" vertical="center" wrapText="1"/>
    </xf>
    <xf numFmtId="0" fontId="20" fillId="0" borderId="22" xfId="5" applyFont="1" applyFill="1" applyBorder="1" applyAlignment="1" applyProtection="1">
      <alignment horizontal="left" vertical="center" wrapText="1"/>
    </xf>
    <xf numFmtId="0" fontId="20" fillId="0" borderId="11" xfId="5" applyFont="1" applyFill="1" applyBorder="1" applyAlignment="1" applyProtection="1">
      <alignment horizontal="left" vertical="center" wrapText="1"/>
    </xf>
    <xf numFmtId="0" fontId="20" fillId="0" borderId="4" xfId="5" applyFont="1" applyFill="1" applyBorder="1" applyAlignment="1" applyProtection="1">
      <alignment horizontal="center" vertical="center" wrapText="1"/>
    </xf>
    <xf numFmtId="0" fontId="20" fillId="0" borderId="3" xfId="5" applyFont="1" applyFill="1" applyBorder="1" applyAlignment="1" applyProtection="1">
      <alignment horizontal="center" vertical="center" wrapText="1"/>
    </xf>
    <xf numFmtId="0" fontId="20" fillId="0" borderId="10" xfId="5" applyFont="1" applyFill="1" applyBorder="1" applyAlignment="1" applyProtection="1">
      <alignment horizontal="center" vertical="center" wrapText="1"/>
    </xf>
    <xf numFmtId="0" fontId="20" fillId="0" borderId="29" xfId="5" applyFont="1" applyFill="1" applyBorder="1" applyAlignment="1" applyProtection="1">
      <alignment horizontal="left" vertical="center" wrapText="1"/>
    </xf>
    <xf numFmtId="0" fontId="20" fillId="0" borderId="9" xfId="5" applyFont="1" applyFill="1" applyBorder="1" applyAlignment="1" applyProtection="1">
      <alignment horizontal="left" vertical="center" wrapText="1"/>
    </xf>
    <xf numFmtId="0" fontId="34" fillId="0" borderId="185" xfId="5" applyFont="1" applyFill="1" applyBorder="1" applyAlignment="1" applyProtection="1">
      <alignment horizontal="center" vertical="center" textRotation="255" wrapText="1"/>
    </xf>
    <xf numFmtId="0" fontId="20" fillId="0" borderId="46" xfId="5" applyFont="1" applyFill="1" applyBorder="1" applyAlignment="1" applyProtection="1">
      <alignment horizontal="left" vertical="center" wrapText="1"/>
    </xf>
    <xf numFmtId="0" fontId="20" fillId="0" borderId="1" xfId="5" applyFont="1" applyFill="1" applyBorder="1" applyAlignment="1" applyProtection="1">
      <alignment horizontal="left" vertical="center" wrapText="1"/>
    </xf>
    <xf numFmtId="0" fontId="34" fillId="0" borderId="13" xfId="11" applyFont="1" applyFill="1" applyBorder="1" applyAlignment="1" applyProtection="1">
      <alignment horizontal="center" vertical="top" textRotation="255" wrapText="1"/>
    </xf>
    <xf numFmtId="0" fontId="34" fillId="0" borderId="196" xfId="11" applyFont="1" applyFill="1" applyBorder="1" applyAlignment="1" applyProtection="1">
      <alignment horizontal="center" vertical="top" textRotation="255" wrapText="1"/>
    </xf>
    <xf numFmtId="0" fontId="34" fillId="0" borderId="13" xfId="11" applyFont="1" applyFill="1" applyBorder="1" applyAlignment="1" applyProtection="1">
      <alignment horizontal="center" vertical="center" textRotation="255" wrapText="1"/>
    </xf>
    <xf numFmtId="0" fontId="34" fillId="0" borderId="14" xfId="11" applyFont="1" applyFill="1" applyBorder="1" applyAlignment="1" applyProtection="1">
      <alignment horizontal="center" vertical="center" textRotation="255" wrapText="1"/>
    </xf>
    <xf numFmtId="0" fontId="34" fillId="0" borderId="196" xfId="11" applyFont="1" applyFill="1" applyBorder="1" applyAlignment="1" applyProtection="1">
      <alignment horizontal="center" vertical="center" textRotation="255" wrapText="1"/>
    </xf>
    <xf numFmtId="0" fontId="20" fillId="0" borderId="4" xfId="11" applyFont="1" applyFill="1" applyBorder="1" applyAlignment="1" applyProtection="1">
      <alignment horizontal="left" vertical="center"/>
    </xf>
    <xf numFmtId="0" fontId="20" fillId="0" borderId="3" xfId="11" applyFont="1" applyFill="1" applyBorder="1" applyAlignment="1" applyProtection="1">
      <alignment horizontal="left" vertical="center"/>
    </xf>
    <xf numFmtId="0" fontId="20" fillId="0" borderId="10" xfId="11" applyFont="1" applyFill="1" applyBorder="1" applyAlignment="1" applyProtection="1">
      <alignment horizontal="left" vertical="center"/>
    </xf>
    <xf numFmtId="0" fontId="20" fillId="0" borderId="4" xfId="11" applyFont="1" applyFill="1" applyBorder="1" applyAlignment="1" applyProtection="1">
      <alignment horizontal="center" vertical="center"/>
    </xf>
    <xf numFmtId="0" fontId="20" fillId="0" borderId="3" xfId="11" applyFont="1" applyFill="1" applyBorder="1" applyAlignment="1" applyProtection="1">
      <alignment horizontal="center" vertical="center"/>
    </xf>
    <xf numFmtId="0" fontId="20" fillId="0" borderId="10" xfId="11" applyFont="1" applyFill="1" applyBorder="1" applyAlignment="1" applyProtection="1">
      <alignment horizontal="center" vertical="center"/>
    </xf>
    <xf numFmtId="0" fontId="34" fillId="11" borderId="4" xfId="11" applyFont="1" applyFill="1" applyBorder="1" applyAlignment="1" applyProtection="1">
      <alignment horizontal="center" vertical="center"/>
    </xf>
    <xf numFmtId="0" fontId="34" fillId="11" borderId="3" xfId="11" applyFont="1" applyFill="1" applyBorder="1" applyAlignment="1" applyProtection="1">
      <alignment horizontal="center" vertical="center"/>
    </xf>
    <xf numFmtId="0" fontId="34" fillId="11" borderId="10" xfId="11" applyFont="1" applyFill="1" applyBorder="1" applyAlignment="1" applyProtection="1">
      <alignment horizontal="center" vertical="center"/>
    </xf>
    <xf numFmtId="0" fontId="20" fillId="0" borderId="4" xfId="11" applyFont="1" applyFill="1" applyBorder="1" applyAlignment="1" applyProtection="1">
      <alignment horizontal="left" vertical="center" wrapText="1"/>
    </xf>
    <xf numFmtId="0" fontId="20" fillId="0" borderId="10" xfId="11" applyFont="1" applyFill="1" applyBorder="1" applyAlignment="1" applyProtection="1">
      <alignment horizontal="left" vertical="center" wrapText="1"/>
    </xf>
    <xf numFmtId="0" fontId="20" fillId="0" borderId="196" xfId="11" applyFont="1" applyFill="1" applyBorder="1" applyAlignment="1" applyProtection="1">
      <alignment horizontal="center" vertical="center" textRotation="255" wrapText="1"/>
    </xf>
    <xf numFmtId="0" fontId="20" fillId="0" borderId="35" xfId="11" applyFont="1" applyFill="1" applyBorder="1" applyAlignment="1" applyProtection="1">
      <alignment horizontal="left" vertical="center"/>
    </xf>
    <xf numFmtId="0" fontId="20" fillId="0" borderId="55" xfId="11" applyFont="1" applyFill="1" applyBorder="1" applyAlignment="1" applyProtection="1">
      <alignment horizontal="left" vertical="center"/>
    </xf>
    <xf numFmtId="0" fontId="20" fillId="0" borderId="22" xfId="11" applyFont="1" applyFill="1" applyBorder="1" applyAlignment="1" applyProtection="1">
      <alignment horizontal="left" vertical="center"/>
    </xf>
    <xf numFmtId="0" fontId="20" fillId="0" borderId="11" xfId="11" applyFont="1" applyFill="1" applyBorder="1" applyAlignment="1" applyProtection="1">
      <alignment horizontal="left" vertical="center"/>
    </xf>
    <xf numFmtId="0" fontId="20" fillId="0" borderId="4" xfId="11" applyFont="1" applyFill="1" applyBorder="1" applyAlignment="1" applyProtection="1">
      <alignment horizontal="center" vertical="center" wrapText="1"/>
    </xf>
    <xf numFmtId="0" fontId="20" fillId="0" borderId="10" xfId="11" applyFont="1" applyFill="1" applyBorder="1" applyAlignment="1" applyProtection="1">
      <alignment horizontal="center" vertical="center" wrapText="1"/>
    </xf>
    <xf numFmtId="0" fontId="34" fillId="11" borderId="4" xfId="11" applyFont="1" applyFill="1" applyBorder="1" applyAlignment="1" applyProtection="1">
      <alignment horizontal="center" vertical="center" wrapText="1"/>
    </xf>
    <xf numFmtId="0" fontId="34" fillId="11" borderId="10" xfId="11" applyFont="1" applyFill="1" applyBorder="1" applyAlignment="1" applyProtection="1">
      <alignment horizontal="center" vertical="center" wrapText="1"/>
    </xf>
    <xf numFmtId="0" fontId="20" fillId="0" borderId="3" xfId="11" applyFont="1" applyFill="1" applyBorder="1" applyAlignment="1" applyProtection="1">
      <alignment horizontal="left" vertical="center" wrapText="1"/>
    </xf>
    <xf numFmtId="0" fontId="20" fillId="0" borderId="4"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0" fillId="25" borderId="4" xfId="0" applyFont="1" applyFill="1" applyBorder="1" applyAlignment="1" applyProtection="1">
      <alignment horizontal="center" vertical="center"/>
    </xf>
    <xf numFmtId="0" fontId="20" fillId="25" borderId="3" xfId="0" applyFont="1" applyFill="1" applyBorder="1" applyAlignment="1" applyProtection="1">
      <alignment horizontal="center" vertical="center"/>
    </xf>
    <xf numFmtId="0" fontId="20" fillId="25" borderId="10" xfId="0" applyFont="1" applyFill="1" applyBorder="1" applyAlignment="1" applyProtection="1">
      <alignment horizontal="center" vertical="center"/>
    </xf>
    <xf numFmtId="0" fontId="20" fillId="0" borderId="18" xfId="11" applyFont="1" applyFill="1" applyBorder="1" applyAlignment="1" applyProtection="1">
      <alignment horizontal="left" vertical="center" wrapText="1"/>
    </xf>
    <xf numFmtId="0" fontId="20" fillId="0" borderId="15" xfId="11" applyFont="1" applyFill="1" applyBorder="1" applyAlignment="1" applyProtection="1">
      <alignment horizontal="left" vertical="center" wrapText="1"/>
    </xf>
    <xf numFmtId="0" fontId="20" fillId="0" borderId="22" xfId="11" applyFont="1" applyFill="1" applyBorder="1" applyAlignment="1" applyProtection="1">
      <alignment horizontal="left" vertical="center" wrapText="1"/>
    </xf>
    <xf numFmtId="0" fontId="20" fillId="9" borderId="4" xfId="0" applyFont="1" applyFill="1" applyBorder="1" applyAlignment="1" applyProtection="1">
      <alignment horizontal="center" vertical="center"/>
    </xf>
    <xf numFmtId="0" fontId="20" fillId="9" borderId="3" xfId="0" applyFont="1" applyFill="1" applyBorder="1" applyAlignment="1" applyProtection="1">
      <alignment horizontal="center" vertical="center"/>
    </xf>
    <xf numFmtId="0" fontId="20" fillId="9" borderId="10" xfId="0" applyFont="1" applyFill="1" applyBorder="1" applyAlignment="1" applyProtection="1">
      <alignment horizontal="center" vertical="center"/>
    </xf>
    <xf numFmtId="0" fontId="20" fillId="0" borderId="64" xfId="11" applyFont="1" applyFill="1" applyBorder="1" applyAlignment="1" applyProtection="1">
      <alignment horizontal="left" vertical="center" wrapText="1"/>
    </xf>
    <xf numFmtId="0" fontId="20" fillId="9" borderId="186" xfId="0" applyFont="1" applyFill="1" applyBorder="1" applyAlignment="1" applyProtection="1">
      <alignment horizontal="center" vertical="center"/>
    </xf>
    <xf numFmtId="0" fontId="34" fillId="11" borderId="186" xfId="0" applyFont="1" applyFill="1" applyBorder="1" applyAlignment="1" applyProtection="1">
      <alignment horizontal="center" vertical="center"/>
    </xf>
    <xf numFmtId="0" fontId="20" fillId="9" borderId="4" xfId="11" applyFont="1" applyFill="1" applyBorder="1" applyAlignment="1" applyProtection="1">
      <alignment horizontal="center" vertical="center"/>
    </xf>
    <xf numFmtId="0" fontId="20" fillId="9" borderId="3" xfId="11" applyFont="1" applyFill="1" applyBorder="1" applyAlignment="1" applyProtection="1">
      <alignment horizontal="center" vertical="center"/>
    </xf>
    <xf numFmtId="0" fontId="20" fillId="9" borderId="10" xfId="11" applyFont="1" applyFill="1" applyBorder="1" applyAlignment="1" applyProtection="1">
      <alignment horizontal="center" vertical="center"/>
    </xf>
    <xf numFmtId="49" fontId="20" fillId="0" borderId="4" xfId="11" applyNumberFormat="1" applyFont="1" applyFill="1" applyBorder="1" applyAlignment="1" applyProtection="1">
      <alignment horizontal="left" vertical="center" wrapText="1"/>
    </xf>
    <xf numFmtId="49" fontId="20" fillId="0" borderId="3" xfId="11" applyNumberFormat="1" applyFont="1" applyFill="1" applyBorder="1" applyAlignment="1" applyProtection="1">
      <alignment horizontal="left" vertical="center" wrapText="1"/>
    </xf>
    <xf numFmtId="49" fontId="20" fillId="0" borderId="10" xfId="11" applyNumberFormat="1" applyFont="1" applyFill="1" applyBorder="1" applyAlignment="1" applyProtection="1">
      <alignment horizontal="left" vertical="center" wrapText="1"/>
    </xf>
    <xf numFmtId="49" fontId="20" fillId="9" borderId="4" xfId="11" applyNumberFormat="1" applyFont="1" applyFill="1" applyBorder="1" applyAlignment="1" applyProtection="1">
      <alignment horizontal="center" vertical="center" wrapText="1"/>
    </xf>
    <xf numFmtId="49" fontId="20" fillId="9" borderId="3" xfId="11" applyNumberFormat="1" applyFont="1" applyFill="1" applyBorder="1" applyAlignment="1" applyProtection="1">
      <alignment horizontal="center" vertical="center" wrapText="1"/>
    </xf>
    <xf numFmtId="49" fontId="20" fillId="9" borderId="10" xfId="11" applyNumberFormat="1" applyFont="1" applyFill="1" applyBorder="1" applyAlignment="1" applyProtection="1">
      <alignment horizontal="center" vertical="center" wrapText="1"/>
    </xf>
    <xf numFmtId="49" fontId="34" fillId="11" borderId="4" xfId="11" applyNumberFormat="1" applyFont="1" applyFill="1" applyBorder="1" applyAlignment="1" applyProtection="1">
      <alignment horizontal="center" vertical="center" wrapText="1"/>
    </xf>
    <xf numFmtId="49" fontId="34" fillId="11" borderId="3" xfId="11" applyNumberFormat="1" applyFont="1" applyFill="1" applyBorder="1" applyAlignment="1" applyProtection="1">
      <alignment horizontal="center" vertical="center" wrapText="1"/>
    </xf>
    <xf numFmtId="49" fontId="34" fillId="11" borderId="10" xfId="11" applyNumberFormat="1" applyFont="1" applyFill="1" applyBorder="1" applyAlignment="1" applyProtection="1">
      <alignment horizontal="center" vertical="center" wrapText="1"/>
    </xf>
    <xf numFmtId="0" fontId="34" fillId="11" borderId="3" xfId="0" applyFont="1" applyFill="1" applyBorder="1" applyAlignment="1" applyProtection="1">
      <alignment horizontal="center" vertical="center" wrapText="1"/>
    </xf>
    <xf numFmtId="49" fontId="20" fillId="0" borderId="4" xfId="11" applyNumberFormat="1" applyFont="1" applyFill="1" applyBorder="1" applyAlignment="1" applyProtection="1">
      <alignment horizontal="left" vertical="top" wrapText="1"/>
    </xf>
    <xf numFmtId="49" fontId="20" fillId="0" borderId="3" xfId="11" applyNumberFormat="1" applyFont="1" applyFill="1" applyBorder="1" applyAlignment="1" applyProtection="1">
      <alignment horizontal="left" vertical="top" wrapText="1"/>
    </xf>
    <xf numFmtId="49" fontId="20" fillId="0" borderId="10" xfId="11" applyNumberFormat="1" applyFont="1" applyFill="1" applyBorder="1" applyAlignment="1" applyProtection="1">
      <alignment horizontal="left" vertical="top" wrapText="1"/>
    </xf>
    <xf numFmtId="0" fontId="20" fillId="0" borderId="4" xfId="11" applyFont="1" applyFill="1" applyBorder="1" applyAlignment="1" applyProtection="1">
      <alignment vertical="top"/>
    </xf>
    <xf numFmtId="0" fontId="20" fillId="0" borderId="3" xfId="11" applyFont="1" applyFill="1" applyBorder="1" applyAlignment="1" applyProtection="1">
      <alignment vertical="top"/>
    </xf>
    <xf numFmtId="0" fontId="20" fillId="0" borderId="10" xfId="11" applyFont="1" applyFill="1" applyBorder="1" applyAlignment="1" applyProtection="1">
      <alignment vertical="top"/>
    </xf>
    <xf numFmtId="0" fontId="20" fillId="9" borderId="4" xfId="11" applyFont="1" applyFill="1" applyBorder="1" applyAlignment="1" applyProtection="1">
      <alignment horizontal="center" vertical="center" wrapText="1"/>
    </xf>
    <xf numFmtId="0" fontId="20" fillId="9" borderId="3" xfId="11" applyFont="1" applyFill="1" applyBorder="1" applyAlignment="1" applyProtection="1">
      <alignment horizontal="center" vertical="center" wrapText="1"/>
    </xf>
    <xf numFmtId="0" fontId="20" fillId="9" borderId="10" xfId="11" applyFont="1" applyFill="1" applyBorder="1" applyAlignment="1" applyProtection="1">
      <alignment horizontal="center" vertical="center" wrapText="1"/>
    </xf>
    <xf numFmtId="0" fontId="34" fillId="11" borderId="3" xfId="11" applyFont="1" applyFill="1" applyBorder="1" applyAlignment="1" applyProtection="1">
      <alignment horizontal="center" vertical="center" wrapText="1"/>
    </xf>
    <xf numFmtId="0" fontId="20" fillId="0" borderId="186" xfId="11" applyFont="1" applyFill="1" applyBorder="1" applyAlignment="1" applyProtection="1">
      <alignment horizontal="left" vertical="center"/>
    </xf>
    <xf numFmtId="0" fontId="20" fillId="9" borderId="15" xfId="11" applyFont="1" applyFill="1" applyBorder="1" applyAlignment="1" applyProtection="1">
      <alignment horizontal="center" vertical="center"/>
    </xf>
    <xf numFmtId="0" fontId="20" fillId="9" borderId="64" xfId="11" applyFont="1" applyFill="1" applyBorder="1" applyAlignment="1" applyProtection="1">
      <alignment horizontal="center" vertical="center"/>
    </xf>
    <xf numFmtId="0" fontId="20" fillId="0" borderId="15" xfId="11" applyFont="1" applyFill="1" applyBorder="1" applyAlignment="1" applyProtection="1">
      <alignment horizontal="center" vertical="center"/>
    </xf>
    <xf numFmtId="0" fontId="20" fillId="0" borderId="64" xfId="11" applyFont="1" applyFill="1" applyBorder="1" applyAlignment="1" applyProtection="1">
      <alignment horizontal="center" vertical="center"/>
    </xf>
    <xf numFmtId="0" fontId="34" fillId="0" borderId="188" xfId="11" applyFont="1" applyFill="1" applyBorder="1" applyAlignment="1" applyProtection="1">
      <alignment horizontal="center" vertical="center" textRotation="255" wrapText="1"/>
    </xf>
    <xf numFmtId="0" fontId="20" fillId="9" borderId="146" xfId="11" applyFont="1" applyFill="1" applyBorder="1" applyAlignment="1" applyProtection="1">
      <alignment horizontal="center" vertical="center" wrapText="1"/>
    </xf>
    <xf numFmtId="0" fontId="34" fillId="11" borderId="146" xfId="11" applyFont="1" applyFill="1" applyBorder="1" applyAlignment="1" applyProtection="1">
      <alignment horizontal="center" vertical="center" wrapText="1"/>
    </xf>
    <xf numFmtId="0" fontId="20" fillId="0" borderId="18" xfId="11" applyFont="1" applyFill="1" applyBorder="1" applyAlignment="1" applyProtection="1">
      <alignment horizontal="left" vertical="center" wrapText="1" shrinkToFit="1"/>
    </xf>
    <xf numFmtId="0" fontId="20" fillId="0" borderId="15" xfId="11" applyFont="1" applyFill="1" applyBorder="1" applyAlignment="1" applyProtection="1">
      <alignment horizontal="left" vertical="center" wrapText="1" shrinkToFit="1"/>
    </xf>
    <xf numFmtId="0" fontId="20" fillId="9" borderId="4" xfId="0" applyFont="1" applyFill="1" applyBorder="1" applyAlignment="1" applyProtection="1">
      <alignment horizontal="center" vertical="center" wrapText="1"/>
    </xf>
    <xf numFmtId="0" fontId="20" fillId="9" borderId="3" xfId="0" applyFont="1" applyFill="1" applyBorder="1" applyAlignment="1" applyProtection="1">
      <alignment horizontal="center" vertical="center" wrapText="1"/>
    </xf>
    <xf numFmtId="0" fontId="20" fillId="9" borderId="10" xfId="0" applyFont="1" applyFill="1" applyBorder="1" applyAlignment="1" applyProtection="1">
      <alignment horizontal="center" vertical="center" wrapText="1"/>
    </xf>
    <xf numFmtId="0" fontId="20" fillId="0" borderId="29" xfId="11" applyFont="1" applyFill="1" applyBorder="1" applyAlignment="1" applyProtection="1">
      <alignment horizontal="left" vertical="center" wrapText="1"/>
    </xf>
    <xf numFmtId="0" fontId="20" fillId="0" borderId="9" xfId="11" applyFont="1" applyFill="1" applyBorder="1" applyAlignment="1" applyProtection="1">
      <alignment horizontal="left" vertical="center" wrapText="1"/>
    </xf>
    <xf numFmtId="0" fontId="20" fillId="0" borderId="27" xfId="11" applyFont="1" applyFill="1" applyBorder="1" applyAlignment="1" applyProtection="1">
      <alignment horizontal="left" vertical="center"/>
    </xf>
    <xf numFmtId="0" fontId="20" fillId="0" borderId="25" xfId="11" applyFont="1" applyFill="1" applyBorder="1" applyAlignment="1" applyProtection="1">
      <alignment horizontal="left" vertical="center"/>
    </xf>
    <xf numFmtId="0" fontId="20" fillId="9" borderId="27" xfId="11" applyFont="1" applyFill="1" applyBorder="1" applyAlignment="1" applyProtection="1">
      <alignment horizontal="center" vertical="center"/>
    </xf>
    <xf numFmtId="0" fontId="20" fillId="9" borderId="26" xfId="11" applyFont="1" applyFill="1" applyBorder="1" applyAlignment="1" applyProtection="1">
      <alignment horizontal="center" vertical="center"/>
    </xf>
    <xf numFmtId="0" fontId="20" fillId="9" borderId="25" xfId="11" applyFont="1" applyFill="1" applyBorder="1" applyAlignment="1" applyProtection="1">
      <alignment horizontal="center" vertical="center"/>
    </xf>
    <xf numFmtId="0" fontId="34" fillId="0" borderId="173" xfId="11" applyFont="1" applyFill="1" applyBorder="1" applyAlignment="1" applyProtection="1">
      <alignment horizontal="left" vertical="center" wrapText="1"/>
    </xf>
    <xf numFmtId="0" fontId="20" fillId="0" borderId="49" xfId="11" applyFont="1" applyFill="1" applyBorder="1" applyAlignment="1" applyProtection="1">
      <alignment horizontal="left" vertical="center" wrapText="1"/>
    </xf>
    <xf numFmtId="0" fontId="20" fillId="0" borderId="50" xfId="11" applyFont="1" applyFill="1" applyBorder="1" applyAlignment="1" applyProtection="1">
      <alignment horizontal="left" vertical="center" wrapText="1"/>
    </xf>
    <xf numFmtId="0" fontId="20" fillId="0" borderId="7" xfId="11" applyFont="1" applyFill="1" applyBorder="1" applyAlignment="1" applyProtection="1">
      <alignment horizontal="left" vertical="center"/>
    </xf>
    <xf numFmtId="0" fontId="18" fillId="0" borderId="0" xfId="0" applyFont="1" applyFill="1" applyBorder="1" applyAlignment="1" applyProtection="1">
      <alignment horizontal="left" vertical="top"/>
    </xf>
    <xf numFmtId="0" fontId="20" fillId="0" borderId="170" xfId="11" applyFont="1" applyFill="1" applyBorder="1" applyAlignment="1" applyProtection="1">
      <alignment horizontal="left" vertical="center" wrapText="1"/>
    </xf>
    <xf numFmtId="0" fontId="20" fillId="0" borderId="171" xfId="11" applyFont="1" applyFill="1" applyBorder="1" applyAlignment="1" applyProtection="1">
      <alignment horizontal="left" vertical="center" wrapText="1"/>
    </xf>
    <xf numFmtId="0" fontId="20" fillId="0" borderId="172" xfId="11" applyFont="1" applyFill="1" applyBorder="1" applyAlignment="1" applyProtection="1">
      <alignment horizontal="left" vertical="center" wrapText="1"/>
    </xf>
    <xf numFmtId="0" fontId="20" fillId="0" borderId="173" xfId="11" applyFont="1" applyFill="1" applyBorder="1" applyAlignment="1" applyProtection="1">
      <alignment horizontal="left" vertical="center" wrapText="1"/>
    </xf>
    <xf numFmtId="0" fontId="20" fillId="0" borderId="33" xfId="11" applyFont="1" applyFill="1" applyBorder="1" applyAlignment="1" applyProtection="1">
      <alignment horizontal="left" vertical="center" wrapText="1"/>
    </xf>
    <xf numFmtId="0" fontId="20" fillId="0" borderId="43" xfId="11" applyFont="1" applyFill="1" applyBorder="1" applyAlignment="1" applyProtection="1">
      <alignment horizontal="left" vertical="center" wrapText="1"/>
    </xf>
    <xf numFmtId="0" fontId="20" fillId="0" borderId="20" xfId="11" applyFont="1" applyFill="1" applyBorder="1" applyAlignment="1" applyProtection="1">
      <alignment horizontal="left" vertical="center" wrapText="1"/>
    </xf>
    <xf numFmtId="0" fontId="20" fillId="0" borderId="8" xfId="11"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4" fillId="0" borderId="21" xfId="0" applyFont="1" applyFill="1" applyBorder="1" applyAlignment="1" applyProtection="1">
      <alignment horizontal="left" vertical="center" wrapText="1"/>
    </xf>
    <xf numFmtId="0" fontId="20" fillId="0" borderId="174" xfId="11" applyFont="1" applyFill="1" applyBorder="1" applyAlignment="1" applyProtection="1">
      <alignment horizontal="left" vertical="center"/>
    </xf>
    <xf numFmtId="0" fontId="27" fillId="3" borderId="0" xfId="0" applyFont="1" applyFill="1" applyAlignment="1" applyProtection="1">
      <alignment horizontal="center" vertical="center"/>
    </xf>
    <xf numFmtId="0" fontId="27" fillId="3" borderId="0" xfId="0" applyFont="1" applyFill="1" applyAlignment="1" applyProtection="1">
      <alignment horizontal="distributed" vertical="distributed"/>
    </xf>
    <xf numFmtId="0" fontId="27" fillId="0" borderId="0" xfId="0" applyFont="1" applyAlignment="1" applyProtection="1">
      <alignment horizontal="distributed" vertical="distributed"/>
    </xf>
    <xf numFmtId="0" fontId="27" fillId="0" borderId="0" xfId="0" applyFont="1" applyFill="1" applyAlignment="1" applyProtection="1">
      <alignment horizontal="left" vertical="center"/>
    </xf>
    <xf numFmtId="0" fontId="27" fillId="0" borderId="0" xfId="0" applyFont="1" applyFill="1" applyAlignment="1" applyProtection="1">
      <alignment horizontal="left" vertical="center" wrapText="1"/>
    </xf>
    <xf numFmtId="0" fontId="20" fillId="0" borderId="7" xfId="0" applyFont="1" applyFill="1" applyBorder="1" applyAlignment="1" applyProtection="1">
      <alignment horizontal="left" vertical="center" shrinkToFit="1"/>
      <protection locked="0"/>
    </xf>
    <xf numFmtId="0" fontId="20" fillId="0" borderId="7" xfId="0" applyFont="1" applyFill="1" applyBorder="1" applyAlignment="1" applyProtection="1">
      <alignment vertical="center" shrinkToFit="1"/>
      <protection locked="0"/>
    </xf>
    <xf numFmtId="0" fontId="28" fillId="0" borderId="7" xfId="67" applyFont="1" applyBorder="1" applyAlignment="1" applyProtection="1">
      <alignment vertical="center" wrapText="1"/>
    </xf>
    <xf numFmtId="0" fontId="36" fillId="0" borderId="36" xfId="67" applyFont="1" applyBorder="1" applyAlignment="1" applyProtection="1">
      <alignment horizontal="center" vertical="center" wrapText="1"/>
    </xf>
    <xf numFmtId="0" fontId="20" fillId="0" borderId="0" xfId="0" applyFont="1" applyAlignment="1" applyProtection="1">
      <alignment horizontal="left" vertical="center" wrapText="1"/>
    </xf>
    <xf numFmtId="0" fontId="36" fillId="0" borderId="7" xfId="67" applyFont="1" applyBorder="1" applyAlignment="1" applyProtection="1">
      <alignment vertical="center" wrapText="1"/>
    </xf>
    <xf numFmtId="0" fontId="36" fillId="0" borderId="0" xfId="67" applyFont="1" applyAlignment="1" applyProtection="1">
      <alignment horizontal="center" vertical="center"/>
    </xf>
    <xf numFmtId="0" fontId="36" fillId="0" borderId="0" xfId="67" applyFont="1" applyBorder="1" applyAlignment="1" applyProtection="1">
      <alignment horizontal="center" vertical="center"/>
    </xf>
    <xf numFmtId="0" fontId="36" fillId="0" borderId="36" xfId="67" applyFont="1" applyBorder="1" applyAlignment="1" applyProtection="1">
      <alignment horizontal="center" vertical="center"/>
    </xf>
    <xf numFmtId="0" fontId="28" fillId="0" borderId="36" xfId="0" applyFont="1" applyFill="1" applyBorder="1" applyAlignment="1" applyProtection="1">
      <alignment horizontal="left" vertical="center"/>
    </xf>
    <xf numFmtId="0" fontId="28" fillId="0" borderId="0" xfId="0" applyFont="1" applyFill="1" applyAlignment="1" applyProtection="1">
      <alignment horizontal="left" vertical="center"/>
    </xf>
    <xf numFmtId="0" fontId="36" fillId="0" borderId="19" xfId="67" applyFont="1" applyBorder="1" applyAlignment="1" applyProtection="1"/>
    <xf numFmtId="0" fontId="28" fillId="0" borderId="0" xfId="67" applyFont="1" applyAlignment="1" applyProtection="1">
      <alignment horizontal="left" vertical="center" wrapText="1"/>
    </xf>
    <xf numFmtId="0" fontId="35" fillId="0" borderId="0" xfId="67" applyFont="1" applyAlignment="1" applyProtection="1">
      <alignment horizontal="center" vertical="center"/>
    </xf>
    <xf numFmtId="0" fontId="36" fillId="0" borderId="0" xfId="67" applyFont="1" applyBorder="1" applyAlignment="1" applyProtection="1">
      <alignment horizontal="center" vertical="center" wrapText="1"/>
    </xf>
    <xf numFmtId="184" fontId="27" fillId="0" borderId="22" xfId="0" applyNumberFormat="1" applyFont="1" applyBorder="1" applyAlignment="1" applyProtection="1">
      <alignment horizontal="right" vertical="center" indent="2"/>
    </xf>
    <xf numFmtId="184" fontId="27" fillId="0" borderId="36" xfId="0" applyNumberFormat="1" applyFont="1" applyBorder="1" applyAlignment="1" applyProtection="1">
      <alignment horizontal="right" vertical="center" indent="2"/>
    </xf>
    <xf numFmtId="184" fontId="27" fillId="0" borderId="11" xfId="0" applyNumberFormat="1" applyFont="1" applyBorder="1" applyAlignment="1" applyProtection="1">
      <alignment horizontal="right" vertical="center" indent="2"/>
    </xf>
    <xf numFmtId="0" fontId="27" fillId="2" borderId="10" xfId="0" applyFont="1" applyFill="1" applyBorder="1" applyAlignment="1" applyProtection="1">
      <alignment horizontal="center" vertical="center"/>
    </xf>
    <xf numFmtId="184" fontId="27" fillId="0" borderId="10" xfId="0" applyNumberFormat="1" applyFont="1" applyFill="1" applyBorder="1" applyAlignment="1" applyProtection="1">
      <alignment horizontal="right" vertical="center" indent="2"/>
    </xf>
    <xf numFmtId="184" fontId="27" fillId="0" borderId="22" xfId="0" applyNumberFormat="1" applyFont="1" applyFill="1" applyBorder="1" applyAlignment="1" applyProtection="1">
      <alignment horizontal="right" vertical="center" indent="2"/>
    </xf>
    <xf numFmtId="184" fontId="27" fillId="0" borderId="10" xfId="0" applyNumberFormat="1" applyFont="1" applyBorder="1" applyAlignment="1" applyProtection="1">
      <alignment horizontal="right" vertical="center" indent="2"/>
    </xf>
    <xf numFmtId="0" fontId="20" fillId="0" borderId="7" xfId="0" applyFont="1" applyBorder="1" applyAlignment="1" applyProtection="1">
      <alignment horizontal="center" vertical="center"/>
    </xf>
    <xf numFmtId="0" fontId="29" fillId="0" borderId="7" xfId="0" applyFont="1" applyBorder="1" applyAlignment="1" applyProtection="1">
      <alignment horizontal="center" vertical="center"/>
    </xf>
    <xf numFmtId="0" fontId="28" fillId="0" borderId="7" xfId="0" applyFont="1" applyBorder="1" applyAlignment="1" applyProtection="1">
      <alignment horizontal="center" vertical="center"/>
    </xf>
    <xf numFmtId="184" fontId="27" fillId="0" borderId="36" xfId="0" applyNumberFormat="1" applyFont="1" applyFill="1" applyBorder="1" applyAlignment="1" applyProtection="1">
      <alignment horizontal="right" vertical="center" indent="2"/>
    </xf>
    <xf numFmtId="184" fontId="27" fillId="0" borderId="11" xfId="0" applyNumberFormat="1" applyFont="1" applyFill="1" applyBorder="1" applyAlignment="1" applyProtection="1">
      <alignment horizontal="right" vertical="center" indent="2"/>
    </xf>
    <xf numFmtId="0" fontId="27" fillId="0" borderId="0" xfId="0" applyFont="1" applyFill="1" applyBorder="1" applyAlignment="1" applyProtection="1">
      <alignment horizontal="right" vertical="center"/>
      <protection locked="0"/>
    </xf>
    <xf numFmtId="183" fontId="27" fillId="0" borderId="0" xfId="0" applyNumberFormat="1" applyFont="1" applyFill="1" applyAlignment="1" applyProtection="1">
      <alignment horizontal="left" vertical="center"/>
    </xf>
    <xf numFmtId="0" fontId="39" fillId="2" borderId="18" xfId="0" applyFont="1" applyFill="1" applyBorder="1" applyAlignment="1" applyProtection="1">
      <alignment horizontal="center" vertical="center" wrapText="1"/>
    </xf>
    <xf numFmtId="0" fontId="39" fillId="2" borderId="19" xfId="0" applyFont="1" applyFill="1" applyBorder="1" applyAlignment="1" applyProtection="1">
      <alignment horizontal="center" vertical="center" wrapText="1"/>
    </xf>
    <xf numFmtId="0" fontId="39" fillId="2" borderId="6" xfId="0" applyFont="1" applyFill="1" applyBorder="1" applyAlignment="1" applyProtection="1">
      <alignment horizontal="center" vertical="center" wrapText="1"/>
    </xf>
    <xf numFmtId="184" fontId="27" fillId="0" borderId="19" xfId="0" applyNumberFormat="1" applyFont="1" applyFill="1" applyBorder="1" applyAlignment="1" applyProtection="1">
      <alignment horizontal="right" vertical="center" indent="2"/>
    </xf>
    <xf numFmtId="184" fontId="27" fillId="0" borderId="6" xfId="0" applyNumberFormat="1" applyFont="1" applyFill="1" applyBorder="1" applyAlignment="1" applyProtection="1">
      <alignment horizontal="right" vertical="center" indent="2"/>
    </xf>
    <xf numFmtId="184" fontId="27" fillId="0" borderId="18" xfId="0" applyNumberFormat="1" applyFont="1" applyFill="1" applyBorder="1" applyAlignment="1" applyProtection="1">
      <alignment horizontal="right" vertical="center" indent="2"/>
    </xf>
    <xf numFmtId="12" fontId="27" fillId="0" borderId="9" xfId="0" applyNumberFormat="1" applyFont="1" applyBorder="1" applyAlignment="1" applyProtection="1">
      <alignment horizontal="center" vertical="center"/>
    </xf>
    <xf numFmtId="12" fontId="27" fillId="0" borderId="7" xfId="0" applyNumberFormat="1" applyFont="1" applyBorder="1" applyAlignment="1" applyProtection="1">
      <alignment horizontal="center" vertical="center"/>
    </xf>
    <xf numFmtId="12" fontId="27" fillId="0" borderId="29" xfId="0" applyNumberFormat="1" applyFont="1" applyBorder="1" applyAlignment="1" applyProtection="1">
      <alignment horizontal="center" vertical="center"/>
    </xf>
    <xf numFmtId="12" fontId="27" fillId="0" borderId="6" xfId="0" applyNumberFormat="1" applyFont="1" applyBorder="1" applyAlignment="1" applyProtection="1">
      <alignment horizontal="center" vertical="center"/>
    </xf>
    <xf numFmtId="12" fontId="27" fillId="0" borderId="4" xfId="0" applyNumberFormat="1" applyFont="1" applyBorder="1" applyAlignment="1" applyProtection="1">
      <alignment horizontal="center" vertical="center"/>
    </xf>
    <xf numFmtId="12" fontId="27" fillId="0" borderId="18" xfId="0" applyNumberFormat="1" applyFont="1" applyBorder="1" applyAlignment="1" applyProtection="1">
      <alignment horizontal="center" vertical="center"/>
    </xf>
    <xf numFmtId="184" fontId="27" fillId="0" borderId="18" xfId="0" applyNumberFormat="1" applyFont="1" applyBorder="1" applyAlignment="1" applyProtection="1">
      <alignment horizontal="right" vertical="center" indent="2"/>
    </xf>
    <xf numFmtId="184" fontId="27" fillId="0" borderId="19" xfId="0" applyNumberFormat="1" applyFont="1" applyBorder="1" applyAlignment="1" applyProtection="1">
      <alignment horizontal="right" vertical="center" indent="2"/>
    </xf>
    <xf numFmtId="184" fontId="27" fillId="0" borderId="6" xfId="0" applyNumberFormat="1" applyFont="1" applyBorder="1" applyAlignment="1" applyProtection="1">
      <alignment horizontal="right" vertical="center" indent="2"/>
    </xf>
    <xf numFmtId="0" fontId="27" fillId="2" borderId="15"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27" fillId="2" borderId="12" xfId="0" applyFont="1" applyFill="1" applyBorder="1" applyAlignment="1" applyProtection="1">
      <alignment horizontal="center" vertical="center" wrapText="1"/>
    </xf>
    <xf numFmtId="184" fontId="27" fillId="0" borderId="15" xfId="0" applyNumberFormat="1" applyFont="1" applyFill="1" applyBorder="1" applyAlignment="1" applyProtection="1">
      <alignment horizontal="right" vertical="center" indent="2"/>
    </xf>
    <xf numFmtId="184" fontId="27" fillId="0" borderId="0" xfId="0" applyNumberFormat="1" applyFont="1" applyFill="1" applyBorder="1" applyAlignment="1" applyProtection="1">
      <alignment horizontal="right" vertical="center" indent="2"/>
    </xf>
    <xf numFmtId="184" fontId="27" fillId="0" borderId="12" xfId="0" applyNumberFormat="1" applyFont="1" applyFill="1" applyBorder="1" applyAlignment="1" applyProtection="1">
      <alignment horizontal="right" vertical="center" indent="2"/>
    </xf>
    <xf numFmtId="184" fontId="27" fillId="0" borderId="15" xfId="0" applyNumberFormat="1" applyFont="1" applyBorder="1" applyAlignment="1" applyProtection="1">
      <alignment horizontal="right" vertical="center" indent="2"/>
    </xf>
    <xf numFmtId="184" fontId="27" fillId="0" borderId="0" xfId="0" applyNumberFormat="1" applyFont="1" applyBorder="1" applyAlignment="1" applyProtection="1">
      <alignment horizontal="right" vertical="center" indent="2"/>
    </xf>
    <xf numFmtId="184" fontId="27" fillId="0" borderId="12" xfId="0" applyNumberFormat="1" applyFont="1" applyBorder="1" applyAlignment="1" applyProtection="1">
      <alignment horizontal="right" vertical="center" indent="2"/>
    </xf>
    <xf numFmtId="0" fontId="27" fillId="2" borderId="22" xfId="0" applyFont="1" applyFill="1" applyBorder="1" applyAlignment="1" applyProtection="1">
      <alignment horizontal="center" vertical="center" wrapText="1"/>
    </xf>
    <xf numFmtId="0" fontId="27" fillId="2" borderId="36" xfId="0" applyFont="1" applyFill="1" applyBorder="1" applyAlignment="1" applyProtection="1">
      <alignment horizontal="center" vertical="center" wrapText="1"/>
    </xf>
    <xf numFmtId="0" fontId="27" fillId="2" borderId="11"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27" fillId="3" borderId="0" xfId="0" applyFont="1" applyFill="1" applyBorder="1" applyAlignment="1" applyProtection="1">
      <alignment horizontal="center" vertical="center"/>
    </xf>
    <xf numFmtId="0" fontId="27" fillId="0" borderId="4" xfId="0" applyFont="1" applyBorder="1" applyAlignment="1" applyProtection="1">
      <alignment horizontal="center" vertical="center" wrapText="1"/>
    </xf>
    <xf numFmtId="0" fontId="27" fillId="0" borderId="4" xfId="0" applyFont="1" applyBorder="1" applyAlignment="1" applyProtection="1">
      <alignment horizontal="center" vertical="center"/>
    </xf>
    <xf numFmtId="0" fontId="27" fillId="0" borderId="7" xfId="0" applyFont="1" applyBorder="1" applyAlignment="1" applyProtection="1">
      <alignment horizontal="center" vertical="center" wrapText="1"/>
    </xf>
    <xf numFmtId="0" fontId="27" fillId="3" borderId="0" xfId="0" applyFont="1" applyFill="1" applyAlignment="1" applyProtection="1">
      <alignment horizontal="left" vertical="distributed" wrapText="1"/>
    </xf>
    <xf numFmtId="0" fontId="27" fillId="0" borderId="0" xfId="0" applyFont="1" applyFill="1" applyAlignment="1" applyProtection="1">
      <alignment horizontal="left" vertical="center"/>
      <protection locked="0"/>
    </xf>
    <xf numFmtId="0" fontId="27" fillId="0" borderId="0" xfId="0" applyFont="1" applyFill="1" applyAlignment="1" applyProtection="1">
      <alignment horizontal="left" vertical="top" wrapText="1"/>
      <protection locked="0"/>
    </xf>
    <xf numFmtId="38" fontId="27" fillId="0" borderId="0" xfId="13" applyFont="1" applyFill="1" applyAlignment="1" applyProtection="1">
      <alignment horizontal="right" vertical="center"/>
    </xf>
    <xf numFmtId="0" fontId="20" fillId="8" borderId="90" xfId="0" applyFont="1" applyFill="1" applyBorder="1" applyAlignment="1" applyProtection="1">
      <alignment horizontal="center" vertical="center"/>
    </xf>
    <xf numFmtId="0" fontId="20" fillId="8" borderId="91" xfId="0" applyFont="1" applyFill="1" applyBorder="1" applyAlignment="1" applyProtection="1">
      <alignment horizontal="center" vertical="center"/>
    </xf>
    <xf numFmtId="0" fontId="20" fillId="8" borderId="86" xfId="0" applyFont="1" applyFill="1" applyBorder="1" applyAlignment="1" applyProtection="1">
      <alignment horizontal="center" vertical="center"/>
    </xf>
    <xf numFmtId="49" fontId="20" fillId="0" borderId="29" xfId="2" applyNumberFormat="1" applyFont="1" applyFill="1" applyBorder="1" applyAlignment="1" applyProtection="1">
      <alignment horizontal="left" vertical="center" wrapText="1"/>
      <protection locked="0"/>
    </xf>
    <xf numFmtId="49" fontId="20" fillId="0" borderId="20" xfId="2" applyNumberFormat="1" applyFont="1" applyFill="1" applyBorder="1" applyAlignment="1" applyProtection="1">
      <alignment horizontal="left" vertical="center" wrapText="1"/>
      <protection locked="0"/>
    </xf>
    <xf numFmtId="49" fontId="20" fillId="0" borderId="9" xfId="2" applyNumberFormat="1" applyFont="1" applyFill="1" applyBorder="1" applyAlignment="1" applyProtection="1">
      <alignment horizontal="left" vertical="center" wrapText="1"/>
      <protection locked="0"/>
    </xf>
    <xf numFmtId="49" fontId="20" fillId="0" borderId="29" xfId="0" applyNumberFormat="1" applyFont="1" applyFill="1" applyBorder="1" applyAlignment="1" applyProtection="1">
      <alignment horizontal="center" vertical="center"/>
      <protection locked="0"/>
    </xf>
    <xf numFmtId="49" fontId="20" fillId="0" borderId="20" xfId="0" applyNumberFormat="1" applyFont="1" applyFill="1" applyBorder="1" applyAlignment="1" applyProtection="1">
      <alignment horizontal="center" vertical="center"/>
      <protection locked="0"/>
    </xf>
    <xf numFmtId="49" fontId="20" fillId="0" borderId="20" xfId="0" applyNumberFormat="1" applyFont="1" applyFill="1" applyBorder="1" applyAlignment="1" applyProtection="1">
      <alignment horizontal="center" vertical="center" wrapText="1"/>
      <protection locked="0"/>
    </xf>
    <xf numFmtId="0" fontId="20" fillId="8" borderId="29" xfId="0" applyFont="1" applyFill="1" applyBorder="1" applyAlignment="1" applyProtection="1">
      <alignment horizontal="center" vertical="center" wrapText="1"/>
    </xf>
    <xf numFmtId="0" fontId="20" fillId="8" borderId="20" xfId="0" applyFont="1" applyFill="1" applyBorder="1" applyAlignment="1" applyProtection="1">
      <alignment horizontal="center" vertical="center" wrapText="1"/>
    </xf>
    <xf numFmtId="0" fontId="20" fillId="0" borderId="20" xfId="0" applyFont="1" applyFill="1" applyBorder="1" applyAlignment="1" applyProtection="1">
      <alignment vertical="center"/>
      <protection locked="0"/>
    </xf>
    <xf numFmtId="0" fontId="20" fillId="0" borderId="9" xfId="0" applyFont="1" applyFill="1" applyBorder="1" applyAlignment="1" applyProtection="1">
      <alignment vertical="center"/>
      <protection locked="0"/>
    </xf>
    <xf numFmtId="49" fontId="20" fillId="0" borderId="18" xfId="0" applyNumberFormat="1" applyFont="1" applyFill="1" applyBorder="1" applyAlignment="1" applyProtection="1">
      <alignment vertical="center" wrapText="1"/>
      <protection locked="0"/>
    </xf>
    <xf numFmtId="49" fontId="20" fillId="0" borderId="19" xfId="0" applyNumberFormat="1" applyFont="1" applyFill="1" applyBorder="1" applyAlignment="1" applyProtection="1">
      <alignment vertical="center" wrapText="1"/>
      <protection locked="0"/>
    </xf>
    <xf numFmtId="49" fontId="20" fillId="0" borderId="6" xfId="0" applyNumberFormat="1" applyFont="1" applyFill="1" applyBorder="1" applyAlignment="1" applyProtection="1">
      <alignment vertical="center" wrapText="1"/>
      <protection locked="0"/>
    </xf>
    <xf numFmtId="49" fontId="20" fillId="0" borderId="22" xfId="0" applyNumberFormat="1" applyFont="1" applyFill="1" applyBorder="1" applyAlignment="1" applyProtection="1">
      <alignment vertical="center" wrapText="1"/>
      <protection locked="0"/>
    </xf>
    <xf numFmtId="49" fontId="20" fillId="0" borderId="36" xfId="0" applyNumberFormat="1" applyFont="1" applyFill="1" applyBorder="1" applyAlignment="1" applyProtection="1">
      <alignment vertical="center" wrapText="1"/>
      <protection locked="0"/>
    </xf>
    <xf numFmtId="49" fontId="20" fillId="0" borderId="11" xfId="0" applyNumberFormat="1" applyFont="1" applyFill="1" applyBorder="1" applyAlignment="1" applyProtection="1">
      <alignment vertical="center" wrapText="1"/>
      <protection locked="0"/>
    </xf>
    <xf numFmtId="0" fontId="20" fillId="8" borderId="80" xfId="0" applyFont="1" applyFill="1" applyBorder="1" applyAlignment="1" applyProtection="1">
      <alignment horizontal="center" vertical="center"/>
    </xf>
    <xf numFmtId="0" fontId="20" fillId="8" borderId="81" xfId="0" applyFont="1" applyFill="1" applyBorder="1" applyAlignment="1" applyProtection="1">
      <alignment horizontal="center" vertical="center"/>
    </xf>
    <xf numFmtId="0" fontId="20" fillId="8" borderId="88" xfId="0" applyFont="1" applyFill="1" applyBorder="1" applyAlignment="1" applyProtection="1">
      <alignment horizontal="center" vertical="center"/>
    </xf>
    <xf numFmtId="0" fontId="20" fillId="8" borderId="200" xfId="0" applyFont="1" applyFill="1" applyBorder="1" applyAlignment="1" applyProtection="1">
      <alignment horizontal="center" vertical="center"/>
    </xf>
    <xf numFmtId="0" fontId="20" fillId="8" borderId="93" xfId="0" applyFont="1" applyFill="1" applyBorder="1" applyAlignment="1" applyProtection="1">
      <alignment horizontal="center" vertical="center"/>
    </xf>
    <xf numFmtId="0" fontId="20" fillId="8" borderId="201" xfId="0" applyFont="1" applyFill="1" applyBorder="1" applyAlignment="1" applyProtection="1">
      <alignment horizontal="center" vertical="center"/>
    </xf>
    <xf numFmtId="0" fontId="20" fillId="8" borderId="133" xfId="0" applyFont="1" applyFill="1" applyBorder="1" applyAlignment="1" applyProtection="1">
      <alignment horizontal="center" vertical="center"/>
    </xf>
    <xf numFmtId="0" fontId="20" fillId="8" borderId="134" xfId="0" applyFont="1" applyFill="1" applyBorder="1" applyAlignment="1" applyProtection="1">
      <alignment horizontal="center" vertical="center"/>
    </xf>
    <xf numFmtId="0" fontId="20" fillId="8" borderId="135" xfId="0" applyFont="1" applyFill="1" applyBorder="1" applyAlignment="1" applyProtection="1">
      <alignment horizontal="center" vertical="center"/>
    </xf>
    <xf numFmtId="0" fontId="20" fillId="8" borderId="83" xfId="0" applyFont="1" applyFill="1" applyBorder="1" applyAlignment="1" applyProtection="1">
      <alignment horizontal="center" vertical="center"/>
    </xf>
    <xf numFmtId="0" fontId="20" fillId="8" borderId="84" xfId="0" applyFont="1" applyFill="1" applyBorder="1" applyAlignment="1" applyProtection="1">
      <alignment horizontal="center" vertical="center"/>
    </xf>
    <xf numFmtId="0" fontId="20" fillId="8" borderId="85" xfId="0" applyFont="1" applyFill="1" applyBorder="1" applyAlignment="1" applyProtection="1">
      <alignment horizontal="center" vertical="center"/>
    </xf>
    <xf numFmtId="0" fontId="20" fillId="0" borderId="20"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20" fillId="8" borderId="131" xfId="0" applyFont="1" applyFill="1" applyBorder="1" applyAlignment="1" applyProtection="1">
      <alignment horizontal="center" vertical="center" wrapText="1"/>
    </xf>
    <xf numFmtId="0" fontId="20" fillId="8" borderId="128" xfId="0" applyFont="1" applyFill="1" applyBorder="1" applyAlignment="1" applyProtection="1">
      <alignment horizontal="center" vertical="center" wrapText="1"/>
    </xf>
    <xf numFmtId="0" fontId="20" fillId="8" borderId="15" xfId="0" applyFont="1" applyFill="1" applyBorder="1" applyAlignment="1" applyProtection="1">
      <alignment horizontal="center" vertical="center" wrapText="1"/>
    </xf>
    <xf numFmtId="0" fontId="20" fillId="8" borderId="0" xfId="0" applyFont="1" applyFill="1" applyBorder="1" applyAlignment="1" applyProtection="1">
      <alignment horizontal="center" vertical="center" wrapText="1"/>
    </xf>
    <xf numFmtId="0" fontId="20" fillId="8" borderId="123" xfId="0" applyFont="1" applyFill="1" applyBorder="1" applyAlignment="1" applyProtection="1">
      <alignment horizontal="center" vertical="center"/>
    </xf>
    <xf numFmtId="0" fontId="20" fillId="8" borderId="76" xfId="0" applyFont="1" applyFill="1" applyBorder="1" applyAlignment="1" applyProtection="1">
      <alignment horizontal="center" vertical="center"/>
    </xf>
    <xf numFmtId="0" fontId="20" fillId="8" borderId="4" xfId="0" applyFont="1" applyFill="1" applyBorder="1" applyAlignment="1" applyProtection="1">
      <alignment horizontal="center" vertical="center"/>
    </xf>
    <xf numFmtId="0" fontId="20" fillId="8" borderId="18" xfId="0" applyFont="1" applyFill="1" applyBorder="1" applyAlignment="1" applyProtection="1">
      <alignment horizontal="center" vertical="center"/>
    </xf>
    <xf numFmtId="49" fontId="20" fillId="0" borderId="128" xfId="0" applyNumberFormat="1" applyFont="1" applyFill="1" applyBorder="1" applyAlignment="1" applyProtection="1">
      <alignment horizontal="left" vertical="center"/>
      <protection locked="0"/>
    </xf>
    <xf numFmtId="49" fontId="20" fillId="0" borderId="132" xfId="0" applyNumberFormat="1" applyFont="1" applyFill="1" applyBorder="1" applyAlignment="1" applyProtection="1">
      <alignment horizontal="left" vertical="center"/>
      <protection locked="0"/>
    </xf>
    <xf numFmtId="49" fontId="20" fillId="0" borderId="0" xfId="0" applyNumberFormat="1" applyFont="1" applyFill="1" applyBorder="1" applyAlignment="1" applyProtection="1">
      <alignment horizontal="left" vertical="center"/>
      <protection locked="0"/>
    </xf>
    <xf numFmtId="49" fontId="20" fillId="0" borderId="12" xfId="0" applyNumberFormat="1" applyFont="1" applyFill="1" applyBorder="1" applyAlignment="1" applyProtection="1">
      <alignment horizontal="left" vertical="center"/>
      <protection locked="0"/>
    </xf>
    <xf numFmtId="0" fontId="20" fillId="8" borderId="18" xfId="0" applyFont="1" applyFill="1" applyBorder="1" applyAlignment="1" applyProtection="1">
      <alignment horizontal="center" vertical="center" wrapText="1"/>
    </xf>
    <xf numFmtId="0" fontId="20" fillId="8" borderId="19" xfId="0" applyFont="1" applyFill="1" applyBorder="1" applyAlignment="1" applyProtection="1">
      <alignment horizontal="center" vertical="center" wrapText="1"/>
    </xf>
    <xf numFmtId="49" fontId="20" fillId="0" borderId="7" xfId="0" applyNumberFormat="1" applyFont="1" applyFill="1" applyBorder="1" applyAlignment="1" applyProtection="1">
      <alignment horizontal="left" vertical="center" wrapText="1"/>
      <protection locked="0"/>
    </xf>
    <xf numFmtId="0" fontId="20" fillId="8" borderId="78" xfId="0" applyFont="1" applyFill="1" applyBorder="1" applyAlignment="1" applyProtection="1">
      <alignment horizontal="center" vertical="center"/>
    </xf>
    <xf numFmtId="0" fontId="20" fillId="8" borderId="79" xfId="0" applyFont="1" applyFill="1" applyBorder="1" applyAlignment="1" applyProtection="1">
      <alignment horizontal="center" vertical="center"/>
    </xf>
    <xf numFmtId="0" fontId="20" fillId="8" borderId="87" xfId="0" applyFont="1" applyFill="1" applyBorder="1" applyAlignment="1" applyProtection="1">
      <alignment horizontal="center" vertical="center"/>
    </xf>
    <xf numFmtId="49" fontId="20" fillId="0" borderId="4" xfId="0" applyNumberFormat="1" applyFont="1" applyFill="1" applyBorder="1" applyAlignment="1" applyProtection="1">
      <alignment horizontal="left" vertical="center" wrapText="1"/>
      <protection locked="0"/>
    </xf>
    <xf numFmtId="49" fontId="20" fillId="8" borderId="18" xfId="0" applyNumberFormat="1" applyFont="1" applyFill="1" applyBorder="1" applyAlignment="1" applyProtection="1">
      <alignment horizontal="center" vertical="center"/>
    </xf>
    <xf numFmtId="49" fontId="20" fillId="8" borderId="19" xfId="0" applyNumberFormat="1" applyFont="1" applyFill="1" applyBorder="1" applyAlignment="1" applyProtection="1">
      <alignment horizontal="center" vertical="center"/>
    </xf>
    <xf numFmtId="49" fontId="20" fillId="8" borderId="6" xfId="0" applyNumberFormat="1" applyFont="1" applyFill="1" applyBorder="1" applyAlignment="1" applyProtection="1">
      <alignment horizontal="center" vertical="center"/>
    </xf>
    <xf numFmtId="0" fontId="20" fillId="8" borderId="129" xfId="0" applyFont="1" applyFill="1" applyBorder="1" applyAlignment="1" applyProtection="1">
      <alignment horizontal="center" vertical="center"/>
    </xf>
    <xf numFmtId="0" fontId="20" fillId="8" borderId="74" xfId="0" applyFont="1" applyFill="1" applyBorder="1" applyAlignment="1" applyProtection="1">
      <alignment horizontal="center" vertical="center"/>
    </xf>
    <xf numFmtId="0" fontId="20" fillId="0" borderId="130" xfId="0" applyFont="1" applyFill="1" applyBorder="1" applyAlignment="1" applyProtection="1">
      <alignment horizontal="left" vertical="center"/>
      <protection locked="0"/>
    </xf>
    <xf numFmtId="0" fontId="20" fillId="0" borderId="75" xfId="0" applyFont="1" applyFill="1" applyBorder="1" applyAlignment="1" applyProtection="1">
      <alignment horizontal="left" vertical="center"/>
      <protection locked="0"/>
    </xf>
    <xf numFmtId="0" fontId="20" fillId="8" borderId="19" xfId="0" applyFont="1" applyFill="1" applyBorder="1" applyAlignment="1" applyProtection="1">
      <alignment horizontal="center" vertical="center"/>
    </xf>
    <xf numFmtId="0" fontId="20" fillId="8" borderId="90" xfId="0" applyFont="1" applyFill="1" applyBorder="1" applyAlignment="1" applyProtection="1">
      <alignment horizontal="center" vertical="center" wrapText="1"/>
    </xf>
    <xf numFmtId="0" fontId="20" fillId="8" borderId="91" xfId="0" applyFont="1" applyFill="1" applyBorder="1" applyAlignment="1" applyProtection="1">
      <alignment horizontal="center" vertical="center" wrapText="1"/>
    </xf>
    <xf numFmtId="0" fontId="20" fillId="8" borderId="86" xfId="0" applyFont="1" applyFill="1" applyBorder="1" applyAlignment="1" applyProtection="1">
      <alignment horizontal="center" vertical="center" wrapText="1"/>
    </xf>
    <xf numFmtId="177" fontId="20" fillId="0" borderId="7" xfId="0" applyNumberFormat="1" applyFont="1" applyFill="1" applyBorder="1" applyAlignment="1" applyProtection="1">
      <alignment horizontal="right" vertical="center" wrapText="1" indent="1"/>
      <protection locked="0"/>
    </xf>
    <xf numFmtId="0" fontId="20" fillId="8" borderId="92" xfId="0" applyFont="1" applyFill="1" applyBorder="1" applyAlignment="1" applyProtection="1">
      <alignment horizontal="center" vertical="center" wrapText="1"/>
    </xf>
    <xf numFmtId="0" fontId="20" fillId="8" borderId="7" xfId="0" applyFont="1" applyFill="1" applyBorder="1" applyAlignment="1" applyProtection="1">
      <alignment horizontal="center" vertical="center"/>
    </xf>
    <xf numFmtId="0" fontId="20" fillId="3" borderId="7" xfId="0" applyNumberFormat="1" applyFont="1" applyFill="1" applyBorder="1" applyAlignment="1" applyProtection="1">
      <alignment horizontal="center" vertical="center"/>
      <protection locked="0"/>
    </xf>
    <xf numFmtId="0" fontId="20" fillId="8" borderId="80" xfId="0" applyFont="1" applyFill="1" applyBorder="1" applyAlignment="1" applyProtection="1">
      <alignment horizontal="center" vertical="center" wrapText="1"/>
    </xf>
    <xf numFmtId="0" fontId="20" fillId="8" borderId="81" xfId="0" applyFont="1" applyFill="1" applyBorder="1" applyAlignment="1" applyProtection="1">
      <alignment horizontal="center" vertical="center" wrapText="1"/>
    </xf>
    <xf numFmtId="0" fontId="20" fillId="8" borderId="88" xfId="0" applyFont="1" applyFill="1" applyBorder="1" applyAlignment="1" applyProtection="1">
      <alignment horizontal="center" vertical="center" wrapText="1"/>
    </xf>
    <xf numFmtId="0" fontId="20" fillId="8" borderId="82"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58" fontId="20" fillId="0" borderId="20" xfId="0" applyNumberFormat="1" applyFont="1" applyFill="1" applyBorder="1" applyAlignment="1" applyProtection="1">
      <alignment horizontal="right" vertical="center" wrapText="1"/>
    </xf>
    <xf numFmtId="182" fontId="20" fillId="0" borderId="20" xfId="0" applyNumberFormat="1" applyFont="1" applyFill="1" applyBorder="1" applyAlignment="1" applyProtection="1">
      <alignment horizontal="center" vertical="center" wrapText="1"/>
      <protection locked="0"/>
    </xf>
    <xf numFmtId="0" fontId="20" fillId="8" borderId="78" xfId="0" applyFont="1" applyFill="1" applyBorder="1" applyAlignment="1" applyProtection="1">
      <alignment horizontal="center" vertical="center" wrapText="1"/>
    </xf>
    <xf numFmtId="0" fontId="20" fillId="8" borderId="79" xfId="0" applyFont="1" applyFill="1" applyBorder="1" applyAlignment="1" applyProtection="1">
      <alignment horizontal="center" vertical="center" wrapText="1"/>
    </xf>
    <xf numFmtId="0" fontId="20" fillId="8" borderId="87" xfId="0" applyFont="1" applyFill="1" applyBorder="1" applyAlignment="1" applyProtection="1">
      <alignment horizontal="center" vertical="center" wrapText="1"/>
    </xf>
    <xf numFmtId="58" fontId="20" fillId="0" borderId="29" xfId="0" applyNumberFormat="1" applyFont="1" applyFill="1" applyBorder="1" applyAlignment="1" applyProtection="1">
      <alignment horizontal="right" vertical="center" wrapText="1"/>
    </xf>
    <xf numFmtId="0" fontId="20" fillId="8" borderId="22" xfId="0" applyFont="1" applyFill="1" applyBorder="1" applyAlignment="1" applyProtection="1">
      <alignment horizontal="center" vertical="center" wrapText="1"/>
    </xf>
    <xf numFmtId="0" fontId="20" fillId="8" borderId="36" xfId="0" applyFont="1" applyFill="1" applyBorder="1" applyAlignment="1" applyProtection="1">
      <alignment horizontal="center" vertical="center" wrapText="1"/>
    </xf>
    <xf numFmtId="49" fontId="20" fillId="0" borderId="127" xfId="0" applyNumberFormat="1" applyFont="1" applyFill="1" applyBorder="1" applyAlignment="1" applyProtection="1">
      <alignment vertical="center"/>
      <protection locked="0"/>
    </xf>
    <xf numFmtId="49" fontId="20" fillId="0" borderId="77" xfId="0" applyNumberFormat="1" applyFont="1" applyFill="1" applyBorder="1" applyAlignment="1" applyProtection="1">
      <alignment vertical="center"/>
      <protection locked="0"/>
    </xf>
    <xf numFmtId="0" fontId="17" fillId="0" borderId="36" xfId="0" applyFont="1" applyFill="1" applyBorder="1" applyAlignment="1" applyProtection="1">
      <alignment horizontal="right" vertical="top"/>
    </xf>
    <xf numFmtId="0" fontId="17" fillId="0" borderId="0" xfId="0" applyFont="1" applyFill="1" applyAlignment="1" applyProtection="1">
      <alignment horizontal="left" vertical="top"/>
    </xf>
    <xf numFmtId="0" fontId="20" fillId="8" borderId="124" xfId="0" applyFont="1" applyFill="1" applyBorder="1" applyAlignment="1" applyProtection="1">
      <alignment horizontal="center" vertical="center"/>
    </xf>
    <xf numFmtId="0" fontId="20" fillId="8" borderId="125" xfId="0" applyFont="1" applyFill="1" applyBorder="1" applyAlignment="1" applyProtection="1">
      <alignment horizontal="center" vertical="center"/>
    </xf>
    <xf numFmtId="0" fontId="20" fillId="8" borderId="126" xfId="0" applyFont="1" applyFill="1" applyBorder="1" applyAlignment="1" applyProtection="1">
      <alignment horizontal="center" vertical="center"/>
    </xf>
    <xf numFmtId="187" fontId="20" fillId="0" borderId="127" xfId="0" applyNumberFormat="1" applyFont="1" applyFill="1" applyBorder="1" applyAlignment="1" applyProtection="1">
      <alignment horizontal="center" vertical="center" wrapText="1"/>
      <protection locked="0"/>
    </xf>
    <xf numFmtId="188" fontId="20" fillId="0" borderId="127" xfId="0" applyNumberFormat="1" applyFont="1" applyFill="1" applyBorder="1" applyAlignment="1" applyProtection="1">
      <alignment horizontal="center" vertical="center" wrapText="1"/>
      <protection locked="0"/>
    </xf>
    <xf numFmtId="0" fontId="20" fillId="0" borderId="127" xfId="0" applyFont="1" applyFill="1" applyBorder="1" applyAlignment="1" applyProtection="1">
      <alignment horizontal="center" vertical="center"/>
      <protection locked="0"/>
    </xf>
    <xf numFmtId="0" fontId="20" fillId="0" borderId="77" xfId="0" applyFont="1" applyFill="1" applyBorder="1" applyAlignment="1" applyProtection="1">
      <alignment horizontal="center" vertical="center"/>
      <protection locked="0"/>
    </xf>
    <xf numFmtId="49" fontId="27" fillId="0" borderId="12" xfId="0" applyNumberFormat="1" applyFont="1" applyFill="1" applyBorder="1" applyAlignment="1" applyProtection="1">
      <alignment horizontal="center" vertical="center" textRotation="255"/>
    </xf>
    <xf numFmtId="0" fontId="20" fillId="0" borderId="74" xfId="0" applyFont="1" applyFill="1" applyBorder="1" applyAlignment="1" applyProtection="1">
      <alignment horizontal="left" vertical="center"/>
      <protection locked="0"/>
    </xf>
    <xf numFmtId="0" fontId="20" fillId="8" borderId="132" xfId="0" applyFont="1" applyFill="1" applyBorder="1" applyAlignment="1" applyProtection="1">
      <alignment horizontal="center" vertical="center" wrapText="1"/>
    </xf>
    <xf numFmtId="49" fontId="20" fillId="0" borderId="131" xfId="0" applyNumberFormat="1" applyFont="1" applyFill="1" applyBorder="1" applyAlignment="1" applyProtection="1">
      <alignment horizontal="left" vertical="center"/>
      <protection locked="0"/>
    </xf>
    <xf numFmtId="0" fontId="20" fillId="8" borderId="9" xfId="0" applyFont="1" applyFill="1" applyBorder="1" applyAlignment="1" applyProtection="1">
      <alignment horizontal="center" vertical="center" wrapText="1"/>
    </xf>
    <xf numFmtId="49" fontId="20" fillId="0" borderId="29" xfId="0" applyNumberFormat="1" applyFont="1" applyFill="1" applyBorder="1" applyAlignment="1" applyProtection="1">
      <alignment vertical="center" wrapText="1"/>
      <protection locked="0"/>
    </xf>
    <xf numFmtId="49" fontId="20" fillId="0" borderId="20" xfId="0" applyNumberFormat="1" applyFont="1" applyFill="1" applyBorder="1" applyAlignment="1" applyProtection="1">
      <alignment vertical="center" wrapText="1"/>
      <protection locked="0"/>
    </xf>
    <xf numFmtId="49" fontId="20" fillId="0" borderId="9" xfId="0" applyNumberFormat="1" applyFont="1" applyFill="1" applyBorder="1" applyAlignment="1" applyProtection="1">
      <alignment vertical="center" wrapText="1"/>
      <protection locked="0"/>
    </xf>
    <xf numFmtId="49" fontId="20" fillId="8" borderId="74" xfId="0" applyNumberFormat="1" applyFont="1" applyFill="1" applyBorder="1" applyAlignment="1" applyProtection="1">
      <alignment horizontal="center" vertical="center"/>
    </xf>
    <xf numFmtId="49" fontId="20" fillId="8" borderId="130" xfId="0" applyNumberFormat="1" applyFont="1" applyFill="1" applyBorder="1" applyAlignment="1" applyProtection="1">
      <alignment horizontal="center" vertical="center"/>
    </xf>
    <xf numFmtId="49" fontId="20" fillId="8" borderId="75" xfId="0" applyNumberFormat="1" applyFont="1" applyFill="1" applyBorder="1" applyAlignment="1" applyProtection="1">
      <alignment horizontal="center" vertical="center"/>
    </xf>
    <xf numFmtId="0" fontId="20" fillId="8" borderId="130" xfId="0" applyFont="1" applyFill="1" applyBorder="1" applyAlignment="1" applyProtection="1">
      <alignment horizontal="center" vertical="center"/>
    </xf>
    <xf numFmtId="0" fontId="20" fillId="8" borderId="11" xfId="0" applyFont="1" applyFill="1" applyBorder="1" applyAlignment="1" applyProtection="1">
      <alignment horizontal="center" vertical="center" wrapText="1"/>
    </xf>
    <xf numFmtId="0" fontId="20" fillId="8" borderId="131" xfId="0" applyFont="1" applyFill="1" applyBorder="1" applyAlignment="1" applyProtection="1">
      <alignment horizontal="center" vertical="center"/>
    </xf>
    <xf numFmtId="0" fontId="20" fillId="8" borderId="128" xfId="0" applyFont="1" applyFill="1" applyBorder="1" applyAlignment="1" applyProtection="1">
      <alignment horizontal="center" vertical="center"/>
    </xf>
    <xf numFmtId="0" fontId="20" fillId="8" borderId="22" xfId="0" applyFont="1" applyFill="1" applyBorder="1" applyAlignment="1" applyProtection="1">
      <alignment horizontal="center" vertical="center"/>
    </xf>
    <xf numFmtId="0" fontId="20" fillId="8" borderId="36" xfId="0" applyFont="1" applyFill="1" applyBorder="1" applyAlignment="1" applyProtection="1">
      <alignment horizontal="center" vertical="center"/>
    </xf>
    <xf numFmtId="49" fontId="20" fillId="0" borderId="36" xfId="0" applyNumberFormat="1" applyFont="1" applyFill="1" applyBorder="1" applyAlignment="1" applyProtection="1">
      <alignment horizontal="left" vertical="center"/>
      <protection locked="0"/>
    </xf>
    <xf numFmtId="49" fontId="20" fillId="0" borderId="11" xfId="0" applyNumberFormat="1" applyFont="1" applyFill="1" applyBorder="1" applyAlignment="1" applyProtection="1">
      <alignment horizontal="left" vertical="center"/>
      <protection locked="0"/>
    </xf>
    <xf numFmtId="49" fontId="20" fillId="0" borderId="20" xfId="0" applyNumberFormat="1" applyFont="1" applyFill="1" applyBorder="1" applyAlignment="1" applyProtection="1">
      <alignment vertical="center"/>
      <protection locked="0"/>
    </xf>
    <xf numFmtId="49" fontId="20" fillId="0" borderId="9" xfId="0" applyNumberFormat="1" applyFont="1" applyFill="1" applyBorder="1" applyAlignment="1" applyProtection="1">
      <alignment vertical="center"/>
      <protection locked="0"/>
    </xf>
    <xf numFmtId="0" fontId="51" fillId="0" borderId="0" xfId="0" applyFont="1" applyFill="1" applyAlignment="1" applyProtection="1">
      <alignment horizontal="center" vertical="center"/>
    </xf>
    <xf numFmtId="0" fontId="99" fillId="2" borderId="36" xfId="0" applyFont="1" applyFill="1" applyBorder="1" applyAlignment="1" applyProtection="1">
      <alignment vertical="center" wrapText="1"/>
    </xf>
    <xf numFmtId="0" fontId="46" fillId="15" borderId="29" xfId="0" applyFont="1" applyFill="1" applyBorder="1" applyAlignment="1" applyProtection="1">
      <alignment horizontal="center" vertical="center"/>
    </xf>
    <xf numFmtId="0" fontId="46" fillId="15" borderId="20" xfId="0" applyFont="1" applyFill="1" applyBorder="1" applyAlignment="1" applyProtection="1">
      <alignment horizontal="center" vertical="center"/>
    </xf>
    <xf numFmtId="0" fontId="46" fillId="15" borderId="9" xfId="0" applyFont="1" applyFill="1" applyBorder="1" applyAlignment="1" applyProtection="1">
      <alignment horizontal="center" vertical="center"/>
    </xf>
    <xf numFmtId="0" fontId="91" fillId="2" borderId="29" xfId="0" applyFont="1" applyFill="1" applyBorder="1" applyAlignment="1" applyProtection="1">
      <alignment horizontal="left" vertical="center"/>
    </xf>
    <xf numFmtId="0" fontId="91" fillId="2" borderId="20" xfId="0" applyFont="1" applyFill="1" applyBorder="1" applyAlignment="1" applyProtection="1">
      <alignment horizontal="left" vertical="center"/>
    </xf>
    <xf numFmtId="0" fontId="91" fillId="2" borderId="9" xfId="0" applyFont="1" applyFill="1" applyBorder="1" applyAlignment="1" applyProtection="1">
      <alignment horizontal="left" vertical="center"/>
    </xf>
    <xf numFmtId="0" fontId="91" fillId="2" borderId="18" xfId="0" applyFont="1" applyFill="1" applyBorder="1" applyAlignment="1" applyProtection="1">
      <alignment horizontal="left" vertical="center"/>
    </xf>
    <xf numFmtId="0" fontId="91" fillId="2" borderId="19" xfId="0" applyFont="1" applyFill="1" applyBorder="1" applyAlignment="1" applyProtection="1">
      <alignment horizontal="left" vertical="center"/>
    </xf>
    <xf numFmtId="0" fontId="91" fillId="2" borderId="6" xfId="0" applyFont="1" applyFill="1" applyBorder="1" applyAlignment="1" applyProtection="1">
      <alignment horizontal="left" vertical="center"/>
    </xf>
    <xf numFmtId="0" fontId="79" fillId="7" borderId="18" xfId="0" applyFont="1" applyFill="1" applyBorder="1" applyAlignment="1" applyProtection="1">
      <alignment horizontal="center" vertical="center"/>
    </xf>
    <xf numFmtId="0" fontId="79" fillId="7" borderId="6" xfId="0" applyFont="1" applyFill="1" applyBorder="1" applyAlignment="1" applyProtection="1">
      <alignment horizontal="center" vertical="center"/>
    </xf>
    <xf numFmtId="0" fontId="79" fillId="7" borderId="22" xfId="0" applyFont="1" applyFill="1" applyBorder="1" applyAlignment="1" applyProtection="1">
      <alignment horizontal="center" vertical="center"/>
    </xf>
    <xf numFmtId="0" fontId="79" fillId="7" borderId="11" xfId="0" applyFont="1" applyFill="1" applyBorder="1" applyAlignment="1" applyProtection="1">
      <alignment horizontal="center" vertical="center"/>
    </xf>
    <xf numFmtId="0" fontId="0" fillId="8" borderId="7" xfId="0" applyFont="1" applyFill="1" applyBorder="1" applyAlignment="1" applyProtection="1">
      <alignment horizontal="center" vertical="center"/>
    </xf>
    <xf numFmtId="0" fontId="91" fillId="0" borderId="7" xfId="0" applyFont="1" applyFill="1" applyBorder="1" applyAlignment="1" applyProtection="1">
      <alignment horizontal="center" vertical="center"/>
      <protection locked="0"/>
    </xf>
    <xf numFmtId="0" fontId="91" fillId="0" borderId="29" xfId="0" applyFont="1" applyFill="1" applyBorder="1" applyAlignment="1" applyProtection="1">
      <alignment horizontal="center" vertical="center" wrapText="1"/>
      <protection locked="0"/>
    </xf>
    <xf numFmtId="0" fontId="91" fillId="0" borderId="20" xfId="0" applyFont="1" applyFill="1" applyBorder="1" applyAlignment="1" applyProtection="1">
      <alignment horizontal="center" vertical="center" wrapText="1"/>
      <protection locked="0"/>
    </xf>
    <xf numFmtId="0" fontId="91" fillId="0" borderId="9" xfId="0" applyFont="1" applyFill="1" applyBorder="1" applyAlignment="1" applyProtection="1">
      <alignment horizontal="center" vertical="center" wrapText="1"/>
      <protection locked="0"/>
    </xf>
    <xf numFmtId="49" fontId="0" fillId="8" borderId="18" xfId="0" applyNumberFormat="1" applyFont="1" applyFill="1" applyBorder="1" applyAlignment="1" applyProtection="1">
      <alignment horizontal="center" vertical="center"/>
    </xf>
    <xf numFmtId="49" fontId="0" fillId="8" borderId="19" xfId="0" applyNumberFormat="1" applyFont="1" applyFill="1" applyBorder="1" applyAlignment="1" applyProtection="1">
      <alignment horizontal="center" vertical="center"/>
    </xf>
    <xf numFmtId="49" fontId="0" fillId="8" borderId="15" xfId="0" applyNumberFormat="1" applyFont="1" applyFill="1" applyBorder="1" applyAlignment="1" applyProtection="1">
      <alignment horizontal="center" vertical="center"/>
    </xf>
    <xf numFmtId="49" fontId="0" fillId="8" borderId="0" xfId="0" applyNumberFormat="1" applyFont="1" applyFill="1" applyBorder="1" applyAlignment="1" applyProtection="1">
      <alignment horizontal="center" vertical="center"/>
    </xf>
    <xf numFmtId="49" fontId="0" fillId="8" borderId="22" xfId="0" applyNumberFormat="1" applyFont="1" applyFill="1" applyBorder="1" applyAlignment="1" applyProtection="1">
      <alignment horizontal="center" vertical="center"/>
    </xf>
    <xf numFmtId="49" fontId="0" fillId="8" borderId="36" xfId="0" applyNumberFormat="1" applyFont="1" applyFill="1" applyBorder="1" applyAlignment="1" applyProtection="1">
      <alignment horizontal="center" vertical="center"/>
    </xf>
    <xf numFmtId="0" fontId="0" fillId="8" borderId="19" xfId="0" applyFont="1" applyFill="1" applyBorder="1" applyAlignment="1" applyProtection="1">
      <alignment horizontal="center" vertical="center" wrapText="1"/>
    </xf>
    <xf numFmtId="0" fontId="0" fillId="8" borderId="19" xfId="0" applyFont="1" applyFill="1" applyBorder="1" applyAlignment="1" applyProtection="1">
      <alignment horizontal="center" vertical="center"/>
    </xf>
    <xf numFmtId="0" fontId="0" fillId="8" borderId="6" xfId="0" applyFont="1"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8" borderId="12" xfId="0" applyFont="1" applyFill="1" applyBorder="1" applyAlignment="1" applyProtection="1">
      <alignment horizontal="center" vertical="center"/>
    </xf>
    <xf numFmtId="0" fontId="0" fillId="8" borderId="36" xfId="0" applyFont="1" applyFill="1" applyBorder="1" applyAlignment="1" applyProtection="1">
      <alignment horizontal="center" vertical="center"/>
    </xf>
    <xf numFmtId="0" fontId="0" fillId="8" borderId="11" xfId="0" applyFont="1" applyFill="1" applyBorder="1" applyAlignment="1" applyProtection="1">
      <alignment horizontal="center" vertical="center"/>
    </xf>
    <xf numFmtId="0" fontId="91" fillId="0" borderId="18" xfId="0" applyFont="1" applyFill="1" applyBorder="1" applyAlignment="1" applyProtection="1">
      <alignment horizontal="left" vertical="center" wrapText="1"/>
      <protection locked="0"/>
    </xf>
    <xf numFmtId="0" fontId="91" fillId="0" borderId="19" xfId="0" applyFont="1" applyFill="1" applyBorder="1" applyAlignment="1" applyProtection="1">
      <alignment horizontal="left" vertical="center"/>
      <protection locked="0"/>
    </xf>
    <xf numFmtId="0" fontId="91" fillId="0" borderId="6" xfId="0" applyFont="1" applyFill="1" applyBorder="1" applyAlignment="1" applyProtection="1">
      <alignment horizontal="left" vertical="center"/>
      <protection locked="0"/>
    </xf>
    <xf numFmtId="0" fontId="91" fillId="0" borderId="15" xfId="0" applyFont="1" applyFill="1" applyBorder="1" applyAlignment="1" applyProtection="1">
      <alignment horizontal="left" vertical="center"/>
      <protection locked="0"/>
    </xf>
    <xf numFmtId="0" fontId="91" fillId="0" borderId="0" xfId="0" applyFont="1" applyFill="1" applyBorder="1" applyAlignment="1" applyProtection="1">
      <alignment horizontal="left" vertical="center"/>
      <protection locked="0"/>
    </xf>
    <xf numFmtId="0" fontId="91" fillId="0" borderId="12" xfId="0" applyFont="1" applyFill="1" applyBorder="1" applyAlignment="1" applyProtection="1">
      <alignment horizontal="left" vertical="center"/>
      <protection locked="0"/>
    </xf>
    <xf numFmtId="0" fontId="91" fillId="0" borderId="22" xfId="0" applyFont="1" applyFill="1" applyBorder="1" applyAlignment="1" applyProtection="1">
      <alignment horizontal="left" vertical="center"/>
      <protection locked="0"/>
    </xf>
    <xf numFmtId="0" fontId="91" fillId="0" borderId="36" xfId="0" applyFont="1" applyFill="1" applyBorder="1" applyAlignment="1" applyProtection="1">
      <alignment horizontal="left" vertical="center"/>
      <protection locked="0"/>
    </xf>
    <xf numFmtId="0" fontId="91" fillId="0" borderId="11" xfId="0" applyFont="1" applyFill="1" applyBorder="1" applyAlignment="1" applyProtection="1">
      <alignment horizontal="left" vertical="center"/>
      <protection locked="0"/>
    </xf>
    <xf numFmtId="0" fontId="0" fillId="8" borderId="18" xfId="0" applyFont="1" applyFill="1" applyBorder="1" applyAlignment="1" applyProtection="1">
      <alignment horizontal="center" vertical="center"/>
    </xf>
    <xf numFmtId="0" fontId="0" fillId="8" borderId="15" xfId="0" applyFont="1" applyFill="1" applyBorder="1" applyAlignment="1" applyProtection="1">
      <alignment horizontal="center" vertical="center"/>
    </xf>
    <xf numFmtId="0" fontId="0" fillId="8" borderId="97" xfId="0" applyFont="1" applyFill="1" applyBorder="1" applyAlignment="1" applyProtection="1">
      <alignment horizontal="center" vertical="center"/>
    </xf>
    <xf numFmtId="0" fontId="0" fillId="8" borderId="94" xfId="0" applyFont="1" applyFill="1" applyBorder="1" applyAlignment="1" applyProtection="1">
      <alignment horizontal="center" vertical="center"/>
    </xf>
    <xf numFmtId="0" fontId="0" fillId="8" borderId="95" xfId="0" applyFont="1" applyFill="1" applyBorder="1" applyAlignment="1" applyProtection="1">
      <alignment horizontal="center" vertical="center"/>
    </xf>
    <xf numFmtId="0" fontId="101" fillId="0" borderId="18" xfId="0" applyFont="1" applyFill="1" applyBorder="1" applyAlignment="1" applyProtection="1">
      <alignment horizontal="left" vertical="center" wrapText="1"/>
    </xf>
    <xf numFmtId="0" fontId="101" fillId="0" borderId="19" xfId="0" applyFont="1" applyFill="1" applyBorder="1" applyAlignment="1" applyProtection="1">
      <alignment horizontal="left" vertical="center"/>
    </xf>
    <xf numFmtId="0" fontId="101" fillId="0" borderId="6" xfId="0" applyFont="1" applyFill="1" applyBorder="1" applyAlignment="1" applyProtection="1">
      <alignment horizontal="left" vertical="center"/>
    </xf>
    <xf numFmtId="0" fontId="101" fillId="0" borderId="15" xfId="0" applyFont="1" applyFill="1" applyBorder="1" applyAlignment="1" applyProtection="1">
      <alignment horizontal="left" vertical="center"/>
    </xf>
    <xf numFmtId="0" fontId="101" fillId="0" borderId="0" xfId="0" applyFont="1" applyFill="1" applyBorder="1" applyAlignment="1" applyProtection="1">
      <alignment horizontal="left" vertical="center"/>
    </xf>
    <xf numFmtId="0" fontId="101" fillId="0" borderId="12" xfId="0" applyFont="1" applyFill="1" applyBorder="1" applyAlignment="1" applyProtection="1">
      <alignment horizontal="left" vertical="center"/>
    </xf>
    <xf numFmtId="0" fontId="101" fillId="0" borderId="97" xfId="0" applyFont="1" applyFill="1" applyBorder="1" applyAlignment="1" applyProtection="1">
      <alignment horizontal="left" vertical="center"/>
    </xf>
    <xf numFmtId="0" fontId="101" fillId="0" borderId="94" xfId="0" applyFont="1" applyFill="1" applyBorder="1" applyAlignment="1" applyProtection="1">
      <alignment horizontal="left" vertical="center"/>
    </xf>
    <xf numFmtId="0" fontId="101" fillId="0" borderId="95" xfId="0" applyFont="1" applyFill="1" applyBorder="1" applyAlignment="1" applyProtection="1">
      <alignment horizontal="left" vertical="center"/>
    </xf>
    <xf numFmtId="0" fontId="0" fillId="8" borderId="96" xfId="0" applyFont="1" applyFill="1" applyBorder="1" applyAlignment="1" applyProtection="1">
      <alignment horizontal="center" vertical="center"/>
    </xf>
    <xf numFmtId="0" fontId="101" fillId="0" borderId="7" xfId="0" applyFont="1" applyFill="1" applyBorder="1" applyAlignment="1" applyProtection="1">
      <alignment horizontal="left" vertical="center"/>
    </xf>
    <xf numFmtId="0" fontId="101" fillId="0" borderId="96" xfId="0" applyFont="1" applyFill="1" applyBorder="1" applyAlignment="1" applyProtection="1">
      <alignment horizontal="left" vertical="center"/>
    </xf>
    <xf numFmtId="0" fontId="79" fillId="7" borderId="15" xfId="0" applyFont="1" applyFill="1" applyBorder="1" applyAlignment="1" applyProtection="1">
      <alignment horizontal="center" vertical="center"/>
    </xf>
    <xf numFmtId="0" fontId="79" fillId="7" borderId="12" xfId="0" applyFont="1" applyFill="1" applyBorder="1" applyAlignment="1" applyProtection="1">
      <alignment horizontal="center" vertical="center"/>
    </xf>
    <xf numFmtId="0" fontId="91" fillId="2" borderId="35" xfId="0" applyFont="1" applyFill="1" applyBorder="1" applyAlignment="1" applyProtection="1">
      <alignment horizontal="left" vertical="center"/>
    </xf>
    <xf numFmtId="0" fontId="91" fillId="2" borderId="54" xfId="0" applyFont="1" applyFill="1" applyBorder="1" applyAlignment="1" applyProtection="1">
      <alignment horizontal="left" vertical="center"/>
    </xf>
    <xf numFmtId="0" fontId="79" fillId="14" borderId="4" xfId="0" applyFont="1" applyFill="1" applyBorder="1" applyAlignment="1" applyProtection="1">
      <alignment horizontal="center" vertical="center"/>
    </xf>
    <xf numFmtId="0" fontId="79" fillId="14" borderId="10" xfId="0" applyFont="1" applyFill="1" applyBorder="1" applyAlignment="1" applyProtection="1">
      <alignment horizontal="center" vertical="center"/>
    </xf>
    <xf numFmtId="0" fontId="79" fillId="7" borderId="4" xfId="0" applyFont="1" applyFill="1" applyBorder="1" applyAlignment="1" applyProtection="1">
      <alignment horizontal="center" vertical="center"/>
    </xf>
    <xf numFmtId="0" fontId="79" fillId="7" borderId="10" xfId="0" applyFont="1" applyFill="1" applyBorder="1" applyAlignment="1" applyProtection="1">
      <alignment horizontal="center" vertical="center"/>
    </xf>
    <xf numFmtId="0" fontId="79" fillId="7" borderId="4" xfId="0" applyFont="1" applyFill="1" applyBorder="1" applyAlignment="1" applyProtection="1">
      <alignment horizontal="center" vertical="center" wrapText="1"/>
    </xf>
    <xf numFmtId="0" fontId="0" fillId="8" borderId="98" xfId="0" applyFont="1" applyFill="1" applyBorder="1" applyAlignment="1" applyProtection="1">
      <alignment horizontal="center" vertical="center"/>
    </xf>
    <xf numFmtId="0" fontId="0" fillId="8" borderId="99" xfId="0" applyFont="1" applyFill="1" applyBorder="1" applyAlignment="1" applyProtection="1">
      <alignment horizontal="center" vertical="center"/>
    </xf>
    <xf numFmtId="0" fontId="0" fillId="8" borderId="100" xfId="0" applyFont="1" applyFill="1" applyBorder="1" applyAlignment="1" applyProtection="1">
      <alignment horizontal="center" vertical="center"/>
    </xf>
    <xf numFmtId="0" fontId="91" fillId="0" borderId="98" xfId="0" applyFont="1" applyFill="1" applyBorder="1" applyAlignment="1" applyProtection="1">
      <alignment horizontal="center" vertical="center"/>
      <protection locked="0"/>
    </xf>
    <xf numFmtId="0" fontId="91" fillId="0" borderId="99" xfId="0" applyFont="1" applyFill="1" applyBorder="1" applyAlignment="1" applyProtection="1">
      <alignment horizontal="center" vertical="center"/>
      <protection locked="0"/>
    </xf>
    <xf numFmtId="49" fontId="91" fillId="0" borderId="98" xfId="0" applyNumberFormat="1" applyFont="1" applyFill="1" applyBorder="1" applyAlignment="1" applyProtection="1">
      <alignment vertical="center" shrinkToFit="1"/>
      <protection locked="0"/>
    </xf>
    <xf numFmtId="49" fontId="91" fillId="0" borderId="99" xfId="0" applyNumberFormat="1" applyFont="1" applyFill="1" applyBorder="1" applyAlignment="1" applyProtection="1">
      <alignment vertical="center" shrinkToFit="1"/>
      <protection locked="0"/>
    </xf>
    <xf numFmtId="49" fontId="91" fillId="0" borderId="100" xfId="0" applyNumberFormat="1" applyFont="1" applyFill="1" applyBorder="1" applyAlignment="1" applyProtection="1">
      <alignment vertical="center" shrinkToFit="1"/>
      <protection locked="0"/>
    </xf>
    <xf numFmtId="0" fontId="91" fillId="3" borderId="98" xfId="0" applyFont="1" applyFill="1" applyBorder="1" applyAlignment="1" applyProtection="1">
      <alignment vertical="center" shrinkToFit="1"/>
      <protection locked="0"/>
    </xf>
    <xf numFmtId="0" fontId="91" fillId="3" borderId="99" xfId="0" applyFont="1" applyFill="1" applyBorder="1" applyAlignment="1" applyProtection="1">
      <alignment vertical="center" shrinkToFit="1"/>
      <protection locked="0"/>
    </xf>
    <xf numFmtId="0" fontId="91" fillId="3" borderId="100" xfId="0" applyFont="1" applyFill="1" applyBorder="1" applyAlignment="1" applyProtection="1">
      <alignment vertical="center" shrinkToFit="1"/>
      <protection locked="0"/>
    </xf>
    <xf numFmtId="0" fontId="91" fillId="2" borderId="55" xfId="0" applyFont="1" applyFill="1" applyBorder="1" applyAlignment="1" applyProtection="1">
      <alignment horizontal="left" vertical="center"/>
    </xf>
    <xf numFmtId="0" fontId="91" fillId="0" borderId="98" xfId="0" applyFont="1" applyFill="1" applyBorder="1" applyAlignment="1" applyProtection="1">
      <alignment horizontal="left" vertical="center"/>
      <protection locked="0"/>
    </xf>
    <xf numFmtId="0" fontId="91" fillId="0" borderId="99" xfId="0" applyFont="1" applyFill="1" applyBorder="1" applyAlignment="1" applyProtection="1">
      <alignment horizontal="left" vertical="center"/>
      <protection locked="0"/>
    </xf>
    <xf numFmtId="0" fontId="91" fillId="0" borderId="100" xfId="0" applyFont="1" applyFill="1" applyBorder="1" applyAlignment="1" applyProtection="1">
      <alignment horizontal="left" vertical="center"/>
      <protection locked="0"/>
    </xf>
    <xf numFmtId="0" fontId="0" fillId="8" borderId="29" xfId="0" applyFont="1" applyFill="1" applyBorder="1" applyAlignment="1" applyProtection="1">
      <alignment horizontal="center" vertical="center"/>
    </xf>
    <xf numFmtId="0" fontId="0" fillId="8" borderId="20" xfId="0" applyFont="1" applyFill="1" applyBorder="1" applyAlignment="1" applyProtection="1">
      <alignment horizontal="center" vertical="center"/>
    </xf>
    <xf numFmtId="0" fontId="0" fillId="8" borderId="9" xfId="0" applyFont="1" applyFill="1" applyBorder="1" applyAlignment="1" applyProtection="1">
      <alignment horizontal="center" vertical="center"/>
    </xf>
    <xf numFmtId="0" fontId="0" fillId="8" borderId="22" xfId="0" applyFont="1" applyFill="1" applyBorder="1" applyAlignment="1" applyProtection="1">
      <alignment horizontal="center" vertical="center"/>
    </xf>
    <xf numFmtId="192" fontId="91" fillId="0" borderId="7" xfId="0" applyNumberFormat="1" applyFont="1" applyFill="1" applyBorder="1" applyAlignment="1" applyProtection="1">
      <alignment horizontal="center" vertical="center"/>
      <protection locked="0"/>
    </xf>
    <xf numFmtId="192" fontId="91" fillId="0" borderId="29" xfId="0" applyNumberFormat="1" applyFont="1" applyFill="1" applyBorder="1" applyAlignment="1" applyProtection="1">
      <alignment horizontal="center" vertical="center"/>
      <protection locked="0"/>
    </xf>
    <xf numFmtId="188" fontId="91" fillId="0" borderId="9" xfId="0" applyNumberFormat="1" applyFont="1" applyFill="1" applyBorder="1" applyAlignment="1" applyProtection="1">
      <alignment horizontal="center" vertical="center"/>
      <protection locked="0"/>
    </xf>
    <xf numFmtId="188" fontId="91" fillId="0" borderId="7" xfId="0" applyNumberFormat="1" applyFont="1" applyFill="1" applyBorder="1" applyAlignment="1" applyProtection="1">
      <alignment horizontal="center" vertical="center"/>
      <protection locked="0"/>
    </xf>
    <xf numFmtId="0" fontId="91" fillId="0" borderId="29" xfId="0" applyFont="1" applyFill="1" applyBorder="1" applyAlignment="1" applyProtection="1">
      <alignment horizontal="center" vertical="center" shrinkToFit="1"/>
      <protection locked="0"/>
    </xf>
    <xf numFmtId="0" fontId="91" fillId="0" borderId="9" xfId="0" applyFont="1" applyFill="1" applyBorder="1" applyAlignment="1" applyProtection="1">
      <alignment horizontal="center" vertical="center" shrinkToFit="1"/>
      <protection locked="0"/>
    </xf>
    <xf numFmtId="0" fontId="91" fillId="0" borderId="29" xfId="0" applyFont="1" applyFill="1" applyBorder="1" applyAlignment="1" applyProtection="1">
      <alignment horizontal="center" vertical="center"/>
      <protection locked="0"/>
    </xf>
    <xf numFmtId="0" fontId="91" fillId="0" borderId="20" xfId="0" applyFont="1" applyFill="1" applyBorder="1" applyAlignment="1" applyProtection="1">
      <alignment horizontal="center" vertical="center"/>
      <protection locked="0"/>
    </xf>
    <xf numFmtId="0" fontId="91" fillId="0" borderId="9" xfId="0" applyFont="1" applyFill="1" applyBorder="1" applyAlignment="1" applyProtection="1">
      <alignment horizontal="center" vertical="center"/>
      <protection locked="0"/>
    </xf>
    <xf numFmtId="49" fontId="91" fillId="0" borderId="29" xfId="0" quotePrefix="1" applyNumberFormat="1" applyFont="1" applyFill="1" applyBorder="1" applyAlignment="1" applyProtection="1">
      <alignment horizontal="center" vertical="center"/>
      <protection locked="0"/>
    </xf>
    <xf numFmtId="49" fontId="91" fillId="0" borderId="20" xfId="0" applyNumberFormat="1" applyFont="1" applyFill="1" applyBorder="1" applyAlignment="1" applyProtection="1">
      <alignment horizontal="center" vertical="center"/>
      <protection locked="0"/>
    </xf>
    <xf numFmtId="49" fontId="91" fillId="0" borderId="9" xfId="0" applyNumberFormat="1" applyFont="1" applyFill="1" applyBorder="1" applyAlignment="1" applyProtection="1">
      <alignment horizontal="center" vertical="center"/>
      <protection locked="0"/>
    </xf>
    <xf numFmtId="0" fontId="91" fillId="0" borderId="7" xfId="0" applyFont="1" applyFill="1" applyBorder="1" applyAlignment="1" applyProtection="1">
      <alignment horizontal="left" vertical="center" shrinkToFit="1"/>
      <protection locked="0"/>
    </xf>
    <xf numFmtId="0" fontId="0" fillId="8" borderId="29" xfId="0" applyFont="1" applyFill="1" applyBorder="1" applyAlignment="1" applyProtection="1">
      <alignment horizontal="center" vertical="center" wrapText="1"/>
    </xf>
    <xf numFmtId="0" fontId="0" fillId="8" borderId="20" xfId="0" applyFont="1" applyFill="1" applyBorder="1" applyAlignment="1" applyProtection="1">
      <alignment horizontal="center" vertical="center" wrapText="1"/>
    </xf>
    <xf numFmtId="0" fontId="0" fillId="8" borderId="9" xfId="0" applyFont="1" applyFill="1" applyBorder="1" applyAlignment="1" applyProtection="1">
      <alignment horizontal="center" vertical="center" wrapText="1"/>
    </xf>
    <xf numFmtId="191" fontId="91" fillId="0" borderId="29" xfId="13" applyNumberFormat="1" applyFont="1" applyFill="1" applyBorder="1" applyAlignment="1" applyProtection="1">
      <alignment horizontal="right" vertical="center"/>
      <protection locked="0"/>
    </xf>
    <xf numFmtId="191" fontId="91" fillId="0" borderId="20" xfId="13" applyNumberFormat="1" applyFont="1" applyFill="1" applyBorder="1" applyAlignment="1" applyProtection="1">
      <alignment horizontal="right" vertical="center"/>
      <protection locked="0"/>
    </xf>
    <xf numFmtId="191" fontId="91" fillId="0" borderId="29" xfId="13" applyNumberFormat="1" applyFont="1" applyFill="1" applyBorder="1" applyAlignment="1" applyProtection="1">
      <alignment horizontal="right" vertical="center" shrinkToFit="1"/>
      <protection locked="0"/>
    </xf>
    <xf numFmtId="191" fontId="91" fillId="0" borderId="20" xfId="13" applyNumberFormat="1" applyFont="1" applyFill="1" applyBorder="1" applyAlignment="1" applyProtection="1">
      <alignment horizontal="right" vertical="center" shrinkToFit="1"/>
      <protection locked="0"/>
    </xf>
    <xf numFmtId="0" fontId="0" fillId="8" borderId="89" xfId="0" applyFont="1" applyFill="1" applyBorder="1" applyAlignment="1" applyProtection="1">
      <alignment horizontal="center" vertical="center"/>
    </xf>
    <xf numFmtId="0" fontId="91" fillId="0" borderId="88" xfId="0" applyFont="1" applyFill="1" applyBorder="1" applyAlignment="1" applyProtection="1">
      <alignment horizontal="right" vertical="center"/>
      <protection locked="0"/>
    </xf>
    <xf numFmtId="0" fontId="91" fillId="0" borderId="20" xfId="0" applyFont="1" applyFill="1" applyBorder="1" applyAlignment="1" applyProtection="1">
      <alignment horizontal="right" vertical="center"/>
      <protection locked="0"/>
    </xf>
    <xf numFmtId="0" fontId="0" fillId="8" borderId="18" xfId="0" applyFont="1" applyFill="1" applyBorder="1" applyAlignment="1" applyProtection="1">
      <alignment horizontal="center" vertical="center" shrinkToFit="1"/>
    </xf>
    <xf numFmtId="0" fontId="0" fillId="8" borderId="19" xfId="0" applyFont="1" applyFill="1" applyBorder="1" applyAlignment="1" applyProtection="1">
      <alignment horizontal="center" vertical="center" shrinkToFit="1"/>
    </xf>
    <xf numFmtId="0" fontId="91" fillId="0" borderId="88" xfId="0" applyFont="1" applyFill="1" applyBorder="1" applyAlignment="1" applyProtection="1">
      <alignment horizontal="center" vertical="center" shrinkToFit="1"/>
      <protection locked="0"/>
    </xf>
    <xf numFmtId="0" fontId="91" fillId="0" borderId="88" xfId="0" applyFont="1" applyFill="1" applyBorder="1" applyAlignment="1" applyProtection="1">
      <alignment horizontal="left" vertical="center" shrinkToFit="1"/>
      <protection locked="0"/>
    </xf>
    <xf numFmtId="0" fontId="91" fillId="0" borderId="20" xfId="0" applyFont="1" applyFill="1" applyBorder="1" applyAlignment="1" applyProtection="1">
      <alignment horizontal="left" vertical="center" shrinkToFit="1"/>
      <protection locked="0"/>
    </xf>
    <xf numFmtId="0" fontId="91" fillId="0" borderId="9" xfId="0" applyFont="1" applyFill="1" applyBorder="1" applyAlignment="1" applyProtection="1">
      <alignment horizontal="left" vertical="center" shrinkToFit="1"/>
      <protection locked="0"/>
    </xf>
    <xf numFmtId="0" fontId="0" fillId="8" borderId="4" xfId="0" applyFont="1" applyFill="1" applyBorder="1" applyAlignment="1" applyProtection="1">
      <alignment horizontal="center" vertical="center"/>
    </xf>
    <xf numFmtId="40" fontId="91" fillId="0" borderId="29" xfId="13" applyNumberFormat="1" applyFont="1" applyFill="1" applyBorder="1" applyAlignment="1" applyProtection="1">
      <alignment horizontal="center" vertical="center" shrinkToFit="1"/>
      <protection locked="0"/>
    </xf>
    <xf numFmtId="40" fontId="91" fillId="0" borderId="20" xfId="13" applyNumberFormat="1" applyFont="1" applyFill="1" applyBorder="1" applyAlignment="1" applyProtection="1">
      <alignment horizontal="center" vertical="center" shrinkToFit="1"/>
      <protection locked="0"/>
    </xf>
    <xf numFmtId="40" fontId="91" fillId="0" borderId="9" xfId="13" applyNumberFormat="1" applyFont="1" applyFill="1" applyBorder="1" applyAlignment="1" applyProtection="1">
      <alignment horizontal="center" vertical="center" shrinkToFit="1"/>
      <protection locked="0"/>
    </xf>
    <xf numFmtId="0" fontId="91" fillId="0" borderId="98" xfId="0" applyFont="1" applyFill="1" applyBorder="1" applyAlignment="1" applyProtection="1">
      <alignment horizontal="center" vertical="center" shrinkToFit="1"/>
      <protection locked="0"/>
    </xf>
    <xf numFmtId="0" fontId="91" fillId="0" borderId="99" xfId="0" applyFont="1" applyFill="1" applyBorder="1" applyAlignment="1" applyProtection="1">
      <alignment horizontal="center" vertical="center" shrinkToFit="1"/>
      <protection locked="0"/>
    </xf>
    <xf numFmtId="0" fontId="91" fillId="0" borderId="101" xfId="0" applyFont="1" applyFill="1" applyBorder="1" applyAlignment="1" applyProtection="1">
      <alignment horizontal="center" vertical="center" shrinkToFit="1"/>
      <protection locked="0"/>
    </xf>
    <xf numFmtId="0" fontId="91" fillId="0" borderId="18" xfId="0" applyFont="1" applyFill="1" applyBorder="1" applyAlignment="1" applyProtection="1">
      <alignment horizontal="right" vertical="center"/>
      <protection locked="0"/>
    </xf>
    <xf numFmtId="0" fontId="91" fillId="0" borderId="19" xfId="0" applyFont="1" applyFill="1" applyBorder="1" applyAlignment="1" applyProtection="1">
      <alignment horizontal="right" vertical="center"/>
      <protection locked="0"/>
    </xf>
    <xf numFmtId="0" fontId="91" fillId="0" borderId="29" xfId="0" applyFont="1" applyFill="1" applyBorder="1" applyAlignment="1" applyProtection="1">
      <alignment horizontal="left" vertical="center"/>
    </xf>
    <xf numFmtId="0" fontId="91" fillId="0" borderId="36" xfId="0" applyFont="1" applyFill="1" applyBorder="1" applyAlignment="1" applyProtection="1">
      <alignment horizontal="left" vertical="center"/>
    </xf>
    <xf numFmtId="0" fontId="91" fillId="0" borderId="20" xfId="0" applyFont="1" applyFill="1" applyBorder="1" applyAlignment="1" applyProtection="1">
      <alignment horizontal="left" vertical="center"/>
    </xf>
    <xf numFmtId="0" fontId="91" fillId="0" borderId="9" xfId="0" applyFont="1" applyFill="1" applyBorder="1" applyAlignment="1" applyProtection="1">
      <alignment horizontal="left" vertical="center"/>
    </xf>
    <xf numFmtId="0" fontId="91" fillId="0" borderId="29" xfId="0" applyFont="1" applyFill="1" applyBorder="1" applyAlignment="1" applyProtection="1">
      <alignment horizontal="left" vertical="center" shrinkToFit="1"/>
      <protection locked="0"/>
    </xf>
    <xf numFmtId="0" fontId="0" fillId="8" borderId="29" xfId="0" applyFont="1" applyFill="1" applyBorder="1" applyAlignment="1" applyProtection="1">
      <alignment horizontal="center" vertical="center" shrinkToFit="1"/>
    </xf>
    <xf numFmtId="0" fontId="0" fillId="8" borderId="20" xfId="0" applyFont="1" applyFill="1" applyBorder="1" applyAlignment="1" applyProtection="1">
      <alignment horizontal="center" vertical="center" shrinkToFit="1"/>
    </xf>
    <xf numFmtId="0" fontId="0" fillId="8" borderId="9" xfId="0" applyFont="1" applyFill="1" applyBorder="1" applyAlignment="1" applyProtection="1">
      <alignment horizontal="center" vertical="center" shrinkToFit="1"/>
    </xf>
    <xf numFmtId="0" fontId="0" fillId="8" borderId="7" xfId="0" applyFont="1" applyFill="1" applyBorder="1" applyAlignment="1" applyProtection="1">
      <alignment horizontal="center" vertical="center" shrinkToFit="1"/>
    </xf>
    <xf numFmtId="0" fontId="91" fillId="0" borderId="4" xfId="0" applyFont="1" applyFill="1" applyBorder="1" applyAlignment="1" applyProtection="1">
      <alignment horizontal="left" vertical="center" shrinkToFit="1"/>
      <protection locked="0"/>
    </xf>
    <xf numFmtId="0" fontId="91" fillId="0" borderId="19" xfId="0" applyFont="1" applyFill="1" applyBorder="1" applyAlignment="1" applyProtection="1">
      <alignment horizontal="left" vertical="center" shrinkToFit="1"/>
      <protection locked="0"/>
    </xf>
    <xf numFmtId="0" fontId="91" fillId="0" borderId="4" xfId="0" applyFont="1" applyFill="1" applyBorder="1" applyAlignment="1" applyProtection="1">
      <alignment horizontal="center" vertical="center" shrinkToFit="1"/>
      <protection locked="0"/>
    </xf>
    <xf numFmtId="0" fontId="91" fillId="2" borderId="22" xfId="0" applyFont="1" applyFill="1" applyBorder="1" applyAlignment="1" applyProtection="1">
      <alignment horizontal="left" vertical="center"/>
    </xf>
    <xf numFmtId="0" fontId="91" fillId="2" borderId="36" xfId="0" applyFont="1" applyFill="1" applyBorder="1" applyAlignment="1" applyProtection="1">
      <alignment horizontal="left" vertical="center"/>
    </xf>
    <xf numFmtId="0" fontId="91" fillId="2" borderId="11" xfId="0" applyFont="1" applyFill="1" applyBorder="1" applyAlignment="1" applyProtection="1">
      <alignment horizontal="left" vertical="center"/>
    </xf>
    <xf numFmtId="0" fontId="91" fillId="10" borderId="22" xfId="0" applyFont="1" applyFill="1" applyBorder="1" applyAlignment="1" applyProtection="1">
      <alignment horizontal="center" vertical="center"/>
    </xf>
    <xf numFmtId="0" fontId="91" fillId="10" borderId="36" xfId="0" applyFont="1" applyFill="1" applyBorder="1" applyAlignment="1" applyProtection="1">
      <alignment horizontal="center" vertical="center"/>
    </xf>
    <xf numFmtId="0" fontId="91" fillId="10" borderId="11" xfId="0" applyFont="1" applyFill="1" applyBorder="1" applyAlignment="1" applyProtection="1">
      <alignment horizontal="center" vertical="center"/>
    </xf>
    <xf numFmtId="0" fontId="91" fillId="0" borderId="22" xfId="0" applyFont="1" applyFill="1" applyBorder="1" applyAlignment="1" applyProtection="1">
      <alignment horizontal="center" vertical="center"/>
      <protection locked="0"/>
    </xf>
    <xf numFmtId="0" fontId="91" fillId="0" borderId="36" xfId="0" applyFont="1" applyFill="1" applyBorder="1" applyAlignment="1" applyProtection="1">
      <alignment horizontal="center" vertical="center"/>
      <protection locked="0"/>
    </xf>
    <xf numFmtId="0" fontId="91" fillId="0" borderId="11" xfId="0" applyFont="1" applyFill="1" applyBorder="1" applyAlignment="1" applyProtection="1">
      <alignment horizontal="center" vertical="center"/>
      <protection locked="0"/>
    </xf>
    <xf numFmtId="0" fontId="91" fillId="0" borderId="103" xfId="0" applyFont="1" applyFill="1" applyBorder="1" applyAlignment="1" applyProtection="1">
      <alignment horizontal="left" vertical="center" shrinkToFit="1"/>
      <protection locked="0"/>
    </xf>
    <xf numFmtId="0" fontId="91" fillId="0" borderId="26" xfId="0" applyFont="1" applyFill="1" applyBorder="1" applyAlignment="1" applyProtection="1">
      <alignment horizontal="left" vertical="center" shrinkToFit="1"/>
      <protection locked="0"/>
    </xf>
    <xf numFmtId="0" fontId="91" fillId="0" borderId="28" xfId="0" applyFont="1" applyFill="1" applyBorder="1" applyAlignment="1" applyProtection="1">
      <alignment horizontal="left" vertical="center" shrinkToFit="1"/>
      <protection locked="0"/>
    </xf>
    <xf numFmtId="0" fontId="91" fillId="0" borderId="104" xfId="0" applyFont="1" applyFill="1" applyBorder="1" applyAlignment="1" applyProtection="1">
      <alignment horizontal="left" vertical="center" shrinkToFit="1"/>
      <protection locked="0"/>
    </xf>
    <xf numFmtId="0" fontId="91" fillId="0" borderId="96" xfId="0" applyFont="1" applyFill="1" applyBorder="1" applyAlignment="1" applyProtection="1">
      <alignment horizontal="right" vertical="center"/>
      <protection locked="0"/>
    </xf>
    <xf numFmtId="0" fontId="91" fillId="0" borderId="98" xfId="0" applyFont="1" applyFill="1" applyBorder="1" applyAlignment="1" applyProtection="1">
      <alignment horizontal="right" vertical="center"/>
      <protection locked="0"/>
    </xf>
    <xf numFmtId="49" fontId="0" fillId="8" borderId="18" xfId="0" applyNumberFormat="1" applyFont="1" applyFill="1" applyBorder="1" applyAlignment="1" applyProtection="1">
      <alignment horizontal="center" vertical="center" shrinkToFit="1"/>
    </xf>
    <xf numFmtId="49" fontId="0" fillId="8" borderId="19" xfId="0" applyNumberFormat="1" applyFont="1" applyFill="1" applyBorder="1" applyAlignment="1" applyProtection="1">
      <alignment horizontal="center" vertical="center" shrinkToFit="1"/>
    </xf>
    <xf numFmtId="49" fontId="0" fillId="8" borderId="15" xfId="0" applyNumberFormat="1" applyFont="1" applyFill="1" applyBorder="1" applyAlignment="1" applyProtection="1">
      <alignment horizontal="center" vertical="center" shrinkToFit="1"/>
    </xf>
    <xf numFmtId="49" fontId="0" fillId="8" borderId="0" xfId="0" applyNumberFormat="1" applyFont="1" applyFill="1" applyBorder="1" applyAlignment="1" applyProtection="1">
      <alignment horizontal="center" vertical="center" shrinkToFit="1"/>
    </xf>
    <xf numFmtId="49" fontId="0" fillId="8" borderId="22" xfId="0" applyNumberFormat="1" applyFont="1" applyFill="1" applyBorder="1" applyAlignment="1" applyProtection="1">
      <alignment horizontal="center" vertical="center" shrinkToFit="1"/>
    </xf>
    <xf numFmtId="49" fontId="0" fillId="8" borderId="36" xfId="0" applyNumberFormat="1" applyFont="1" applyFill="1" applyBorder="1" applyAlignment="1" applyProtection="1">
      <alignment horizontal="center" vertical="center" shrinkToFit="1"/>
    </xf>
    <xf numFmtId="0" fontId="0" fillId="8" borderId="19" xfId="0" applyFont="1" applyFill="1" applyBorder="1" applyAlignment="1" applyProtection="1">
      <alignment horizontal="center" vertical="center" wrapText="1" shrinkToFit="1"/>
    </xf>
    <xf numFmtId="0" fontId="0" fillId="8" borderId="6" xfId="0" applyFont="1" applyFill="1" applyBorder="1" applyAlignment="1" applyProtection="1">
      <alignment horizontal="center" vertical="center" wrapText="1" shrinkToFit="1"/>
    </xf>
    <xf numFmtId="0" fontId="0" fillId="8" borderId="0" xfId="0" applyFont="1" applyFill="1" applyBorder="1" applyAlignment="1" applyProtection="1">
      <alignment horizontal="center" vertical="center" wrapText="1" shrinkToFit="1"/>
    </xf>
    <xf numFmtId="0" fontId="0" fillId="8" borderId="12" xfId="0" applyFont="1" applyFill="1" applyBorder="1" applyAlignment="1" applyProtection="1">
      <alignment horizontal="center" vertical="center" wrapText="1" shrinkToFit="1"/>
    </xf>
    <xf numFmtId="0" fontId="0" fillId="8" borderId="36" xfId="0" applyFont="1" applyFill="1" applyBorder="1" applyAlignment="1" applyProtection="1">
      <alignment horizontal="center" vertical="center" wrapText="1" shrinkToFit="1"/>
    </xf>
    <xf numFmtId="0" fontId="0" fillId="8" borderId="11" xfId="0" applyFont="1" applyFill="1" applyBorder="1" applyAlignment="1" applyProtection="1">
      <alignment horizontal="center" vertical="center" wrapText="1" shrinkToFit="1"/>
    </xf>
    <xf numFmtId="0" fontId="91" fillId="0" borderId="6" xfId="0" applyFont="1" applyFill="1" applyBorder="1" applyAlignment="1" applyProtection="1">
      <alignment horizontal="left" vertical="center" shrinkToFit="1"/>
      <protection locked="0"/>
    </xf>
    <xf numFmtId="2" fontId="32" fillId="3" borderId="7" xfId="0" applyNumberFormat="1" applyFont="1" applyFill="1" applyBorder="1" applyAlignment="1" applyProtection="1">
      <alignment horizontal="center" vertical="center"/>
    </xf>
    <xf numFmtId="49" fontId="69" fillId="17" borderId="7" xfId="0" applyNumberFormat="1" applyFont="1" applyFill="1" applyBorder="1" applyAlignment="1" applyProtection="1">
      <alignment horizontal="center" vertical="center" shrinkToFit="1"/>
    </xf>
    <xf numFmtId="38" fontId="32" fillId="0" borderId="29" xfId="13" applyFont="1" applyFill="1" applyBorder="1" applyAlignment="1" applyProtection="1">
      <alignment vertical="center"/>
      <protection locked="0"/>
    </xf>
    <xf numFmtId="38" fontId="32" fillId="0" borderId="20" xfId="13" applyFont="1" applyFill="1" applyBorder="1" applyAlignment="1" applyProtection="1">
      <alignment vertical="center"/>
      <protection locked="0"/>
    </xf>
    <xf numFmtId="38" fontId="32" fillId="0" borderId="9" xfId="13" applyFont="1" applyFill="1" applyBorder="1" applyAlignment="1" applyProtection="1">
      <alignment vertical="center"/>
      <protection locked="0"/>
    </xf>
    <xf numFmtId="0" fontId="91" fillId="0" borderId="26" xfId="0" applyFont="1" applyFill="1" applyBorder="1" applyAlignment="1" applyProtection="1">
      <alignment horizontal="center" vertical="center" shrinkToFit="1"/>
      <protection locked="0"/>
    </xf>
    <xf numFmtId="179" fontId="0" fillId="8" borderId="4" xfId="0" applyNumberFormat="1" applyFont="1" applyFill="1" applyBorder="1" applyAlignment="1" applyProtection="1">
      <alignment horizontal="center" vertical="center"/>
    </xf>
    <xf numFmtId="180" fontId="0" fillId="8" borderId="10" xfId="13" applyNumberFormat="1" applyFont="1" applyFill="1" applyBorder="1" applyAlignment="1" applyProtection="1">
      <alignment horizontal="center" vertical="center"/>
    </xf>
    <xf numFmtId="49" fontId="69" fillId="16" borderId="7" xfId="0" applyNumberFormat="1" applyFont="1" applyFill="1" applyBorder="1" applyAlignment="1" applyProtection="1">
      <alignment horizontal="center" vertical="center" shrinkToFit="1"/>
    </xf>
    <xf numFmtId="38" fontId="32" fillId="3" borderId="29" xfId="13" applyFont="1" applyFill="1" applyBorder="1" applyAlignment="1" applyProtection="1">
      <alignment vertical="center"/>
    </xf>
    <xf numFmtId="38" fontId="32" fillId="3" borderId="20" xfId="13" applyFont="1" applyFill="1" applyBorder="1" applyAlignment="1" applyProtection="1">
      <alignment vertical="center"/>
    </xf>
    <xf numFmtId="38" fontId="32" fillId="3" borderId="9" xfId="13" applyFont="1" applyFill="1" applyBorder="1" applyAlignment="1" applyProtection="1">
      <alignment vertical="center"/>
    </xf>
    <xf numFmtId="186" fontId="32" fillId="3" borderId="7" xfId="0" applyNumberFormat="1" applyFont="1" applyFill="1" applyBorder="1" applyAlignment="1" applyProtection="1">
      <alignment horizontal="center" vertical="center"/>
    </xf>
    <xf numFmtId="49" fontId="69" fillId="18" borderId="7" xfId="0" applyNumberFormat="1" applyFont="1" applyFill="1" applyBorder="1" applyAlignment="1" applyProtection="1">
      <alignment horizontal="center" vertical="center" shrinkToFit="1"/>
    </xf>
    <xf numFmtId="0" fontId="54" fillId="15" borderId="29" xfId="0" applyFont="1" applyFill="1" applyBorder="1" applyAlignment="1" applyProtection="1">
      <alignment horizontal="center" vertical="center"/>
    </xf>
    <xf numFmtId="0" fontId="54" fillId="15" borderId="20" xfId="0" applyFont="1" applyFill="1" applyBorder="1" applyAlignment="1" applyProtection="1">
      <alignment horizontal="center" vertical="center"/>
    </xf>
    <xf numFmtId="0" fontId="54" fillId="15" borderId="9" xfId="0" applyFont="1" applyFill="1" applyBorder="1" applyAlignment="1" applyProtection="1">
      <alignment horizontal="center" vertical="center"/>
    </xf>
    <xf numFmtId="49" fontId="69" fillId="19" borderId="7" xfId="0" applyNumberFormat="1" applyFont="1" applyFill="1" applyBorder="1" applyAlignment="1" applyProtection="1">
      <alignment horizontal="center" vertical="center" shrinkToFit="1"/>
    </xf>
    <xf numFmtId="0" fontId="79" fillId="15" borderId="18" xfId="0" applyFont="1" applyFill="1" applyBorder="1" applyAlignment="1" applyProtection="1">
      <alignment horizontal="center" vertical="center" wrapText="1"/>
    </xf>
    <xf numFmtId="0" fontId="79" fillId="15" borderId="6" xfId="0" applyFont="1" applyFill="1" applyBorder="1" applyAlignment="1" applyProtection="1">
      <alignment horizontal="center" vertical="center"/>
    </xf>
    <xf numFmtId="0" fontId="79" fillId="15" borderId="15" xfId="0" applyFont="1" applyFill="1" applyBorder="1" applyAlignment="1" applyProtection="1">
      <alignment horizontal="center" vertical="center"/>
    </xf>
    <xf numFmtId="0" fontId="79" fillId="15" borderId="12" xfId="0" applyFont="1" applyFill="1" applyBorder="1" applyAlignment="1" applyProtection="1">
      <alignment horizontal="center" vertical="center"/>
    </xf>
    <xf numFmtId="0" fontId="79" fillId="15" borderId="22" xfId="0" applyFont="1" applyFill="1" applyBorder="1" applyAlignment="1" applyProtection="1">
      <alignment horizontal="center" vertical="center"/>
    </xf>
    <xf numFmtId="0" fontId="79" fillId="15" borderId="11" xfId="0" applyFont="1" applyFill="1" applyBorder="1" applyAlignment="1" applyProtection="1">
      <alignment horizontal="center" vertical="center"/>
    </xf>
    <xf numFmtId="0" fontId="79" fillId="15" borderId="18" xfId="0" applyFont="1" applyFill="1" applyBorder="1" applyAlignment="1" applyProtection="1">
      <alignment horizontal="center" vertical="center"/>
    </xf>
    <xf numFmtId="0" fontId="79" fillId="15" borderId="19" xfId="0" applyFont="1" applyFill="1" applyBorder="1" applyAlignment="1" applyProtection="1">
      <alignment horizontal="center" vertical="center"/>
    </xf>
    <xf numFmtId="0" fontId="79" fillId="15" borderId="0" xfId="0" applyFont="1" applyFill="1" applyBorder="1" applyAlignment="1" applyProtection="1">
      <alignment horizontal="center" vertical="center"/>
    </xf>
    <xf numFmtId="0" fontId="79" fillId="15" borderId="36" xfId="0" applyFont="1" applyFill="1" applyBorder="1" applyAlignment="1" applyProtection="1">
      <alignment horizontal="center" vertical="center"/>
    </xf>
    <xf numFmtId="49" fontId="69" fillId="20" borderId="7" xfId="0" applyNumberFormat="1" applyFont="1" applyFill="1" applyBorder="1" applyAlignment="1" applyProtection="1">
      <alignment horizontal="center" vertical="center" shrinkToFit="1"/>
    </xf>
    <xf numFmtId="0" fontId="79" fillId="15" borderId="4" xfId="0" applyFont="1" applyFill="1" applyBorder="1" applyAlignment="1" applyProtection="1">
      <alignment horizontal="center" vertical="center" wrapText="1"/>
    </xf>
    <xf numFmtId="0" fontId="79" fillId="15" borderId="3" xfId="0" applyFont="1" applyFill="1" applyBorder="1" applyAlignment="1" applyProtection="1">
      <alignment horizontal="center" vertical="center"/>
    </xf>
    <xf numFmtId="0" fontId="79" fillId="15" borderId="10" xfId="0" applyFont="1" applyFill="1" applyBorder="1" applyAlignment="1" applyProtection="1">
      <alignment horizontal="center" vertical="center"/>
    </xf>
    <xf numFmtId="0" fontId="91" fillId="3" borderId="107" xfId="0" applyFont="1" applyFill="1" applyBorder="1" applyAlignment="1" applyProtection="1">
      <alignment horizontal="left" vertical="center" shrinkToFit="1"/>
      <protection locked="0"/>
    </xf>
    <xf numFmtId="2" fontId="31" fillId="3" borderId="7" xfId="0" applyNumberFormat="1" applyFont="1" applyFill="1" applyBorder="1" applyAlignment="1" applyProtection="1">
      <alignment horizontal="center" vertical="center"/>
    </xf>
    <xf numFmtId="0" fontId="91" fillId="3" borderId="28" xfId="0" applyFont="1" applyFill="1" applyBorder="1" applyAlignment="1" applyProtection="1">
      <alignment horizontal="left" vertical="center" shrinkToFit="1"/>
      <protection locked="0"/>
    </xf>
    <xf numFmtId="0" fontId="91" fillId="3" borderId="104" xfId="0" applyFont="1" applyFill="1" applyBorder="1" applyAlignment="1" applyProtection="1">
      <alignment horizontal="left" vertical="center" shrinkToFit="1"/>
      <protection locked="0"/>
    </xf>
    <xf numFmtId="0" fontId="0" fillId="8" borderId="18" xfId="0" applyFont="1" applyFill="1" applyBorder="1" applyAlignment="1" applyProtection="1">
      <alignment horizontal="center" vertical="center" wrapText="1"/>
    </xf>
    <xf numFmtId="0" fontId="0" fillId="8" borderId="6" xfId="0" applyFont="1" applyFill="1" applyBorder="1" applyAlignment="1" applyProtection="1">
      <alignment horizontal="center" vertical="center" wrapText="1"/>
    </xf>
    <xf numFmtId="0" fontId="0" fillId="8" borderId="22" xfId="0" applyFont="1" applyFill="1" applyBorder="1" applyAlignment="1" applyProtection="1">
      <alignment horizontal="center" vertical="center" wrapText="1"/>
    </xf>
    <xf numFmtId="0" fontId="0" fillId="8" borderId="36"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21" borderId="29" xfId="0" applyFont="1" applyFill="1" applyBorder="1" applyAlignment="1" applyProtection="1">
      <alignment horizontal="left" vertical="center"/>
    </xf>
    <xf numFmtId="0" fontId="0" fillId="21" borderId="20" xfId="0" applyFont="1" applyFill="1" applyBorder="1" applyAlignment="1" applyProtection="1">
      <alignment horizontal="left" vertical="center"/>
    </xf>
    <xf numFmtId="0" fontId="0" fillId="21" borderId="9" xfId="0" applyFont="1" applyFill="1" applyBorder="1" applyAlignment="1" applyProtection="1">
      <alignment horizontal="left" vertical="center"/>
    </xf>
    <xf numFmtId="186" fontId="31" fillId="3" borderId="7" xfId="0" applyNumberFormat="1" applyFont="1" applyFill="1" applyBorder="1" applyAlignment="1" applyProtection="1">
      <alignment horizontal="center" vertical="center"/>
    </xf>
    <xf numFmtId="0" fontId="0" fillId="22" borderId="29" xfId="0" applyFont="1" applyFill="1" applyBorder="1" applyAlignment="1" applyProtection="1">
      <alignment horizontal="center" vertical="center"/>
    </xf>
    <xf numFmtId="0" fontId="0" fillId="22" borderId="20" xfId="0" applyFont="1" applyFill="1" applyBorder="1" applyAlignment="1" applyProtection="1">
      <alignment horizontal="center" vertical="center"/>
    </xf>
    <xf numFmtId="0" fontId="91" fillId="0" borderId="20" xfId="0" applyFont="1" applyFill="1" applyBorder="1" applyAlignment="1" applyProtection="1">
      <alignment horizontal="center" vertical="center" shrinkToFit="1"/>
      <protection locked="0"/>
    </xf>
    <xf numFmtId="0" fontId="79" fillId="15" borderId="4" xfId="0" applyFont="1" applyFill="1" applyBorder="1" applyAlignment="1" applyProtection="1">
      <alignment horizontal="center" vertical="center"/>
    </xf>
    <xf numFmtId="0" fontId="91" fillId="3" borderId="25" xfId="0" applyFont="1" applyFill="1" applyBorder="1" applyAlignment="1" applyProtection="1">
      <alignment horizontal="center" vertical="center" shrinkToFit="1"/>
      <protection locked="0"/>
    </xf>
    <xf numFmtId="0" fontId="91" fillId="0" borderId="27" xfId="0" applyFont="1" applyFill="1" applyBorder="1" applyAlignment="1" applyProtection="1">
      <alignment horizontal="left" vertical="center" shrinkToFit="1"/>
      <protection locked="0"/>
    </xf>
    <xf numFmtId="0" fontId="91" fillId="0" borderId="112" xfId="0" applyFont="1" applyFill="1" applyBorder="1" applyAlignment="1" applyProtection="1">
      <alignment horizontal="left" vertical="center" shrinkToFit="1"/>
      <protection locked="0"/>
    </xf>
    <xf numFmtId="0" fontId="91" fillId="0" borderId="113" xfId="0" applyFont="1" applyFill="1" applyBorder="1" applyAlignment="1" applyProtection="1">
      <alignment horizontal="left" vertical="center" shrinkToFit="1"/>
      <protection locked="0"/>
    </xf>
    <xf numFmtId="0" fontId="91" fillId="8" borderId="25" xfId="0" applyFont="1" applyFill="1" applyBorder="1" applyAlignment="1" applyProtection="1">
      <alignment horizontal="center" vertical="center" shrinkToFit="1"/>
    </xf>
    <xf numFmtId="0" fontId="91" fillId="0" borderId="25" xfId="0" applyFont="1" applyFill="1" applyBorder="1" applyAlignment="1" applyProtection="1">
      <alignment horizontal="left" vertical="center" shrinkToFit="1"/>
      <protection locked="0"/>
    </xf>
    <xf numFmtId="0" fontId="91" fillId="0" borderId="25" xfId="0" applyFont="1" applyFill="1" applyBorder="1" applyAlignment="1" applyProtection="1">
      <alignment horizontal="center" vertical="center" shrinkToFit="1"/>
      <protection locked="0"/>
    </xf>
    <xf numFmtId="0" fontId="91" fillId="3" borderId="60" xfId="0" applyFont="1" applyFill="1" applyBorder="1" applyAlignment="1" applyProtection="1">
      <alignment horizontal="left" vertical="center" shrinkToFit="1"/>
      <protection locked="0"/>
    </xf>
    <xf numFmtId="0" fontId="91" fillId="3" borderId="108" xfId="0" applyFont="1" applyFill="1" applyBorder="1" applyAlignment="1" applyProtection="1">
      <alignment horizontal="left" vertical="center" shrinkToFit="1"/>
      <protection locked="0"/>
    </xf>
    <xf numFmtId="0" fontId="91" fillId="12" borderId="136" xfId="0" applyFont="1" applyFill="1" applyBorder="1" applyAlignment="1" applyProtection="1">
      <alignment horizontal="center" vertical="center" wrapText="1"/>
    </xf>
    <xf numFmtId="0" fontId="91" fillId="12" borderId="137" xfId="0" applyFont="1" applyFill="1" applyBorder="1" applyAlignment="1" applyProtection="1">
      <alignment horizontal="center" vertical="center" wrapText="1"/>
    </xf>
    <xf numFmtId="38" fontId="32" fillId="12" borderId="137" xfId="13" applyFont="1" applyFill="1" applyBorder="1" applyAlignment="1" applyProtection="1">
      <alignment vertical="center"/>
    </xf>
    <xf numFmtId="186" fontId="32" fillId="12" borderId="137" xfId="0" applyNumberFormat="1" applyFont="1" applyFill="1" applyBorder="1" applyAlignment="1" applyProtection="1">
      <alignment horizontal="center" vertical="center"/>
    </xf>
    <xf numFmtId="0" fontId="0" fillId="8" borderId="105" xfId="0" applyFont="1" applyFill="1" applyBorder="1" applyAlignment="1" applyProtection="1">
      <alignment horizontal="center" vertical="center"/>
    </xf>
    <xf numFmtId="0" fontId="0" fillId="8" borderId="107" xfId="0" applyFont="1" applyFill="1" applyBorder="1" applyAlignment="1" applyProtection="1">
      <alignment horizontal="center" vertical="center"/>
    </xf>
    <xf numFmtId="0" fontId="0" fillId="8" borderId="106" xfId="0" applyFont="1" applyFill="1" applyBorder="1" applyAlignment="1" applyProtection="1">
      <alignment horizontal="center" vertical="center"/>
    </xf>
    <xf numFmtId="38" fontId="32" fillId="3" borderId="203" xfId="13" applyFont="1" applyFill="1" applyBorder="1" applyAlignment="1" applyProtection="1">
      <alignment horizontal="right" vertical="center"/>
    </xf>
    <xf numFmtId="38" fontId="32" fillId="3" borderId="204" xfId="13" applyFont="1" applyFill="1" applyBorder="1" applyAlignment="1" applyProtection="1">
      <alignment horizontal="right" vertical="center"/>
    </xf>
    <xf numFmtId="38" fontId="32" fillId="3" borderId="205" xfId="13" applyFont="1" applyFill="1" applyBorder="1" applyAlignment="1" applyProtection="1">
      <alignment horizontal="right" vertical="center"/>
    </xf>
    <xf numFmtId="186" fontId="31" fillId="3" borderId="24" xfId="0" applyNumberFormat="1" applyFont="1" applyFill="1" applyBorder="1" applyAlignment="1" applyProtection="1">
      <alignment horizontal="center" vertical="center"/>
    </xf>
    <xf numFmtId="2" fontId="31" fillId="3" borderId="24" xfId="0" applyNumberFormat="1" applyFont="1" applyFill="1" applyBorder="1" applyAlignment="1" applyProtection="1">
      <alignment horizontal="center" vertical="center"/>
    </xf>
    <xf numFmtId="0" fontId="0" fillId="8" borderId="18" xfId="0" applyFont="1" applyFill="1" applyBorder="1" applyAlignment="1" applyProtection="1">
      <alignment horizontal="center" shrinkToFit="1"/>
    </xf>
    <xf numFmtId="0" fontId="0" fillId="8" borderId="6" xfId="0" applyFont="1" applyFill="1" applyBorder="1" applyAlignment="1" applyProtection="1">
      <alignment horizontal="center" shrinkToFit="1"/>
    </xf>
    <xf numFmtId="0" fontId="0" fillId="8" borderId="15" xfId="0" applyFont="1" applyFill="1" applyBorder="1" applyAlignment="1" applyProtection="1">
      <alignment horizontal="center" shrinkToFit="1"/>
    </xf>
    <xf numFmtId="0" fontId="0" fillId="8" borderId="12" xfId="0" applyFont="1" applyFill="1" applyBorder="1" applyAlignment="1" applyProtection="1">
      <alignment horizontal="center" shrinkToFit="1"/>
    </xf>
    <xf numFmtId="0" fontId="0" fillId="8" borderId="15" xfId="0" applyFont="1" applyFill="1" applyBorder="1" applyAlignment="1" applyProtection="1">
      <alignment horizontal="center" vertical="center" shrinkToFit="1"/>
    </xf>
    <xf numFmtId="0" fontId="0" fillId="8" borderId="22" xfId="0" applyFont="1" applyFill="1" applyBorder="1" applyAlignment="1" applyProtection="1">
      <alignment horizontal="center" vertical="center" shrinkToFit="1"/>
    </xf>
    <xf numFmtId="0" fontId="0" fillId="8" borderId="6" xfId="0" applyFont="1" applyFill="1" applyBorder="1" applyAlignment="1" applyProtection="1">
      <alignment horizontal="center" vertical="center" shrinkToFit="1"/>
    </xf>
    <xf numFmtId="0" fontId="0" fillId="8" borderId="0" xfId="0" applyFont="1" applyFill="1" applyBorder="1" applyAlignment="1" applyProtection="1">
      <alignment horizontal="center" vertical="center" shrinkToFit="1"/>
    </xf>
    <xf numFmtId="0" fontId="0" fillId="8" borderId="12" xfId="0" applyFont="1" applyFill="1" applyBorder="1" applyAlignment="1" applyProtection="1">
      <alignment horizontal="center" vertical="center" shrinkToFit="1"/>
    </xf>
    <xf numFmtId="0" fontId="0" fillId="8" borderId="36" xfId="0" applyFont="1" applyFill="1" applyBorder="1" applyAlignment="1" applyProtection="1">
      <alignment horizontal="center" vertical="center" shrinkToFit="1"/>
    </xf>
    <xf numFmtId="0" fontId="0" fillId="8" borderId="11" xfId="0" applyFont="1" applyFill="1" applyBorder="1" applyAlignment="1" applyProtection="1">
      <alignment horizontal="center" vertical="center" shrinkToFit="1"/>
    </xf>
    <xf numFmtId="38" fontId="32" fillId="3" borderId="18" xfId="13" applyFont="1" applyFill="1" applyBorder="1" applyAlignment="1" applyProtection="1">
      <alignment vertical="center"/>
    </xf>
    <xf numFmtId="38" fontId="32" fillId="3" borderId="19" xfId="13" applyFont="1" applyFill="1" applyBorder="1" applyAlignment="1" applyProtection="1">
      <alignment vertical="center"/>
    </xf>
    <xf numFmtId="38" fontId="32" fillId="3" borderId="6" xfId="13" applyFont="1" applyFill="1" applyBorder="1" applyAlignment="1" applyProtection="1">
      <alignment vertical="center"/>
    </xf>
    <xf numFmtId="186" fontId="32" fillId="3" borderId="4" xfId="0" applyNumberFormat="1" applyFont="1" applyFill="1" applyBorder="1" applyAlignment="1" applyProtection="1">
      <alignment horizontal="center" vertical="center"/>
    </xf>
    <xf numFmtId="2" fontId="32" fillId="3" borderId="4" xfId="0" applyNumberFormat="1" applyFont="1" applyFill="1" applyBorder="1" applyAlignment="1" applyProtection="1">
      <alignment horizontal="center" vertical="center"/>
    </xf>
    <xf numFmtId="0" fontId="91" fillId="0" borderId="102" xfId="0" applyFont="1" applyFill="1" applyBorder="1" applyAlignment="1" applyProtection="1">
      <alignment horizontal="left" vertical="center" shrinkToFit="1"/>
      <protection locked="0"/>
    </xf>
    <xf numFmtId="0" fontId="91" fillId="8" borderId="27" xfId="0" applyFont="1" applyFill="1" applyBorder="1" applyAlignment="1" applyProtection="1">
      <alignment horizontal="center" vertical="center" shrinkToFit="1"/>
    </xf>
    <xf numFmtId="2" fontId="32" fillId="12" borderId="137" xfId="0" applyNumberFormat="1" applyFont="1" applyFill="1" applyBorder="1" applyAlignment="1" applyProtection="1">
      <alignment horizontal="center" vertical="center"/>
    </xf>
    <xf numFmtId="2" fontId="32" fillId="12" borderId="138" xfId="0" applyNumberFormat="1" applyFont="1" applyFill="1" applyBorder="1" applyAlignment="1" applyProtection="1">
      <alignment horizontal="center" vertical="center"/>
    </xf>
    <xf numFmtId="0" fontId="91" fillId="0" borderId="24" xfId="0" applyNumberFormat="1" applyFont="1" applyFill="1" applyBorder="1" applyAlignment="1" applyProtection="1">
      <alignment horizontal="left" vertical="center" shrinkToFit="1"/>
      <protection locked="0"/>
    </xf>
    <xf numFmtId="0" fontId="91" fillId="0" borderId="4" xfId="0" applyNumberFormat="1" applyFont="1" applyFill="1" applyBorder="1" applyAlignment="1" applyProtection="1">
      <alignment horizontal="left" vertical="center" shrinkToFit="1"/>
      <protection locked="0"/>
    </xf>
    <xf numFmtId="0" fontId="91" fillId="0" borderId="30" xfId="0" applyFont="1" applyFill="1" applyBorder="1" applyAlignment="1" applyProtection="1">
      <alignment horizontal="left" vertical="center" shrinkToFit="1"/>
      <protection locked="0"/>
    </xf>
    <xf numFmtId="0" fontId="91" fillId="0" borderId="59" xfId="0" applyFont="1" applyFill="1" applyBorder="1" applyAlignment="1" applyProtection="1">
      <alignment horizontal="left" vertical="center" shrinkToFit="1"/>
      <protection locked="0"/>
    </xf>
    <xf numFmtId="0" fontId="91" fillId="12" borderId="110" xfId="0" applyFont="1" applyFill="1" applyBorder="1" applyAlignment="1" applyProtection="1">
      <alignment horizontal="center" vertical="center" wrapText="1"/>
    </xf>
    <xf numFmtId="0" fontId="91" fillId="12" borderId="111" xfId="0" applyFont="1" applyFill="1" applyBorder="1" applyAlignment="1" applyProtection="1">
      <alignment horizontal="center" vertical="center" wrapText="1"/>
    </xf>
    <xf numFmtId="38" fontId="32" fillId="12" borderId="111" xfId="13" applyFont="1" applyFill="1" applyBorder="1" applyAlignment="1" applyProtection="1">
      <alignment vertical="center"/>
    </xf>
    <xf numFmtId="186" fontId="32" fillId="12" borderId="111" xfId="0" applyNumberFormat="1" applyFont="1" applyFill="1" applyBorder="1" applyAlignment="1" applyProtection="1">
      <alignment horizontal="center" vertical="center"/>
    </xf>
    <xf numFmtId="0" fontId="91" fillId="12" borderId="139" xfId="0" applyFont="1" applyFill="1" applyBorder="1" applyAlignment="1" applyProtection="1">
      <alignment horizontal="center" vertical="center"/>
    </xf>
    <xf numFmtId="0" fontId="91" fillId="12" borderId="140" xfId="0" applyFont="1" applyFill="1" applyBorder="1" applyAlignment="1" applyProtection="1">
      <alignment horizontal="center" vertical="center"/>
    </xf>
    <xf numFmtId="38" fontId="32" fillId="12" borderId="206" xfId="13" applyFont="1" applyFill="1" applyBorder="1" applyAlignment="1" applyProtection="1">
      <alignment horizontal="right" vertical="center"/>
    </xf>
    <xf numFmtId="38" fontId="32" fillId="12" borderId="207" xfId="13" applyFont="1" applyFill="1" applyBorder="1" applyAlignment="1" applyProtection="1">
      <alignment horizontal="right" vertical="center"/>
    </xf>
    <xf numFmtId="38" fontId="32" fillId="12" borderId="208" xfId="13" applyFont="1" applyFill="1" applyBorder="1" applyAlignment="1" applyProtection="1">
      <alignment horizontal="right" vertical="center"/>
    </xf>
    <xf numFmtId="186" fontId="32" fillId="12" borderId="140" xfId="0" applyNumberFormat="1" applyFont="1" applyFill="1" applyBorder="1" applyAlignment="1" applyProtection="1">
      <alignment horizontal="center" vertical="center"/>
    </xf>
    <xf numFmtId="2" fontId="32" fillId="12" borderId="111" xfId="0" applyNumberFormat="1" applyFont="1" applyFill="1" applyBorder="1" applyAlignment="1" applyProtection="1">
      <alignment horizontal="center" vertical="center"/>
    </xf>
    <xf numFmtId="2" fontId="32" fillId="12" borderId="142" xfId="0" applyNumberFormat="1" applyFont="1" applyFill="1" applyBorder="1" applyAlignment="1" applyProtection="1">
      <alignment horizontal="center" vertical="center"/>
    </xf>
    <xf numFmtId="0" fontId="91" fillId="0" borderId="26" xfId="0" applyNumberFormat="1" applyFont="1" applyFill="1" applyBorder="1" applyAlignment="1" applyProtection="1">
      <alignment horizontal="left" vertical="center" shrinkToFit="1"/>
      <protection locked="0"/>
    </xf>
    <xf numFmtId="2" fontId="32" fillId="12" borderId="140" xfId="0" applyNumberFormat="1" applyFont="1" applyFill="1" applyBorder="1" applyAlignment="1" applyProtection="1">
      <alignment horizontal="center" vertical="center"/>
    </xf>
    <xf numFmtId="2" fontId="32" fillId="12" borderId="141" xfId="0" applyNumberFormat="1" applyFont="1" applyFill="1" applyBorder="1" applyAlignment="1" applyProtection="1">
      <alignment horizontal="center" vertical="center"/>
    </xf>
    <xf numFmtId="0" fontId="0" fillId="8" borderId="56" xfId="0" applyFont="1" applyFill="1" applyBorder="1" applyAlignment="1" applyProtection="1">
      <alignment horizontal="center" vertical="center" wrapText="1"/>
    </xf>
    <xf numFmtId="0" fontId="0" fillId="8" borderId="37" xfId="0" applyFont="1" applyFill="1" applyBorder="1" applyAlignment="1" applyProtection="1">
      <alignment horizontal="center" vertical="center" wrapText="1"/>
    </xf>
    <xf numFmtId="0" fontId="0" fillId="8" borderId="112" xfId="0" applyFont="1" applyFill="1" applyBorder="1" applyAlignment="1" applyProtection="1">
      <alignment horizontal="center" vertical="center" wrapText="1"/>
    </xf>
    <xf numFmtId="38" fontId="32" fillId="3" borderId="56" xfId="13" applyFont="1" applyFill="1" applyBorder="1" applyAlignment="1" applyProtection="1">
      <alignment vertical="center"/>
    </xf>
    <xf numFmtId="38" fontId="32" fillId="3" borderId="37" xfId="13" applyFont="1" applyFill="1" applyBorder="1" applyAlignment="1" applyProtection="1">
      <alignment vertical="center"/>
    </xf>
    <xf numFmtId="38" fontId="32" fillId="3" borderId="112" xfId="13" applyFont="1" applyFill="1" applyBorder="1" applyAlignment="1" applyProtection="1">
      <alignment vertical="center"/>
    </xf>
    <xf numFmtId="186" fontId="32" fillId="3" borderId="113" xfId="0" applyNumberFormat="1" applyFont="1" applyFill="1" applyBorder="1" applyAlignment="1" applyProtection="1">
      <alignment horizontal="center" vertical="center"/>
    </xf>
    <xf numFmtId="0" fontId="91" fillId="12" borderId="143" xfId="0" applyFont="1" applyFill="1" applyBorder="1" applyAlignment="1" applyProtection="1">
      <alignment horizontal="center" vertical="center"/>
    </xf>
    <xf numFmtId="0" fontId="91" fillId="12" borderId="144" xfId="0" applyFont="1" applyFill="1" applyBorder="1" applyAlignment="1" applyProtection="1">
      <alignment horizontal="center" vertical="center"/>
    </xf>
    <xf numFmtId="186" fontId="32" fillId="12" borderId="144" xfId="0" applyNumberFormat="1" applyFont="1" applyFill="1" applyBorder="1" applyAlignment="1" applyProtection="1">
      <alignment horizontal="center" vertical="center"/>
    </xf>
    <xf numFmtId="2" fontId="32" fillId="3" borderId="113" xfId="0" applyNumberFormat="1" applyFont="1" applyFill="1" applyBorder="1" applyAlignment="1" applyProtection="1">
      <alignment horizontal="center" vertical="center"/>
    </xf>
    <xf numFmtId="2" fontId="32" fillId="12" borderId="144" xfId="0" applyNumberFormat="1" applyFont="1" applyFill="1" applyBorder="1" applyAlignment="1" applyProtection="1">
      <alignment horizontal="center" vertical="center"/>
    </xf>
    <xf numFmtId="2" fontId="32" fillId="12" borderId="145" xfId="0" applyNumberFormat="1" applyFont="1" applyFill="1" applyBorder="1" applyAlignment="1" applyProtection="1">
      <alignment horizontal="center" vertical="center"/>
    </xf>
    <xf numFmtId="0" fontId="91" fillId="0" borderId="22" xfId="0" applyFont="1" applyFill="1" applyBorder="1" applyAlignment="1" applyProtection="1">
      <alignment horizontal="left" vertical="center"/>
    </xf>
    <xf numFmtId="38" fontId="91" fillId="0" borderId="0" xfId="13" applyFont="1" applyFill="1" applyBorder="1" applyAlignment="1" applyProtection="1">
      <alignment horizontal="left" vertical="center"/>
    </xf>
    <xf numFmtId="38" fontId="0" fillId="0" borderId="0" xfId="13" applyFont="1" applyFill="1" applyBorder="1" applyAlignment="1" applyProtection="1">
      <alignment horizontal="left" vertical="center"/>
    </xf>
    <xf numFmtId="38" fontId="0" fillId="0" borderId="12" xfId="13" applyFont="1" applyFill="1" applyBorder="1" applyAlignment="1" applyProtection="1">
      <alignment horizontal="left" vertical="center"/>
    </xf>
    <xf numFmtId="0" fontId="0" fillId="8" borderId="114" xfId="0" applyFont="1" applyFill="1" applyBorder="1" applyAlignment="1" applyProtection="1">
      <alignment horizontal="center" vertical="center"/>
    </xf>
    <xf numFmtId="0" fontId="0" fillId="8" borderId="115" xfId="0" applyFont="1" applyFill="1" applyBorder="1" applyAlignment="1" applyProtection="1">
      <alignment horizontal="center" vertical="center"/>
    </xf>
    <xf numFmtId="0" fontId="0" fillId="8" borderId="116" xfId="0" applyFont="1" applyFill="1" applyBorder="1" applyAlignment="1" applyProtection="1">
      <alignment horizontal="center" vertical="center"/>
    </xf>
    <xf numFmtId="38" fontId="32" fillId="3" borderId="114" xfId="13" applyFont="1" applyFill="1" applyBorder="1" applyAlignment="1" applyProtection="1">
      <alignment horizontal="right" vertical="center"/>
    </xf>
    <xf numFmtId="38" fontId="32" fillId="3" borderId="115" xfId="13" applyFont="1" applyFill="1" applyBorder="1" applyAlignment="1" applyProtection="1">
      <alignment horizontal="right" vertical="center"/>
    </xf>
    <xf numFmtId="38" fontId="32" fillId="3" borderId="116" xfId="13" applyFont="1" applyFill="1" applyBorder="1" applyAlignment="1" applyProtection="1">
      <alignment horizontal="right" vertical="center"/>
    </xf>
    <xf numFmtId="186" fontId="31" fillId="3" borderId="117" xfId="0" applyNumberFormat="1" applyFont="1" applyFill="1" applyBorder="1" applyAlignment="1" applyProtection="1">
      <alignment horizontal="center" vertical="center"/>
    </xf>
    <xf numFmtId="0" fontId="31" fillId="3" borderId="117" xfId="0" applyFont="1" applyFill="1" applyBorder="1" applyAlignment="1" applyProtection="1">
      <alignment horizontal="center" vertical="center"/>
    </xf>
    <xf numFmtId="0" fontId="79" fillId="13" borderId="4" xfId="0" applyFont="1" applyFill="1" applyBorder="1" applyAlignment="1" applyProtection="1">
      <alignment horizontal="center" vertical="center"/>
    </xf>
    <xf numFmtId="0" fontId="79" fillId="13" borderId="10" xfId="0" applyFont="1" applyFill="1" applyBorder="1" applyAlignment="1" applyProtection="1">
      <alignment horizontal="center" vertical="center"/>
    </xf>
    <xf numFmtId="0" fontId="0" fillId="8" borderId="10" xfId="0" applyFont="1"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32" fillId="0" borderId="96" xfId="0" applyFont="1" applyFill="1" applyBorder="1" applyAlignment="1" applyProtection="1">
      <alignment horizontal="center" vertical="center"/>
      <protection locked="0"/>
    </xf>
    <xf numFmtId="38" fontId="32" fillId="0" borderId="96" xfId="13" applyFont="1" applyFill="1" applyBorder="1" applyAlignment="1" applyProtection="1">
      <alignment horizontal="center" vertical="center"/>
      <protection locked="0"/>
    </xf>
    <xf numFmtId="185" fontId="32" fillId="3" borderId="96" xfId="13" applyNumberFormat="1" applyFont="1" applyFill="1" applyBorder="1" applyAlignment="1" applyProtection="1">
      <alignment horizontal="center" vertical="center"/>
    </xf>
    <xf numFmtId="0" fontId="0" fillId="8" borderId="15" xfId="0" applyFont="1" applyFill="1" applyBorder="1" applyAlignment="1" applyProtection="1">
      <alignment vertical="top" textRotation="255" shrinkToFit="1"/>
    </xf>
    <xf numFmtId="0" fontId="0" fillId="8" borderId="12" xfId="0" applyFont="1" applyFill="1" applyBorder="1" applyAlignment="1" applyProtection="1">
      <alignment vertical="top" textRotation="255" shrinkToFit="1"/>
    </xf>
    <xf numFmtId="0" fontId="0" fillId="8" borderId="22" xfId="0" applyFont="1" applyFill="1" applyBorder="1" applyAlignment="1" applyProtection="1">
      <alignment vertical="top" textRotation="255" shrinkToFit="1"/>
    </xf>
    <xf numFmtId="0" fontId="0" fillId="8" borderId="11" xfId="0" applyFont="1" applyFill="1" applyBorder="1" applyAlignment="1" applyProtection="1">
      <alignment vertical="top" textRotation="255" shrinkToFit="1"/>
    </xf>
    <xf numFmtId="0" fontId="0" fillId="8" borderId="7" xfId="0" applyFont="1" applyFill="1" applyBorder="1" applyAlignment="1" applyProtection="1">
      <alignment horizontal="center" vertical="center" wrapText="1"/>
    </xf>
    <xf numFmtId="38" fontId="0" fillId="8" borderId="7" xfId="13" applyFont="1" applyFill="1" applyBorder="1" applyAlignment="1" applyProtection="1">
      <alignment horizontal="center" vertical="center" wrapText="1"/>
    </xf>
    <xf numFmtId="38" fontId="0" fillId="8" borderId="7" xfId="13" applyFont="1" applyFill="1" applyBorder="1" applyAlignment="1" applyProtection="1">
      <alignment horizontal="center" vertical="center"/>
    </xf>
    <xf numFmtId="38" fontId="0" fillId="8" borderId="4" xfId="13" applyFont="1" applyFill="1" applyBorder="1" applyAlignment="1" applyProtection="1">
      <alignment horizontal="center" vertical="center"/>
    </xf>
    <xf numFmtId="0" fontId="91" fillId="0" borderId="113" xfId="0" applyNumberFormat="1" applyFont="1" applyFill="1" applyBorder="1" applyAlignment="1" applyProtection="1">
      <alignment horizontal="left" vertical="center" shrinkToFit="1"/>
      <protection locked="0"/>
    </xf>
    <xf numFmtId="38" fontId="32" fillId="3" borderId="7" xfId="13" applyFont="1" applyFill="1" applyBorder="1" applyAlignment="1" applyProtection="1">
      <alignment horizontal="right" vertical="center" shrinkToFit="1"/>
    </xf>
    <xf numFmtId="0" fontId="91" fillId="0" borderId="24" xfId="0" applyFont="1" applyFill="1" applyBorder="1" applyAlignment="1" applyProtection="1">
      <alignment horizontal="center" vertical="center" shrinkToFit="1"/>
      <protection locked="0"/>
    </xf>
    <xf numFmtId="0" fontId="91" fillId="0" borderId="24" xfId="0" applyFont="1" applyFill="1" applyBorder="1" applyAlignment="1" applyProtection="1">
      <alignment horizontal="left" vertical="center" shrinkToFit="1"/>
      <protection locked="0"/>
    </xf>
    <xf numFmtId="0" fontId="0" fillId="8" borderId="98" xfId="0" applyFont="1" applyFill="1" applyBorder="1" applyAlignment="1" applyProtection="1">
      <alignment horizontal="center" vertical="center" wrapText="1"/>
    </xf>
    <xf numFmtId="0" fontId="0" fillId="8" borderId="99" xfId="0" applyFont="1" applyFill="1" applyBorder="1" applyAlignment="1" applyProtection="1">
      <alignment horizontal="center" vertical="center" wrapText="1"/>
    </xf>
    <xf numFmtId="0" fontId="0" fillId="8" borderId="100" xfId="0" applyFont="1" applyFill="1" applyBorder="1" applyAlignment="1" applyProtection="1">
      <alignment horizontal="center" vertical="center" wrapText="1"/>
    </xf>
    <xf numFmtId="38" fontId="32" fillId="3" borderId="4" xfId="13" applyFont="1" applyFill="1" applyBorder="1" applyAlignment="1" applyProtection="1">
      <alignment horizontal="right" vertical="center" shrinkToFit="1"/>
    </xf>
    <xf numFmtId="38" fontId="32" fillId="3" borderId="118" xfId="13" applyFont="1" applyFill="1" applyBorder="1" applyAlignment="1" applyProtection="1">
      <alignment horizontal="right" vertical="center" shrinkToFit="1"/>
    </xf>
    <xf numFmtId="0" fontId="80" fillId="26" borderId="4" xfId="0" applyFont="1" applyFill="1" applyBorder="1" applyAlignment="1" applyProtection="1">
      <alignment horizontal="center" vertical="center"/>
    </xf>
    <xf numFmtId="0" fontId="80" fillId="26" borderId="10" xfId="0" applyFont="1" applyFill="1" applyBorder="1" applyAlignment="1" applyProtection="1">
      <alignment horizontal="center" vertical="center"/>
    </xf>
    <xf numFmtId="38" fontId="0" fillId="8" borderId="29" xfId="13" applyFont="1" applyFill="1" applyBorder="1" applyAlignment="1" applyProtection="1">
      <alignment horizontal="center" vertical="center"/>
    </xf>
    <xf numFmtId="38" fontId="0" fillId="8" borderId="20" xfId="13" applyFont="1" applyFill="1" applyBorder="1" applyAlignment="1" applyProtection="1">
      <alignment horizontal="center" vertical="center"/>
    </xf>
    <xf numFmtId="38" fontId="0" fillId="8" borderId="9" xfId="13" applyFont="1" applyFill="1" applyBorder="1" applyAlignment="1" applyProtection="1">
      <alignment horizontal="center" vertical="center"/>
    </xf>
    <xf numFmtId="0" fontId="104" fillId="3" borderId="29" xfId="0" applyFont="1" applyFill="1" applyBorder="1" applyAlignment="1" applyProtection="1">
      <alignment horizontal="center" vertical="center" wrapText="1"/>
    </xf>
    <xf numFmtId="0" fontId="104" fillId="3" borderId="20" xfId="0" applyFont="1" applyFill="1" applyBorder="1" applyAlignment="1" applyProtection="1">
      <alignment horizontal="center" vertical="center" wrapText="1"/>
    </xf>
    <xf numFmtId="0" fontId="104" fillId="3" borderId="9" xfId="0" applyFont="1" applyFill="1" applyBorder="1" applyAlignment="1" applyProtection="1">
      <alignment horizontal="center" vertical="center" wrapText="1"/>
    </xf>
    <xf numFmtId="0" fontId="80" fillId="7" borderId="18" xfId="0" applyFont="1" applyFill="1" applyBorder="1" applyAlignment="1" applyProtection="1">
      <alignment horizontal="center" vertical="center" wrapText="1"/>
    </xf>
    <xf numFmtId="0" fontId="80" fillId="7" borderId="6" xfId="0" applyFont="1" applyFill="1" applyBorder="1" applyAlignment="1" applyProtection="1">
      <alignment horizontal="center" vertical="center"/>
    </xf>
    <xf numFmtId="0" fontId="80" fillId="7" borderId="22" xfId="0" applyFont="1" applyFill="1" applyBorder="1" applyAlignment="1" applyProtection="1">
      <alignment horizontal="center" vertical="center"/>
    </xf>
    <xf numFmtId="0" fontId="80" fillId="7" borderId="11" xfId="0" applyFont="1" applyFill="1" applyBorder="1" applyAlignment="1" applyProtection="1">
      <alignment horizontal="center" vertical="center"/>
    </xf>
    <xf numFmtId="0" fontId="80" fillId="15" borderId="18" xfId="0" applyFont="1" applyFill="1" applyBorder="1" applyAlignment="1" applyProtection="1">
      <alignment horizontal="center" vertical="center"/>
    </xf>
    <xf numFmtId="0" fontId="80" fillId="15" borderId="19" xfId="0" applyFont="1" applyFill="1" applyBorder="1" applyAlignment="1" applyProtection="1">
      <alignment horizontal="center" vertical="center"/>
    </xf>
    <xf numFmtId="0" fontId="80" fillId="15" borderId="22" xfId="0" applyFont="1" applyFill="1" applyBorder="1" applyAlignment="1" applyProtection="1">
      <alignment horizontal="center" vertical="center"/>
    </xf>
    <xf numFmtId="0" fontId="80" fillId="15" borderId="36" xfId="0" applyFont="1" applyFill="1" applyBorder="1" applyAlignment="1" applyProtection="1">
      <alignment horizontal="center" vertical="center"/>
    </xf>
    <xf numFmtId="38" fontId="0" fillId="0" borderId="36" xfId="13" applyFont="1" applyFill="1" applyBorder="1" applyAlignment="1" applyProtection="1">
      <alignment horizontal="center" vertical="center"/>
    </xf>
    <xf numFmtId="0" fontId="80" fillId="15" borderId="15" xfId="0" applyFont="1" applyFill="1" applyBorder="1" applyAlignment="1" applyProtection="1">
      <alignment horizontal="center" vertical="center"/>
    </xf>
    <xf numFmtId="0" fontId="80" fillId="15" borderId="0" xfId="0" applyFont="1" applyFill="1" applyBorder="1" applyAlignment="1" applyProtection="1">
      <alignment horizontal="center" vertical="center"/>
    </xf>
    <xf numFmtId="0" fontId="80" fillId="15" borderId="4" xfId="0" applyFont="1" applyFill="1" applyBorder="1" applyAlignment="1" applyProtection="1">
      <alignment horizontal="center" vertical="center"/>
    </xf>
    <xf numFmtId="0" fontId="80" fillId="15" borderId="3" xfId="0" applyFont="1" applyFill="1" applyBorder="1" applyAlignment="1" applyProtection="1">
      <alignment horizontal="center" vertical="center"/>
    </xf>
    <xf numFmtId="0" fontId="80" fillId="15" borderId="10" xfId="0" applyFont="1" applyFill="1" applyBorder="1" applyAlignment="1" applyProtection="1">
      <alignment horizontal="center" vertical="center"/>
    </xf>
    <xf numFmtId="38" fontId="32" fillId="3" borderId="98" xfId="13" applyFont="1" applyFill="1" applyBorder="1" applyAlignment="1" applyProtection="1">
      <alignment horizontal="center" vertical="center" wrapText="1"/>
    </xf>
    <xf numFmtId="38" fontId="32" fillId="3" borderId="99" xfId="13" applyFont="1" applyFill="1" applyBorder="1" applyAlignment="1" applyProtection="1">
      <alignment horizontal="center" vertical="center" wrapText="1"/>
    </xf>
    <xf numFmtId="38" fontId="32" fillId="3" borderId="98" xfId="13" applyFont="1" applyFill="1" applyBorder="1" applyAlignment="1" applyProtection="1">
      <alignment horizontal="center" vertical="center"/>
    </xf>
    <xf numFmtId="38" fontId="32" fillId="3" borderId="99" xfId="13" applyFont="1" applyFill="1" applyBorder="1" applyAlignment="1" applyProtection="1">
      <alignment horizontal="center" vertical="center"/>
    </xf>
    <xf numFmtId="38" fontId="0" fillId="8" borderId="98" xfId="13" applyFont="1" applyFill="1" applyBorder="1" applyAlignment="1" applyProtection="1">
      <alignment horizontal="center" vertical="center" shrinkToFit="1"/>
    </xf>
    <xf numFmtId="38" fontId="0" fillId="8" borderId="99" xfId="13" applyFont="1" applyFill="1" applyBorder="1" applyAlignment="1" applyProtection="1">
      <alignment horizontal="center" vertical="center" shrinkToFit="1"/>
    </xf>
    <xf numFmtId="38" fontId="0" fillId="8" borderId="101" xfId="13" applyFont="1" applyFill="1" applyBorder="1" applyAlignment="1" applyProtection="1">
      <alignment horizontal="center" vertical="center" shrinkToFit="1"/>
    </xf>
    <xf numFmtId="181" fontId="32" fillId="3" borderId="99" xfId="0" applyNumberFormat="1" applyFont="1" applyFill="1" applyBorder="1" applyAlignment="1" applyProtection="1">
      <alignment horizontal="center" vertical="center" wrapText="1"/>
    </xf>
    <xf numFmtId="181" fontId="32" fillId="3" borderId="100" xfId="0" applyNumberFormat="1" applyFont="1" applyFill="1" applyBorder="1" applyAlignment="1" applyProtection="1">
      <alignment horizontal="center" vertical="center" wrapText="1"/>
    </xf>
    <xf numFmtId="0" fontId="0" fillId="8" borderId="101" xfId="0" applyFont="1" applyFill="1" applyBorder="1" applyAlignment="1" applyProtection="1">
      <alignment horizontal="center" vertical="center" wrapText="1"/>
    </xf>
    <xf numFmtId="181" fontId="32" fillId="3" borderId="119" xfId="0" applyNumberFormat="1" applyFont="1" applyFill="1" applyBorder="1" applyAlignment="1" applyProtection="1">
      <alignment horizontal="center" vertical="center" wrapText="1"/>
    </xf>
    <xf numFmtId="181" fontId="32" fillId="3" borderId="98" xfId="0" applyNumberFormat="1" applyFont="1" applyFill="1" applyBorder="1" applyAlignment="1" applyProtection="1">
      <alignment horizontal="center" vertical="center" wrapText="1"/>
    </xf>
    <xf numFmtId="0" fontId="79" fillId="7" borderId="18" xfId="0" applyFont="1" applyFill="1" applyBorder="1" applyAlignment="1" applyProtection="1">
      <alignment horizontal="center" vertical="center" wrapText="1"/>
    </xf>
    <xf numFmtId="0" fontId="80" fillId="15" borderId="6" xfId="0" applyFont="1" applyFill="1" applyBorder="1" applyAlignment="1" applyProtection="1">
      <alignment horizontal="center" vertical="center"/>
    </xf>
    <xf numFmtId="0" fontId="80" fillId="15" borderId="12" xfId="0" applyFont="1" applyFill="1" applyBorder="1" applyAlignment="1" applyProtection="1">
      <alignment horizontal="center" vertical="center"/>
    </xf>
    <xf numFmtId="0" fontId="80" fillId="15" borderId="11" xfId="0" applyFont="1" applyFill="1" applyBorder="1" applyAlignment="1" applyProtection="1">
      <alignment horizontal="center" vertical="center"/>
    </xf>
    <xf numFmtId="0" fontId="0" fillId="0" borderId="36" xfId="0" applyFont="1" applyFill="1" applyBorder="1" applyAlignment="1" applyProtection="1">
      <alignment horizontal="right" vertical="center" wrapText="1"/>
    </xf>
    <xf numFmtId="0" fontId="0" fillId="0" borderId="36" xfId="0" applyFont="1" applyFill="1" applyBorder="1" applyAlignment="1" applyProtection="1">
      <alignment horizontal="center" vertical="center" wrapText="1"/>
    </xf>
    <xf numFmtId="0" fontId="91" fillId="0" borderId="18" xfId="0" applyFont="1" applyFill="1" applyBorder="1" applyAlignment="1" applyProtection="1">
      <alignment horizontal="left" vertical="center" shrinkToFit="1"/>
      <protection locked="0"/>
    </xf>
    <xf numFmtId="0" fontId="43" fillId="0" borderId="28" xfId="0" applyFont="1" applyFill="1" applyBorder="1" applyAlignment="1" applyProtection="1">
      <alignment horizontal="left" vertical="center" shrinkToFit="1"/>
      <protection locked="0"/>
    </xf>
    <xf numFmtId="0" fontId="43" fillId="0" borderId="104" xfId="0" applyFont="1" applyFill="1" applyBorder="1" applyAlignment="1" applyProtection="1">
      <alignment horizontal="left" vertical="center" shrinkToFit="1"/>
      <protection locked="0"/>
    </xf>
    <xf numFmtId="0" fontId="43" fillId="0" borderId="103" xfId="0" applyFont="1" applyFill="1" applyBorder="1" applyAlignment="1" applyProtection="1">
      <alignment horizontal="left" vertical="center" shrinkToFit="1"/>
      <protection locked="0"/>
    </xf>
    <xf numFmtId="0" fontId="79" fillId="15" borderId="6" xfId="0" applyFont="1" applyFill="1" applyBorder="1" applyAlignment="1" applyProtection="1">
      <alignment horizontal="center" vertical="center" wrapText="1"/>
    </xf>
    <xf numFmtId="0" fontId="79" fillId="7" borderId="6" xfId="0" applyFont="1" applyFill="1" applyBorder="1" applyAlignment="1" applyProtection="1">
      <alignment horizontal="center" vertical="center" wrapText="1"/>
    </xf>
    <xf numFmtId="38" fontId="91" fillId="0" borderId="59" xfId="13" applyFont="1" applyFill="1" applyBorder="1" applyAlignment="1" applyProtection="1">
      <alignment horizontal="left" vertical="center" shrinkToFit="1"/>
      <protection locked="0"/>
    </xf>
    <xf numFmtId="38" fontId="91" fillId="0" borderId="102" xfId="13" applyFont="1" applyFill="1" applyBorder="1" applyAlignment="1" applyProtection="1">
      <alignment horizontal="left" vertical="center" shrinkToFit="1"/>
      <protection locked="0"/>
    </xf>
    <xf numFmtId="0" fontId="43" fillId="0" borderId="19" xfId="0" applyFont="1" applyFill="1" applyBorder="1" applyAlignment="1" applyProtection="1">
      <alignment horizontal="left" vertical="center" shrinkToFit="1"/>
      <protection locked="0"/>
    </xf>
    <xf numFmtId="0" fontId="43" fillId="0" borderId="6" xfId="0" applyFont="1" applyFill="1" applyBorder="1" applyAlignment="1" applyProtection="1">
      <alignment horizontal="left" vertical="center" shrinkToFit="1"/>
      <protection locked="0"/>
    </xf>
    <xf numFmtId="0" fontId="32" fillId="0" borderId="88" xfId="0" applyFont="1" applyFill="1" applyBorder="1" applyAlignment="1" applyProtection="1">
      <alignment horizontal="right" vertical="center" wrapText="1"/>
      <protection locked="0"/>
    </xf>
    <xf numFmtId="0" fontId="32" fillId="0" borderId="20" xfId="0" applyFont="1" applyFill="1" applyBorder="1" applyAlignment="1" applyProtection="1">
      <alignment horizontal="right" vertical="center" wrapText="1"/>
      <protection locked="0"/>
    </xf>
    <xf numFmtId="0" fontId="91" fillId="0" borderId="37" xfId="0" applyFont="1" applyFill="1" applyBorder="1" applyAlignment="1" applyProtection="1">
      <alignment horizontal="left" vertical="center" shrinkToFit="1"/>
      <protection locked="0"/>
    </xf>
    <xf numFmtId="0" fontId="91" fillId="0" borderId="56" xfId="0" applyFont="1" applyFill="1" applyBorder="1" applyAlignment="1" applyProtection="1">
      <alignment horizontal="left" vertical="center" shrinkToFit="1"/>
      <protection locked="0"/>
    </xf>
    <xf numFmtId="38" fontId="0" fillId="8" borderId="29" xfId="13" applyFont="1" applyFill="1" applyBorder="1" applyAlignment="1" applyProtection="1">
      <alignment horizontal="center" vertical="center" wrapText="1"/>
    </xf>
    <xf numFmtId="38" fontId="0" fillId="8" borderId="20" xfId="13" applyFont="1" applyFill="1" applyBorder="1" applyAlignment="1" applyProtection="1">
      <alignment horizontal="center" vertical="center" wrapText="1"/>
    </xf>
    <xf numFmtId="38" fontId="32" fillId="0" borderId="88" xfId="13" applyFont="1" applyFill="1" applyBorder="1" applyAlignment="1" applyProtection="1">
      <alignment horizontal="right" vertical="center" wrapText="1"/>
      <protection locked="0"/>
    </xf>
    <xf numFmtId="38" fontId="32" fillId="0" borderId="20" xfId="13" applyFont="1" applyFill="1" applyBorder="1" applyAlignment="1" applyProtection="1">
      <alignment horizontal="right" vertical="center" wrapText="1"/>
      <protection locked="0"/>
    </xf>
    <xf numFmtId="38" fontId="0" fillId="8" borderId="89" xfId="13" applyFont="1" applyFill="1" applyBorder="1" applyAlignment="1" applyProtection="1">
      <alignment horizontal="center" vertical="center"/>
    </xf>
    <xf numFmtId="38" fontId="32" fillId="0" borderId="20" xfId="13" applyFont="1" applyFill="1" applyBorder="1" applyAlignment="1" applyProtection="1">
      <alignment horizontal="right" vertical="center"/>
      <protection locked="0"/>
    </xf>
    <xf numFmtId="38" fontId="91" fillId="0" borderId="104" xfId="13" applyFont="1" applyFill="1" applyBorder="1" applyAlignment="1" applyProtection="1">
      <alignment horizontal="left" vertical="center" shrinkToFit="1"/>
      <protection locked="0"/>
    </xf>
    <xf numFmtId="38" fontId="91" fillId="0" borderId="103" xfId="13" applyFont="1" applyFill="1" applyBorder="1" applyAlignment="1" applyProtection="1">
      <alignment horizontal="left" vertical="center" shrinkToFit="1"/>
      <protection locked="0"/>
    </xf>
    <xf numFmtId="0" fontId="43" fillId="0" borderId="108" xfId="0" applyFont="1" applyFill="1" applyBorder="1" applyAlignment="1" applyProtection="1">
      <alignment horizontal="left" vertical="center" shrinkToFit="1"/>
      <protection locked="0"/>
    </xf>
    <xf numFmtId="0" fontId="43" fillId="0" borderId="109" xfId="0" applyFont="1" applyFill="1" applyBorder="1" applyAlignment="1" applyProtection="1">
      <alignment horizontal="left" vertical="center" shrinkToFit="1"/>
      <protection locked="0"/>
    </xf>
    <xf numFmtId="0" fontId="91" fillId="8" borderId="59" xfId="0" applyFont="1" applyFill="1" applyBorder="1" applyAlignment="1" applyProtection="1">
      <alignment horizontal="center" vertical="center" shrinkToFit="1"/>
    </xf>
    <xf numFmtId="0" fontId="91" fillId="0" borderId="121" xfId="0" applyFont="1" applyFill="1" applyBorder="1" applyAlignment="1" applyProtection="1">
      <alignment horizontal="right" vertical="center" shrinkToFit="1"/>
      <protection locked="0"/>
    </xf>
    <xf numFmtId="0" fontId="91" fillId="0" borderId="59" xfId="0" applyFont="1" applyFill="1" applyBorder="1" applyAlignment="1" applyProtection="1">
      <alignment horizontal="right" vertical="center" shrinkToFit="1"/>
      <protection locked="0"/>
    </xf>
    <xf numFmtId="0" fontId="91" fillId="8" borderId="29" xfId="0" applyFont="1" applyFill="1" applyBorder="1" applyAlignment="1" applyProtection="1">
      <alignment horizontal="center" vertical="center" shrinkToFit="1"/>
    </xf>
    <xf numFmtId="0" fontId="91" fillId="8" borderId="20" xfId="0" applyFont="1" applyFill="1" applyBorder="1" applyAlignment="1" applyProtection="1">
      <alignment horizontal="center" vertical="center" shrinkToFit="1"/>
    </xf>
    <xf numFmtId="0" fontId="91" fillId="0" borderId="20" xfId="0" applyFont="1" applyFill="1" applyBorder="1" applyAlignment="1" applyProtection="1">
      <alignment horizontal="right" vertical="center" shrinkToFit="1"/>
      <protection locked="0"/>
    </xf>
    <xf numFmtId="0" fontId="91" fillId="0" borderId="7" xfId="0" applyFont="1" applyFill="1" applyBorder="1" applyAlignment="1" applyProtection="1">
      <alignment horizontal="center" vertical="center" shrinkToFit="1"/>
      <protection locked="0"/>
    </xf>
    <xf numFmtId="0" fontId="91" fillId="8" borderId="20" xfId="0" applyFont="1" applyFill="1" applyBorder="1" applyAlignment="1" applyProtection="1">
      <alignment horizontal="left" vertical="center" shrinkToFit="1"/>
    </xf>
    <xf numFmtId="0" fontId="91" fillId="8" borderId="9" xfId="0" applyFont="1" applyFill="1" applyBorder="1" applyAlignment="1" applyProtection="1">
      <alignment horizontal="left" vertical="center" shrinkToFit="1"/>
    </xf>
    <xf numFmtId="0" fontId="91" fillId="0" borderId="12" xfId="0" applyFont="1" applyFill="1" applyBorder="1" applyAlignment="1" applyProtection="1">
      <alignment horizontal="left" vertical="center" shrinkToFit="1"/>
      <protection locked="0"/>
    </xf>
    <xf numFmtId="0" fontId="91" fillId="0" borderId="3" xfId="0" applyFont="1" applyFill="1" applyBorder="1" applyAlignment="1" applyProtection="1">
      <alignment horizontal="left" vertical="center" shrinkToFit="1"/>
      <protection locked="0"/>
    </xf>
    <xf numFmtId="0" fontId="91" fillId="8" borderId="89" xfId="0" applyFont="1" applyFill="1" applyBorder="1" applyAlignment="1" applyProtection="1">
      <alignment horizontal="center" vertical="center" shrinkToFit="1"/>
    </xf>
    <xf numFmtId="0" fontId="91" fillId="0" borderId="93" xfId="0" applyFont="1" applyFill="1" applyBorder="1" applyAlignment="1" applyProtection="1">
      <alignment horizontal="right" vertical="center" shrinkToFit="1"/>
      <protection locked="0"/>
    </xf>
    <xf numFmtId="0" fontId="91" fillId="8" borderId="9" xfId="0" applyFont="1" applyFill="1" applyBorder="1" applyAlignment="1" applyProtection="1">
      <alignment horizontal="center" vertical="center" shrinkToFit="1"/>
    </xf>
    <xf numFmtId="0" fontId="91" fillId="0" borderId="15" xfId="0" applyFont="1" applyFill="1" applyBorder="1" applyAlignment="1" applyProtection="1">
      <alignment horizontal="left" vertical="center" wrapText="1"/>
    </xf>
    <xf numFmtId="0" fontId="91" fillId="0" borderId="0" xfId="0" applyFont="1" applyFill="1" applyBorder="1" applyAlignment="1" applyProtection="1">
      <alignment horizontal="left" vertical="center"/>
    </xf>
    <xf numFmtId="0" fontId="91" fillId="0" borderId="12" xfId="0" applyFont="1" applyFill="1" applyBorder="1" applyAlignment="1" applyProtection="1">
      <alignment horizontal="left" vertical="center"/>
    </xf>
    <xf numFmtId="0" fontId="91" fillId="3" borderId="106" xfId="0" applyFont="1" applyFill="1" applyBorder="1" applyAlignment="1" applyProtection="1">
      <alignment horizontal="left" vertical="center" shrinkToFit="1"/>
      <protection locked="0"/>
    </xf>
    <xf numFmtId="0" fontId="91" fillId="3" borderId="24" xfId="0" applyFont="1" applyFill="1" applyBorder="1" applyAlignment="1" applyProtection="1">
      <alignment horizontal="left" vertical="center" shrinkToFit="1"/>
      <protection locked="0"/>
    </xf>
    <xf numFmtId="0" fontId="91" fillId="3" borderId="25" xfId="0" applyFont="1" applyFill="1" applyBorder="1" applyAlignment="1" applyProtection="1">
      <alignment horizontal="left" vertical="center" shrinkToFit="1"/>
      <protection locked="0"/>
    </xf>
    <xf numFmtId="0" fontId="91" fillId="3" borderId="6" xfId="0" applyFont="1" applyFill="1" applyBorder="1" applyAlignment="1" applyProtection="1">
      <alignment horizontal="left" vertical="center" shrinkToFit="1"/>
      <protection locked="0"/>
    </xf>
    <xf numFmtId="0" fontId="91" fillId="3" borderId="4" xfId="0" applyFont="1" applyFill="1" applyBorder="1" applyAlignment="1" applyProtection="1">
      <alignment horizontal="left" vertical="center" shrinkToFit="1"/>
      <protection locked="0"/>
    </xf>
    <xf numFmtId="0" fontId="91" fillId="3" borderId="27" xfId="0" applyFont="1" applyFill="1" applyBorder="1" applyAlignment="1" applyProtection="1">
      <alignment horizontal="left" vertical="center" shrinkToFit="1"/>
      <protection locked="0"/>
    </xf>
    <xf numFmtId="38" fontId="91" fillId="0" borderId="115" xfId="13" applyFont="1" applyFill="1" applyBorder="1" applyAlignment="1" applyProtection="1">
      <alignment horizontal="left" vertical="center" shrinkToFit="1"/>
      <protection locked="0"/>
    </xf>
    <xf numFmtId="38" fontId="91" fillId="0" borderId="116" xfId="13" applyFont="1" applyFill="1" applyBorder="1" applyAlignment="1" applyProtection="1">
      <alignment horizontal="left" vertical="center" shrinkToFit="1"/>
      <protection locked="0"/>
    </xf>
    <xf numFmtId="0" fontId="91" fillId="0" borderId="115" xfId="0" applyFont="1" applyFill="1" applyBorder="1" applyAlignment="1" applyProtection="1">
      <alignment horizontal="left" vertical="center" shrinkToFit="1"/>
      <protection locked="0"/>
    </xf>
    <xf numFmtId="0" fontId="91" fillId="0" borderId="116" xfId="0" applyFont="1" applyFill="1" applyBorder="1" applyAlignment="1" applyProtection="1">
      <alignment horizontal="left" vertical="center" shrinkToFit="1"/>
      <protection locked="0"/>
    </xf>
    <xf numFmtId="0" fontId="91" fillId="0" borderId="60" xfId="0" applyFont="1" applyFill="1" applyBorder="1" applyAlignment="1" applyProtection="1">
      <alignment horizontal="left" vertical="center" shrinkToFit="1"/>
      <protection locked="0"/>
    </xf>
    <xf numFmtId="0" fontId="91" fillId="0" borderId="108" xfId="0" applyFont="1" applyFill="1" applyBorder="1" applyAlignment="1" applyProtection="1">
      <alignment horizontal="left" vertical="center" shrinkToFit="1"/>
      <protection locked="0"/>
    </xf>
    <xf numFmtId="0" fontId="91" fillId="0" borderId="109" xfId="0" applyFont="1" applyFill="1" applyBorder="1" applyAlignment="1" applyProtection="1">
      <alignment horizontal="left" vertical="center" shrinkToFit="1"/>
      <protection locked="0"/>
    </xf>
    <xf numFmtId="0" fontId="91" fillId="8" borderId="59" xfId="0" applyFont="1" applyFill="1" applyBorder="1" applyAlignment="1" applyProtection="1">
      <alignment horizontal="left" vertical="center" shrinkToFit="1"/>
    </xf>
    <xf numFmtId="0" fontId="91" fillId="8" borderId="102" xfId="0" applyFont="1" applyFill="1" applyBorder="1" applyAlignment="1" applyProtection="1">
      <alignment horizontal="left" vertical="center" shrinkToFit="1"/>
    </xf>
    <xf numFmtId="0" fontId="0" fillId="8" borderId="20" xfId="0" applyFont="1" applyFill="1" applyBorder="1" applyAlignment="1" applyProtection="1">
      <alignment horizontal="left" vertical="center"/>
    </xf>
    <xf numFmtId="38" fontId="91" fillId="0" borderId="29" xfId="13" applyFont="1" applyFill="1" applyBorder="1" applyAlignment="1" applyProtection="1">
      <alignment horizontal="center" vertical="center"/>
      <protection locked="0"/>
    </xf>
    <xf numFmtId="38" fontId="91" fillId="0" borderId="9" xfId="13" applyFont="1" applyFill="1" applyBorder="1" applyAlignment="1" applyProtection="1">
      <alignment horizontal="center" vertical="center"/>
      <protection locked="0"/>
    </xf>
    <xf numFmtId="38" fontId="91" fillId="3" borderId="20" xfId="13" applyFont="1" applyFill="1" applyBorder="1" applyAlignment="1" applyProtection="1">
      <alignment horizontal="left" vertical="center" shrinkToFit="1"/>
      <protection locked="0"/>
    </xf>
    <xf numFmtId="38" fontId="91" fillId="3" borderId="9" xfId="13" applyFont="1" applyFill="1" applyBorder="1" applyAlignment="1" applyProtection="1">
      <alignment horizontal="left" vertical="center" shrinkToFit="1"/>
      <protection locked="0"/>
    </xf>
    <xf numFmtId="0" fontId="91" fillId="8" borderId="30" xfId="0" applyFont="1" applyFill="1" applyBorder="1" applyAlignment="1" applyProtection="1">
      <alignment horizontal="center" vertical="center" shrinkToFit="1"/>
    </xf>
    <xf numFmtId="0" fontId="91" fillId="8" borderId="120" xfId="0" applyFont="1" applyFill="1" applyBorder="1" applyAlignment="1" applyProtection="1">
      <alignment horizontal="center" vertical="center" shrinkToFit="1"/>
    </xf>
    <xf numFmtId="49" fontId="0" fillId="8" borderId="6" xfId="0" applyNumberFormat="1" applyFont="1" applyFill="1" applyBorder="1" applyAlignment="1" applyProtection="1">
      <alignment horizontal="center" vertical="center" shrinkToFit="1"/>
    </xf>
    <xf numFmtId="49" fontId="0" fillId="8" borderId="12" xfId="0" applyNumberFormat="1" applyFont="1" applyFill="1" applyBorder="1" applyAlignment="1" applyProtection="1">
      <alignment horizontal="center" vertical="center" shrinkToFit="1"/>
    </xf>
    <xf numFmtId="49" fontId="0" fillId="8" borderId="11" xfId="0" applyNumberFormat="1" applyFont="1" applyFill="1" applyBorder="1" applyAlignment="1" applyProtection="1">
      <alignment horizontal="center" vertical="center" shrinkToFit="1"/>
    </xf>
    <xf numFmtId="0" fontId="0" fillId="8" borderId="18" xfId="0" applyFont="1" applyFill="1" applyBorder="1" applyAlignment="1" applyProtection="1">
      <alignment horizontal="center" vertical="center" wrapText="1" shrinkToFit="1"/>
    </xf>
    <xf numFmtId="0" fontId="0" fillId="8" borderId="15" xfId="0" applyFont="1" applyFill="1" applyBorder="1" applyAlignment="1" applyProtection="1">
      <alignment horizontal="center" vertical="center" wrapText="1" shrinkToFit="1"/>
    </xf>
    <xf numFmtId="0" fontId="0" fillId="8" borderId="22" xfId="0" applyFont="1" applyFill="1" applyBorder="1" applyAlignment="1" applyProtection="1">
      <alignment horizontal="center" vertical="center" wrapText="1" shrinkToFit="1"/>
    </xf>
    <xf numFmtId="0" fontId="91" fillId="8" borderId="201" xfId="0" applyFont="1" applyFill="1" applyBorder="1" applyAlignment="1" applyProtection="1">
      <alignment horizontal="left" vertical="center" shrinkToFit="1"/>
    </xf>
    <xf numFmtId="0" fontId="91" fillId="8" borderId="27" xfId="0" applyFont="1" applyFill="1" applyBorder="1" applyAlignment="1" applyProtection="1">
      <alignment horizontal="left" vertical="center" shrinkToFit="1"/>
    </xf>
    <xf numFmtId="0" fontId="0" fillId="8" borderId="20" xfId="0" applyFont="1" applyFill="1" applyBorder="1" applyAlignment="1" applyProtection="1">
      <alignment horizontal="left" vertical="center" wrapText="1"/>
    </xf>
    <xf numFmtId="0" fontId="91" fillId="3" borderId="20" xfId="0" applyFont="1" applyFill="1" applyBorder="1" applyAlignment="1" applyProtection="1">
      <alignment horizontal="left" vertical="center" shrinkToFit="1"/>
      <protection locked="0"/>
    </xf>
    <xf numFmtId="0" fontId="91" fillId="3" borderId="9" xfId="0" applyFont="1" applyFill="1" applyBorder="1" applyAlignment="1" applyProtection="1">
      <alignment horizontal="left" vertical="center" shrinkToFit="1"/>
      <protection locked="0"/>
    </xf>
    <xf numFmtId="0" fontId="91" fillId="0" borderId="20" xfId="0" applyFont="1" applyFill="1" applyBorder="1" applyAlignment="1" applyProtection="1">
      <alignment horizontal="center" vertical="center" shrinkToFit="1"/>
    </xf>
    <xf numFmtId="0" fontId="0" fillId="8" borderId="89" xfId="0" applyFont="1" applyFill="1" applyBorder="1" applyAlignment="1" applyProtection="1">
      <alignment horizontal="center" vertical="center" shrinkToFit="1"/>
    </xf>
    <xf numFmtId="0" fontId="0" fillId="8" borderId="88" xfId="0" applyFont="1" applyFill="1" applyBorder="1" applyAlignment="1" applyProtection="1">
      <alignment horizontal="center" vertical="center" shrinkToFit="1"/>
    </xf>
    <xf numFmtId="38" fontId="0" fillId="8" borderId="20" xfId="13" applyFont="1" applyFill="1" applyBorder="1" applyAlignment="1" applyProtection="1">
      <alignment horizontal="left" vertical="center" wrapText="1"/>
    </xf>
    <xf numFmtId="38" fontId="91" fillId="3" borderId="29" xfId="13" applyFont="1" applyFill="1" applyBorder="1" applyAlignment="1" applyProtection="1">
      <alignment horizontal="left" vertical="center" shrinkToFit="1"/>
      <protection locked="0"/>
    </xf>
    <xf numFmtId="0" fontId="15" fillId="0" borderId="0" xfId="0" applyFont="1" applyAlignment="1" applyProtection="1">
      <alignment horizontal="left" vertical="center" wrapText="1"/>
    </xf>
    <xf numFmtId="0" fontId="105" fillId="2" borderId="36" xfId="0" applyFont="1" applyFill="1" applyBorder="1" applyAlignment="1" applyProtection="1">
      <alignment vertical="center" wrapText="1"/>
    </xf>
    <xf numFmtId="0" fontId="68" fillId="2" borderId="29" xfId="0" applyFont="1" applyFill="1" applyBorder="1" applyAlignment="1" applyProtection="1">
      <alignment horizontal="left" vertical="center"/>
    </xf>
    <xf numFmtId="0" fontId="68" fillId="2" borderId="20" xfId="0" applyFont="1" applyFill="1" applyBorder="1" applyAlignment="1" applyProtection="1">
      <alignment horizontal="left" vertical="center"/>
    </xf>
    <xf numFmtId="0" fontId="68" fillId="2" borderId="9" xfId="0" applyFont="1" applyFill="1" applyBorder="1" applyAlignment="1" applyProtection="1">
      <alignment horizontal="left" vertical="center"/>
    </xf>
    <xf numFmtId="0" fontId="25" fillId="8" borderId="7" xfId="0" applyFont="1" applyFill="1" applyBorder="1" applyAlignment="1" applyProtection="1">
      <alignment horizontal="center" vertical="center"/>
    </xf>
    <xf numFmtId="0" fontId="91" fillId="27" borderId="7" xfId="0" applyFont="1" applyFill="1" applyBorder="1" applyAlignment="1" applyProtection="1">
      <alignment horizontal="center" vertical="center"/>
    </xf>
    <xf numFmtId="0" fontId="91" fillId="27" borderId="29" xfId="0" applyFont="1" applyFill="1" applyBorder="1" applyAlignment="1" applyProtection="1">
      <alignment horizontal="center" vertical="center"/>
    </xf>
    <xf numFmtId="0" fontId="91" fillId="27" borderId="20" xfId="0" applyFont="1" applyFill="1" applyBorder="1" applyAlignment="1" applyProtection="1">
      <alignment horizontal="center" vertical="center"/>
    </xf>
    <xf numFmtId="0" fontId="91" fillId="27" borderId="9" xfId="0" applyFont="1" applyFill="1" applyBorder="1" applyAlignment="1" applyProtection="1">
      <alignment horizontal="center" vertical="center"/>
    </xf>
    <xf numFmtId="49" fontId="25" fillId="8" borderId="18" xfId="0" applyNumberFormat="1" applyFont="1" applyFill="1" applyBorder="1" applyAlignment="1" applyProtection="1">
      <alignment horizontal="center" vertical="center"/>
    </xf>
    <xf numFmtId="49" fontId="25" fillId="8" borderId="19" xfId="0" applyNumberFormat="1" applyFont="1" applyFill="1" applyBorder="1" applyAlignment="1" applyProtection="1">
      <alignment horizontal="center" vertical="center"/>
    </xf>
    <xf numFmtId="49" fontId="25" fillId="8" borderId="15" xfId="0" applyNumberFormat="1" applyFont="1" applyFill="1" applyBorder="1" applyAlignment="1" applyProtection="1">
      <alignment horizontal="center" vertical="center"/>
    </xf>
    <xf numFmtId="49" fontId="25" fillId="8" borderId="0" xfId="0" applyNumberFormat="1" applyFont="1" applyFill="1" applyBorder="1" applyAlignment="1" applyProtection="1">
      <alignment horizontal="center" vertical="center"/>
    </xf>
    <xf numFmtId="49" fontId="25" fillId="8" borderId="22" xfId="0" applyNumberFormat="1" applyFont="1" applyFill="1" applyBorder="1" applyAlignment="1" applyProtection="1">
      <alignment horizontal="center" vertical="center"/>
    </xf>
    <xf numFmtId="49" fontId="25" fillId="8" borderId="36" xfId="0" applyNumberFormat="1" applyFont="1" applyFill="1" applyBorder="1" applyAlignment="1" applyProtection="1">
      <alignment horizontal="center" vertical="center"/>
    </xf>
    <xf numFmtId="0" fontId="25" fillId="8" borderId="19" xfId="0" applyFont="1" applyFill="1" applyBorder="1" applyAlignment="1" applyProtection="1">
      <alignment horizontal="center" vertical="center" wrapText="1"/>
    </xf>
    <xf numFmtId="0" fontId="25" fillId="8" borderId="6" xfId="0" applyFont="1" applyFill="1" applyBorder="1" applyAlignment="1" applyProtection="1">
      <alignment horizontal="center" vertical="center" wrapText="1"/>
    </xf>
    <xf numFmtId="0" fontId="25" fillId="8" borderId="0" xfId="0" applyFont="1" applyFill="1" applyBorder="1" applyAlignment="1" applyProtection="1">
      <alignment horizontal="center" vertical="center" wrapText="1"/>
    </xf>
    <xf numFmtId="0" fontId="25" fillId="8" borderId="12" xfId="0" applyFont="1" applyFill="1" applyBorder="1" applyAlignment="1" applyProtection="1">
      <alignment horizontal="center" vertical="center" wrapText="1"/>
    </xf>
    <xf numFmtId="0" fontId="25" fillId="8" borderId="36" xfId="0" applyFont="1" applyFill="1" applyBorder="1" applyAlignment="1" applyProtection="1">
      <alignment horizontal="center" vertical="center" wrapText="1"/>
    </xf>
    <xf numFmtId="0" fontId="25" fillId="8" borderId="11" xfId="0" applyFont="1" applyFill="1" applyBorder="1" applyAlignment="1" applyProtection="1">
      <alignment horizontal="center" vertical="center" wrapText="1"/>
    </xf>
    <xf numFmtId="0" fontId="25" fillId="8" borderId="18" xfId="0" applyFont="1" applyFill="1" applyBorder="1" applyAlignment="1" applyProtection="1">
      <alignment horizontal="center" vertical="center"/>
    </xf>
    <xf numFmtId="0" fontId="25" fillId="8" borderId="19" xfId="0" applyFont="1" applyFill="1" applyBorder="1" applyAlignment="1" applyProtection="1">
      <alignment horizontal="center" vertical="center"/>
    </xf>
    <xf numFmtId="0" fontId="25" fillId="8" borderId="6" xfId="0" applyFont="1" applyFill="1" applyBorder="1" applyAlignment="1" applyProtection="1">
      <alignment horizontal="center" vertical="center"/>
    </xf>
    <xf numFmtId="0" fontId="25" fillId="8" borderId="15" xfId="0" applyFont="1" applyFill="1" applyBorder="1" applyAlignment="1" applyProtection="1">
      <alignment horizontal="center" vertical="center"/>
    </xf>
    <xf numFmtId="0" fontId="25" fillId="8" borderId="0" xfId="0" applyFont="1" applyFill="1" applyBorder="1" applyAlignment="1" applyProtection="1">
      <alignment horizontal="center" vertical="center"/>
    </xf>
    <xf numFmtId="0" fontId="25" fillId="8" borderId="12" xfId="0" applyFont="1" applyFill="1" applyBorder="1" applyAlignment="1" applyProtection="1">
      <alignment horizontal="center" vertical="center"/>
    </xf>
    <xf numFmtId="0" fontId="25" fillId="8" borderId="97" xfId="0" applyFont="1" applyFill="1" applyBorder="1" applyAlignment="1" applyProtection="1">
      <alignment horizontal="center" vertical="center"/>
    </xf>
    <xf numFmtId="0" fontId="25" fillId="8" borderId="94" xfId="0" applyFont="1" applyFill="1" applyBorder="1" applyAlignment="1" applyProtection="1">
      <alignment horizontal="center" vertical="center"/>
    </xf>
    <xf numFmtId="0" fontId="25" fillId="8" borderId="95" xfId="0" applyFont="1" applyFill="1" applyBorder="1" applyAlignment="1" applyProtection="1">
      <alignment horizontal="center" vertical="center"/>
    </xf>
    <xf numFmtId="0" fontId="101" fillId="28" borderId="18" xfId="0" applyFont="1" applyFill="1" applyBorder="1" applyAlignment="1" applyProtection="1">
      <alignment horizontal="left" vertical="center" wrapText="1"/>
    </xf>
    <xf numFmtId="0" fontId="101" fillId="28" borderId="19" xfId="0" applyFont="1" applyFill="1" applyBorder="1" applyAlignment="1" applyProtection="1">
      <alignment horizontal="left" vertical="center"/>
    </xf>
    <xf numFmtId="0" fontId="101" fillId="28" borderId="6" xfId="0" applyFont="1" applyFill="1" applyBorder="1" applyAlignment="1" applyProtection="1">
      <alignment horizontal="left" vertical="center"/>
    </xf>
    <xf numFmtId="0" fontId="101" fillId="28" borderId="15" xfId="0" applyFont="1" applyFill="1" applyBorder="1" applyAlignment="1" applyProtection="1">
      <alignment horizontal="left" vertical="center"/>
    </xf>
    <xf numFmtId="0" fontId="101" fillId="28" borderId="0" xfId="0" applyFont="1" applyFill="1" applyBorder="1" applyAlignment="1" applyProtection="1">
      <alignment horizontal="left" vertical="center"/>
    </xf>
    <xf numFmtId="0" fontId="101" fillId="28" borderId="12" xfId="0" applyFont="1" applyFill="1" applyBorder="1" applyAlignment="1" applyProtection="1">
      <alignment horizontal="left" vertical="center"/>
    </xf>
    <xf numFmtId="0" fontId="101" fillId="28" borderId="97" xfId="0" applyFont="1" applyFill="1" applyBorder="1" applyAlignment="1" applyProtection="1">
      <alignment horizontal="left" vertical="center"/>
    </xf>
    <xf numFmtId="0" fontId="101" fillId="28" borderId="94" xfId="0" applyFont="1" applyFill="1" applyBorder="1" applyAlignment="1" applyProtection="1">
      <alignment horizontal="left" vertical="center"/>
    </xf>
    <xf numFmtId="0" fontId="101" fillId="28" borderId="95" xfId="0" applyFont="1" applyFill="1" applyBorder="1" applyAlignment="1" applyProtection="1">
      <alignment horizontal="left" vertical="center"/>
    </xf>
    <xf numFmtId="0" fontId="25" fillId="8" borderId="96" xfId="0" applyFont="1" applyFill="1" applyBorder="1" applyAlignment="1" applyProtection="1">
      <alignment horizontal="center" vertical="center"/>
    </xf>
    <xf numFmtId="0" fontId="101" fillId="28" borderId="7" xfId="0" applyFont="1" applyFill="1" applyBorder="1" applyAlignment="1" applyProtection="1">
      <alignment horizontal="left" vertical="center"/>
    </xf>
    <xf numFmtId="0" fontId="101" fillId="28" borderId="96" xfId="0" applyFont="1" applyFill="1" applyBorder="1" applyAlignment="1" applyProtection="1">
      <alignment horizontal="left" vertical="center"/>
    </xf>
    <xf numFmtId="0" fontId="68" fillId="2" borderId="35" xfId="0" applyFont="1" applyFill="1" applyBorder="1" applyAlignment="1" applyProtection="1">
      <alignment horizontal="left" vertical="center"/>
    </xf>
    <xf numFmtId="0" fontId="68" fillId="2" borderId="54" xfId="0" applyFont="1" applyFill="1" applyBorder="1" applyAlignment="1" applyProtection="1">
      <alignment horizontal="left" vertical="center"/>
    </xf>
    <xf numFmtId="0" fontId="25" fillId="3" borderId="55" xfId="0" applyFont="1" applyFill="1" applyBorder="1" applyAlignment="1" applyProtection="1">
      <alignment horizontal="center" vertical="center"/>
    </xf>
    <xf numFmtId="0" fontId="25" fillId="3" borderId="146" xfId="0" applyFont="1" applyFill="1" applyBorder="1" applyAlignment="1" applyProtection="1">
      <alignment horizontal="center" vertical="center"/>
    </xf>
    <xf numFmtId="0" fontId="25" fillId="3" borderId="35" xfId="0" applyFont="1" applyFill="1" applyBorder="1" applyAlignment="1" applyProtection="1">
      <alignment horizontal="center" vertical="center"/>
    </xf>
    <xf numFmtId="0" fontId="110" fillId="0" borderId="55" xfId="0" applyFont="1" applyFill="1" applyBorder="1" applyAlignment="1" applyProtection="1">
      <alignment horizontal="center" vertical="center"/>
    </xf>
    <xf numFmtId="0" fontId="110" fillId="0" borderId="146" xfId="0" applyFont="1" applyFill="1" applyBorder="1" applyAlignment="1" applyProtection="1">
      <alignment horizontal="center" vertical="center"/>
    </xf>
    <xf numFmtId="0" fontId="110" fillId="0" borderId="35" xfId="0" applyFont="1" applyFill="1" applyBorder="1" applyAlignment="1" applyProtection="1">
      <alignment horizontal="center" vertical="center"/>
    </xf>
    <xf numFmtId="0" fontId="68" fillId="2" borderId="54" xfId="0" applyFont="1" applyFill="1" applyBorder="1" applyAlignment="1" applyProtection="1">
      <alignment horizontal="center" vertical="center"/>
    </xf>
    <xf numFmtId="0" fontId="68" fillId="2" borderId="55" xfId="0" applyFont="1" applyFill="1" applyBorder="1" applyAlignment="1" applyProtection="1">
      <alignment horizontal="center" vertical="center"/>
    </xf>
    <xf numFmtId="0" fontId="109" fillId="0" borderId="18" xfId="0" applyFont="1" applyFill="1" applyBorder="1" applyAlignment="1" applyProtection="1">
      <alignment vertical="center" wrapText="1"/>
    </xf>
    <xf numFmtId="0" fontId="109" fillId="0" borderId="19" xfId="0" applyFont="1" applyFill="1" applyBorder="1" applyAlignment="1" applyProtection="1">
      <alignment vertical="center" wrapText="1"/>
    </xf>
    <xf numFmtId="0" fontId="109" fillId="0" borderId="6" xfId="0" applyFont="1" applyFill="1" applyBorder="1" applyAlignment="1" applyProtection="1">
      <alignment vertical="center" wrapText="1"/>
    </xf>
    <xf numFmtId="0" fontId="109" fillId="0" borderId="15" xfId="0" applyFont="1" applyFill="1" applyBorder="1" applyAlignment="1" applyProtection="1">
      <alignment vertical="center" wrapText="1"/>
    </xf>
    <xf numFmtId="0" fontId="109" fillId="0" borderId="0" xfId="0" applyFont="1" applyFill="1" applyBorder="1" applyAlignment="1" applyProtection="1">
      <alignment vertical="center" wrapText="1"/>
    </xf>
    <xf numFmtId="0" fontId="109" fillId="0" borderId="12" xfId="0" applyFont="1" applyFill="1" applyBorder="1" applyAlignment="1" applyProtection="1">
      <alignment vertical="center" wrapText="1"/>
    </xf>
    <xf numFmtId="0" fontId="109" fillId="0" borderId="22" xfId="0" applyFont="1" applyFill="1" applyBorder="1" applyAlignment="1" applyProtection="1">
      <alignment vertical="center" wrapText="1"/>
    </xf>
    <xf numFmtId="0" fontId="109" fillId="0" borderId="36" xfId="0" applyFont="1" applyFill="1" applyBorder="1" applyAlignment="1" applyProtection="1">
      <alignment vertical="center" wrapText="1"/>
    </xf>
    <xf numFmtId="0" fontId="109" fillId="0" borderId="11" xfId="0" applyFont="1" applyFill="1" applyBorder="1" applyAlignment="1" applyProtection="1">
      <alignment vertical="center" wrapText="1"/>
    </xf>
    <xf numFmtId="0" fontId="68" fillId="2" borderId="29" xfId="0" applyFont="1" applyFill="1" applyBorder="1" applyAlignment="1" applyProtection="1">
      <alignment vertical="center"/>
    </xf>
    <xf numFmtId="0" fontId="68" fillId="2" borderId="20" xfId="0" applyFont="1" applyFill="1" applyBorder="1" applyAlignment="1" applyProtection="1">
      <alignment vertical="center"/>
    </xf>
    <xf numFmtId="0" fontId="68" fillId="2" borderId="9" xfId="0" applyFont="1" applyFill="1" applyBorder="1" applyAlignment="1" applyProtection="1">
      <alignment vertical="center"/>
    </xf>
    <xf numFmtId="0" fontId="25" fillId="8" borderId="36" xfId="0" applyFont="1" applyFill="1" applyBorder="1" applyAlignment="1" applyProtection="1">
      <alignment horizontal="center" vertical="center"/>
    </xf>
    <xf numFmtId="0" fontId="25" fillId="8" borderId="11" xfId="0" applyFont="1" applyFill="1" applyBorder="1" applyAlignment="1" applyProtection="1">
      <alignment horizontal="center" vertical="center"/>
    </xf>
    <xf numFmtId="0" fontId="109" fillId="0" borderId="18" xfId="0" applyFont="1" applyFill="1" applyBorder="1" applyAlignment="1" applyProtection="1">
      <alignment horizontal="left" vertical="center" wrapText="1"/>
    </xf>
    <xf numFmtId="0" fontId="109" fillId="0" borderId="19" xfId="0" applyFont="1" applyFill="1" applyBorder="1" applyAlignment="1" applyProtection="1">
      <alignment horizontal="left" vertical="center"/>
    </xf>
    <xf numFmtId="0" fontId="109" fillId="0" borderId="6" xfId="0" applyFont="1" applyFill="1" applyBorder="1" applyAlignment="1" applyProtection="1">
      <alignment horizontal="left" vertical="center"/>
    </xf>
    <xf numFmtId="0" fontId="109" fillId="0" borderId="15" xfId="0" applyFont="1" applyFill="1" applyBorder="1" applyAlignment="1" applyProtection="1">
      <alignment horizontal="left" vertical="center"/>
    </xf>
    <xf numFmtId="0" fontId="109" fillId="0" borderId="0" xfId="0" applyFont="1" applyFill="1" applyBorder="1" applyAlignment="1" applyProtection="1">
      <alignment horizontal="left" vertical="center"/>
    </xf>
    <xf numFmtId="0" fontId="109" fillId="0" borderId="12" xfId="0" applyFont="1" applyFill="1" applyBorder="1" applyAlignment="1" applyProtection="1">
      <alignment horizontal="left" vertical="center"/>
    </xf>
    <xf numFmtId="0" fontId="109" fillId="0" borderId="22" xfId="0" applyFont="1" applyFill="1" applyBorder="1" applyAlignment="1" applyProtection="1">
      <alignment horizontal="left" vertical="center"/>
    </xf>
    <xf numFmtId="0" fontId="109" fillId="0" borderId="36" xfId="0" applyFont="1" applyFill="1" applyBorder="1" applyAlignment="1" applyProtection="1">
      <alignment horizontal="left" vertical="center"/>
    </xf>
    <xf numFmtId="0" fontId="109" fillId="0" borderId="11" xfId="0" applyFont="1" applyFill="1" applyBorder="1" applyAlignment="1" applyProtection="1">
      <alignment horizontal="left" vertical="center"/>
    </xf>
    <xf numFmtId="0" fontId="68" fillId="2" borderId="55" xfId="0" applyFont="1" applyFill="1" applyBorder="1" applyAlignment="1" applyProtection="1">
      <alignment horizontal="left" vertical="center"/>
    </xf>
    <xf numFmtId="0" fontId="25" fillId="8" borderId="98" xfId="0" applyFont="1" applyFill="1" applyBorder="1" applyAlignment="1" applyProtection="1">
      <alignment horizontal="center" vertical="center"/>
    </xf>
    <xf numFmtId="0" fontId="25" fillId="8" borderId="99" xfId="0" applyFont="1" applyFill="1" applyBorder="1" applyAlignment="1" applyProtection="1">
      <alignment horizontal="center" vertical="center"/>
    </xf>
    <xf numFmtId="0" fontId="25" fillId="8" borderId="100" xfId="0" applyFont="1" applyFill="1" applyBorder="1" applyAlignment="1" applyProtection="1">
      <alignment horizontal="center" vertical="center"/>
    </xf>
    <xf numFmtId="0" fontId="109" fillId="0" borderId="98" xfId="0" applyFont="1" applyFill="1" applyBorder="1" applyAlignment="1" applyProtection="1">
      <alignment horizontal="left" vertical="center"/>
    </xf>
    <xf numFmtId="0" fontId="109" fillId="0" borderId="99" xfId="0" applyFont="1" applyFill="1" applyBorder="1" applyAlignment="1" applyProtection="1">
      <alignment horizontal="left" vertical="center"/>
    </xf>
    <xf numFmtId="0" fontId="109" fillId="0" borderId="100" xfId="0" applyFont="1" applyFill="1" applyBorder="1" applyAlignment="1" applyProtection="1">
      <alignment horizontal="left" vertical="center"/>
    </xf>
    <xf numFmtId="0" fontId="25" fillId="8" borderId="29" xfId="0" applyFont="1" applyFill="1" applyBorder="1" applyAlignment="1" applyProtection="1">
      <alignment horizontal="center" vertical="center"/>
    </xf>
    <xf numFmtId="0" fontId="25" fillId="8" borderId="20" xfId="0" applyFont="1" applyFill="1" applyBorder="1" applyAlignment="1" applyProtection="1">
      <alignment horizontal="center" vertical="center"/>
    </xf>
    <xf numFmtId="0" fontId="25" fillId="8" borderId="9" xfId="0" applyFont="1" applyFill="1" applyBorder="1" applyAlignment="1" applyProtection="1">
      <alignment horizontal="center" vertical="center"/>
    </xf>
    <xf numFmtId="0" fontId="91" fillId="27" borderId="98" xfId="0" applyFont="1" applyFill="1" applyBorder="1" applyAlignment="1" applyProtection="1">
      <alignment horizontal="center" vertical="center"/>
    </xf>
    <xf numFmtId="0" fontId="91" fillId="27" borderId="99" xfId="0" applyFont="1" applyFill="1" applyBorder="1" applyAlignment="1" applyProtection="1">
      <alignment horizontal="center" vertical="center"/>
    </xf>
    <xf numFmtId="0" fontId="109" fillId="0" borderId="98" xfId="0" applyFont="1" applyFill="1" applyBorder="1" applyAlignment="1" applyProtection="1">
      <alignment vertical="center" shrinkToFit="1"/>
    </xf>
    <xf numFmtId="0" fontId="109" fillId="0" borderId="99" xfId="0" applyFont="1" applyFill="1" applyBorder="1" applyAlignment="1" applyProtection="1">
      <alignment vertical="center" shrinkToFit="1"/>
    </xf>
    <xf numFmtId="0" fontId="109" fillId="0" borderId="100" xfId="0" applyFont="1" applyFill="1" applyBorder="1" applyAlignment="1" applyProtection="1">
      <alignment vertical="center" shrinkToFit="1"/>
    </xf>
    <xf numFmtId="0" fontId="109" fillId="3" borderId="98" xfId="0" applyFont="1" applyFill="1" applyBorder="1" applyAlignment="1" applyProtection="1">
      <alignment vertical="center"/>
    </xf>
    <xf numFmtId="0" fontId="109" fillId="3" borderId="99" xfId="0" applyFont="1" applyFill="1" applyBorder="1" applyAlignment="1" applyProtection="1">
      <alignment vertical="center"/>
    </xf>
    <xf numFmtId="0" fontId="109" fillId="3" borderId="100" xfId="0" applyFont="1" applyFill="1" applyBorder="1" applyAlignment="1" applyProtection="1">
      <alignment vertical="center"/>
    </xf>
    <xf numFmtId="0" fontId="25" fillId="8" borderId="22" xfId="0" applyFont="1" applyFill="1" applyBorder="1" applyAlignment="1" applyProtection="1">
      <alignment horizontal="center" vertical="center"/>
    </xf>
    <xf numFmtId="0" fontId="109" fillId="0" borderId="7" xfId="0" applyFont="1" applyFill="1" applyBorder="1" applyAlignment="1" applyProtection="1">
      <alignment horizontal="center" vertical="center"/>
    </xf>
    <xf numFmtId="49" fontId="109" fillId="0" borderId="7" xfId="0" applyNumberFormat="1" applyFont="1" applyFill="1" applyBorder="1" applyAlignment="1" applyProtection="1">
      <alignment horizontal="center" vertical="center"/>
    </xf>
    <xf numFmtId="0" fontId="109" fillId="0" borderId="7" xfId="0" applyFont="1" applyFill="1" applyBorder="1" applyAlignment="1" applyProtection="1">
      <alignment horizontal="left" vertical="center" shrinkToFit="1"/>
    </xf>
    <xf numFmtId="0" fontId="25" fillId="8" borderId="29" xfId="0" applyFont="1" applyFill="1" applyBorder="1" applyAlignment="1" applyProtection="1">
      <alignment horizontal="center" vertical="center" wrapText="1"/>
    </xf>
    <xf numFmtId="0" fontId="25" fillId="8" borderId="20" xfId="0" applyFont="1" applyFill="1" applyBorder="1" applyAlignment="1" applyProtection="1">
      <alignment horizontal="center" vertical="center" wrapText="1"/>
    </xf>
    <xf numFmtId="0" fontId="25" fillId="8" borderId="9" xfId="0" applyFont="1" applyFill="1" applyBorder="1" applyAlignment="1" applyProtection="1">
      <alignment horizontal="center" vertical="center" wrapText="1"/>
    </xf>
    <xf numFmtId="40" fontId="109" fillId="0" borderId="29" xfId="13" applyNumberFormat="1" applyFont="1" applyFill="1" applyBorder="1" applyAlignment="1" applyProtection="1">
      <alignment horizontal="right" vertical="center"/>
    </xf>
    <xf numFmtId="40" fontId="109" fillId="0" borderId="20" xfId="13" applyNumberFormat="1" applyFont="1" applyFill="1" applyBorder="1" applyAlignment="1" applyProtection="1">
      <alignment horizontal="right" vertical="center"/>
    </xf>
    <xf numFmtId="0" fontId="25" fillId="8" borderId="89" xfId="0" applyFont="1" applyFill="1" applyBorder="1" applyAlignment="1" applyProtection="1">
      <alignment horizontal="center" vertical="center"/>
    </xf>
    <xf numFmtId="0" fontId="109" fillId="0" borderId="88" xfId="0" applyFont="1" applyFill="1" applyBorder="1" applyAlignment="1" applyProtection="1">
      <alignment horizontal="right" vertical="center"/>
    </xf>
    <xf numFmtId="0" fontId="109" fillId="0" borderId="20" xfId="0" applyFont="1" applyFill="1" applyBorder="1" applyAlignment="1" applyProtection="1">
      <alignment horizontal="right" vertical="center"/>
    </xf>
    <xf numFmtId="0" fontId="68" fillId="0" borderId="29" xfId="0" applyFont="1" applyFill="1" applyBorder="1" applyAlignment="1" applyProtection="1">
      <alignment horizontal="left" vertical="center"/>
    </xf>
    <xf numFmtId="0" fontId="68" fillId="0" borderId="36" xfId="0" applyFont="1" applyFill="1" applyBorder="1" applyAlignment="1" applyProtection="1">
      <alignment horizontal="left" vertical="center"/>
    </xf>
    <xf numFmtId="0" fontId="68" fillId="0" borderId="20" xfId="0" applyFont="1" applyFill="1" applyBorder="1" applyAlignment="1" applyProtection="1">
      <alignment horizontal="left" vertical="center"/>
    </xf>
    <xf numFmtId="0" fontId="68" fillId="0" borderId="9" xfId="0" applyFont="1" applyFill="1" applyBorder="1" applyAlignment="1" applyProtection="1">
      <alignment horizontal="left" vertical="center"/>
    </xf>
    <xf numFmtId="0" fontId="109" fillId="0" borderId="29" xfId="0" applyFont="1" applyFill="1" applyBorder="1" applyAlignment="1" applyProtection="1">
      <alignment horizontal="left" vertical="center"/>
    </xf>
    <xf numFmtId="0" fontId="109" fillId="0" borderId="20" xfId="0" applyFont="1" applyFill="1" applyBorder="1" applyAlignment="1" applyProtection="1">
      <alignment horizontal="left" vertical="center"/>
    </xf>
    <xf numFmtId="0" fontId="109" fillId="0" borderId="9" xfId="0" applyFont="1" applyFill="1" applyBorder="1" applyAlignment="1" applyProtection="1">
      <alignment horizontal="left" vertical="center"/>
    </xf>
    <xf numFmtId="0" fontId="91" fillId="27" borderId="4" xfId="0" applyFont="1" applyFill="1" applyBorder="1" applyAlignment="1" applyProtection="1">
      <alignment horizontal="left" vertical="center"/>
    </xf>
    <xf numFmtId="0" fontId="91" fillId="27" borderId="27" xfId="0" applyFont="1" applyFill="1" applyBorder="1" applyAlignment="1" applyProtection="1">
      <alignment horizontal="center" vertical="center"/>
    </xf>
    <xf numFmtId="0" fontId="25" fillId="8" borderId="18" xfId="0" applyFont="1" applyFill="1" applyBorder="1" applyAlignment="1" applyProtection="1">
      <alignment horizontal="center" vertical="center" shrinkToFit="1"/>
    </xf>
    <xf numFmtId="0" fontId="25" fillId="8" borderId="19" xfId="0" applyFont="1" applyFill="1" applyBorder="1" applyAlignment="1" applyProtection="1">
      <alignment horizontal="center" vertical="center" shrinkToFit="1"/>
    </xf>
    <xf numFmtId="0" fontId="91" fillId="27" borderId="19" xfId="0" applyFont="1" applyFill="1" applyBorder="1" applyAlignment="1" applyProtection="1">
      <alignment horizontal="center" vertical="center"/>
    </xf>
    <xf numFmtId="0" fontId="25" fillId="8" borderId="6" xfId="0" applyFont="1" applyFill="1" applyBorder="1" applyAlignment="1" applyProtection="1">
      <alignment horizontal="center" vertical="center" shrinkToFit="1"/>
    </xf>
    <xf numFmtId="0" fontId="25" fillId="8" borderId="4" xfId="0" applyFont="1" applyFill="1" applyBorder="1" applyAlignment="1" applyProtection="1">
      <alignment horizontal="center" vertical="center"/>
    </xf>
    <xf numFmtId="40" fontId="91" fillId="27" borderId="18" xfId="13" applyNumberFormat="1" applyFont="1" applyFill="1" applyBorder="1" applyAlignment="1" applyProtection="1">
      <alignment horizontal="center" vertical="center"/>
    </xf>
    <xf numFmtId="40" fontId="91" fillId="27" borderId="19" xfId="13" applyNumberFormat="1" applyFont="1" applyFill="1" applyBorder="1" applyAlignment="1" applyProtection="1">
      <alignment horizontal="center" vertical="center"/>
    </xf>
    <xf numFmtId="40" fontId="91" fillId="27" borderId="6" xfId="13" applyNumberFormat="1" applyFont="1" applyFill="1" applyBorder="1" applyAlignment="1" applyProtection="1">
      <alignment horizontal="center" vertical="center"/>
    </xf>
    <xf numFmtId="0" fontId="109" fillId="27" borderId="98" xfId="0" applyFont="1" applyFill="1" applyBorder="1" applyAlignment="1" applyProtection="1">
      <alignment horizontal="center" vertical="center"/>
    </xf>
    <xf numFmtId="0" fontId="109" fillId="27" borderId="99" xfId="0" applyFont="1" applyFill="1" applyBorder="1" applyAlignment="1" applyProtection="1">
      <alignment horizontal="center" vertical="center"/>
    </xf>
    <xf numFmtId="0" fontId="109" fillId="27" borderId="101" xfId="0" applyFont="1" applyFill="1" applyBorder="1" applyAlignment="1" applyProtection="1">
      <alignment horizontal="center" vertical="center"/>
    </xf>
    <xf numFmtId="0" fontId="47" fillId="27" borderId="213" xfId="0" applyFont="1" applyFill="1" applyBorder="1" applyAlignment="1" applyProtection="1">
      <alignment horizontal="center" vertical="center" wrapText="1"/>
    </xf>
    <xf numFmtId="0" fontId="47" fillId="27" borderId="99" xfId="0" applyFont="1" applyFill="1" applyBorder="1" applyAlignment="1" applyProtection="1">
      <alignment horizontal="center" vertical="center" wrapText="1"/>
    </xf>
    <xf numFmtId="0" fontId="47" fillId="27" borderId="101" xfId="0" applyFont="1" applyFill="1" applyBorder="1" applyAlignment="1" applyProtection="1">
      <alignment horizontal="center" vertical="center" wrapText="1"/>
    </xf>
    <xf numFmtId="0" fontId="109" fillId="0" borderId="18" xfId="0" applyFont="1" applyFill="1" applyBorder="1" applyAlignment="1" applyProtection="1">
      <alignment horizontal="right" vertical="center"/>
    </xf>
    <xf numFmtId="0" fontId="109" fillId="0" borderId="19" xfId="0" applyFont="1" applyFill="1" applyBorder="1" applyAlignment="1" applyProtection="1">
      <alignment horizontal="right" vertical="center"/>
    </xf>
    <xf numFmtId="0" fontId="68" fillId="2" borderId="22" xfId="0" applyFont="1" applyFill="1" applyBorder="1" applyAlignment="1" applyProtection="1">
      <alignment horizontal="left" vertical="center"/>
    </xf>
    <xf numFmtId="0" fontId="68" fillId="2" borderId="36" xfId="0" applyFont="1" applyFill="1" applyBorder="1" applyAlignment="1" applyProtection="1">
      <alignment horizontal="left" vertical="center"/>
    </xf>
    <xf numFmtId="0" fontId="68" fillId="2" borderId="11" xfId="0" applyFont="1" applyFill="1" applyBorder="1" applyAlignment="1" applyProtection="1">
      <alignment horizontal="left" vertical="center"/>
    </xf>
    <xf numFmtId="0" fontId="68" fillId="10" borderId="22" xfId="0" applyFont="1" applyFill="1" applyBorder="1" applyAlignment="1" applyProtection="1">
      <alignment horizontal="center" vertical="center"/>
    </xf>
    <xf numFmtId="0" fontId="68" fillId="10" borderId="36" xfId="0" applyFont="1" applyFill="1" applyBorder="1" applyAlignment="1" applyProtection="1">
      <alignment horizontal="center" vertical="center"/>
    </xf>
    <xf numFmtId="0" fontId="68" fillId="10" borderId="11" xfId="0" applyFont="1" applyFill="1" applyBorder="1" applyAlignment="1" applyProtection="1">
      <alignment horizontal="center" vertical="center"/>
    </xf>
    <xf numFmtId="0" fontId="91" fillId="27" borderId="22" xfId="0" applyFont="1" applyFill="1" applyBorder="1" applyAlignment="1" applyProtection="1">
      <alignment horizontal="center" vertical="center"/>
    </xf>
    <xf numFmtId="0" fontId="91" fillId="27" borderId="36" xfId="0" applyFont="1" applyFill="1" applyBorder="1" applyAlignment="1" applyProtection="1">
      <alignment horizontal="center" vertical="center"/>
    </xf>
    <xf numFmtId="0" fontId="91" fillId="27" borderId="11" xfId="0" applyFont="1" applyFill="1" applyBorder="1" applyAlignment="1" applyProtection="1">
      <alignment horizontal="center" vertical="center"/>
    </xf>
    <xf numFmtId="0" fontId="91" fillId="27" borderId="103" xfId="0" applyFont="1" applyFill="1" applyBorder="1" applyAlignment="1" applyProtection="1">
      <alignment horizontal="left" vertical="center"/>
    </xf>
    <xf numFmtId="0" fontId="91" fillId="27" borderId="26" xfId="0" applyFont="1" applyFill="1" applyBorder="1" applyAlignment="1" applyProtection="1">
      <alignment horizontal="left" vertical="center"/>
    </xf>
    <xf numFmtId="0" fontId="109" fillId="0" borderId="28" xfId="0" applyFont="1" applyFill="1" applyBorder="1" applyAlignment="1" applyProtection="1">
      <alignment horizontal="left" vertical="center" shrinkToFit="1"/>
    </xf>
    <xf numFmtId="0" fontId="109" fillId="0" borderId="104" xfId="0" applyFont="1" applyFill="1" applyBorder="1" applyAlignment="1" applyProtection="1">
      <alignment horizontal="left" vertical="center" shrinkToFit="1"/>
    </xf>
    <xf numFmtId="0" fontId="109" fillId="0" borderId="103" xfId="0" applyFont="1" applyFill="1" applyBorder="1" applyAlignment="1" applyProtection="1">
      <alignment horizontal="left" vertical="center" shrinkToFit="1"/>
    </xf>
    <xf numFmtId="0" fontId="47" fillId="27" borderId="213" xfId="0" applyFont="1" applyFill="1" applyBorder="1" applyAlignment="1" applyProtection="1">
      <alignment horizontal="center" vertical="center"/>
    </xf>
    <xf numFmtId="0" fontId="47" fillId="27" borderId="99" xfId="0" applyFont="1" applyFill="1" applyBorder="1" applyAlignment="1" applyProtection="1">
      <alignment horizontal="center" vertical="center"/>
    </xf>
    <xf numFmtId="0" fontId="47" fillId="27" borderId="100" xfId="0" applyFont="1" applyFill="1" applyBorder="1" applyAlignment="1" applyProtection="1">
      <alignment horizontal="center" vertical="center"/>
    </xf>
    <xf numFmtId="0" fontId="109" fillId="0" borderId="96" xfId="0" applyFont="1" applyFill="1" applyBorder="1" applyAlignment="1" applyProtection="1">
      <alignment horizontal="right" vertical="center"/>
    </xf>
    <xf numFmtId="0" fontId="109" fillId="0" borderId="98" xfId="0" applyFont="1" applyFill="1" applyBorder="1" applyAlignment="1" applyProtection="1">
      <alignment horizontal="right" vertical="center"/>
    </xf>
    <xf numFmtId="0" fontId="91" fillId="27" borderId="6" xfId="0" applyFont="1" applyFill="1" applyBorder="1" applyAlignment="1" applyProtection="1">
      <alignment horizontal="left" vertical="center"/>
    </xf>
    <xf numFmtId="0" fontId="91" fillId="27" borderId="104" xfId="0" applyFont="1" applyFill="1" applyBorder="1" applyAlignment="1" applyProtection="1">
      <alignment horizontal="left" vertical="center"/>
    </xf>
    <xf numFmtId="0" fontId="32" fillId="30" borderId="7" xfId="0" applyFont="1" applyFill="1" applyBorder="1" applyAlignment="1" applyProtection="1">
      <alignment horizontal="center" vertical="center"/>
    </xf>
    <xf numFmtId="0" fontId="91" fillId="27" borderId="28" xfId="0" applyFont="1" applyFill="1" applyBorder="1" applyAlignment="1" applyProtection="1">
      <alignment horizontal="left" vertical="center"/>
    </xf>
    <xf numFmtId="49" fontId="69" fillId="32" borderId="7" xfId="0" applyNumberFormat="1" applyFont="1" applyFill="1" applyBorder="1" applyAlignment="1" applyProtection="1">
      <alignment horizontal="center" vertical="center" shrinkToFit="1"/>
    </xf>
    <xf numFmtId="0" fontId="91" fillId="27" borderId="26" xfId="0" applyFont="1" applyFill="1" applyBorder="1" applyAlignment="1" applyProtection="1">
      <alignment horizontal="center" vertical="center"/>
    </xf>
    <xf numFmtId="0" fontId="109" fillId="0" borderId="28" xfId="0" applyFont="1" applyFill="1" applyBorder="1" applyAlignment="1" applyProtection="1">
      <alignment horizontal="left" vertical="center"/>
    </xf>
    <xf numFmtId="0" fontId="109" fillId="0" borderId="104" xfId="0" applyFont="1" applyFill="1" applyBorder="1" applyAlignment="1" applyProtection="1">
      <alignment horizontal="left" vertical="center"/>
    </xf>
    <xf numFmtId="0" fontId="109" fillId="0" borderId="103" xfId="0" applyFont="1" applyFill="1" applyBorder="1" applyAlignment="1" applyProtection="1">
      <alignment horizontal="left" vertical="center"/>
    </xf>
    <xf numFmtId="179" fontId="25" fillId="8" borderId="4" xfId="0" applyNumberFormat="1" applyFont="1" applyFill="1" applyBorder="1" applyAlignment="1" applyProtection="1">
      <alignment horizontal="center" vertical="center"/>
    </xf>
    <xf numFmtId="180" fontId="25" fillId="8" borderId="10" xfId="13" applyNumberFormat="1" applyFont="1" applyFill="1" applyBorder="1" applyAlignment="1" applyProtection="1">
      <alignment horizontal="center" vertical="center"/>
    </xf>
    <xf numFmtId="49" fontId="69" fillId="31" borderId="7" xfId="0" applyNumberFormat="1" applyFont="1" applyFill="1" applyBorder="1" applyAlignment="1" applyProtection="1">
      <alignment horizontal="center" vertical="center" shrinkToFit="1"/>
    </xf>
    <xf numFmtId="38" fontId="54" fillId="0" borderId="29" xfId="13" applyFont="1" applyFill="1" applyBorder="1" applyAlignment="1" applyProtection="1">
      <alignment vertical="center"/>
    </xf>
    <xf numFmtId="38" fontId="54" fillId="0" borderId="20" xfId="13" applyFont="1" applyFill="1" applyBorder="1" applyAlignment="1" applyProtection="1">
      <alignment vertical="center"/>
    </xf>
    <xf numFmtId="38" fontId="54" fillId="0" borderId="9" xfId="13" applyFont="1" applyFill="1" applyBorder="1" applyAlignment="1" applyProtection="1">
      <alignment vertical="center"/>
    </xf>
    <xf numFmtId="38" fontId="32" fillId="30" borderId="29" xfId="13" applyFont="1" applyFill="1" applyBorder="1" applyAlignment="1" applyProtection="1">
      <alignment vertical="center"/>
    </xf>
    <xf numFmtId="38" fontId="32" fillId="30" borderId="20" xfId="13" applyFont="1" applyFill="1" applyBorder="1" applyAlignment="1" applyProtection="1">
      <alignment vertical="center"/>
    </xf>
    <xf numFmtId="38" fontId="32" fillId="30" borderId="9" xfId="13" applyFont="1" applyFill="1" applyBorder="1" applyAlignment="1" applyProtection="1">
      <alignment vertical="center"/>
    </xf>
    <xf numFmtId="185" fontId="32" fillId="30" borderId="7" xfId="0" applyNumberFormat="1" applyFont="1" applyFill="1" applyBorder="1" applyAlignment="1" applyProtection="1">
      <alignment horizontal="center" vertical="center"/>
    </xf>
    <xf numFmtId="49" fontId="69" fillId="29" borderId="7" xfId="0" applyNumberFormat="1" applyFont="1" applyFill="1" applyBorder="1" applyAlignment="1" applyProtection="1">
      <alignment horizontal="center" vertical="center" shrinkToFit="1"/>
    </xf>
    <xf numFmtId="49" fontId="69" fillId="34" borderId="7" xfId="0" applyNumberFormat="1" applyFont="1" applyFill="1" applyBorder="1" applyAlignment="1" applyProtection="1">
      <alignment horizontal="center" vertical="center" shrinkToFit="1"/>
    </xf>
    <xf numFmtId="186" fontId="32" fillId="30" borderId="7" xfId="0" applyNumberFormat="1" applyFont="1" applyFill="1" applyBorder="1" applyAlignment="1" applyProtection="1">
      <alignment horizontal="center" vertical="center"/>
    </xf>
    <xf numFmtId="2" fontId="32" fillId="30" borderId="7" xfId="0" applyNumberFormat="1" applyFont="1" applyFill="1" applyBorder="1" applyAlignment="1" applyProtection="1">
      <alignment horizontal="center" vertical="center"/>
    </xf>
    <xf numFmtId="0" fontId="91" fillId="27" borderId="106" xfId="0" applyFont="1" applyFill="1" applyBorder="1" applyAlignment="1" applyProtection="1">
      <alignment horizontal="left" vertical="center"/>
    </xf>
    <xf numFmtId="0" fontId="91" fillId="27" borderId="24" xfId="0" applyFont="1" applyFill="1" applyBorder="1" applyAlignment="1" applyProtection="1">
      <alignment horizontal="left" vertical="center"/>
    </xf>
    <xf numFmtId="0" fontId="109" fillId="3" borderId="107" xfId="0" applyFont="1" applyFill="1" applyBorder="1" applyAlignment="1" applyProtection="1">
      <alignment horizontal="left" vertical="center"/>
    </xf>
    <xf numFmtId="49" fontId="69" fillId="33" borderId="7" xfId="0" applyNumberFormat="1" applyFont="1" applyFill="1" applyBorder="1" applyAlignment="1" applyProtection="1">
      <alignment horizontal="center" vertical="center" shrinkToFit="1"/>
    </xf>
    <xf numFmtId="0" fontId="25" fillId="8" borderId="18" xfId="0" applyFont="1" applyFill="1" applyBorder="1" applyAlignment="1" applyProtection="1">
      <alignment horizontal="center" vertical="center" wrapText="1"/>
    </xf>
    <xf numFmtId="0" fontId="25" fillId="8" borderId="22" xfId="0" applyFont="1" applyFill="1" applyBorder="1" applyAlignment="1" applyProtection="1">
      <alignment horizontal="center" vertical="center" wrapText="1"/>
    </xf>
    <xf numFmtId="0" fontId="25" fillId="35" borderId="29" xfId="0" applyFont="1" applyFill="1" applyBorder="1" applyAlignment="1" applyProtection="1">
      <alignment horizontal="left" vertical="center"/>
    </xf>
    <xf numFmtId="0" fontId="25" fillId="35" borderId="20" xfId="0" applyFont="1" applyFill="1" applyBorder="1" applyAlignment="1" applyProtection="1">
      <alignment horizontal="left" vertical="center"/>
    </xf>
    <xf numFmtId="0" fontId="25" fillId="35" borderId="9" xfId="0" applyFont="1" applyFill="1" applyBorder="1" applyAlignment="1" applyProtection="1">
      <alignment horizontal="left" vertical="center"/>
    </xf>
    <xf numFmtId="0" fontId="109" fillId="3" borderId="28" xfId="0" applyFont="1" applyFill="1" applyBorder="1" applyAlignment="1" applyProtection="1">
      <alignment horizontal="left" vertical="center"/>
    </xf>
    <xf numFmtId="0" fontId="109" fillId="3" borderId="104" xfId="0" applyFont="1" applyFill="1" applyBorder="1" applyAlignment="1" applyProtection="1">
      <alignment horizontal="left" vertical="center"/>
    </xf>
    <xf numFmtId="0" fontId="25" fillId="36" borderId="29" xfId="0" applyFont="1" applyFill="1" applyBorder="1" applyAlignment="1" applyProtection="1">
      <alignment horizontal="center" vertical="center"/>
    </xf>
    <xf numFmtId="0" fontId="25" fillId="36" borderId="20" xfId="0" applyFont="1" applyFill="1" applyBorder="1" applyAlignment="1" applyProtection="1">
      <alignment horizontal="center" vertical="center"/>
    </xf>
    <xf numFmtId="0" fontId="91" fillId="27" borderId="29" xfId="0" applyFont="1" applyFill="1" applyBorder="1" applyAlignment="1" applyProtection="1">
      <alignment horizontal="center" vertical="center" shrinkToFit="1"/>
    </xf>
    <xf numFmtId="0" fontId="91" fillId="27" borderId="20" xfId="0" applyFont="1" applyFill="1" applyBorder="1" applyAlignment="1" applyProtection="1">
      <alignment horizontal="center" vertical="center" shrinkToFit="1"/>
    </xf>
    <xf numFmtId="0" fontId="91" fillId="27" borderId="9" xfId="0" applyFont="1" applyFill="1" applyBorder="1" applyAlignment="1" applyProtection="1">
      <alignment horizontal="center" vertical="center" shrinkToFit="1"/>
    </xf>
    <xf numFmtId="0" fontId="91" fillId="27" borderId="108" xfId="0" applyFont="1" applyFill="1" applyBorder="1" applyAlignment="1" applyProtection="1">
      <alignment horizontal="left" vertical="center"/>
    </xf>
    <xf numFmtId="0" fontId="91" fillId="27" borderId="109" xfId="0" applyFont="1" applyFill="1" applyBorder="1" applyAlignment="1" applyProtection="1">
      <alignment horizontal="left" vertical="center"/>
    </xf>
    <xf numFmtId="0" fontId="91" fillId="27" borderId="60" xfId="0" applyFont="1" applyFill="1" applyBorder="1" applyAlignment="1" applyProtection="1">
      <alignment horizontal="left" vertical="center"/>
    </xf>
    <xf numFmtId="0" fontId="109" fillId="3" borderId="60" xfId="0" applyFont="1" applyFill="1" applyBorder="1" applyAlignment="1" applyProtection="1">
      <alignment horizontal="left" vertical="center"/>
    </xf>
    <xf numFmtId="0" fontId="109" fillId="3" borderId="108" xfId="0" applyFont="1" applyFill="1" applyBorder="1" applyAlignment="1" applyProtection="1">
      <alignment horizontal="left" vertical="center"/>
    </xf>
    <xf numFmtId="0" fontId="91" fillId="27" borderId="25" xfId="0" applyFont="1" applyFill="1" applyBorder="1" applyAlignment="1" applyProtection="1">
      <alignment horizontal="center" vertical="center"/>
    </xf>
    <xf numFmtId="38" fontId="32" fillId="30" borderId="18" xfId="13" applyFont="1" applyFill="1" applyBorder="1" applyAlignment="1" applyProtection="1">
      <alignment vertical="center"/>
    </xf>
    <xf numFmtId="38" fontId="32" fillId="30" borderId="19" xfId="13" applyFont="1" applyFill="1" applyBorder="1" applyAlignment="1" applyProtection="1">
      <alignment vertical="center"/>
    </xf>
    <xf numFmtId="38" fontId="32" fillId="30" borderId="6" xfId="13" applyFont="1" applyFill="1" applyBorder="1" applyAlignment="1" applyProtection="1">
      <alignment vertical="center"/>
    </xf>
    <xf numFmtId="185" fontId="32" fillId="30" borderId="4" xfId="0" applyNumberFormat="1" applyFont="1" applyFill="1" applyBorder="1" applyAlignment="1" applyProtection="1">
      <alignment horizontal="center" vertical="center"/>
    </xf>
    <xf numFmtId="0" fontId="32" fillId="30" borderId="4" xfId="0" applyFont="1" applyFill="1" applyBorder="1" applyAlignment="1" applyProtection="1">
      <alignment horizontal="center" vertical="center"/>
    </xf>
    <xf numFmtId="0" fontId="91" fillId="27" borderId="25" xfId="0" applyFont="1" applyFill="1" applyBorder="1" applyAlignment="1" applyProtection="1">
      <alignment horizontal="left" vertical="center"/>
    </xf>
    <xf numFmtId="0" fontId="91" fillId="8" borderId="25" xfId="0" applyFont="1" applyFill="1" applyBorder="1" applyAlignment="1" applyProtection="1">
      <alignment horizontal="center" vertical="center"/>
    </xf>
    <xf numFmtId="49" fontId="25" fillId="8" borderId="18" xfId="0" applyNumberFormat="1" applyFont="1" applyFill="1" applyBorder="1" applyAlignment="1" applyProtection="1">
      <alignment horizontal="center" vertical="center" wrapText="1"/>
    </xf>
    <xf numFmtId="49" fontId="25" fillId="8" borderId="19" xfId="0" applyNumberFormat="1" applyFont="1" applyFill="1" applyBorder="1" applyAlignment="1" applyProtection="1">
      <alignment horizontal="center" vertical="center" wrapText="1"/>
    </xf>
    <xf numFmtId="49" fontId="25" fillId="8" borderId="22" xfId="0" applyNumberFormat="1" applyFont="1" applyFill="1" applyBorder="1" applyAlignment="1" applyProtection="1">
      <alignment horizontal="center" vertical="center" wrapText="1"/>
    </xf>
    <xf numFmtId="49" fontId="25" fillId="8" borderId="36" xfId="0" applyNumberFormat="1" applyFont="1" applyFill="1" applyBorder="1" applyAlignment="1" applyProtection="1">
      <alignment horizontal="center" vertical="center" wrapText="1"/>
    </xf>
    <xf numFmtId="0" fontId="91" fillId="27" borderId="102" xfId="0" applyFont="1" applyFill="1" applyBorder="1" applyAlignment="1" applyProtection="1">
      <alignment horizontal="left" vertical="center"/>
    </xf>
    <xf numFmtId="0" fontId="91" fillId="27" borderId="27" xfId="0" applyFont="1" applyFill="1" applyBorder="1" applyAlignment="1" applyProtection="1">
      <alignment horizontal="left" vertical="center"/>
    </xf>
    <xf numFmtId="0" fontId="91" fillId="8" borderId="27" xfId="0" applyFont="1" applyFill="1" applyBorder="1" applyAlignment="1" applyProtection="1">
      <alignment horizontal="center" vertical="center"/>
    </xf>
    <xf numFmtId="0" fontId="109" fillId="0" borderId="27" xfId="0" applyFont="1" applyFill="1" applyBorder="1" applyAlignment="1" applyProtection="1">
      <alignment horizontal="left" vertical="center"/>
    </xf>
    <xf numFmtId="0" fontId="68" fillId="0" borderId="25" xfId="0" applyFont="1" applyFill="1" applyBorder="1" applyAlignment="1" applyProtection="1">
      <alignment horizontal="left" vertical="center"/>
    </xf>
    <xf numFmtId="0" fontId="25" fillId="8" borderId="105" xfId="0" applyFont="1" applyFill="1" applyBorder="1" applyAlignment="1" applyProtection="1">
      <alignment horizontal="center" vertical="center"/>
    </xf>
    <xf numFmtId="0" fontId="25" fillId="8" borderId="107" xfId="0" applyFont="1" applyFill="1" applyBorder="1" applyAlignment="1" applyProtection="1">
      <alignment horizontal="center" vertical="center"/>
    </xf>
    <xf numFmtId="0" fontId="25" fillId="8" borderId="106" xfId="0" applyFont="1" applyFill="1" applyBorder="1" applyAlignment="1" applyProtection="1">
      <alignment horizontal="center" vertical="center"/>
    </xf>
    <xf numFmtId="38" fontId="32" fillId="30" borderId="105" xfId="13" applyFont="1" applyFill="1" applyBorder="1" applyAlignment="1" applyProtection="1">
      <alignment vertical="center"/>
    </xf>
    <xf numFmtId="38" fontId="32" fillId="30" borderId="107" xfId="13" applyFont="1" applyFill="1" applyBorder="1" applyAlignment="1" applyProtection="1">
      <alignment vertical="center"/>
    </xf>
    <xf numFmtId="38" fontId="32" fillId="30" borderId="106" xfId="13" applyFont="1" applyFill="1" applyBorder="1" applyAlignment="1" applyProtection="1">
      <alignment vertical="center"/>
    </xf>
    <xf numFmtId="185" fontId="32" fillId="30" borderId="24" xfId="0" applyNumberFormat="1" applyFont="1" applyFill="1" applyBorder="1" applyAlignment="1" applyProtection="1">
      <alignment horizontal="center" vertical="center"/>
    </xf>
    <xf numFmtId="0" fontId="32" fillId="30" borderId="24" xfId="0" applyFont="1" applyFill="1" applyBorder="1" applyAlignment="1" applyProtection="1">
      <alignment horizontal="center" vertical="center"/>
    </xf>
    <xf numFmtId="0" fontId="25" fillId="8" borderId="18" xfId="0" applyFont="1" applyFill="1" applyBorder="1" applyAlignment="1" applyProtection="1">
      <alignment horizontal="center" wrapText="1"/>
    </xf>
    <xf numFmtId="0" fontId="25" fillId="8" borderId="6" xfId="0" applyFont="1" applyFill="1" applyBorder="1" applyAlignment="1" applyProtection="1">
      <alignment horizontal="center" wrapText="1"/>
    </xf>
    <xf numFmtId="0" fontId="25" fillId="8" borderId="15" xfId="0" applyFont="1" applyFill="1" applyBorder="1" applyAlignment="1" applyProtection="1">
      <alignment horizontal="center" wrapText="1"/>
    </xf>
    <xf numFmtId="0" fontId="25" fillId="8" borderId="12" xfId="0" applyFont="1" applyFill="1" applyBorder="1" applyAlignment="1" applyProtection="1">
      <alignment horizontal="center" wrapText="1"/>
    </xf>
    <xf numFmtId="0" fontId="91" fillId="27" borderId="28" xfId="0" applyFont="1" applyFill="1" applyBorder="1" applyAlignment="1" applyProtection="1">
      <alignment horizontal="center" vertical="center"/>
    </xf>
    <xf numFmtId="0" fontId="91" fillId="27" borderId="103" xfId="0" applyFont="1" applyFill="1" applyBorder="1" applyAlignment="1" applyProtection="1">
      <alignment horizontal="center" vertical="center"/>
    </xf>
    <xf numFmtId="0" fontId="114" fillId="12" borderId="139" xfId="0" applyFont="1" applyFill="1" applyBorder="1" applyAlignment="1" applyProtection="1">
      <alignment horizontal="center" vertical="center"/>
    </xf>
    <xf numFmtId="0" fontId="114" fillId="12" borderId="140" xfId="0" applyFont="1" applyFill="1" applyBorder="1" applyAlignment="1" applyProtection="1">
      <alignment horizontal="center" vertical="center"/>
    </xf>
    <xf numFmtId="0" fontId="114" fillId="12" borderId="136" xfId="0" applyFont="1" applyFill="1" applyBorder="1" applyAlignment="1" applyProtection="1">
      <alignment horizontal="center" vertical="center" wrapText="1"/>
    </xf>
    <xf numFmtId="0" fontId="114" fillId="12" borderId="137" xfId="0" applyFont="1" applyFill="1" applyBorder="1" applyAlignment="1" applyProtection="1">
      <alignment horizontal="center" vertical="center" wrapText="1"/>
    </xf>
    <xf numFmtId="0" fontId="109" fillId="0" borderId="30" xfId="0" applyFont="1" applyFill="1" applyBorder="1" applyAlignment="1" applyProtection="1">
      <alignment horizontal="left" vertical="center" shrinkToFit="1"/>
    </xf>
    <xf numFmtId="0" fontId="109" fillId="0" borderId="59" xfId="0" applyFont="1" applyFill="1" applyBorder="1" applyAlignment="1" applyProtection="1">
      <alignment horizontal="left" vertical="center" shrinkToFit="1"/>
    </xf>
    <xf numFmtId="0" fontId="109" fillId="0" borderId="102" xfId="0" applyFont="1" applyFill="1" applyBorder="1" applyAlignment="1" applyProtection="1">
      <alignment horizontal="left" vertical="center" shrinkToFit="1"/>
    </xf>
    <xf numFmtId="0" fontId="91" fillId="27" borderId="30" xfId="0" applyFont="1" applyFill="1" applyBorder="1" applyAlignment="1" applyProtection="1">
      <alignment horizontal="center" vertical="center"/>
    </xf>
    <xf numFmtId="0" fontId="91" fillId="27" borderId="102" xfId="0" applyFont="1" applyFill="1" applyBorder="1" applyAlignment="1" applyProtection="1">
      <alignment horizontal="center" vertical="center"/>
    </xf>
    <xf numFmtId="0" fontId="109" fillId="0" borderId="26" xfId="0" applyFont="1" applyFill="1" applyBorder="1" applyAlignment="1" applyProtection="1">
      <alignment horizontal="left" vertical="center"/>
    </xf>
    <xf numFmtId="0" fontId="25" fillId="8" borderId="114" xfId="0" applyFont="1" applyFill="1" applyBorder="1" applyAlignment="1" applyProtection="1">
      <alignment horizontal="center" vertical="center"/>
    </xf>
    <xf numFmtId="0" fontId="25" fillId="8" borderId="115" xfId="0" applyFont="1" applyFill="1" applyBorder="1" applyAlignment="1" applyProtection="1">
      <alignment horizontal="center" vertical="center"/>
    </xf>
    <xf numFmtId="0" fontId="25" fillId="8" borderId="116" xfId="0" applyFont="1" applyFill="1" applyBorder="1" applyAlignment="1" applyProtection="1">
      <alignment horizontal="center" vertical="center"/>
    </xf>
    <xf numFmtId="38" fontId="32" fillId="30" borderId="114" xfId="13" applyFont="1" applyFill="1" applyBorder="1" applyAlignment="1" applyProtection="1">
      <alignment vertical="center"/>
    </xf>
    <xf numFmtId="38" fontId="32" fillId="30" borderId="115" xfId="13" applyFont="1" applyFill="1" applyBorder="1" applyAlignment="1" applyProtection="1">
      <alignment vertical="center"/>
    </xf>
    <xf numFmtId="38" fontId="32" fillId="30" borderId="116" xfId="13" applyFont="1" applyFill="1" applyBorder="1" applyAlignment="1" applyProtection="1">
      <alignment vertical="center"/>
    </xf>
    <xf numFmtId="0" fontId="32" fillId="30" borderId="117" xfId="0" applyFont="1" applyFill="1" applyBorder="1" applyAlignment="1" applyProtection="1">
      <alignment horizontal="center" vertical="center"/>
    </xf>
    <xf numFmtId="0" fontId="114" fillId="12" borderId="110" xfId="0" applyFont="1" applyFill="1" applyBorder="1" applyAlignment="1" applyProtection="1">
      <alignment horizontal="center" vertical="center" wrapText="1"/>
    </xf>
    <xf numFmtId="0" fontId="114" fillId="12" borderId="111" xfId="0" applyFont="1" applyFill="1" applyBorder="1" applyAlignment="1" applyProtection="1">
      <alignment horizontal="center" vertical="center" wrapText="1"/>
    </xf>
    <xf numFmtId="0" fontId="25" fillId="8" borderId="56" xfId="0" applyFont="1" applyFill="1" applyBorder="1" applyAlignment="1" applyProtection="1">
      <alignment horizontal="center" vertical="center" wrapText="1"/>
    </xf>
    <xf numFmtId="0" fontId="25" fillId="8" borderId="37" xfId="0" applyFont="1" applyFill="1" applyBorder="1" applyAlignment="1" applyProtection="1">
      <alignment horizontal="center" vertical="center" wrapText="1"/>
    </xf>
    <xf numFmtId="0" fontId="25" fillId="8" borderId="112" xfId="0" applyFont="1" applyFill="1" applyBorder="1" applyAlignment="1" applyProtection="1">
      <alignment horizontal="center" vertical="center" wrapText="1"/>
    </xf>
    <xf numFmtId="49" fontId="32" fillId="30" borderId="24" xfId="0" applyNumberFormat="1" applyFont="1" applyFill="1" applyBorder="1" applyAlignment="1" applyProtection="1">
      <alignment horizontal="center" vertical="center"/>
    </xf>
    <xf numFmtId="0" fontId="68" fillId="0" borderId="26" xfId="0" applyFont="1" applyFill="1" applyBorder="1" applyAlignment="1" applyProtection="1">
      <alignment horizontal="left" vertical="center"/>
    </xf>
    <xf numFmtId="0" fontId="114" fillId="12" borderId="143" xfId="0" applyFont="1" applyFill="1" applyBorder="1" applyAlignment="1" applyProtection="1">
      <alignment horizontal="center" vertical="center"/>
    </xf>
    <xf numFmtId="0" fontId="114" fillId="12" borderId="144" xfId="0" applyFont="1" applyFill="1" applyBorder="1" applyAlignment="1" applyProtection="1">
      <alignment horizontal="center" vertical="center"/>
    </xf>
    <xf numFmtId="0" fontId="68" fillId="0" borderId="22" xfId="0" applyFont="1" applyFill="1" applyBorder="1" applyAlignment="1" applyProtection="1">
      <alignment horizontal="left" vertical="center"/>
    </xf>
    <xf numFmtId="38" fontId="68" fillId="0" borderId="0" xfId="13" applyFont="1" applyFill="1" applyBorder="1" applyAlignment="1" applyProtection="1">
      <alignment horizontal="left" vertical="center"/>
    </xf>
    <xf numFmtId="38" fontId="25" fillId="0" borderId="0" xfId="13" applyFont="1" applyFill="1" applyBorder="1" applyAlignment="1" applyProtection="1">
      <alignment horizontal="left" vertical="center"/>
    </xf>
    <xf numFmtId="38" fontId="25" fillId="0" borderId="12" xfId="13" applyFont="1" applyFill="1" applyBorder="1" applyAlignment="1" applyProtection="1">
      <alignment horizontal="left" vertical="center"/>
    </xf>
    <xf numFmtId="0" fontId="91" fillId="27" borderId="113" xfId="0" applyFont="1" applyFill="1" applyBorder="1" applyAlignment="1" applyProtection="1">
      <alignment horizontal="center" vertical="center"/>
    </xf>
    <xf numFmtId="0" fontId="54" fillId="0" borderId="96" xfId="0" applyFont="1" applyFill="1" applyBorder="1" applyAlignment="1" applyProtection="1">
      <alignment horizontal="center" vertical="center"/>
    </xf>
    <xf numFmtId="38" fontId="54" fillId="0" borderId="96" xfId="13" applyFont="1" applyFill="1" applyBorder="1" applyAlignment="1" applyProtection="1">
      <alignment horizontal="center" vertical="center"/>
    </xf>
    <xf numFmtId="185" fontId="32" fillId="30" borderId="96" xfId="13" applyNumberFormat="1" applyFont="1" applyFill="1" applyBorder="1" applyAlignment="1" applyProtection="1">
      <alignment horizontal="center" vertical="center"/>
    </xf>
    <xf numFmtId="0" fontId="0" fillId="8" borderId="15" xfId="0" applyFont="1" applyFill="1" applyBorder="1" applyAlignment="1" applyProtection="1">
      <alignment vertical="top" textRotation="255" wrapText="1"/>
    </xf>
    <xf numFmtId="0" fontId="0" fillId="8" borderId="12" xfId="0" applyFont="1" applyFill="1" applyBorder="1" applyAlignment="1" applyProtection="1">
      <alignment vertical="top" textRotation="255" wrapText="1"/>
    </xf>
    <xf numFmtId="0" fontId="0" fillId="8" borderId="22" xfId="0" applyFont="1" applyFill="1" applyBorder="1" applyAlignment="1" applyProtection="1">
      <alignment vertical="top" textRotation="255" wrapText="1"/>
    </xf>
    <xf numFmtId="0" fontId="0" fillId="8" borderId="11" xfId="0" applyFont="1" applyFill="1" applyBorder="1" applyAlignment="1" applyProtection="1">
      <alignment vertical="top" textRotation="255" wrapText="1"/>
    </xf>
    <xf numFmtId="0" fontId="25" fillId="8" borderId="10" xfId="0" applyFont="1" applyFill="1" applyBorder="1" applyAlignment="1" applyProtection="1">
      <alignment horizontal="center" vertical="center"/>
    </xf>
    <xf numFmtId="0" fontId="25" fillId="8" borderId="3" xfId="0" applyFont="1" applyFill="1" applyBorder="1" applyAlignment="1" applyProtection="1">
      <alignment horizontal="center" vertical="center"/>
    </xf>
    <xf numFmtId="0" fontId="25" fillId="8" borderId="7" xfId="0" applyFont="1" applyFill="1" applyBorder="1" applyAlignment="1" applyProtection="1">
      <alignment horizontal="center" vertical="center" wrapText="1"/>
    </xf>
    <xf numFmtId="38" fontId="25" fillId="8" borderId="7" xfId="13" applyFont="1" applyFill="1" applyBorder="1" applyAlignment="1" applyProtection="1">
      <alignment horizontal="center" vertical="center" wrapText="1"/>
    </xf>
    <xf numFmtId="38" fontId="25" fillId="8" borderId="7" xfId="13" applyFont="1" applyFill="1" applyBorder="1" applyAlignment="1" applyProtection="1">
      <alignment horizontal="center" vertical="center"/>
    </xf>
    <xf numFmtId="38" fontId="25" fillId="8" borderId="4" xfId="13" applyFont="1" applyFill="1" applyBorder="1" applyAlignment="1" applyProtection="1">
      <alignment horizontal="center" vertical="center"/>
    </xf>
    <xf numFmtId="0" fontId="109" fillId="0" borderId="24" xfId="0" applyFont="1" applyFill="1" applyBorder="1" applyAlignment="1" applyProtection="1">
      <alignment horizontal="left" vertical="center"/>
    </xf>
    <xf numFmtId="0" fontId="91" fillId="27" borderId="10" xfId="0" applyFont="1" applyFill="1" applyBorder="1" applyAlignment="1" applyProtection="1">
      <alignment horizontal="center" vertical="center"/>
    </xf>
    <xf numFmtId="0" fontId="91" fillId="27" borderId="4" xfId="0" applyFont="1" applyFill="1" applyBorder="1" applyAlignment="1" applyProtection="1">
      <alignment horizontal="center" vertical="center"/>
    </xf>
    <xf numFmtId="38" fontId="32" fillId="28" borderId="7" xfId="13" applyFont="1" applyFill="1" applyBorder="1" applyAlignment="1" applyProtection="1">
      <alignment horizontal="right" vertical="center"/>
    </xf>
    <xf numFmtId="0" fontId="25" fillId="8" borderId="15" xfId="0" applyFont="1" applyFill="1" applyBorder="1" applyAlignment="1" applyProtection="1">
      <alignment horizontal="center" vertical="center" wrapText="1"/>
    </xf>
    <xf numFmtId="0" fontId="109" fillId="0" borderId="4" xfId="0" applyFont="1" applyFill="1" applyBorder="1" applyAlignment="1" applyProtection="1">
      <alignment horizontal="left" vertical="center"/>
    </xf>
    <xf numFmtId="0" fontId="25" fillId="8" borderId="98" xfId="0" applyFont="1" applyFill="1" applyBorder="1" applyAlignment="1" applyProtection="1">
      <alignment horizontal="center" vertical="center" wrapText="1"/>
    </xf>
    <xf numFmtId="0" fontId="25" fillId="8" borderId="99" xfId="0" applyFont="1" applyFill="1" applyBorder="1" applyAlignment="1" applyProtection="1">
      <alignment horizontal="center" vertical="center" wrapText="1"/>
    </xf>
    <xf numFmtId="0" fontId="25" fillId="8" borderId="100" xfId="0" applyFont="1" applyFill="1" applyBorder="1" applyAlignment="1" applyProtection="1">
      <alignment horizontal="center" vertical="center" wrapText="1"/>
    </xf>
    <xf numFmtId="38" fontId="32" fillId="30" borderId="4" xfId="13" applyFont="1" applyFill="1" applyBorder="1" applyAlignment="1" applyProtection="1">
      <alignment horizontal="right" vertical="center"/>
    </xf>
    <xf numFmtId="38" fontId="32" fillId="30" borderId="118" xfId="13" applyFont="1" applyFill="1" applyBorder="1" applyAlignment="1" applyProtection="1">
      <alignment horizontal="right" vertical="center"/>
    </xf>
    <xf numFmtId="38" fontId="25" fillId="8" borderId="29" xfId="13" applyFont="1" applyFill="1" applyBorder="1" applyAlignment="1" applyProtection="1">
      <alignment horizontal="center" vertical="center"/>
    </xf>
    <xf numFmtId="38" fontId="25" fillId="8" borderId="20" xfId="13" applyFont="1" applyFill="1" applyBorder="1" applyAlignment="1" applyProtection="1">
      <alignment horizontal="center" vertical="center"/>
    </xf>
    <xf numFmtId="38" fontId="25" fillId="8" borderId="9" xfId="13" applyFont="1" applyFill="1" applyBorder="1" applyAlignment="1" applyProtection="1">
      <alignment horizontal="center" vertical="center"/>
    </xf>
    <xf numFmtId="0" fontId="104" fillId="30" borderId="29" xfId="0" applyFont="1" applyFill="1" applyBorder="1" applyAlignment="1" applyProtection="1">
      <alignment horizontal="center" vertical="center" wrapText="1"/>
    </xf>
    <xf numFmtId="0" fontId="104" fillId="30" borderId="20" xfId="0" applyFont="1" applyFill="1" applyBorder="1" applyAlignment="1" applyProtection="1">
      <alignment horizontal="center" vertical="center" wrapText="1"/>
    </xf>
    <xf numFmtId="0" fontId="104" fillId="30" borderId="9" xfId="0" applyFont="1" applyFill="1" applyBorder="1" applyAlignment="1" applyProtection="1">
      <alignment horizontal="center" vertical="center" wrapText="1"/>
    </xf>
    <xf numFmtId="38" fontId="25" fillId="0" borderId="36" xfId="13" applyFont="1" applyFill="1" applyBorder="1" applyAlignment="1" applyProtection="1">
      <alignment horizontal="center" vertical="center"/>
    </xf>
    <xf numFmtId="0" fontId="25" fillId="0" borderId="36" xfId="0" applyFont="1" applyFill="1" applyBorder="1" applyAlignment="1" applyProtection="1">
      <alignment horizontal="right" vertical="center" wrapText="1"/>
    </xf>
    <xf numFmtId="0" fontId="25" fillId="0" borderId="36" xfId="0" applyFont="1" applyFill="1" applyBorder="1" applyAlignment="1" applyProtection="1">
      <alignment horizontal="center" vertical="center" wrapText="1"/>
    </xf>
    <xf numFmtId="38" fontId="32" fillId="30" borderId="98" xfId="13" applyFont="1" applyFill="1" applyBorder="1" applyAlignment="1" applyProtection="1">
      <alignment horizontal="center" vertical="center" wrapText="1"/>
    </xf>
    <xf numFmtId="38" fontId="32" fillId="30" borderId="99" xfId="13" applyFont="1" applyFill="1" applyBorder="1" applyAlignment="1" applyProtection="1">
      <alignment horizontal="center" vertical="center" wrapText="1"/>
    </xf>
    <xf numFmtId="38" fontId="32" fillId="30" borderId="98" xfId="13" applyFont="1" applyFill="1" applyBorder="1" applyAlignment="1" applyProtection="1">
      <alignment horizontal="center" vertical="center"/>
    </xf>
    <xf numFmtId="38" fontId="32" fillId="30" borderId="99" xfId="13" applyFont="1" applyFill="1" applyBorder="1" applyAlignment="1" applyProtection="1">
      <alignment horizontal="center" vertical="center"/>
    </xf>
    <xf numFmtId="38" fontId="25" fillId="8" borderId="98" xfId="13" applyFont="1" applyFill="1" applyBorder="1" applyAlignment="1" applyProtection="1">
      <alignment horizontal="center" vertical="center" shrinkToFit="1"/>
    </xf>
    <xf numFmtId="38" fontId="25" fillId="8" borderId="99" xfId="13" applyFont="1" applyFill="1" applyBorder="1" applyAlignment="1" applyProtection="1">
      <alignment horizontal="center" vertical="center" shrinkToFit="1"/>
    </xf>
    <xf numFmtId="38" fontId="25" fillId="8" borderId="101" xfId="13" applyFont="1" applyFill="1" applyBorder="1" applyAlignment="1" applyProtection="1">
      <alignment horizontal="center" vertical="center" shrinkToFit="1"/>
    </xf>
    <xf numFmtId="0" fontId="32" fillId="30" borderId="99" xfId="0" applyFont="1" applyFill="1" applyBorder="1" applyAlignment="1" applyProtection="1">
      <alignment horizontal="center" vertical="center" wrapText="1"/>
    </xf>
    <xf numFmtId="0" fontId="32" fillId="30" borderId="100" xfId="0" applyFont="1" applyFill="1" applyBorder="1" applyAlignment="1" applyProtection="1">
      <alignment horizontal="center" vertical="center" wrapText="1"/>
    </xf>
    <xf numFmtId="0" fontId="25" fillId="8" borderId="101" xfId="0" applyFont="1" applyFill="1" applyBorder="1" applyAlignment="1" applyProtection="1">
      <alignment horizontal="center" vertical="center" wrapText="1"/>
    </xf>
    <xf numFmtId="181" fontId="32" fillId="30" borderId="119" xfId="0" applyNumberFormat="1" applyFont="1" applyFill="1" applyBorder="1" applyAlignment="1" applyProtection="1">
      <alignment horizontal="center" vertical="center" wrapText="1"/>
    </xf>
    <xf numFmtId="181" fontId="32" fillId="30" borderId="98" xfId="0" applyNumberFormat="1" applyFont="1" applyFill="1" applyBorder="1" applyAlignment="1" applyProtection="1">
      <alignment horizontal="center" vertical="center" wrapText="1"/>
    </xf>
    <xf numFmtId="0" fontId="91" fillId="27" borderId="59" xfId="0" applyFont="1" applyFill="1" applyBorder="1" applyAlignment="1" applyProtection="1">
      <alignment horizontal="left" vertical="center"/>
    </xf>
    <xf numFmtId="0" fontId="91" fillId="27" borderId="30" xfId="0" applyFont="1" applyFill="1" applyBorder="1" applyAlignment="1" applyProtection="1">
      <alignment horizontal="left" vertical="center"/>
    </xf>
    <xf numFmtId="38" fontId="109" fillId="0" borderId="59" xfId="13" applyFont="1" applyFill="1" applyBorder="1" applyAlignment="1" applyProtection="1">
      <alignment horizontal="left" vertical="center"/>
    </xf>
    <xf numFmtId="38" fontId="109" fillId="0" borderId="102" xfId="13" applyFont="1" applyFill="1" applyBorder="1" applyAlignment="1" applyProtection="1">
      <alignment horizontal="left" vertical="center"/>
    </xf>
    <xf numFmtId="0" fontId="109" fillId="0" borderId="59" xfId="0" applyFont="1" applyFill="1" applyBorder="1" applyAlignment="1" applyProtection="1">
      <alignment horizontal="left" vertical="center" wrapText="1"/>
    </xf>
    <xf numFmtId="0" fontId="109" fillId="0" borderId="102" xfId="0" applyFont="1" applyFill="1" applyBorder="1" applyAlignment="1" applyProtection="1">
      <alignment horizontal="left" vertical="center" wrapText="1"/>
    </xf>
    <xf numFmtId="0" fontId="54" fillId="0" borderId="88" xfId="0" applyFont="1" applyFill="1" applyBorder="1" applyAlignment="1" applyProtection="1">
      <alignment horizontal="right" vertical="center" wrapText="1"/>
    </xf>
    <xf numFmtId="0" fontId="54" fillId="0" borderId="20" xfId="0" applyFont="1" applyFill="1" applyBorder="1" applyAlignment="1" applyProtection="1">
      <alignment horizontal="right" vertical="center" wrapText="1"/>
    </xf>
    <xf numFmtId="38" fontId="25" fillId="8" borderId="29" xfId="13" applyFont="1" applyFill="1" applyBorder="1" applyAlignment="1" applyProtection="1">
      <alignment horizontal="center" vertical="center" wrapText="1"/>
    </xf>
    <xf numFmtId="38" fontId="25" fillId="8" borderId="20" xfId="13" applyFont="1" applyFill="1" applyBorder="1" applyAlignment="1" applyProtection="1">
      <alignment horizontal="center" vertical="center" wrapText="1"/>
    </xf>
    <xf numFmtId="38" fontId="54" fillId="0" borderId="88" xfId="13" applyFont="1" applyFill="1" applyBorder="1" applyAlignment="1" applyProtection="1">
      <alignment horizontal="right" vertical="center" wrapText="1"/>
    </xf>
    <xf numFmtId="38" fontId="54" fillId="0" borderId="20" xfId="13" applyFont="1" applyFill="1" applyBorder="1" applyAlignment="1" applyProtection="1">
      <alignment horizontal="right" vertical="center" wrapText="1"/>
    </xf>
    <xf numFmtId="38" fontId="25" fillId="8" borderId="89" xfId="13" applyFont="1" applyFill="1" applyBorder="1" applyAlignment="1" applyProtection="1">
      <alignment horizontal="center" vertical="center"/>
    </xf>
    <xf numFmtId="38" fontId="54" fillId="0" borderId="20" xfId="13" applyFont="1" applyFill="1" applyBorder="1" applyAlignment="1" applyProtection="1">
      <alignment horizontal="right" vertical="center"/>
    </xf>
    <xf numFmtId="38" fontId="109" fillId="0" borderId="104" xfId="13" applyFont="1" applyFill="1" applyBorder="1" applyAlignment="1" applyProtection="1">
      <alignment horizontal="left" vertical="center"/>
    </xf>
    <xf numFmtId="38" fontId="109" fillId="0" borderId="103" xfId="13" applyFont="1" applyFill="1" applyBorder="1" applyAlignment="1" applyProtection="1">
      <alignment horizontal="left" vertical="center"/>
    </xf>
    <xf numFmtId="0" fontId="91" fillId="27" borderId="12" xfId="0" applyFont="1" applyFill="1" applyBorder="1" applyAlignment="1" applyProtection="1">
      <alignment horizontal="left" vertical="center"/>
    </xf>
    <xf numFmtId="0" fontId="91" fillId="27" borderId="3" xfId="0" applyFont="1" applyFill="1" applyBorder="1" applyAlignment="1" applyProtection="1">
      <alignment horizontal="left" vertical="center"/>
    </xf>
    <xf numFmtId="0" fontId="68" fillId="8" borderId="29" xfId="0" applyFont="1" applyFill="1" applyBorder="1" applyAlignment="1" applyProtection="1">
      <alignment horizontal="center" vertical="center"/>
    </xf>
    <xf numFmtId="0" fontId="68" fillId="8" borderId="20" xfId="0" applyFont="1" applyFill="1" applyBorder="1" applyAlignment="1" applyProtection="1">
      <alignment horizontal="center" vertical="center"/>
    </xf>
    <xf numFmtId="0" fontId="68" fillId="8" borderId="89" xfId="0" applyFont="1" applyFill="1" applyBorder="1" applyAlignment="1" applyProtection="1">
      <alignment horizontal="center" vertical="center"/>
    </xf>
    <xf numFmtId="0" fontId="109" fillId="0" borderId="93" xfId="0" applyFont="1" applyFill="1" applyBorder="1" applyAlignment="1" applyProtection="1">
      <alignment horizontal="right" vertical="center"/>
    </xf>
    <xf numFmtId="0" fontId="109" fillId="0" borderId="121" xfId="0" applyFont="1" applyFill="1" applyBorder="1" applyAlignment="1" applyProtection="1">
      <alignment horizontal="right" vertical="center"/>
    </xf>
    <xf numFmtId="0" fontId="91" fillId="27" borderId="20" xfId="0" applyFont="1" applyFill="1" applyBorder="1" applyAlignment="1" applyProtection="1">
      <alignment horizontal="left" vertical="center" shrinkToFit="1"/>
    </xf>
    <xf numFmtId="0" fontId="91" fillId="27" borderId="9" xfId="0" applyFont="1" applyFill="1" applyBorder="1" applyAlignment="1" applyProtection="1">
      <alignment horizontal="left" vertical="center" shrinkToFit="1"/>
    </xf>
    <xf numFmtId="0" fontId="91" fillId="8" borderId="29" xfId="0" applyFont="1" applyFill="1" applyBorder="1" applyAlignment="1" applyProtection="1">
      <alignment horizontal="center" vertical="center"/>
    </xf>
    <xf numFmtId="0" fontId="91" fillId="8" borderId="20" xfId="0" applyFont="1" applyFill="1" applyBorder="1" applyAlignment="1" applyProtection="1">
      <alignment horizontal="center" vertical="center"/>
    </xf>
    <xf numFmtId="0" fontId="91" fillId="8" borderId="9" xfId="0" applyFont="1" applyFill="1" applyBorder="1" applyAlignment="1" applyProtection="1">
      <alignment horizontal="center" vertical="center"/>
    </xf>
    <xf numFmtId="0" fontId="68" fillId="8" borderId="59" xfId="0" applyFont="1" applyFill="1" applyBorder="1" applyAlignment="1" applyProtection="1">
      <alignment horizontal="center" vertical="center"/>
    </xf>
    <xf numFmtId="0" fontId="109" fillId="0" borderId="59" xfId="0" applyFont="1" applyFill="1" applyBorder="1" applyAlignment="1" applyProtection="1">
      <alignment horizontal="right" vertical="center"/>
    </xf>
    <xf numFmtId="0" fontId="68" fillId="0" borderId="15" xfId="0" applyFont="1" applyFill="1" applyBorder="1" applyAlignment="1" applyProtection="1">
      <alignment horizontal="left" vertical="center" wrapText="1"/>
    </xf>
    <xf numFmtId="0" fontId="68" fillId="0" borderId="0" xfId="0" applyFont="1" applyFill="1" applyBorder="1" applyAlignment="1" applyProtection="1">
      <alignment horizontal="left" vertical="center"/>
    </xf>
    <xf numFmtId="0" fontId="68" fillId="0" borderId="12" xfId="0" applyFont="1" applyFill="1" applyBorder="1" applyAlignment="1" applyProtection="1">
      <alignment horizontal="left" vertical="center"/>
    </xf>
    <xf numFmtId="0" fontId="68" fillId="0" borderId="27" xfId="0" applyFont="1" applyFill="1" applyBorder="1" applyAlignment="1" applyProtection="1">
      <alignment horizontal="left" vertical="center"/>
    </xf>
    <xf numFmtId="38" fontId="109" fillId="0" borderId="115" xfId="13" applyFont="1" applyFill="1" applyBorder="1" applyAlignment="1" applyProtection="1">
      <alignment horizontal="left" vertical="center"/>
    </xf>
    <xf numFmtId="38" fontId="109" fillId="0" borderId="116" xfId="13" applyFont="1" applyFill="1" applyBorder="1" applyAlignment="1" applyProtection="1">
      <alignment horizontal="left" vertical="center"/>
    </xf>
    <xf numFmtId="0" fontId="109" fillId="0" borderId="115" xfId="0" applyFont="1" applyFill="1" applyBorder="1" applyAlignment="1" applyProtection="1">
      <alignment horizontal="left" vertical="center"/>
    </xf>
    <xf numFmtId="0" fontId="109" fillId="0" borderId="116" xfId="0" applyFont="1" applyFill="1" applyBorder="1" applyAlignment="1" applyProtection="1">
      <alignment horizontal="left" vertical="center"/>
    </xf>
    <xf numFmtId="0" fontId="68" fillId="8" borderId="20" xfId="0" applyFont="1" applyFill="1" applyBorder="1" applyAlignment="1" applyProtection="1">
      <alignment horizontal="left" vertical="center"/>
    </xf>
    <xf numFmtId="0" fontId="68" fillId="8" borderId="9" xfId="0" applyFont="1" applyFill="1" applyBorder="1" applyAlignment="1" applyProtection="1">
      <alignment horizontal="left" vertical="center"/>
    </xf>
    <xf numFmtId="0" fontId="68" fillId="0" borderId="20" xfId="0" applyFont="1" applyFill="1" applyBorder="1" applyAlignment="1" applyProtection="1">
      <alignment horizontal="right" vertical="center"/>
    </xf>
    <xf numFmtId="0" fontId="68" fillId="8" borderId="59" xfId="0" applyFont="1" applyFill="1" applyBorder="1" applyAlignment="1" applyProtection="1">
      <alignment horizontal="left" vertical="center"/>
    </xf>
    <xf numFmtId="0" fontId="68" fillId="8" borderId="102" xfId="0" applyFont="1" applyFill="1" applyBorder="1" applyAlignment="1" applyProtection="1">
      <alignment horizontal="left" vertical="center"/>
    </xf>
    <xf numFmtId="0" fontId="25" fillId="8" borderId="20" xfId="0" applyFont="1" applyFill="1" applyBorder="1" applyAlignment="1" applyProtection="1">
      <alignment horizontal="left" vertical="center"/>
    </xf>
    <xf numFmtId="38" fontId="91" fillId="27" borderId="29" xfId="13" applyFont="1" applyFill="1" applyBorder="1" applyAlignment="1" applyProtection="1">
      <alignment horizontal="center" vertical="center"/>
    </xf>
    <xf numFmtId="38" fontId="91" fillId="27" borderId="9" xfId="13" applyFont="1" applyFill="1" applyBorder="1" applyAlignment="1" applyProtection="1">
      <alignment horizontal="center" vertical="center"/>
    </xf>
    <xf numFmtId="38" fontId="109" fillId="0" borderId="20" xfId="13" applyFont="1" applyFill="1" applyBorder="1" applyAlignment="1" applyProtection="1">
      <alignment horizontal="left" vertical="center"/>
    </xf>
    <xf numFmtId="38" fontId="109" fillId="0" borderId="9" xfId="13" applyFont="1" applyFill="1" applyBorder="1" applyAlignment="1" applyProtection="1">
      <alignment horizontal="left" vertical="center"/>
    </xf>
    <xf numFmtId="0" fontId="91" fillId="27" borderId="113" xfId="0" applyFont="1" applyFill="1" applyBorder="1" applyAlignment="1" applyProtection="1">
      <alignment horizontal="left" vertical="center"/>
    </xf>
    <xf numFmtId="0" fontId="68" fillId="8" borderId="30" xfId="0" applyFont="1" applyFill="1" applyBorder="1" applyAlignment="1" applyProtection="1">
      <alignment horizontal="center" vertical="center"/>
    </xf>
    <xf numFmtId="0" fontId="68" fillId="8" borderId="120" xfId="0" applyFont="1" applyFill="1" applyBorder="1" applyAlignment="1" applyProtection="1">
      <alignment horizontal="center" vertical="center"/>
    </xf>
    <xf numFmtId="49" fontId="25" fillId="8" borderId="6" xfId="0" applyNumberFormat="1" applyFont="1" applyFill="1" applyBorder="1" applyAlignment="1" applyProtection="1">
      <alignment horizontal="center" vertical="center" wrapText="1"/>
    </xf>
    <xf numFmtId="49" fontId="25" fillId="8" borderId="15" xfId="0" applyNumberFormat="1" applyFont="1" applyFill="1" applyBorder="1" applyAlignment="1" applyProtection="1">
      <alignment horizontal="center" vertical="center" wrapText="1"/>
    </xf>
    <xf numFmtId="49" fontId="25" fillId="8" borderId="12" xfId="0" applyNumberFormat="1" applyFont="1" applyFill="1" applyBorder="1" applyAlignment="1" applyProtection="1">
      <alignment horizontal="center" vertical="center" wrapText="1"/>
    </xf>
    <xf numFmtId="49" fontId="25" fillId="8" borderId="11" xfId="0" applyNumberFormat="1" applyFont="1" applyFill="1" applyBorder="1" applyAlignment="1" applyProtection="1">
      <alignment horizontal="center" vertical="center" wrapText="1"/>
    </xf>
    <xf numFmtId="0" fontId="91" fillId="8" borderId="112" xfId="0" applyFont="1" applyFill="1" applyBorder="1" applyAlignment="1" applyProtection="1">
      <alignment horizontal="left" vertical="center"/>
    </xf>
    <xf numFmtId="0" fontId="91" fillId="8" borderId="113" xfId="0" applyFont="1" applyFill="1" applyBorder="1" applyAlignment="1" applyProtection="1">
      <alignment horizontal="left" vertical="center"/>
    </xf>
    <xf numFmtId="0" fontId="25" fillId="8" borderId="20" xfId="0" applyFont="1" applyFill="1" applyBorder="1" applyAlignment="1" applyProtection="1">
      <alignment horizontal="left" vertical="center" wrapText="1"/>
    </xf>
    <xf numFmtId="0" fontId="68" fillId="0" borderId="24" xfId="0" applyFont="1" applyFill="1" applyBorder="1" applyAlignment="1" applyProtection="1">
      <alignment horizontal="left" vertical="center"/>
    </xf>
    <xf numFmtId="0" fontId="91" fillId="30" borderId="20" xfId="0" applyFont="1" applyFill="1" applyBorder="1" applyAlignment="1" applyProtection="1">
      <alignment horizontal="center" vertical="center" wrapText="1"/>
    </xf>
    <xf numFmtId="0" fontId="25" fillId="8" borderId="89" xfId="0" applyFont="1" applyFill="1" applyBorder="1" applyAlignment="1" applyProtection="1">
      <alignment horizontal="center" vertical="center" wrapText="1"/>
    </xf>
    <xf numFmtId="0" fontId="25" fillId="8" borderId="88" xfId="0" applyFont="1" applyFill="1" applyBorder="1" applyAlignment="1" applyProtection="1">
      <alignment horizontal="center" vertical="center"/>
    </xf>
    <xf numFmtId="0" fontId="91" fillId="30" borderId="20" xfId="0" applyFont="1" applyFill="1" applyBorder="1" applyAlignment="1" applyProtection="1">
      <alignment horizontal="center" vertical="center"/>
    </xf>
    <xf numFmtId="0" fontId="91" fillId="27" borderId="3" xfId="0" applyFont="1" applyFill="1" applyBorder="1" applyAlignment="1" applyProtection="1">
      <alignment horizontal="center" vertical="center"/>
    </xf>
    <xf numFmtId="38" fontId="25" fillId="8" borderId="20" xfId="13" applyFont="1" applyFill="1" applyBorder="1" applyAlignment="1" applyProtection="1">
      <alignment horizontal="left" vertical="center" wrapText="1"/>
    </xf>
    <xf numFmtId="38" fontId="109" fillId="0" borderId="29" xfId="13" applyFont="1" applyFill="1" applyBorder="1" applyAlignment="1" applyProtection="1">
      <alignment horizontal="left" vertical="center"/>
    </xf>
    <xf numFmtId="0" fontId="0" fillId="0" borderId="0" xfId="0" applyAlignment="1">
      <alignment horizontal="left" vertical="center"/>
    </xf>
    <xf numFmtId="0" fontId="16" fillId="0" borderId="0" xfId="0" applyFont="1" applyAlignment="1">
      <alignment horizontal="left" vertical="center"/>
    </xf>
    <xf numFmtId="0" fontId="77" fillId="8" borderId="9" xfId="0" applyFont="1" applyFill="1" applyBorder="1" applyAlignment="1" applyProtection="1">
      <alignment horizontal="center" vertical="center"/>
      <protection locked="0"/>
    </xf>
    <xf numFmtId="0" fontId="77" fillId="8" borderId="29" xfId="0" applyFont="1" applyFill="1" applyBorder="1" applyAlignment="1" applyProtection="1">
      <alignment horizontal="center" vertical="center"/>
      <protection locked="0"/>
    </xf>
    <xf numFmtId="0" fontId="0" fillId="0" borderId="0" xfId="0" applyFill="1" applyAlignment="1">
      <alignment horizontal="left"/>
    </xf>
    <xf numFmtId="0" fontId="77" fillId="8" borderId="29" xfId="0" applyFont="1" applyFill="1" applyBorder="1" applyAlignment="1" applyProtection="1">
      <alignment horizontal="center" vertical="center" wrapText="1"/>
      <protection locked="0"/>
    </xf>
    <xf numFmtId="0" fontId="77" fillId="8" borderId="20" xfId="0" applyFont="1" applyFill="1" applyBorder="1" applyAlignment="1" applyProtection="1">
      <alignment horizontal="center" vertical="center" wrapText="1"/>
      <protection locked="0"/>
    </xf>
    <xf numFmtId="0" fontId="77" fillId="8" borderId="9" xfId="0" applyFont="1" applyFill="1" applyBorder="1" applyAlignment="1" applyProtection="1">
      <alignment horizontal="center" vertical="center" wrapText="1"/>
      <protection locked="0"/>
    </xf>
    <xf numFmtId="0" fontId="77" fillId="8" borderId="7" xfId="0" applyFont="1" applyFill="1" applyBorder="1" applyAlignment="1" applyProtection="1">
      <alignment horizontal="center" vertical="center" wrapText="1"/>
      <protection locked="0"/>
    </xf>
    <xf numFmtId="0" fontId="77" fillId="8" borderId="82" xfId="0" applyFont="1" applyFill="1" applyBorder="1" applyAlignment="1" applyProtection="1">
      <alignment horizontal="center" vertical="center" wrapText="1"/>
      <protection locked="0"/>
    </xf>
    <xf numFmtId="0" fontId="77" fillId="8" borderId="7" xfId="0" applyFont="1" applyFill="1" applyBorder="1" applyAlignment="1" applyProtection="1">
      <alignment horizontal="center" vertical="center"/>
      <protection locked="0"/>
    </xf>
    <xf numFmtId="0" fontId="77" fillId="8" borderId="82" xfId="0" applyFont="1" applyFill="1" applyBorder="1" applyAlignment="1" applyProtection="1">
      <alignment horizontal="center" vertical="center"/>
      <protection locked="0"/>
    </xf>
    <xf numFmtId="0" fontId="21" fillId="27" borderId="7" xfId="0" applyFont="1" applyFill="1" applyBorder="1" applyAlignment="1">
      <alignment horizontal="left" vertical="center"/>
    </xf>
    <xf numFmtId="0" fontId="88" fillId="0" borderId="7" xfId="0" applyFont="1" applyBorder="1" applyAlignment="1">
      <alignment horizontal="left" vertical="center"/>
    </xf>
    <xf numFmtId="49" fontId="0" fillId="8" borderId="18" xfId="0" applyNumberFormat="1" applyFill="1" applyBorder="1" applyAlignment="1">
      <alignment horizontal="center" vertical="center"/>
    </xf>
    <xf numFmtId="49" fontId="0" fillId="8" borderId="19" xfId="0" applyNumberFormat="1" applyFill="1" applyBorder="1" applyAlignment="1">
      <alignment horizontal="center" vertical="center"/>
    </xf>
    <xf numFmtId="49" fontId="0" fillId="8" borderId="15" xfId="0" applyNumberFormat="1" applyFill="1" applyBorder="1" applyAlignment="1">
      <alignment horizontal="center" vertical="center"/>
    </xf>
    <xf numFmtId="49" fontId="0" fillId="8" borderId="0" xfId="0" applyNumberFormat="1" applyFill="1" applyBorder="1" applyAlignment="1">
      <alignment horizontal="center" vertical="center"/>
    </xf>
    <xf numFmtId="49" fontId="0" fillId="8" borderId="22" xfId="0" applyNumberFormat="1" applyFill="1" applyBorder="1" applyAlignment="1">
      <alignment horizontal="center" vertical="center"/>
    </xf>
    <xf numFmtId="49" fontId="0" fillId="8" borderId="36" xfId="0" applyNumberFormat="1" applyFill="1" applyBorder="1" applyAlignment="1">
      <alignment horizontal="center" vertical="center"/>
    </xf>
    <xf numFmtId="0" fontId="16" fillId="8" borderId="19"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36"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8"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15"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22" xfId="0" applyFont="1" applyFill="1" applyBorder="1" applyAlignment="1">
      <alignment horizontal="center" vertical="center"/>
    </xf>
    <xf numFmtId="0" fontId="16" fillId="8" borderId="11"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0" xfId="0" applyFont="1" applyFill="1" applyBorder="1" applyAlignment="1">
      <alignment horizontal="center" vertical="center"/>
    </xf>
    <xf numFmtId="0" fontId="16" fillId="8" borderId="36" xfId="0" applyFont="1" applyFill="1" applyBorder="1" applyAlignment="1">
      <alignment horizontal="center" vertical="center"/>
    </xf>
    <xf numFmtId="0" fontId="16" fillId="8" borderId="18" xfId="0" applyFont="1" applyFill="1" applyBorder="1" applyAlignment="1">
      <alignment horizontal="center" vertical="center" wrapText="1"/>
    </xf>
    <xf numFmtId="0" fontId="88" fillId="27" borderId="7" xfId="0" applyFont="1" applyFill="1" applyBorder="1" applyAlignment="1">
      <alignment horizontal="left" vertical="center"/>
    </xf>
    <xf numFmtId="0" fontId="21" fillId="27" borderId="29" xfId="0" applyFont="1" applyFill="1" applyBorder="1" applyAlignment="1">
      <alignment horizontal="left" vertical="center"/>
    </xf>
    <xf numFmtId="0" fontId="21" fillId="27" borderId="20" xfId="0" applyFont="1" applyFill="1" applyBorder="1" applyAlignment="1">
      <alignment horizontal="left" vertical="center"/>
    </xf>
    <xf numFmtId="0" fontId="21" fillId="27" borderId="9" xfId="0" applyFont="1" applyFill="1" applyBorder="1" applyAlignment="1">
      <alignment horizontal="left" vertical="center"/>
    </xf>
    <xf numFmtId="0" fontId="88" fillId="0" borderId="29" xfId="0" applyFont="1" applyBorder="1" applyAlignment="1">
      <alignment horizontal="left" vertical="center"/>
    </xf>
    <xf numFmtId="0" fontId="88" fillId="0" borderId="20" xfId="0" applyFont="1" applyBorder="1" applyAlignment="1">
      <alignment horizontal="left" vertical="center"/>
    </xf>
    <xf numFmtId="0" fontId="88" fillId="0" borderId="9" xfId="0" applyFont="1" applyBorder="1" applyAlignment="1">
      <alignment horizontal="left" vertical="center"/>
    </xf>
    <xf numFmtId="0" fontId="16" fillId="8" borderId="7" xfId="0" applyFont="1" applyFill="1" applyBorder="1" applyAlignment="1">
      <alignment horizontal="center" vertical="center"/>
    </xf>
    <xf numFmtId="49" fontId="0" fillId="8" borderId="7" xfId="0" applyNumberFormat="1" applyFill="1" applyBorder="1" applyAlignment="1">
      <alignment horizontal="center" vertical="center"/>
    </xf>
    <xf numFmtId="49" fontId="0" fillId="8" borderId="29" xfId="0" applyNumberFormat="1" applyFill="1" applyBorder="1" applyAlignment="1">
      <alignment horizontal="center" vertical="center"/>
    </xf>
    <xf numFmtId="0" fontId="16" fillId="8" borderId="9" xfId="0" applyFont="1" applyFill="1" applyBorder="1" applyAlignment="1">
      <alignment horizontal="center" vertical="center"/>
    </xf>
    <xf numFmtId="0" fontId="21" fillId="27" borderId="7" xfId="0" applyFont="1" applyFill="1" applyBorder="1" applyAlignment="1">
      <alignment vertical="center"/>
    </xf>
    <xf numFmtId="0" fontId="0" fillId="8" borderId="7" xfId="0" applyFill="1" applyBorder="1" applyAlignment="1">
      <alignment horizontal="center" vertical="center"/>
    </xf>
    <xf numFmtId="0" fontId="121" fillId="27" borderId="7" xfId="0" applyFont="1" applyFill="1" applyBorder="1" applyAlignment="1">
      <alignment vertical="center"/>
    </xf>
    <xf numFmtId="0" fontId="16" fillId="37" borderId="29" xfId="0" applyFont="1" applyFill="1" applyBorder="1" applyAlignment="1">
      <alignment horizontal="center" vertical="center"/>
    </xf>
    <xf numFmtId="0" fontId="16" fillId="37" borderId="20" xfId="0" applyFont="1" applyFill="1" applyBorder="1" applyAlignment="1">
      <alignment horizontal="center" vertical="center"/>
    </xf>
    <xf numFmtId="0" fontId="16" fillId="27" borderId="7" xfId="0" applyFont="1" applyFill="1" applyBorder="1" applyAlignment="1">
      <alignment horizontal="center" vertical="center"/>
    </xf>
    <xf numFmtId="0" fontId="16" fillId="0" borderId="7" xfId="0" applyFont="1" applyBorder="1" applyAlignment="1">
      <alignment horizontal="center" vertical="center"/>
    </xf>
    <xf numFmtId="0" fontId="16" fillId="27" borderId="7"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37" borderId="9" xfId="0" applyFont="1" applyFill="1" applyBorder="1" applyAlignment="1">
      <alignment horizontal="center" vertical="center"/>
    </xf>
    <xf numFmtId="0" fontId="16" fillId="37" borderId="7" xfId="0" applyFont="1" applyFill="1" applyBorder="1" applyAlignment="1">
      <alignment horizontal="center" vertical="center"/>
    </xf>
    <xf numFmtId="0" fontId="16" fillId="27" borderId="29" xfId="0" applyFont="1" applyFill="1" applyBorder="1" applyAlignment="1">
      <alignment horizontal="center" vertical="center"/>
    </xf>
    <xf numFmtId="0" fontId="21" fillId="27" borderId="7" xfId="0" applyFont="1" applyFill="1" applyBorder="1" applyAlignment="1">
      <alignment horizontal="center" vertical="center"/>
    </xf>
    <xf numFmtId="0" fontId="16" fillId="27" borderId="20" xfId="0" applyFont="1" applyFill="1" applyBorder="1" applyAlignment="1">
      <alignment horizontal="center" vertical="center"/>
    </xf>
    <xf numFmtId="0" fontId="16" fillId="27" borderId="9" xfId="0" applyFont="1" applyFill="1" applyBorder="1" applyAlignment="1">
      <alignment horizontal="center" vertical="center"/>
    </xf>
    <xf numFmtId="0" fontId="0" fillId="0" borderId="29" xfId="0" applyFill="1" applyBorder="1" applyAlignment="1">
      <alignment horizontal="center"/>
    </xf>
    <xf numFmtId="0" fontId="0" fillId="0" borderId="20" xfId="0" applyFill="1" applyBorder="1" applyAlignment="1">
      <alignment horizontal="center"/>
    </xf>
    <xf numFmtId="0" fontId="0" fillId="0" borderId="9" xfId="0" applyFill="1" applyBorder="1" applyAlignment="1">
      <alignment horizontal="center"/>
    </xf>
    <xf numFmtId="0" fontId="16" fillId="0" borderId="0" xfId="0" applyFont="1" applyAlignment="1">
      <alignment horizontal="left"/>
    </xf>
    <xf numFmtId="0" fontId="32" fillId="0" borderId="0" xfId="0" applyFont="1" applyAlignment="1">
      <alignment horizontal="left" vertical="center"/>
    </xf>
    <xf numFmtId="0" fontId="0" fillId="0" borderId="19" xfId="0" applyBorder="1" applyAlignment="1">
      <alignment horizontal="left"/>
    </xf>
    <xf numFmtId="49" fontId="25" fillId="8" borderId="7" xfId="0" applyNumberFormat="1" applyFont="1" applyFill="1" applyBorder="1" applyAlignment="1" applyProtection="1">
      <alignment horizontal="center" vertical="center"/>
    </xf>
    <xf numFmtId="0" fontId="16" fillId="0" borderId="7" xfId="0" applyFont="1" applyBorder="1" applyAlignment="1">
      <alignment horizontal="left" vertical="center" wrapText="1"/>
    </xf>
    <xf numFmtId="0" fontId="16" fillId="0" borderId="7" xfId="0" applyFont="1" applyBorder="1" applyAlignment="1">
      <alignment horizontal="left" vertical="center"/>
    </xf>
    <xf numFmtId="0" fontId="21" fillId="0" borderId="7" xfId="0" applyFont="1" applyBorder="1" applyAlignment="1">
      <alignment horizontal="left" vertical="center" wrapText="1"/>
    </xf>
    <xf numFmtId="0" fontId="21" fillId="0" borderId="7" xfId="0" applyFont="1" applyBorder="1" applyAlignment="1">
      <alignment horizontal="left" vertical="center"/>
    </xf>
    <xf numFmtId="0" fontId="16" fillId="0" borderId="36" xfId="0" applyFont="1" applyBorder="1" applyAlignment="1">
      <alignment horizontal="left" vertical="center"/>
    </xf>
    <xf numFmtId="0" fontId="68" fillId="2" borderId="7" xfId="0" applyFont="1" applyFill="1" applyBorder="1" applyAlignment="1" applyProtection="1">
      <alignment horizontal="left" vertical="center"/>
    </xf>
    <xf numFmtId="0" fontId="109" fillId="0" borderId="7" xfId="0" applyFont="1" applyFill="1" applyBorder="1" applyAlignment="1" applyProtection="1">
      <alignment horizontal="left" vertical="center" wrapText="1"/>
    </xf>
    <xf numFmtId="0" fontId="109" fillId="0" borderId="7" xfId="0" applyFont="1" applyFill="1" applyBorder="1" applyAlignment="1" applyProtection="1">
      <alignment horizontal="left" vertical="center"/>
    </xf>
    <xf numFmtId="0" fontId="0" fillId="0" borderId="0" xfId="0" applyAlignment="1">
      <alignment horizontal="left"/>
    </xf>
    <xf numFmtId="0" fontId="119" fillId="27" borderId="7" xfId="0" applyFont="1" applyFill="1" applyBorder="1" applyAlignment="1">
      <alignment horizontal="center" vertical="center"/>
    </xf>
    <xf numFmtId="0" fontId="0" fillId="0" borderId="54" xfId="0" applyBorder="1" applyAlignment="1">
      <alignment horizontal="left" vertical="center"/>
    </xf>
    <xf numFmtId="38" fontId="82" fillId="0" borderId="29" xfId="13" applyFont="1" applyFill="1" applyBorder="1" applyAlignment="1" applyProtection="1">
      <alignment horizontal="left" vertical="center"/>
      <protection locked="0"/>
    </xf>
    <xf numFmtId="38" fontId="82" fillId="0" borderId="20" xfId="13" applyFont="1" applyFill="1" applyBorder="1" applyAlignment="1" applyProtection="1">
      <alignment horizontal="left" vertical="center"/>
      <protection locked="0"/>
    </xf>
    <xf numFmtId="38" fontId="82" fillId="0" borderId="9" xfId="13" applyFont="1" applyFill="1" applyBorder="1" applyAlignment="1" applyProtection="1">
      <alignment horizontal="left" vertical="center"/>
      <protection locked="0"/>
    </xf>
    <xf numFmtId="49" fontId="32" fillId="30" borderId="28" xfId="0" applyNumberFormat="1" applyFont="1" applyFill="1" applyBorder="1" applyAlignment="1" applyProtection="1">
      <alignment horizontal="center" vertical="center"/>
    </xf>
    <xf numFmtId="49" fontId="32" fillId="30" borderId="104" xfId="0" applyNumberFormat="1" applyFont="1" applyFill="1" applyBorder="1" applyAlignment="1" applyProtection="1">
      <alignment horizontal="center" vertical="center"/>
    </xf>
    <xf numFmtId="49" fontId="32" fillId="30" borderId="103" xfId="0" applyNumberFormat="1" applyFont="1" applyFill="1" applyBorder="1" applyAlignment="1" applyProtection="1">
      <alignment horizontal="center" vertical="center"/>
    </xf>
    <xf numFmtId="0" fontId="0" fillId="0" borderId="0" xfId="0" applyFont="1" applyBorder="1" applyAlignment="1">
      <alignment horizontal="left"/>
    </xf>
    <xf numFmtId="0" fontId="0" fillId="27" borderId="7"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6" fillId="5" borderId="7" xfId="0" applyFont="1" applyFill="1" applyBorder="1" applyAlignment="1">
      <alignment horizontal="left" vertical="center"/>
    </xf>
    <xf numFmtId="0" fontId="125" fillId="0" borderId="0" xfId="0" applyFont="1" applyAlignment="1">
      <alignment horizontal="left" vertical="center"/>
    </xf>
    <xf numFmtId="0" fontId="16" fillId="27" borderId="18" xfId="0" applyFont="1" applyFill="1" applyBorder="1" applyAlignment="1">
      <alignment horizontal="center" vertical="center" wrapText="1"/>
    </xf>
    <xf numFmtId="0" fontId="16" fillId="27" borderId="19" xfId="0" applyFont="1" applyFill="1" applyBorder="1" applyAlignment="1">
      <alignment horizontal="center" vertical="center" wrapText="1"/>
    </xf>
    <xf numFmtId="0" fontId="16" fillId="27" borderId="6" xfId="0" applyFont="1" applyFill="1" applyBorder="1" applyAlignment="1">
      <alignment horizontal="center" vertical="center" wrapText="1"/>
    </xf>
    <xf numFmtId="0" fontId="16" fillId="27" borderId="15" xfId="0" applyFont="1" applyFill="1" applyBorder="1" applyAlignment="1">
      <alignment horizontal="center" vertical="center" wrapText="1"/>
    </xf>
    <xf numFmtId="0" fontId="16" fillId="27" borderId="0" xfId="0" applyFont="1" applyFill="1" applyBorder="1" applyAlignment="1">
      <alignment horizontal="center" vertical="center" wrapText="1"/>
    </xf>
    <xf numFmtId="0" fontId="16" fillId="27" borderId="12" xfId="0" applyFont="1" applyFill="1" applyBorder="1" applyAlignment="1">
      <alignment horizontal="center" vertical="center" wrapText="1"/>
    </xf>
    <xf numFmtId="0" fontId="16" fillId="27" borderId="22" xfId="0" applyFont="1" applyFill="1" applyBorder="1" applyAlignment="1">
      <alignment horizontal="center" vertical="center" wrapText="1"/>
    </xf>
    <xf numFmtId="0" fontId="16" fillId="27" borderId="36" xfId="0" applyFont="1" applyFill="1" applyBorder="1" applyAlignment="1">
      <alignment horizontal="center" vertical="center" wrapText="1"/>
    </xf>
    <xf numFmtId="0" fontId="16" fillId="27" borderId="11"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5" borderId="36" xfId="0" applyFont="1" applyFill="1" applyBorder="1" applyAlignment="1">
      <alignment horizontal="left" vertical="center"/>
    </xf>
    <xf numFmtId="0" fontId="16" fillId="5" borderId="11" xfId="0" applyFont="1" applyFill="1" applyBorder="1" applyAlignment="1">
      <alignment horizontal="left" vertical="center"/>
    </xf>
    <xf numFmtId="0" fontId="16" fillId="9" borderId="4" xfId="0" applyFont="1" applyFill="1" applyBorder="1" applyAlignment="1">
      <alignment horizontal="center"/>
    </xf>
    <xf numFmtId="0" fontId="16" fillId="5" borderId="29"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9" xfId="0" applyFont="1" applyFill="1" applyBorder="1" applyAlignment="1">
      <alignment horizontal="center" vertical="center"/>
    </xf>
    <xf numFmtId="0" fontId="16" fillId="27" borderId="7" xfId="0" applyFont="1" applyFill="1" applyBorder="1" applyAlignment="1">
      <alignment horizontal="center"/>
    </xf>
    <xf numFmtId="0" fontId="16" fillId="0" borderId="7" xfId="0" applyFont="1" applyFill="1" applyBorder="1" applyAlignment="1">
      <alignment horizontal="center"/>
    </xf>
    <xf numFmtId="0" fontId="16" fillId="0" borderId="18" xfId="0" applyFont="1" applyBorder="1" applyAlignment="1">
      <alignment horizontal="left" vertical="center" wrapText="1"/>
    </xf>
    <xf numFmtId="0" fontId="16" fillId="0" borderId="19" xfId="0" applyFont="1" applyBorder="1" applyAlignment="1">
      <alignment horizontal="left" vertical="center"/>
    </xf>
    <xf numFmtId="0" fontId="16" fillId="0" borderId="6"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6" fillId="0" borderId="22" xfId="0" applyFont="1" applyBorder="1" applyAlignment="1">
      <alignment horizontal="left" vertical="center"/>
    </xf>
    <xf numFmtId="0" fontId="16" fillId="0" borderId="11" xfId="0" applyFont="1" applyBorder="1" applyAlignment="1">
      <alignment horizontal="left" vertical="center"/>
    </xf>
    <xf numFmtId="0" fontId="16" fillId="37" borderId="7" xfId="0" applyFont="1" applyFill="1" applyBorder="1" applyAlignment="1">
      <alignment horizontal="center"/>
    </xf>
    <xf numFmtId="0" fontId="0" fillId="27" borderId="7" xfId="0" applyFill="1" applyBorder="1" applyAlignment="1">
      <alignment horizontal="center" vertical="center"/>
    </xf>
    <xf numFmtId="0" fontId="0" fillId="0" borderId="7" xfId="0" applyBorder="1" applyAlignment="1">
      <alignment horizontal="center" vertical="center"/>
    </xf>
    <xf numFmtId="0" fontId="31" fillId="0" borderId="0" xfId="0" applyFont="1" applyAlignment="1">
      <alignment horizontal="left" vertical="center"/>
    </xf>
    <xf numFmtId="0" fontId="81" fillId="3" borderId="0" xfId="0" applyFont="1" applyFill="1" applyBorder="1" applyAlignment="1" applyProtection="1">
      <alignment horizontal="left" vertical="center"/>
    </xf>
    <xf numFmtId="0" fontId="0" fillId="0" borderId="0" xfId="0" applyFont="1" applyAlignment="1">
      <alignment horizontal="left"/>
    </xf>
    <xf numFmtId="0" fontId="0" fillId="0" borderId="36" xfId="0" applyFont="1" applyBorder="1" applyAlignment="1">
      <alignment horizontal="left"/>
    </xf>
    <xf numFmtId="0" fontId="81" fillId="0" borderId="0" xfId="0" applyFont="1" applyAlignment="1">
      <alignment horizontal="left" vertical="center"/>
    </xf>
    <xf numFmtId="0" fontId="0" fillId="0" borderId="0" xfId="0" applyFont="1" applyBorder="1" applyAlignment="1">
      <alignment horizontal="left" vertical="center"/>
    </xf>
    <xf numFmtId="0" fontId="81" fillId="0" borderId="0" xfId="0" applyFont="1" applyAlignment="1">
      <alignment horizontal="left"/>
    </xf>
    <xf numFmtId="0" fontId="81" fillId="0" borderId="0" xfId="0" applyFont="1" applyAlignment="1">
      <alignment horizontal="center" vertical="center"/>
    </xf>
    <xf numFmtId="0" fontId="25" fillId="3" borderId="0" xfId="0" applyFont="1" applyFill="1" applyBorder="1" applyAlignment="1" applyProtection="1">
      <alignment horizontal="left" vertical="center"/>
    </xf>
    <xf numFmtId="0" fontId="16" fillId="0" borderId="0" xfId="0" applyFont="1" applyFill="1" applyAlignment="1">
      <alignment horizontal="left"/>
    </xf>
    <xf numFmtId="0" fontId="0" fillId="0" borderId="0" xfId="0" applyBorder="1" applyAlignment="1">
      <alignment horizontal="left"/>
    </xf>
    <xf numFmtId="0" fontId="0" fillId="0" borderId="0" xfId="0" applyFont="1" applyAlignment="1">
      <alignment horizontal="left" vertical="center"/>
    </xf>
    <xf numFmtId="0" fontId="22" fillId="0" borderId="0" xfId="0" applyFont="1" applyAlignment="1">
      <alignment horizontal="center" vertical="center"/>
    </xf>
    <xf numFmtId="0" fontId="16" fillId="3" borderId="7" xfId="66" applyFont="1" applyFill="1" applyBorder="1" applyAlignment="1" applyProtection="1">
      <alignment horizontal="center" vertical="center"/>
    </xf>
    <xf numFmtId="0" fontId="20" fillId="0" borderId="29" xfId="66" applyFont="1" applyFill="1" applyBorder="1" applyAlignment="1" applyProtection="1">
      <alignment horizontal="left" vertical="center"/>
    </xf>
    <xf numFmtId="0" fontId="20" fillId="0" borderId="20" xfId="66" applyFont="1" applyFill="1" applyBorder="1" applyAlignment="1" applyProtection="1">
      <alignment horizontal="left" vertical="center"/>
    </xf>
    <xf numFmtId="0" fontId="20" fillId="0" borderId="9" xfId="66" applyFont="1" applyFill="1" applyBorder="1" applyAlignment="1" applyProtection="1">
      <alignment horizontal="left" vertical="center"/>
    </xf>
    <xf numFmtId="0" fontId="16" fillId="3" borderId="29" xfId="66" applyFont="1" applyFill="1" applyBorder="1" applyAlignment="1" applyProtection="1">
      <alignment horizontal="center" vertical="center"/>
    </xf>
    <xf numFmtId="0" fontId="28" fillId="0" borderId="41" xfId="0" applyFont="1" applyFill="1" applyBorder="1" applyAlignment="1" applyProtection="1">
      <alignment horizontal="center" vertical="center"/>
      <protection locked="0"/>
    </xf>
    <xf numFmtId="0" fontId="28" fillId="0" borderId="40" xfId="0" applyFont="1" applyFill="1" applyBorder="1" applyAlignment="1" applyProtection="1">
      <alignment horizontal="center" vertical="center"/>
      <protection locked="0"/>
    </xf>
    <xf numFmtId="0" fontId="28" fillId="0" borderId="42" xfId="0" applyFont="1" applyFill="1" applyBorder="1" applyAlignment="1" applyProtection="1">
      <alignment horizontal="center" vertical="center"/>
      <protection locked="0"/>
    </xf>
    <xf numFmtId="182" fontId="28" fillId="0" borderId="39" xfId="0" applyNumberFormat="1" applyFont="1" applyFill="1" applyBorder="1" applyAlignment="1" applyProtection="1">
      <alignment horizontal="center" vertical="center"/>
      <protection locked="0"/>
    </xf>
    <xf numFmtId="0" fontId="28" fillId="0" borderId="41" xfId="0" applyFont="1" applyFill="1" applyBorder="1" applyAlignment="1" applyProtection="1">
      <alignment horizontal="right" vertical="center"/>
      <protection locked="0"/>
    </xf>
    <xf numFmtId="0" fontId="28" fillId="0" borderId="39" xfId="0" applyFont="1" applyFill="1" applyBorder="1" applyAlignment="1" applyProtection="1">
      <alignment horizontal="right" vertical="center"/>
      <protection locked="0"/>
    </xf>
    <xf numFmtId="0" fontId="28" fillId="0" borderId="39" xfId="0" applyFont="1" applyFill="1" applyBorder="1" applyAlignment="1" applyProtection="1">
      <alignment horizontal="left" vertical="center"/>
      <protection locked="0"/>
    </xf>
    <xf numFmtId="0" fontId="28" fillId="0" borderId="42" xfId="0" applyFont="1" applyFill="1" applyBorder="1" applyAlignment="1" applyProtection="1">
      <alignment horizontal="left" vertical="center"/>
      <protection locked="0"/>
    </xf>
    <xf numFmtId="0" fontId="28" fillId="0" borderId="38" xfId="0" applyFont="1" applyFill="1" applyBorder="1" applyAlignment="1" applyProtection="1">
      <alignment horizontal="right" vertical="center"/>
      <protection locked="0"/>
    </xf>
    <xf numFmtId="58" fontId="27" fillId="0" borderId="0" xfId="0" applyNumberFormat="1" applyFont="1" applyFill="1" applyBorder="1" applyAlignment="1" applyProtection="1">
      <alignment horizontal="left" vertical="center" wrapText="1"/>
    </xf>
    <xf numFmtId="182" fontId="27" fillId="0" borderId="0" xfId="0" applyNumberFormat="1" applyFont="1" applyFill="1" applyBorder="1" applyAlignment="1" applyProtection="1">
      <alignment horizontal="center" vertical="center" wrapText="1"/>
      <protection locked="0"/>
    </xf>
    <xf numFmtId="182" fontId="27" fillId="0" borderId="0" xfId="0" applyNumberFormat="1" applyFont="1" applyFill="1" applyBorder="1" applyAlignment="1" applyProtection="1">
      <alignment horizontal="right" vertical="center" wrapText="1"/>
      <protection locked="0"/>
    </xf>
    <xf numFmtId="0" fontId="20" fillId="0" borderId="43"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9" xfId="0" applyFont="1" applyFill="1" applyBorder="1" applyAlignment="1" applyProtection="1">
      <alignment horizontal="center" vertical="center" wrapText="1"/>
      <protection locked="0"/>
    </xf>
    <xf numFmtId="0" fontId="27" fillId="0" borderId="38"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7" fillId="0" borderId="40" xfId="0" applyFont="1" applyFill="1" applyBorder="1" applyAlignment="1" applyProtection="1">
      <alignment horizontal="center" vertical="center"/>
      <protection locked="0"/>
    </xf>
    <xf numFmtId="0" fontId="20" fillId="0" borderId="44"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3" fontId="20" fillId="0" borderId="7" xfId="13" applyNumberFormat="1" applyFont="1" applyFill="1" applyBorder="1" applyAlignment="1" applyProtection="1">
      <alignment horizontal="right" vertical="center" wrapText="1"/>
    </xf>
    <xf numFmtId="3" fontId="20" fillId="0" borderId="7" xfId="13" applyNumberFormat="1" applyFont="1" applyFill="1" applyBorder="1" applyAlignment="1" applyProtection="1">
      <alignment horizontal="right" vertical="center"/>
    </xf>
    <xf numFmtId="0" fontId="20" fillId="0" borderId="117"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xf>
    <xf numFmtId="3" fontId="20" fillId="0" borderId="10" xfId="13" applyNumberFormat="1" applyFont="1" applyFill="1" applyBorder="1" applyAlignment="1" applyProtection="1">
      <alignment horizontal="right" vertical="center" wrapText="1"/>
    </xf>
    <xf numFmtId="3" fontId="20" fillId="0" borderId="35" xfId="13" applyNumberFormat="1" applyFont="1" applyFill="1" applyBorder="1" applyAlignment="1" applyProtection="1">
      <alignment horizontal="right" vertical="center"/>
    </xf>
    <xf numFmtId="3" fontId="20" fillId="0" borderId="54" xfId="13" applyNumberFormat="1" applyFont="1" applyFill="1" applyBorder="1" applyAlignment="1" applyProtection="1">
      <alignment horizontal="right" vertical="center"/>
    </xf>
    <xf numFmtId="3" fontId="20" fillId="0" borderId="55" xfId="13" applyNumberFormat="1" applyFont="1" applyFill="1" applyBorder="1" applyAlignment="1" applyProtection="1">
      <alignment horizontal="right" vertical="center"/>
    </xf>
    <xf numFmtId="3" fontId="20" fillId="0" borderId="22" xfId="13" applyNumberFormat="1" applyFont="1" applyFill="1" applyBorder="1" applyAlignment="1" applyProtection="1">
      <alignment horizontal="right" vertical="center"/>
    </xf>
    <xf numFmtId="3" fontId="20" fillId="0" borderId="36" xfId="13" applyNumberFormat="1" applyFont="1" applyFill="1" applyBorder="1" applyAlignment="1" applyProtection="1">
      <alignment horizontal="right" vertical="center"/>
    </xf>
    <xf numFmtId="3" fontId="20" fillId="0" borderId="11" xfId="13" applyNumberFormat="1" applyFont="1" applyFill="1" applyBorder="1" applyAlignment="1" applyProtection="1">
      <alignment horizontal="right" vertical="center"/>
    </xf>
    <xf numFmtId="3" fontId="20" fillId="0" borderId="7" xfId="13" applyNumberFormat="1" applyFont="1" applyFill="1" applyBorder="1" applyAlignment="1" applyProtection="1">
      <alignment horizontal="right" vertical="center"/>
      <protection locked="0"/>
    </xf>
    <xf numFmtId="3" fontId="20" fillId="0" borderId="18" xfId="13" applyNumberFormat="1" applyFont="1" applyFill="1" applyBorder="1" applyAlignment="1" applyProtection="1">
      <alignment horizontal="right" vertical="center"/>
    </xf>
    <xf numFmtId="3" fontId="20" fillId="0" borderId="19" xfId="13" applyNumberFormat="1" applyFont="1" applyFill="1" applyBorder="1" applyAlignment="1" applyProtection="1">
      <alignment horizontal="right" vertical="center"/>
    </xf>
    <xf numFmtId="3" fontId="20" fillId="0" borderId="6" xfId="13" applyNumberFormat="1" applyFont="1" applyFill="1" applyBorder="1" applyAlignment="1" applyProtection="1">
      <alignment horizontal="right" vertical="center"/>
    </xf>
    <xf numFmtId="3" fontId="20" fillId="0" borderId="96" xfId="13" applyNumberFormat="1" applyFont="1" applyFill="1" applyBorder="1" applyAlignment="1" applyProtection="1">
      <alignment horizontal="right" vertical="center"/>
      <protection locked="0"/>
    </xf>
    <xf numFmtId="3" fontId="20" fillId="0" borderId="97" xfId="13" applyNumberFormat="1" applyFont="1" applyFill="1" applyBorder="1" applyAlignment="1" applyProtection="1">
      <alignment horizontal="right" vertical="center"/>
    </xf>
    <xf numFmtId="3" fontId="20" fillId="0" borderId="94" xfId="13" applyNumberFormat="1" applyFont="1" applyFill="1" applyBorder="1" applyAlignment="1" applyProtection="1">
      <alignment horizontal="right" vertical="center"/>
    </xf>
    <xf numFmtId="3" fontId="20" fillId="0" borderId="95" xfId="13" applyNumberFormat="1" applyFont="1" applyFill="1" applyBorder="1" applyAlignment="1" applyProtection="1">
      <alignment horizontal="right" vertical="center"/>
    </xf>
    <xf numFmtId="178" fontId="20" fillId="0" borderId="7" xfId="0" applyNumberFormat="1" applyFont="1" applyFill="1" applyBorder="1" applyAlignment="1" applyProtection="1">
      <alignment horizontal="right" vertical="center" wrapText="1"/>
    </xf>
    <xf numFmtId="178" fontId="20" fillId="0" borderId="7" xfId="0" applyNumberFormat="1" applyFont="1" applyFill="1" applyBorder="1" applyAlignment="1" applyProtection="1">
      <alignment horizontal="right" vertical="center"/>
    </xf>
    <xf numFmtId="0" fontId="20" fillId="8" borderId="96" xfId="0" applyFont="1" applyFill="1" applyBorder="1" applyAlignment="1" applyProtection="1">
      <alignment horizontal="center" vertical="center"/>
    </xf>
    <xf numFmtId="178" fontId="20" fillId="0" borderId="96" xfId="0" applyNumberFormat="1" applyFont="1" applyFill="1" applyBorder="1" applyAlignment="1" applyProtection="1">
      <alignment horizontal="right" vertical="center" wrapText="1"/>
    </xf>
    <xf numFmtId="178" fontId="20" fillId="0" borderId="96" xfId="0" applyNumberFormat="1" applyFont="1" applyFill="1" applyBorder="1" applyAlignment="1" applyProtection="1">
      <alignment horizontal="right" vertical="center"/>
    </xf>
    <xf numFmtId="0" fontId="20" fillId="8" borderId="7" xfId="0" applyFont="1" applyFill="1" applyBorder="1" applyAlignment="1" applyProtection="1">
      <alignment horizontal="center" vertical="center" wrapText="1"/>
    </xf>
    <xf numFmtId="0" fontId="20" fillId="8" borderId="7" xfId="0" applyFont="1" applyFill="1" applyBorder="1" applyAlignment="1" applyProtection="1">
      <alignment horizontal="center" vertical="center" shrinkToFit="1"/>
    </xf>
    <xf numFmtId="0" fontId="20" fillId="8" borderId="7" xfId="62" applyFont="1" applyFill="1" applyBorder="1" applyAlignment="1" applyProtection="1">
      <alignment horizontal="center" vertical="center" shrinkToFit="1"/>
    </xf>
    <xf numFmtId="0" fontId="20" fillId="0" borderId="18" xfId="62" applyFont="1" applyFill="1" applyBorder="1" applyAlignment="1" applyProtection="1">
      <alignment horizontal="left" vertical="center" wrapText="1" shrinkToFit="1"/>
      <protection locked="0"/>
    </xf>
    <xf numFmtId="0" fontId="20" fillId="0" borderId="19" xfId="62" applyFont="1" applyFill="1" applyBorder="1" applyAlignment="1" applyProtection="1">
      <alignment horizontal="left" vertical="center" wrapText="1" shrinkToFit="1"/>
      <protection locked="0"/>
    </xf>
    <xf numFmtId="0" fontId="20" fillId="0" borderId="6" xfId="62" applyFont="1" applyFill="1" applyBorder="1" applyAlignment="1" applyProtection="1">
      <alignment horizontal="left" vertical="center" wrapText="1" shrinkToFit="1"/>
      <protection locked="0"/>
    </xf>
    <xf numFmtId="0" fontId="20" fillId="0" borderId="15" xfId="62" applyFont="1" applyFill="1" applyBorder="1" applyAlignment="1" applyProtection="1">
      <alignment horizontal="left" vertical="center" wrapText="1" shrinkToFit="1"/>
      <protection locked="0"/>
    </xf>
    <xf numFmtId="0" fontId="20" fillId="0" borderId="0" xfId="62" applyFont="1" applyFill="1" applyBorder="1" applyAlignment="1" applyProtection="1">
      <alignment horizontal="left" vertical="center" wrapText="1" shrinkToFit="1"/>
      <protection locked="0"/>
    </xf>
    <xf numFmtId="0" fontId="20" fillId="0" borderId="12" xfId="62" applyFont="1" applyFill="1" applyBorder="1" applyAlignment="1" applyProtection="1">
      <alignment horizontal="left" vertical="center" wrapText="1" shrinkToFit="1"/>
      <protection locked="0"/>
    </xf>
    <xf numFmtId="0" fontId="20" fillId="0" borderId="22" xfId="62" applyFont="1" applyFill="1" applyBorder="1" applyAlignment="1" applyProtection="1">
      <alignment horizontal="left" vertical="center" wrapText="1" shrinkToFit="1"/>
      <protection locked="0"/>
    </xf>
    <xf numFmtId="0" fontId="20" fillId="0" borderId="36" xfId="62" applyFont="1" applyFill="1" applyBorder="1" applyAlignment="1" applyProtection="1">
      <alignment horizontal="left" vertical="center" wrapText="1" shrinkToFit="1"/>
      <protection locked="0"/>
    </xf>
    <xf numFmtId="0" fontId="20" fillId="0" borderId="11" xfId="62" applyFont="1" applyFill="1" applyBorder="1" applyAlignment="1" applyProtection="1">
      <alignment horizontal="left" vertical="center" wrapText="1" shrinkToFit="1"/>
      <protection locked="0"/>
    </xf>
    <xf numFmtId="0" fontId="20" fillId="8" borderId="7" xfId="62" applyFont="1" applyFill="1" applyBorder="1" applyAlignment="1" applyProtection="1">
      <alignment horizontal="center" vertical="center" wrapText="1"/>
    </xf>
    <xf numFmtId="0" fontId="20" fillId="0" borderId="29" xfId="62" applyFont="1" applyFill="1" applyBorder="1" applyAlignment="1" applyProtection="1">
      <alignment horizontal="left" vertical="center" indent="1"/>
      <protection locked="0"/>
    </xf>
    <xf numFmtId="0" fontId="20" fillId="0" borderId="20" xfId="62" applyFont="1" applyFill="1" applyBorder="1" applyAlignment="1" applyProtection="1">
      <alignment horizontal="left" vertical="center" indent="1"/>
      <protection locked="0"/>
    </xf>
    <xf numFmtId="0" fontId="20" fillId="0" borderId="9" xfId="62" applyFont="1" applyFill="1" applyBorder="1" applyAlignment="1" applyProtection="1">
      <alignment horizontal="left" vertical="center" indent="1"/>
      <protection locked="0"/>
    </xf>
    <xf numFmtId="178" fontId="20" fillId="0" borderId="10" xfId="0" applyNumberFormat="1" applyFont="1" applyFill="1" applyBorder="1" applyAlignment="1" applyProtection="1">
      <alignment horizontal="right" vertical="center" wrapText="1"/>
    </xf>
    <xf numFmtId="178" fontId="20" fillId="0" borderId="10" xfId="0" applyNumberFormat="1" applyFont="1" applyFill="1" applyBorder="1" applyAlignment="1" applyProtection="1">
      <alignment horizontal="right" vertical="center"/>
    </xf>
    <xf numFmtId="189" fontId="20" fillId="0" borderId="19" xfId="0" applyNumberFormat="1" applyFont="1" applyFill="1" applyBorder="1" applyAlignment="1" applyProtection="1">
      <alignment horizontal="right" vertical="center"/>
    </xf>
    <xf numFmtId="49" fontId="20" fillId="8" borderId="29" xfId="0" applyNumberFormat="1" applyFont="1" applyFill="1" applyBorder="1" applyAlignment="1" applyProtection="1">
      <alignment horizontal="center" vertical="center"/>
    </xf>
    <xf numFmtId="49" fontId="20" fillId="8" borderId="20" xfId="0" applyNumberFormat="1" applyFont="1" applyFill="1" applyBorder="1" applyAlignment="1" applyProtection="1">
      <alignment horizontal="center" vertical="center"/>
    </xf>
    <xf numFmtId="49" fontId="20" fillId="8" borderId="9" xfId="0" applyNumberFormat="1" applyFont="1" applyFill="1" applyBorder="1" applyAlignment="1" applyProtection="1">
      <alignment horizontal="center" vertical="center"/>
    </xf>
    <xf numFmtId="182" fontId="20" fillId="0" borderId="20" xfId="0" applyNumberFormat="1" applyFont="1" applyFill="1" applyBorder="1" applyAlignment="1" applyProtection="1">
      <alignment horizontal="center" vertical="center" wrapText="1"/>
    </xf>
    <xf numFmtId="49" fontId="20" fillId="8" borderId="7" xfId="0" applyNumberFormat="1" applyFont="1" applyFill="1" applyBorder="1" applyAlignment="1" applyProtection="1">
      <alignment horizontal="center" vertical="center" textRotation="255"/>
    </xf>
    <xf numFmtId="0" fontId="20" fillId="8" borderId="7" xfId="0" applyFont="1" applyFill="1" applyBorder="1" applyAlignment="1" applyProtection="1">
      <alignment horizontal="center" vertical="center" textRotation="255"/>
    </xf>
    <xf numFmtId="0" fontId="20" fillId="0" borderId="29"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0" fillId="0" borderId="9" xfId="0" applyFont="1" applyFill="1" applyBorder="1" applyAlignment="1" applyProtection="1">
      <alignment horizontal="left" vertical="center" wrapText="1"/>
      <protection locked="0"/>
    </xf>
    <xf numFmtId="49" fontId="20" fillId="8" borderId="7" xfId="0" applyNumberFormat="1" applyFont="1" applyFill="1" applyBorder="1" applyAlignment="1" applyProtection="1">
      <alignment horizontal="center" vertical="center" textRotation="255" wrapText="1"/>
    </xf>
    <xf numFmtId="0" fontId="20" fillId="0" borderId="7" xfId="0" applyFont="1" applyFill="1" applyBorder="1" applyAlignment="1" applyProtection="1">
      <alignment horizontal="left" vertical="center" wrapText="1"/>
      <protection locked="0"/>
    </xf>
    <xf numFmtId="0" fontId="20" fillId="0" borderId="2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protection locked="0"/>
    </xf>
    <xf numFmtId="49" fontId="17" fillId="0" borderId="29" xfId="0" applyNumberFormat="1" applyFont="1" applyFill="1" applyBorder="1" applyAlignment="1" applyProtection="1">
      <alignment horizontal="center" vertical="center"/>
      <protection locked="0"/>
    </xf>
    <xf numFmtId="49" fontId="17" fillId="0" borderId="9" xfId="0" applyNumberFormat="1" applyFont="1" applyFill="1" applyBorder="1" applyAlignment="1" applyProtection="1">
      <alignment horizontal="center" vertical="center"/>
      <protection locked="0"/>
    </xf>
    <xf numFmtId="49" fontId="20" fillId="0" borderId="29" xfId="0" applyNumberFormat="1" applyFont="1" applyFill="1" applyBorder="1" applyAlignment="1" applyProtection="1">
      <alignment horizontal="left" vertical="center" wrapText="1"/>
    </xf>
    <xf numFmtId="49" fontId="20" fillId="0" borderId="20" xfId="0" applyNumberFormat="1" applyFont="1" applyFill="1" applyBorder="1" applyAlignment="1" applyProtection="1">
      <alignment horizontal="left" vertical="center" wrapText="1"/>
    </xf>
    <xf numFmtId="49" fontId="20" fillId="0" borderId="9" xfId="0" applyNumberFormat="1" applyFont="1" applyFill="1" applyBorder="1" applyAlignment="1" applyProtection="1">
      <alignment horizontal="left" vertical="center" wrapText="1"/>
    </xf>
    <xf numFmtId="0" fontId="28" fillId="0" borderId="7" xfId="0" applyFont="1" applyFill="1" applyBorder="1" applyAlignment="1" applyProtection="1">
      <alignment horizontal="center" vertical="center" wrapText="1"/>
    </xf>
    <xf numFmtId="0" fontId="35" fillId="8" borderId="7" xfId="0" applyFont="1" applyFill="1" applyBorder="1" applyAlignment="1" applyProtection="1">
      <alignment horizontal="center" vertical="center"/>
    </xf>
    <xf numFmtId="0" fontId="35" fillId="8" borderId="96" xfId="0" applyFont="1" applyFill="1" applyBorder="1" applyAlignment="1" applyProtection="1">
      <alignment horizontal="center" vertical="center"/>
    </xf>
    <xf numFmtId="177" fontId="74" fillId="0" borderId="7" xfId="13" applyNumberFormat="1" applyFont="1" applyFill="1" applyBorder="1" applyAlignment="1" applyProtection="1">
      <alignment horizontal="right" vertical="center"/>
    </xf>
    <xf numFmtId="177" fontId="74" fillId="0" borderId="96" xfId="13" applyNumberFormat="1" applyFont="1" applyFill="1" applyBorder="1" applyAlignment="1" applyProtection="1">
      <alignment horizontal="right" vertical="center"/>
    </xf>
    <xf numFmtId="0" fontId="35" fillId="8" borderId="10" xfId="0" applyFont="1" applyFill="1" applyBorder="1" applyAlignment="1" applyProtection="1">
      <alignment horizontal="center" vertical="center"/>
    </xf>
    <xf numFmtId="177" fontId="74" fillId="0" borderId="10" xfId="13" applyNumberFormat="1" applyFont="1" applyFill="1" applyBorder="1" applyAlignment="1" applyProtection="1">
      <alignment horizontal="right" vertical="center"/>
    </xf>
    <xf numFmtId="38" fontId="74" fillId="0" borderId="10" xfId="13" applyFont="1" applyFill="1" applyBorder="1" applyAlignment="1" applyProtection="1">
      <alignment horizontal="right" vertical="center"/>
    </xf>
    <xf numFmtId="38" fontId="74" fillId="0" borderId="7" xfId="13" applyFont="1" applyFill="1" applyBorder="1" applyAlignment="1" applyProtection="1">
      <alignment horizontal="right" vertical="center"/>
    </xf>
    <xf numFmtId="0" fontId="35" fillId="8" borderId="7" xfId="0" applyFont="1" applyFill="1" applyBorder="1" applyAlignment="1" applyProtection="1">
      <alignment horizontal="center" vertical="center" wrapText="1"/>
    </xf>
    <xf numFmtId="38" fontId="74" fillId="0" borderId="18" xfId="13" applyFont="1" applyFill="1" applyBorder="1" applyAlignment="1" applyProtection="1">
      <alignment horizontal="right" vertical="center"/>
    </xf>
    <xf numFmtId="38" fontId="74" fillId="0" borderId="19" xfId="13" applyFont="1" applyFill="1" applyBorder="1" applyAlignment="1" applyProtection="1">
      <alignment horizontal="right" vertical="center"/>
    </xf>
    <xf numFmtId="38" fontId="74" fillId="0" borderId="6" xfId="13" applyFont="1" applyFill="1" applyBorder="1" applyAlignment="1" applyProtection="1">
      <alignment horizontal="right" vertical="center"/>
    </xf>
    <xf numFmtId="38" fontId="74" fillId="0" borderId="97" xfId="13" applyFont="1" applyFill="1" applyBorder="1" applyAlignment="1" applyProtection="1">
      <alignment horizontal="right" vertical="center"/>
    </xf>
    <xf numFmtId="38" fontId="74" fillId="0" borderId="94" xfId="13" applyFont="1" applyFill="1" applyBorder="1" applyAlignment="1" applyProtection="1">
      <alignment horizontal="right" vertical="center"/>
    </xf>
    <xf numFmtId="38" fontId="74" fillId="0" borderId="95" xfId="13" applyFont="1" applyFill="1" applyBorder="1" applyAlignment="1" applyProtection="1">
      <alignment horizontal="right" vertical="center"/>
    </xf>
    <xf numFmtId="0" fontId="35" fillId="8" borderId="18" xfId="0" applyFont="1" applyFill="1" applyBorder="1" applyAlignment="1" applyProtection="1">
      <alignment horizontal="center" vertical="center" wrapText="1"/>
    </xf>
    <xf numFmtId="0" fontId="35" fillId="8" borderId="19" xfId="0" applyFont="1" applyFill="1" applyBorder="1" applyAlignment="1" applyProtection="1">
      <alignment horizontal="center" vertical="center" wrapText="1"/>
    </xf>
    <xf numFmtId="0" fontId="35" fillId="8" borderId="6" xfId="0" applyFont="1" applyFill="1" applyBorder="1" applyAlignment="1" applyProtection="1">
      <alignment horizontal="center" vertical="center" wrapText="1"/>
    </xf>
    <xf numFmtId="0" fontId="35" fillId="8" borderId="22" xfId="0" applyFont="1" applyFill="1" applyBorder="1" applyAlignment="1" applyProtection="1">
      <alignment horizontal="center" vertical="center" wrapText="1"/>
    </xf>
    <xf numFmtId="0" fontId="35" fillId="8" borderId="36" xfId="0" applyFont="1" applyFill="1" applyBorder="1" applyAlignment="1" applyProtection="1">
      <alignment horizontal="center" vertical="center" wrapText="1"/>
    </xf>
    <xf numFmtId="0" fontId="35" fillId="8" borderId="11" xfId="0" applyFont="1" applyFill="1" applyBorder="1" applyAlignment="1" applyProtection="1">
      <alignment horizontal="center" vertical="center" wrapText="1"/>
    </xf>
    <xf numFmtId="38" fontId="74" fillId="0" borderId="22" xfId="13" applyFont="1" applyFill="1" applyBorder="1" applyAlignment="1" applyProtection="1">
      <alignment horizontal="right" vertical="center"/>
    </xf>
    <xf numFmtId="38" fontId="74" fillId="0" borderId="36" xfId="13" applyFont="1" applyFill="1" applyBorder="1" applyAlignment="1" applyProtection="1">
      <alignment horizontal="right" vertical="center"/>
    </xf>
    <xf numFmtId="38" fontId="74" fillId="0" borderId="11" xfId="13" applyFont="1" applyFill="1" applyBorder="1" applyAlignment="1" applyProtection="1">
      <alignment horizontal="right" vertical="center"/>
    </xf>
    <xf numFmtId="10" fontId="74" fillId="0" borderId="20" xfId="0" applyNumberFormat="1" applyFont="1" applyFill="1" applyBorder="1" applyAlignment="1" applyProtection="1">
      <alignment horizontal="center" vertical="center"/>
    </xf>
    <xf numFmtId="10" fontId="74" fillId="0" borderId="9" xfId="0" applyNumberFormat="1" applyFont="1" applyFill="1" applyBorder="1" applyAlignment="1" applyProtection="1">
      <alignment horizontal="center" vertical="center"/>
    </xf>
    <xf numFmtId="0" fontId="35" fillId="8" borderId="29" xfId="0" applyFont="1" applyFill="1" applyBorder="1" applyAlignment="1" applyProtection="1">
      <alignment vertical="center" shrinkToFit="1"/>
    </xf>
    <xf numFmtId="0" fontId="35" fillId="8" borderId="20" xfId="0" applyFont="1" applyFill="1" applyBorder="1" applyAlignment="1" applyProtection="1">
      <alignment vertical="center" shrinkToFit="1"/>
    </xf>
    <xf numFmtId="0" fontId="35" fillId="8" borderId="9" xfId="0" applyFont="1" applyFill="1" applyBorder="1" applyAlignment="1" applyProtection="1">
      <alignment vertical="center" shrinkToFit="1"/>
    </xf>
    <xf numFmtId="0" fontId="17" fillId="8" borderId="7" xfId="0" applyFont="1" applyFill="1" applyBorder="1" applyAlignment="1" applyProtection="1">
      <alignment horizontal="center" vertical="center"/>
    </xf>
    <xf numFmtId="38" fontId="92" fillId="0" borderId="7" xfId="13" applyFont="1" applyFill="1" applyBorder="1" applyAlignment="1" applyProtection="1">
      <alignment horizontal="right" vertical="center"/>
      <protection locked="0"/>
    </xf>
    <xf numFmtId="10" fontId="74" fillId="0" borderId="7" xfId="0" applyNumberFormat="1" applyFont="1" applyFill="1" applyBorder="1" applyAlignment="1" applyProtection="1">
      <alignment horizontal="center" vertical="center"/>
    </xf>
    <xf numFmtId="0" fontId="95" fillId="0" borderId="15" xfId="0" applyFont="1" applyFill="1" applyBorder="1" applyAlignment="1" applyProtection="1">
      <alignment vertical="center"/>
    </xf>
    <xf numFmtId="0" fontId="95" fillId="0" borderId="0" xfId="0" applyFont="1" applyFill="1" applyBorder="1" applyAlignment="1" applyProtection="1">
      <alignment vertical="center"/>
    </xf>
    <xf numFmtId="0" fontId="17" fillId="8" borderId="18"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6" xfId="0" applyFont="1" applyFill="1" applyBorder="1" applyAlignment="1" applyProtection="1">
      <alignment horizontal="center" vertical="center"/>
    </xf>
    <xf numFmtId="0" fontId="17" fillId="8" borderId="22" xfId="0" applyFont="1" applyFill="1" applyBorder="1" applyAlignment="1" applyProtection="1">
      <alignment horizontal="center" vertical="center"/>
    </xf>
    <xf numFmtId="0" fontId="17" fillId="8" borderId="36" xfId="0" applyFont="1" applyFill="1" applyBorder="1" applyAlignment="1" applyProtection="1">
      <alignment horizontal="center" vertical="center"/>
    </xf>
    <xf numFmtId="0" fontId="17" fillId="8" borderId="11" xfId="0" applyFont="1" applyFill="1" applyBorder="1" applyAlignment="1" applyProtection="1">
      <alignment horizontal="center" vertical="center"/>
    </xf>
    <xf numFmtId="0" fontId="17" fillId="8" borderId="7" xfId="0" applyFont="1" applyFill="1" applyBorder="1" applyAlignment="1" applyProtection="1">
      <alignment horizontal="center" vertical="center" wrapText="1"/>
    </xf>
    <xf numFmtId="177" fontId="74" fillId="0" borderId="35" xfId="13" applyNumberFormat="1" applyFont="1" applyFill="1" applyBorder="1" applyAlignment="1" applyProtection="1">
      <alignment horizontal="right" vertical="center" wrapText="1"/>
    </xf>
    <xf numFmtId="177" fontId="74" fillId="0" borderId="54" xfId="13" applyNumberFormat="1" applyFont="1" applyFill="1" applyBorder="1" applyAlignment="1" applyProtection="1">
      <alignment horizontal="right" vertical="center" wrapText="1"/>
    </xf>
    <xf numFmtId="177" fontId="74" fillId="0" borderId="55" xfId="13" applyNumberFormat="1" applyFont="1" applyFill="1" applyBorder="1" applyAlignment="1" applyProtection="1">
      <alignment horizontal="right" vertical="center" wrapText="1"/>
    </xf>
    <xf numFmtId="177" fontId="74" fillId="0" borderId="22" xfId="13" applyNumberFormat="1" applyFont="1" applyFill="1" applyBorder="1" applyAlignment="1" applyProtection="1">
      <alignment horizontal="right" vertical="center" wrapText="1"/>
    </xf>
    <xf numFmtId="177" fontId="74" fillId="0" borderId="36" xfId="13" applyNumberFormat="1" applyFont="1" applyFill="1" applyBorder="1" applyAlignment="1" applyProtection="1">
      <alignment horizontal="right" vertical="center" wrapText="1"/>
    </xf>
    <xf numFmtId="177" fontId="74" fillId="0" borderId="11" xfId="13" applyNumberFormat="1" applyFont="1" applyFill="1" applyBorder="1" applyAlignment="1" applyProtection="1">
      <alignment horizontal="right" vertical="center" wrapText="1"/>
    </xf>
    <xf numFmtId="177" fontId="74" fillId="0" borderId="18" xfId="13" applyNumberFormat="1" applyFont="1" applyFill="1" applyBorder="1" applyAlignment="1" applyProtection="1">
      <alignment horizontal="right" vertical="center" wrapText="1"/>
    </xf>
    <xf numFmtId="177" fontId="74" fillId="0" borderId="19" xfId="13" applyNumberFormat="1" applyFont="1" applyFill="1" applyBorder="1" applyAlignment="1" applyProtection="1">
      <alignment horizontal="right" vertical="center" wrapText="1"/>
    </xf>
    <xf numFmtId="177" fontId="74" fillId="0" borderId="6" xfId="13" applyNumberFormat="1" applyFont="1" applyFill="1" applyBorder="1" applyAlignment="1" applyProtection="1">
      <alignment horizontal="right" vertical="center" wrapText="1"/>
    </xf>
    <xf numFmtId="177" fontId="74" fillId="0" borderId="7" xfId="13" applyNumberFormat="1" applyFont="1" applyFill="1" applyBorder="1" applyAlignment="1" applyProtection="1">
      <alignment horizontal="right" vertical="center" wrapText="1"/>
    </xf>
    <xf numFmtId="177" fontId="74" fillId="0" borderId="97" xfId="13" applyNumberFormat="1" applyFont="1" applyFill="1" applyBorder="1" applyAlignment="1" applyProtection="1">
      <alignment horizontal="right" vertical="center" wrapText="1"/>
    </xf>
    <xf numFmtId="177" fontId="74" fillId="0" borderId="94" xfId="13" applyNumberFormat="1" applyFont="1" applyFill="1" applyBorder="1" applyAlignment="1" applyProtection="1">
      <alignment horizontal="right" vertical="center" wrapText="1"/>
    </xf>
    <xf numFmtId="177" fontId="74" fillId="0" borderId="95" xfId="13" applyNumberFormat="1" applyFont="1" applyFill="1" applyBorder="1" applyAlignment="1" applyProtection="1">
      <alignment horizontal="right" vertical="center" wrapText="1"/>
    </xf>
    <xf numFmtId="0" fontId="22" fillId="0" borderId="57" xfId="0" applyFont="1" applyBorder="1" applyAlignment="1">
      <alignment horizontal="left" vertical="center"/>
    </xf>
    <xf numFmtId="0" fontId="16" fillId="0" borderId="61" xfId="0" applyFont="1" applyBorder="1" applyAlignment="1">
      <alignment horizontal="center" vertical="center" wrapText="1" shrinkToFit="1"/>
    </xf>
    <xf numFmtId="0" fontId="16" fillId="0" borderId="31" xfId="0" applyFont="1" applyBorder="1" applyAlignment="1">
      <alignment horizontal="center" vertical="center" shrinkToFit="1"/>
    </xf>
    <xf numFmtId="0" fontId="16" fillId="0" borderId="53" xfId="0" applyFont="1" applyBorder="1" applyAlignment="1">
      <alignment horizontal="center" vertical="center" shrinkToFit="1"/>
    </xf>
    <xf numFmtId="5" fontId="16" fillId="0" borderId="58" xfId="0" applyNumberFormat="1" applyFont="1" applyBorder="1" applyAlignment="1">
      <alignment horizontal="center" vertical="center"/>
    </xf>
    <xf numFmtId="5" fontId="16" fillId="0" borderId="16" xfId="0" applyNumberFormat="1" applyFont="1" applyBorder="1" applyAlignment="1">
      <alignment horizontal="center" vertical="center"/>
    </xf>
    <xf numFmtId="5" fontId="16" fillId="0" borderId="47" xfId="0" applyNumberFormat="1" applyFont="1" applyBorder="1" applyAlignment="1">
      <alignment horizontal="center" vertical="center"/>
    </xf>
    <xf numFmtId="177" fontId="16" fillId="0" borderId="40" xfId="0" applyNumberFormat="1" applyFont="1" applyBorder="1" applyAlignment="1">
      <alignment horizontal="center" vertical="center" shrinkToFit="1"/>
    </xf>
    <xf numFmtId="177" fontId="16" fillId="0" borderId="34" xfId="0" applyNumberFormat="1" applyFont="1" applyBorder="1" applyAlignment="1">
      <alignment horizontal="center" vertical="center" shrinkToFit="1"/>
    </xf>
    <xf numFmtId="177" fontId="16" fillId="0" borderId="58" xfId="0" applyNumberFormat="1" applyFont="1" applyBorder="1" applyAlignment="1">
      <alignment horizontal="center" vertical="center" shrinkToFit="1"/>
    </xf>
    <xf numFmtId="177" fontId="16" fillId="0" borderId="9" xfId="0" applyNumberFormat="1" applyFont="1" applyBorder="1" applyAlignment="1">
      <alignment horizontal="center" vertical="center" shrinkToFit="1"/>
    </xf>
    <xf numFmtId="177" fontId="16" fillId="0" borderId="45" xfId="0" applyNumberFormat="1" applyFont="1" applyBorder="1" applyAlignment="1">
      <alignment horizontal="center" vertical="center" shrinkToFit="1"/>
    </xf>
    <xf numFmtId="177" fontId="16" fillId="4" borderId="7" xfId="0" applyNumberFormat="1" applyFont="1" applyFill="1" applyBorder="1" applyAlignment="1">
      <alignment horizontal="center" vertical="center" shrinkToFit="1"/>
    </xf>
    <xf numFmtId="177" fontId="16" fillId="5" borderId="7" xfId="0" applyNumberFormat="1" applyFont="1" applyFill="1" applyBorder="1" applyAlignment="1">
      <alignment horizontal="center" vertical="center" shrinkToFit="1"/>
    </xf>
    <xf numFmtId="177" fontId="16" fillId="0" borderId="7" xfId="0" applyNumberFormat="1" applyFont="1" applyBorder="1" applyAlignment="1">
      <alignment horizontal="center" vertical="center" shrinkToFit="1"/>
    </xf>
    <xf numFmtId="177" fontId="16" fillId="0" borderId="16" xfId="0" applyNumberFormat="1" applyFont="1" applyBorder="1" applyAlignment="1">
      <alignment horizontal="center" vertical="center" shrinkToFit="1"/>
    </xf>
    <xf numFmtId="49" fontId="18" fillId="0" borderId="0" xfId="0" applyNumberFormat="1" applyFont="1" applyFill="1" applyAlignment="1" applyProtection="1">
      <alignment horizontal="center" vertical="center"/>
    </xf>
    <xf numFmtId="0" fontId="39" fillId="0" borderId="29" xfId="0" applyFont="1" applyFill="1" applyBorder="1" applyAlignment="1" applyProtection="1">
      <alignment horizontal="center" vertical="center"/>
    </xf>
    <xf numFmtId="0" fontId="39" fillId="0" borderId="20" xfId="0" applyFont="1" applyFill="1" applyBorder="1" applyAlignment="1" applyProtection="1">
      <alignment horizontal="center" vertical="center"/>
    </xf>
    <xf numFmtId="49" fontId="57" fillId="0" borderId="18" xfId="0" applyNumberFormat="1" applyFont="1" applyFill="1" applyBorder="1" applyAlignment="1" applyProtection="1">
      <alignment horizontal="center" vertical="center"/>
      <protection locked="0"/>
    </xf>
    <xf numFmtId="49" fontId="57" fillId="0" borderId="19" xfId="0" applyNumberFormat="1" applyFont="1" applyFill="1" applyBorder="1" applyAlignment="1" applyProtection="1">
      <alignment horizontal="center" vertical="center"/>
      <protection locked="0"/>
    </xf>
    <xf numFmtId="0" fontId="37" fillId="3" borderId="20" xfId="0" applyFont="1" applyFill="1" applyBorder="1" applyAlignment="1" applyProtection="1">
      <alignment horizontal="left" vertical="center"/>
      <protection locked="0"/>
    </xf>
    <xf numFmtId="0" fontId="37" fillId="3" borderId="9"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xf>
    <xf numFmtId="0" fontId="17" fillId="0" borderId="0" xfId="0" applyFont="1" applyFill="1" applyAlignment="1" applyProtection="1">
      <alignment horizontal="left" vertical="center"/>
      <protection locked="0"/>
    </xf>
    <xf numFmtId="49" fontId="17" fillId="0" borderId="0" xfId="0" applyNumberFormat="1" applyFont="1" applyFill="1" applyAlignment="1" applyProtection="1">
      <alignment horizontal="center" vertical="center"/>
      <protection locked="0"/>
    </xf>
    <xf numFmtId="0" fontId="17" fillId="0" borderId="0" xfId="0" applyFont="1" applyFill="1" applyAlignment="1" applyProtection="1">
      <alignment horizontal="left" vertical="center" wrapText="1"/>
      <protection locked="0"/>
    </xf>
    <xf numFmtId="0" fontId="17" fillId="0" borderId="0" xfId="0" applyFont="1" applyFill="1" applyAlignment="1" applyProtection="1">
      <alignment horizontal="distributed" vertical="distributed"/>
      <protection locked="0"/>
    </xf>
    <xf numFmtId="0" fontId="17" fillId="0" borderId="0" xfId="0" applyFont="1" applyFill="1" applyAlignment="1" applyProtection="1">
      <alignment horizontal="center" vertical="center"/>
      <protection locked="0"/>
    </xf>
    <xf numFmtId="0" fontId="63" fillId="0" borderId="0" xfId="0" applyFont="1" applyFill="1" applyAlignment="1" applyProtection="1">
      <alignment horizontal="center" vertical="center"/>
      <protection locked="0"/>
    </xf>
    <xf numFmtId="0" fontId="63" fillId="0" borderId="0" xfId="0" applyFont="1" applyAlignment="1" applyProtection="1">
      <alignment horizontal="center" vertical="center"/>
      <protection locked="0"/>
    </xf>
    <xf numFmtId="0" fontId="17" fillId="0" borderId="0" xfId="0" applyFont="1" applyFill="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left" vertical="center" wrapText="1"/>
      <protection locked="0"/>
    </xf>
  </cellXfs>
  <cellStyles count="69">
    <cellStyle name="パーセント 2" xfId="1"/>
    <cellStyle name="パーセント 2 2" xfId="53"/>
    <cellStyle name="パーセント 3" xfId="20"/>
    <cellStyle name="パーセント 3 2" xfId="38"/>
    <cellStyle name="パーセント 4" xfId="28"/>
    <cellStyle name="パーセント 5" xfId="54"/>
    <cellStyle name="パーセント 6" xfId="55"/>
    <cellStyle name="ハイパーリンク" xfId="2" builtinId="8"/>
    <cellStyle name="ハイパーリンク 2" xfId="3"/>
    <cellStyle name="桁区切り" xfId="13" builtinId="6"/>
    <cellStyle name="桁区切り 2" xfId="4"/>
    <cellStyle name="桁区切り 3" xfId="24"/>
    <cellStyle name="桁区切り 3 2" xfId="41"/>
    <cellStyle name="桁区切り 4" xfId="26"/>
    <cellStyle name="桁区切り 4 2" xfId="32"/>
    <cellStyle name="桁区切り 4 2 2" xfId="43"/>
    <cellStyle name="桁区切り 4 3" xfId="34"/>
    <cellStyle name="桁区切り 4 3 2" xfId="44"/>
    <cellStyle name="桁区切り 4 4" xfId="37"/>
    <cellStyle name="桁区切り 4 4 2" xfId="45"/>
    <cellStyle name="桁区切り 4 5" xfId="42"/>
    <cellStyle name="桁区切り 4 6" xfId="56"/>
    <cellStyle name="桁区切り 5" xfId="57"/>
    <cellStyle name="桁区切り 6" xfId="58"/>
    <cellStyle name="標準" xfId="0" builtinId="0"/>
    <cellStyle name="標準 10" xfId="27"/>
    <cellStyle name="標準 11" xfId="59"/>
    <cellStyle name="標準 11 2" xfId="65"/>
    <cellStyle name="標準 12" xfId="60"/>
    <cellStyle name="標準 13" xfId="61"/>
    <cellStyle name="標準 14" xfId="63"/>
    <cellStyle name="標準 14 2" xfId="67"/>
    <cellStyle name="標準 2" xfId="5"/>
    <cellStyle name="標準 2 2" xfId="6"/>
    <cellStyle name="標準 2 2 2" xfId="7"/>
    <cellStyle name="標準 2 2_★H25補正 ＺＥＢ 様式及び作成要領 記入例(2)　（書類関係②）システム提案概要" xfId="14"/>
    <cellStyle name="標準 2 3" xfId="8"/>
    <cellStyle name="標準 2 3 2" xfId="9"/>
    <cellStyle name="標準 2 3_★H25補正 ＺＥＢ 様式及び作成要領 記入例(2)　（書類関係②）システム提案概要" xfId="15"/>
    <cellStyle name="標準 2 4" xfId="10"/>
    <cellStyle name="標準 2 5" xfId="21"/>
    <cellStyle name="標準 2_★H25補正 ＺＥＢ 様式及び作成要領 記入例(2)　（書類関係②）システム提案概要" xfId="16"/>
    <cellStyle name="標準 3" xfId="11"/>
    <cellStyle name="標準 4" xfId="12"/>
    <cellStyle name="標準 4 2" xfId="17"/>
    <cellStyle name="標準 4 3" xfId="19"/>
    <cellStyle name="標準 4_★H25補正 ＺＥＢ 様式及び作成要領 記入例(2)　（書類関係②）システム提案概要" xfId="18"/>
    <cellStyle name="標準 5" xfId="22"/>
    <cellStyle name="標準 5 2" xfId="52"/>
    <cellStyle name="標準 5 3" xfId="39"/>
    <cellStyle name="標準 5 4" xfId="64"/>
    <cellStyle name="標準 5 5" xfId="68"/>
    <cellStyle name="標準 6" xfId="23"/>
    <cellStyle name="標準 6 2" xfId="51"/>
    <cellStyle name="標準 6 3" xfId="40"/>
    <cellStyle name="標準 7" xfId="25"/>
    <cellStyle name="標準 7 2" xfId="31"/>
    <cellStyle name="標準 7 2 2" xfId="47"/>
    <cellStyle name="標準 7 3" xfId="33"/>
    <cellStyle name="標準 7 3 2" xfId="36"/>
    <cellStyle name="標準 7 3 2 2" xfId="49"/>
    <cellStyle name="標準 7 3 3" xfId="48"/>
    <cellStyle name="標準 7 4" xfId="35"/>
    <cellStyle name="標準 7 4 2" xfId="50"/>
    <cellStyle name="標準 7 5" xfId="46"/>
    <cellStyle name="標準 7 6" xfId="62"/>
    <cellStyle name="標準 8" xfId="29"/>
    <cellStyle name="標準 9" xfId="30"/>
    <cellStyle name="標準_ｼｽﾃﾑ提案記載例16年（建築物）040302" xfId="66"/>
  </cellStyles>
  <dxfs count="10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ont>
        <b/>
        <i val="0"/>
        <strike val="0"/>
        <color rgb="FFFF0000"/>
      </font>
    </dxf>
    <dxf>
      <font>
        <b/>
        <i val="0"/>
        <strike val="0"/>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strike val="0"/>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3399"/>
      <color rgb="FFFFFF99"/>
      <color rgb="FF0066FF"/>
      <color rgb="FFA9CF51"/>
      <color rgb="FFD5ABFF"/>
      <color rgb="FFFCD3B2"/>
      <color rgb="FF00FF00"/>
      <color rgb="FFFFCC00"/>
      <color rgb="FF00FFFF"/>
      <color rgb="FFFF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09505448771518E-2"/>
          <c:y val="3.3055067869902928E-2"/>
          <c:w val="0.82027821186266525"/>
          <c:h val="0.86825277637430776"/>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E75C-4B1C-AA49-98E3588568A3}"/>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E75C-4B1C-AA49-98E3588568A3}"/>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E75C-4B1C-AA49-98E3588568A3}"/>
              </c:ext>
            </c:extLst>
          </c:dPt>
          <c:dPt>
            <c:idx val="1"/>
            <c:marker>
              <c:symbol val="none"/>
            </c:marker>
            <c:bubble3D val="0"/>
            <c:extLst xmlns:c16r2="http://schemas.microsoft.com/office/drawing/2015/06/chart">
              <c:ext xmlns:c16="http://schemas.microsoft.com/office/drawing/2014/chart" uri="{C3380CC4-5D6E-409C-BE32-E72D297353CC}">
                <c16:uniqueId val="{00000003-E75C-4B1C-AA49-98E3588568A3}"/>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E75C-4B1C-AA49-98E3588568A3}"/>
            </c:ext>
          </c:extLst>
        </c:ser>
        <c:ser>
          <c:idx val="8"/>
          <c:order val="2"/>
          <c:tx>
            <c:v>50%</c:v>
          </c:tx>
          <c:spPr>
            <a:ln w="28575">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E75C-4B1C-AA49-98E3588568A3}"/>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E75C-4B1C-AA49-98E3588568A3}"/>
            </c:ext>
          </c:extLst>
        </c:ser>
        <c:ser>
          <c:idx val="0"/>
          <c:order val="3"/>
          <c:tx>
            <c:v>達成度</c:v>
          </c:tx>
          <c:marker>
            <c:symbol val="circle"/>
            <c:size val="12"/>
            <c:spPr>
              <a:solidFill>
                <a:srgbClr val="FF0000"/>
              </a:solidFill>
              <a:ln>
                <a:noFill/>
              </a:ln>
            </c:spPr>
          </c:marker>
          <c:xVal>
            <c:strRef>
              <c:f>'2.システム提案概要(1)'!$Z$56</c:f>
              <c:strCache>
                <c:ptCount val="1"/>
                <c:pt idx="0">
                  <c:v>-</c:v>
                </c:pt>
              </c:strCache>
            </c:strRef>
          </c:xVal>
          <c:yVal>
            <c:numRef>
              <c:f>'2.システム提案概要(1)'!$AG$56</c:f>
              <c:numCache>
                <c:formatCode>0.0</c:formatCode>
                <c:ptCount val="1"/>
                <c:pt idx="0">
                  <c:v>0</c:v>
                </c:pt>
              </c:numCache>
            </c:numRef>
          </c:yVal>
          <c:smooth val="0"/>
          <c:extLst xmlns:c16r2="http://schemas.microsoft.com/office/drawing/2015/06/chart">
            <c:ext xmlns:c16="http://schemas.microsoft.com/office/drawing/2014/chart" uri="{C3380CC4-5D6E-409C-BE32-E72D297353CC}">
              <c16:uniqueId val="{00000007-E75C-4B1C-AA49-98E3588568A3}"/>
            </c:ext>
          </c:extLst>
        </c:ser>
        <c:dLbls>
          <c:showLegendKey val="0"/>
          <c:showVal val="0"/>
          <c:showCatName val="0"/>
          <c:showSerName val="0"/>
          <c:showPercent val="0"/>
          <c:showBubbleSize val="0"/>
        </c:dLbls>
        <c:axId val="229695488"/>
        <c:axId val="229697408"/>
      </c:scatterChart>
      <c:valAx>
        <c:axId val="229695488"/>
        <c:scaling>
          <c:orientation val="maxMin"/>
          <c:max val="100"/>
          <c:min val="50"/>
        </c:scaling>
        <c:delete val="0"/>
        <c:axPos val="b"/>
        <c:majorGridlines/>
        <c:numFmt formatCode="#,##0_);[Red]\(#,##0\)" sourceLinked="0"/>
        <c:majorTickMark val="out"/>
        <c:minorTickMark val="none"/>
        <c:tickLblPos val="nextTo"/>
        <c:txPr>
          <a:bodyPr anchor="t" anchorCtr="1"/>
          <a:lstStyle/>
          <a:p>
            <a:pPr>
              <a:defRPr sz="800" b="0"/>
            </a:pPr>
            <a:endParaRPr lang="ja-JP"/>
          </a:p>
        </c:txPr>
        <c:crossAx val="229697408"/>
        <c:crosses val="autoZero"/>
        <c:crossBetween val="midCat"/>
        <c:majorUnit val="10"/>
      </c:valAx>
      <c:valAx>
        <c:axId val="229697408"/>
        <c:scaling>
          <c:orientation val="minMax"/>
          <c:max val="70"/>
          <c:min val="0"/>
        </c:scaling>
        <c:delete val="0"/>
        <c:axPos val="l"/>
        <c:majorGridlines/>
        <c:numFmt formatCode="General" sourceLinked="0"/>
        <c:majorTickMark val="out"/>
        <c:minorTickMark val="none"/>
        <c:tickLblPos val="nextTo"/>
        <c:txPr>
          <a:bodyPr/>
          <a:lstStyle/>
          <a:p>
            <a:pPr>
              <a:defRPr sz="800" b="0"/>
            </a:pPr>
            <a:endParaRPr lang="ja-JP"/>
          </a:p>
        </c:txPr>
        <c:crossAx val="229695488"/>
        <c:crosses val="max"/>
        <c:crossBetween val="midCat"/>
        <c:majorUnit val="10"/>
      </c:valAx>
      <c:spPr>
        <a:noFill/>
        <a:ln>
          <a:noFill/>
        </a:ln>
      </c:spPr>
    </c:plotArea>
    <c:plotVisOnly val="1"/>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2992041839039256E-4"/>
          <c:y val="0"/>
          <c:w val="0.71537836262080956"/>
          <c:h val="0.91578567026983704"/>
        </c:manualLayout>
      </c:layout>
      <c:barChart>
        <c:barDir val="col"/>
        <c:grouping val="stacked"/>
        <c:varyColors val="0"/>
        <c:ser>
          <c:idx val="5"/>
          <c:order val="0"/>
          <c:tx>
            <c:strRef>
              <c:f>'2.システム提案概要(1)'!$DH$46</c:f>
              <c:strCache>
                <c:ptCount val="1"/>
                <c:pt idx="0">
                  <c:v>コージェネ</c:v>
                </c:pt>
              </c:strCache>
            </c:strRef>
          </c:tx>
          <c:spPr>
            <a:solidFill>
              <a:srgbClr val="D5ABFF"/>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'2.システム提案概要(1)'!$EL$46:$EM$46</c:f>
              <c:numCache>
                <c:formatCode>General</c:formatCode>
                <c:ptCount val="2"/>
              </c:numCache>
            </c:numRef>
          </c:val>
          <c:extLst xmlns:c16r2="http://schemas.microsoft.com/office/drawing/2015/06/chart">
            <c:ext xmlns:c16="http://schemas.microsoft.com/office/drawing/2014/chart" uri="{C3380CC4-5D6E-409C-BE32-E72D297353CC}">
              <c16:uniqueId val="{00000000-69CA-4071-8D1D-650B0C493DB1}"/>
            </c:ext>
          </c:extLst>
        </c:ser>
        <c:ser>
          <c:idx val="6"/>
          <c:order val="1"/>
          <c:tx>
            <c:strRef>
              <c:f>'2.システム提案概要(1)'!$DH$47</c:f>
              <c:strCache>
                <c:ptCount val="1"/>
                <c:pt idx="0">
                  <c:v>創エネ</c:v>
                </c:pt>
              </c:strCache>
            </c:strRef>
          </c:tx>
          <c:spPr>
            <a:solidFill>
              <a:srgbClr val="A9CF51"/>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'2.システム提案概要(1)'!$DI$47:$DJ$47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69CA-4071-8D1D-650B0C493DB1}"/>
            </c:ext>
          </c:extLst>
        </c:ser>
        <c:ser>
          <c:idx val="4"/>
          <c:order val="2"/>
          <c:tx>
            <c:strRef>
              <c:f>'2.システム提案概要(1)'!$DH$45</c:f>
              <c:strCache>
                <c:ptCount val="1"/>
                <c:pt idx="0">
                  <c:v>昇降機</c:v>
                </c:pt>
              </c:strCache>
            </c:strRef>
          </c:tx>
          <c:spPr>
            <a:solidFill>
              <a:srgbClr val="C5ACAC"/>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'2.システム提案概要(1)'!$DI$45:$DJ$45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69CA-4071-8D1D-650B0C493DB1}"/>
            </c:ext>
          </c:extLst>
        </c:ser>
        <c:ser>
          <c:idx val="3"/>
          <c:order val="3"/>
          <c:tx>
            <c:strRef>
              <c:f>'2.システム提案概要(1)'!$DH$44</c:f>
              <c:strCache>
                <c:ptCount val="1"/>
                <c:pt idx="0">
                  <c:v>給湯</c:v>
                </c:pt>
              </c:strCache>
            </c:strRef>
          </c:tx>
          <c:spPr>
            <a:solidFill>
              <a:srgbClr val="F7C9DC"/>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'2.システム提案概要(1)'!$DI$44:$DJ$44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69CA-4071-8D1D-650B0C493DB1}"/>
            </c:ext>
          </c:extLst>
        </c:ser>
        <c:ser>
          <c:idx val="2"/>
          <c:order val="4"/>
          <c:tx>
            <c:strRef>
              <c:f>'2.システム提案概要(1)'!$DH$43</c:f>
              <c:strCache>
                <c:ptCount val="1"/>
                <c:pt idx="0">
                  <c:v>照明</c:v>
                </c:pt>
              </c:strCache>
            </c:strRef>
          </c:tx>
          <c:spPr>
            <a:solidFill>
              <a:srgbClr val="FEE792"/>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'2.システム提案概要(1)'!$DI$43:$DJ$43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69CA-4071-8D1D-650B0C493DB1}"/>
            </c:ext>
          </c:extLst>
        </c:ser>
        <c:ser>
          <c:idx val="1"/>
          <c:order val="5"/>
          <c:tx>
            <c:strRef>
              <c:f>'2.システム提案概要(1)'!$DH$42</c:f>
              <c:strCache>
                <c:ptCount val="1"/>
                <c:pt idx="0">
                  <c:v>換気</c:v>
                </c:pt>
              </c:strCache>
            </c:strRef>
          </c:tx>
          <c:spPr>
            <a:solidFill>
              <a:srgbClr val="D0E5F7"/>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'2.システム提案概要(1)'!$DI$42:$DJ$42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69CA-4071-8D1D-650B0C493DB1}"/>
            </c:ext>
          </c:extLst>
        </c:ser>
        <c:ser>
          <c:idx val="0"/>
          <c:order val="6"/>
          <c:tx>
            <c:strRef>
              <c:f>'2.システム提案概要(1)'!$DH$41</c:f>
              <c:strCache>
                <c:ptCount val="1"/>
                <c:pt idx="0">
                  <c:v>空調</c:v>
                </c:pt>
              </c:strCache>
            </c:strRef>
          </c:tx>
          <c:spPr>
            <a:solidFill>
              <a:srgbClr val="9ACAED"/>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'2.システム提案概要(1)'!$DI$41:$DJ$41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69CA-4071-8D1D-650B0C493DB1}"/>
            </c:ext>
          </c:extLst>
        </c:ser>
        <c:dLbls>
          <c:showLegendKey val="0"/>
          <c:showVal val="1"/>
          <c:showCatName val="0"/>
          <c:showSerName val="0"/>
          <c:showPercent val="0"/>
          <c:showBubbleSize val="0"/>
        </c:dLbls>
        <c:gapWidth val="49"/>
        <c:overlap val="100"/>
        <c:axId val="181714944"/>
        <c:axId val="181716480"/>
      </c:barChart>
      <c:catAx>
        <c:axId val="181714944"/>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81716480"/>
        <c:crosses val="autoZero"/>
        <c:auto val="1"/>
        <c:lblAlgn val="ctr"/>
        <c:lblOffset val="100"/>
        <c:noMultiLvlLbl val="0"/>
      </c:catAx>
      <c:valAx>
        <c:axId val="181716480"/>
        <c:scaling>
          <c:orientation val="minMax"/>
        </c:scaling>
        <c:delete val="1"/>
        <c:axPos val="l"/>
        <c:numFmt formatCode="General" sourceLinked="1"/>
        <c:majorTickMark val="out"/>
        <c:minorTickMark val="none"/>
        <c:tickLblPos val="nextTo"/>
        <c:crossAx val="181714944"/>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161925</xdr:colOff>
          <xdr:row>149</xdr:row>
          <xdr:rowOff>190500</xdr:rowOff>
        </xdr:from>
        <xdr:to>
          <xdr:col>23</xdr:col>
          <xdr:colOff>123825</xdr:colOff>
          <xdr:row>151</xdr:row>
          <xdr:rowOff>28575</xdr:rowOff>
        </xdr:to>
        <xdr:sp macro="" textlink="">
          <xdr:nvSpPr>
            <xdr:cNvPr id="36888" name="Check Box 24" hidden="1">
              <a:extLst>
                <a:ext uri="{63B3BB69-23CF-44E3-9099-C40C66FF867C}">
                  <a14:compatExt spid="_x0000_s36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151</xdr:row>
          <xdr:rowOff>180975</xdr:rowOff>
        </xdr:from>
        <xdr:to>
          <xdr:col>23</xdr:col>
          <xdr:colOff>123825</xdr:colOff>
          <xdr:row>153</xdr:row>
          <xdr:rowOff>28575</xdr:rowOff>
        </xdr:to>
        <xdr:sp macro="" textlink="">
          <xdr:nvSpPr>
            <xdr:cNvPr id="36890" name="Check Box 26" hidden="1">
              <a:extLst>
                <a:ext uri="{63B3BB69-23CF-44E3-9099-C40C66FF867C}">
                  <a14:compatExt spid="_x0000_s36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153</xdr:row>
          <xdr:rowOff>180975</xdr:rowOff>
        </xdr:from>
        <xdr:to>
          <xdr:col>23</xdr:col>
          <xdr:colOff>123825</xdr:colOff>
          <xdr:row>155</xdr:row>
          <xdr:rowOff>28575</xdr:rowOff>
        </xdr:to>
        <xdr:sp macro="" textlink="">
          <xdr:nvSpPr>
            <xdr:cNvPr id="36891" name="Check Box 27" hidden="1">
              <a:extLst>
                <a:ext uri="{63B3BB69-23CF-44E3-9099-C40C66FF867C}">
                  <a14:compatExt spid="_x0000_s36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154</xdr:row>
          <xdr:rowOff>161925</xdr:rowOff>
        </xdr:from>
        <xdr:to>
          <xdr:col>23</xdr:col>
          <xdr:colOff>123825</xdr:colOff>
          <xdr:row>156</xdr:row>
          <xdr:rowOff>28575</xdr:rowOff>
        </xdr:to>
        <xdr:sp macro="" textlink="">
          <xdr:nvSpPr>
            <xdr:cNvPr id="36892" name="Check Box 28" hidden="1">
              <a:extLst>
                <a:ext uri="{63B3BB69-23CF-44E3-9099-C40C66FF867C}">
                  <a14:compatExt spid="_x0000_s36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157</xdr:row>
          <xdr:rowOff>38100</xdr:rowOff>
        </xdr:from>
        <xdr:to>
          <xdr:col>23</xdr:col>
          <xdr:colOff>123825</xdr:colOff>
          <xdr:row>157</xdr:row>
          <xdr:rowOff>285750</xdr:rowOff>
        </xdr:to>
        <xdr:sp macro="" textlink="">
          <xdr:nvSpPr>
            <xdr:cNvPr id="36893" name="Check Box 29" hidden="1">
              <a:extLst>
                <a:ext uri="{63B3BB69-23CF-44E3-9099-C40C66FF867C}">
                  <a14:compatExt spid="_x0000_s36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158</xdr:row>
          <xdr:rowOff>104775</xdr:rowOff>
        </xdr:from>
        <xdr:to>
          <xdr:col>23</xdr:col>
          <xdr:colOff>123825</xdr:colOff>
          <xdr:row>158</xdr:row>
          <xdr:rowOff>352425</xdr:rowOff>
        </xdr:to>
        <xdr:sp macro="" textlink="">
          <xdr:nvSpPr>
            <xdr:cNvPr id="36894" name="Check Box 30" hidden="1">
              <a:extLst>
                <a:ext uri="{63B3BB69-23CF-44E3-9099-C40C66FF867C}">
                  <a14:compatExt spid="_x0000_s36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159</xdr:row>
          <xdr:rowOff>180975</xdr:rowOff>
        </xdr:from>
        <xdr:to>
          <xdr:col>23</xdr:col>
          <xdr:colOff>123825</xdr:colOff>
          <xdr:row>161</xdr:row>
          <xdr:rowOff>28575</xdr:rowOff>
        </xdr:to>
        <xdr:sp macro="" textlink="">
          <xdr:nvSpPr>
            <xdr:cNvPr id="36895" name="Check Box 31" hidden="1">
              <a:extLst>
                <a:ext uri="{63B3BB69-23CF-44E3-9099-C40C66FF867C}">
                  <a14:compatExt spid="_x0000_s36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162</xdr:row>
          <xdr:rowOff>76200</xdr:rowOff>
        </xdr:from>
        <xdr:to>
          <xdr:col>23</xdr:col>
          <xdr:colOff>123825</xdr:colOff>
          <xdr:row>162</xdr:row>
          <xdr:rowOff>323850</xdr:rowOff>
        </xdr:to>
        <xdr:sp macro="" textlink="">
          <xdr:nvSpPr>
            <xdr:cNvPr id="36896" name="Check Box 32" hidden="1">
              <a:extLst>
                <a:ext uri="{63B3BB69-23CF-44E3-9099-C40C66FF867C}">
                  <a14:compatExt spid="_x0000_s36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163</xdr:row>
          <xdr:rowOff>180975</xdr:rowOff>
        </xdr:from>
        <xdr:to>
          <xdr:col>23</xdr:col>
          <xdr:colOff>123825</xdr:colOff>
          <xdr:row>165</xdr:row>
          <xdr:rowOff>28575</xdr:rowOff>
        </xdr:to>
        <xdr:sp macro="" textlink="">
          <xdr:nvSpPr>
            <xdr:cNvPr id="36898" name="Check Box 34" hidden="1">
              <a:extLst>
                <a:ext uri="{63B3BB69-23CF-44E3-9099-C40C66FF867C}">
                  <a14:compatExt spid="_x0000_s36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166</xdr:row>
          <xdr:rowOff>76200</xdr:rowOff>
        </xdr:from>
        <xdr:to>
          <xdr:col>23</xdr:col>
          <xdr:colOff>123825</xdr:colOff>
          <xdr:row>166</xdr:row>
          <xdr:rowOff>323850</xdr:rowOff>
        </xdr:to>
        <xdr:sp macro="" textlink="">
          <xdr:nvSpPr>
            <xdr:cNvPr id="36899" name="Check Box 35" hidden="1">
              <a:extLst>
                <a:ext uri="{63B3BB69-23CF-44E3-9099-C40C66FF867C}">
                  <a14:compatExt spid="_x0000_s36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168</xdr:row>
          <xdr:rowOff>104775</xdr:rowOff>
        </xdr:from>
        <xdr:to>
          <xdr:col>23</xdr:col>
          <xdr:colOff>123825</xdr:colOff>
          <xdr:row>168</xdr:row>
          <xdr:rowOff>361950</xdr:rowOff>
        </xdr:to>
        <xdr:sp macro="" textlink="">
          <xdr:nvSpPr>
            <xdr:cNvPr id="36900" name="Check Box 36" hidden="1">
              <a:extLst>
                <a:ext uri="{63B3BB69-23CF-44E3-9099-C40C66FF867C}">
                  <a14:compatExt spid="_x0000_s36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170</xdr:row>
          <xdr:rowOff>152400</xdr:rowOff>
        </xdr:from>
        <xdr:to>
          <xdr:col>23</xdr:col>
          <xdr:colOff>123825</xdr:colOff>
          <xdr:row>170</xdr:row>
          <xdr:rowOff>400050</xdr:rowOff>
        </xdr:to>
        <xdr:sp macro="" textlink="">
          <xdr:nvSpPr>
            <xdr:cNvPr id="36901" name="Check Box 37" hidden="1">
              <a:extLst>
                <a:ext uri="{63B3BB69-23CF-44E3-9099-C40C66FF867C}">
                  <a14:compatExt spid="_x0000_s36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172</xdr:row>
          <xdr:rowOff>180975</xdr:rowOff>
        </xdr:from>
        <xdr:to>
          <xdr:col>23</xdr:col>
          <xdr:colOff>123825</xdr:colOff>
          <xdr:row>174</xdr:row>
          <xdr:rowOff>28575</xdr:rowOff>
        </xdr:to>
        <xdr:sp macro="" textlink="">
          <xdr:nvSpPr>
            <xdr:cNvPr id="36902" name="Check Box 38" hidden="1">
              <a:extLst>
                <a:ext uri="{63B3BB69-23CF-44E3-9099-C40C66FF867C}">
                  <a14:compatExt spid="_x0000_s36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174</xdr:row>
          <xdr:rowOff>114300</xdr:rowOff>
        </xdr:from>
        <xdr:to>
          <xdr:col>23</xdr:col>
          <xdr:colOff>123825</xdr:colOff>
          <xdr:row>174</xdr:row>
          <xdr:rowOff>361950</xdr:rowOff>
        </xdr:to>
        <xdr:sp macro="" textlink="">
          <xdr:nvSpPr>
            <xdr:cNvPr id="36903" name="Check Box 39" hidden="1">
              <a:extLst>
                <a:ext uri="{63B3BB69-23CF-44E3-9099-C40C66FF867C}">
                  <a14:compatExt spid="_x0000_s36903"/>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11</xdr:col>
      <xdr:colOff>28575</xdr:colOff>
      <xdr:row>10</xdr:row>
      <xdr:rowOff>76200</xdr:rowOff>
    </xdr:from>
    <xdr:to>
      <xdr:col>11</xdr:col>
      <xdr:colOff>95250</xdr:colOff>
      <xdr:row>11</xdr:row>
      <xdr:rowOff>38100</xdr:rowOff>
    </xdr:to>
    <xdr:sp macro="" textlink="">
      <xdr:nvSpPr>
        <xdr:cNvPr id="2" name="Rectangle 350">
          <a:extLst>
            <a:ext uri="{FF2B5EF4-FFF2-40B4-BE49-F238E27FC236}">
              <a16:creationId xmlns:a16="http://schemas.microsoft.com/office/drawing/2014/main" xmlns="" id="{00000000-0008-0000-0F00-000002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10</xdr:row>
      <xdr:rowOff>76200</xdr:rowOff>
    </xdr:from>
    <xdr:to>
      <xdr:col>11</xdr:col>
      <xdr:colOff>95250</xdr:colOff>
      <xdr:row>11</xdr:row>
      <xdr:rowOff>38100</xdr:rowOff>
    </xdr:to>
    <xdr:sp macro="" textlink="">
      <xdr:nvSpPr>
        <xdr:cNvPr id="3" name="Rectangle 350">
          <a:extLst>
            <a:ext uri="{FF2B5EF4-FFF2-40B4-BE49-F238E27FC236}">
              <a16:creationId xmlns:a16="http://schemas.microsoft.com/office/drawing/2014/main" xmlns="" id="{00000000-0008-0000-0F00-000003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98600</xdr:colOff>
      <xdr:row>39</xdr:row>
      <xdr:rowOff>183173</xdr:rowOff>
    </xdr:from>
    <xdr:to>
      <xdr:col>29</xdr:col>
      <xdr:colOff>95249</xdr:colOff>
      <xdr:row>52</xdr:row>
      <xdr:rowOff>193433</xdr:rowOff>
    </xdr:to>
    <xdr:graphicFrame macro="">
      <xdr:nvGraphicFramePr>
        <xdr:cNvPr id="23" name="グラフ 22">
          <a:extLst>
            <a:ext uri="{FF2B5EF4-FFF2-40B4-BE49-F238E27FC236}">
              <a16:creationId xmlns:a16="http://schemas.microsoft.com/office/drawing/2014/main" xmlns="" id="{00000000-0008-0000-04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111</xdr:col>
      <xdr:colOff>0</xdr:colOff>
      <xdr:row>62</xdr:row>
      <xdr:rowOff>40105</xdr:rowOff>
    </xdr:from>
    <xdr:ext cx="184731" cy="264560"/>
    <xdr:sp macro="" textlink="">
      <xdr:nvSpPr>
        <xdr:cNvPr id="24" name="テキスト ボックス 23">
          <a:extLst>
            <a:ext uri="{FF2B5EF4-FFF2-40B4-BE49-F238E27FC236}">
              <a16:creationId xmlns:a16="http://schemas.microsoft.com/office/drawing/2014/main" xmlns="" id="{00000000-0008-0000-0400-000003000000}"/>
            </a:ext>
          </a:extLst>
        </xdr:cNvPr>
        <xdr:cNvSpPr txBox="1"/>
      </xdr:nvSpPr>
      <xdr:spPr>
        <a:xfrm>
          <a:off x="51892200" y="14079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190500</xdr:colOff>
      <xdr:row>52</xdr:row>
      <xdr:rowOff>40105</xdr:rowOff>
    </xdr:from>
    <xdr:ext cx="184731" cy="264560"/>
    <xdr:sp macro="" textlink="">
      <xdr:nvSpPr>
        <xdr:cNvPr id="25" name="テキスト ボックス 24">
          <a:extLst>
            <a:ext uri="{FF2B5EF4-FFF2-40B4-BE49-F238E27FC236}">
              <a16:creationId xmlns:a16="http://schemas.microsoft.com/office/drawing/2014/main" xmlns="" id="{00000000-0008-0000-0400-000004000000}"/>
            </a:ext>
          </a:extLst>
        </xdr:cNvPr>
        <xdr:cNvSpPr txBox="1"/>
      </xdr:nvSpPr>
      <xdr:spPr>
        <a:xfrm>
          <a:off x="1266825" y="11793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33</xdr:row>
      <xdr:rowOff>40105</xdr:rowOff>
    </xdr:from>
    <xdr:ext cx="184731" cy="264560"/>
    <xdr:sp macro="" textlink="">
      <xdr:nvSpPr>
        <xdr:cNvPr id="26" name="テキスト ボックス 25">
          <a:extLst>
            <a:ext uri="{FF2B5EF4-FFF2-40B4-BE49-F238E27FC236}">
              <a16:creationId xmlns:a16="http://schemas.microsoft.com/office/drawing/2014/main" xmlns="" id="{00000000-0008-0000-0400-000007000000}"/>
            </a:ext>
          </a:extLst>
        </xdr:cNvPr>
        <xdr:cNvSpPr txBox="1"/>
      </xdr:nvSpPr>
      <xdr:spPr>
        <a:xfrm>
          <a:off x="990600" y="7450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20</xdr:row>
      <xdr:rowOff>0</xdr:rowOff>
    </xdr:from>
    <xdr:to>
      <xdr:col>25</xdr:col>
      <xdr:colOff>99172</xdr:colOff>
      <xdr:row>20</xdr:row>
      <xdr:rowOff>0</xdr:rowOff>
    </xdr:to>
    <xdr:cxnSp macro="">
      <xdr:nvCxnSpPr>
        <xdr:cNvPr id="27" name="直線コネクタ 26">
          <a:extLst>
            <a:ext uri="{FF2B5EF4-FFF2-40B4-BE49-F238E27FC236}">
              <a16:creationId xmlns:a16="http://schemas.microsoft.com/office/drawing/2014/main" xmlns="" id="{00000000-0008-0000-0400-000008000000}"/>
            </a:ext>
          </a:extLst>
        </xdr:cNvPr>
        <xdr:cNvCxnSpPr/>
      </xdr:nvCxnSpPr>
      <xdr:spPr>
        <a:xfrm>
          <a:off x="7429500" y="4438650"/>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118601</xdr:colOff>
      <xdr:row>52</xdr:row>
      <xdr:rowOff>160726</xdr:rowOff>
    </xdr:from>
    <xdr:to>
      <xdr:col>28</xdr:col>
      <xdr:colOff>265558</xdr:colOff>
      <xdr:row>53</xdr:row>
      <xdr:rowOff>152594</xdr:rowOff>
    </xdr:to>
    <xdr:sp macro="" textlink="">
      <xdr:nvSpPr>
        <xdr:cNvPr id="28" name="テキスト ボックス 27">
          <a:extLst>
            <a:ext uri="{FF2B5EF4-FFF2-40B4-BE49-F238E27FC236}">
              <a16:creationId xmlns:a16="http://schemas.microsoft.com/office/drawing/2014/main" xmlns="" id="{00000000-0008-0000-0400-000009000000}"/>
            </a:ext>
          </a:extLst>
        </xdr:cNvPr>
        <xdr:cNvSpPr txBox="1"/>
      </xdr:nvSpPr>
      <xdr:spPr>
        <a:xfrm>
          <a:off x="6166976" y="11914576"/>
          <a:ext cx="2356757" cy="220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268012</xdr:colOff>
      <xdr:row>43</xdr:row>
      <xdr:rowOff>139814</xdr:rowOff>
    </xdr:from>
    <xdr:to>
      <xdr:col>20</xdr:col>
      <xdr:colOff>92983</xdr:colOff>
      <xdr:row>47</xdr:row>
      <xdr:rowOff>169300</xdr:rowOff>
    </xdr:to>
    <xdr:grpSp>
      <xdr:nvGrpSpPr>
        <xdr:cNvPr id="29" name="グループ化 28">
          <a:extLst>
            <a:ext uri="{FF2B5EF4-FFF2-40B4-BE49-F238E27FC236}">
              <a16:creationId xmlns:a16="http://schemas.microsoft.com/office/drawing/2014/main" xmlns="" id="{00000000-0008-0000-0400-00000A000000}"/>
            </a:ext>
          </a:extLst>
        </xdr:cNvPr>
        <xdr:cNvGrpSpPr/>
      </xdr:nvGrpSpPr>
      <xdr:grpSpPr>
        <a:xfrm>
          <a:off x="5240062" y="10055339"/>
          <a:ext cx="377421" cy="943886"/>
          <a:chOff x="5243351" y="2585312"/>
          <a:chExt cx="385685" cy="957449"/>
        </a:xfrm>
      </xdr:grpSpPr>
      <xdr:sp macro="" textlink="">
        <xdr:nvSpPr>
          <xdr:cNvPr id="30" name="テキスト ボックス 29">
            <a:extLst>
              <a:ext uri="{FF2B5EF4-FFF2-40B4-BE49-F238E27FC236}">
                <a16:creationId xmlns:a16="http://schemas.microsoft.com/office/drawing/2014/main" xmlns="" id="{00000000-0008-0000-0400-00000B000000}"/>
              </a:ext>
            </a:extLst>
          </xdr:cNvPr>
          <xdr:cNvSpPr txBox="1"/>
        </xdr:nvSpPr>
        <xdr:spPr>
          <a:xfrm>
            <a:off x="5243351" y="2585312"/>
            <a:ext cx="385685" cy="805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31" name="テキスト ボックス 30">
            <a:extLst>
              <a:ext uri="{FF2B5EF4-FFF2-40B4-BE49-F238E27FC236}">
                <a16:creationId xmlns:a16="http://schemas.microsoft.com/office/drawing/2014/main" xmlns="" id="{00000000-0008-0000-0400-00000C000000}"/>
              </a:ext>
            </a:extLst>
          </xdr:cNvPr>
          <xdr:cNvSpPr txBox="1"/>
        </xdr:nvSpPr>
        <xdr:spPr>
          <a:xfrm>
            <a:off x="5317886" y="3323342"/>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29</xdr:col>
      <xdr:colOff>109901</xdr:colOff>
      <xdr:row>52</xdr:row>
      <xdr:rowOff>163200</xdr:rowOff>
    </xdr:from>
    <xdr:to>
      <xdr:col>34</xdr:col>
      <xdr:colOff>246965</xdr:colOff>
      <xdr:row>53</xdr:row>
      <xdr:rowOff>155068</xdr:rowOff>
    </xdr:to>
    <xdr:sp macro="" textlink="">
      <xdr:nvSpPr>
        <xdr:cNvPr id="32" name="テキスト ボックス 31">
          <a:extLst>
            <a:ext uri="{FF2B5EF4-FFF2-40B4-BE49-F238E27FC236}">
              <a16:creationId xmlns:a16="http://schemas.microsoft.com/office/drawing/2014/main" xmlns="" id="{00000000-0008-0000-0400-00000D000000}"/>
            </a:ext>
          </a:extLst>
        </xdr:cNvPr>
        <xdr:cNvSpPr txBox="1"/>
      </xdr:nvSpPr>
      <xdr:spPr>
        <a:xfrm>
          <a:off x="8644301" y="11917050"/>
          <a:ext cx="1518189" cy="220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一次エネルギー消費量</a:t>
          </a:r>
          <a:r>
            <a:rPr kumimoji="1" lang="en-US"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(MJ/</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m²)</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22</xdr:col>
      <xdr:colOff>186373</xdr:colOff>
      <xdr:row>44</xdr:row>
      <xdr:rowOff>1085</xdr:rowOff>
    </xdr:from>
    <xdr:to>
      <xdr:col>25</xdr:col>
      <xdr:colOff>184080</xdr:colOff>
      <xdr:row>45</xdr:row>
      <xdr:rowOff>3997</xdr:rowOff>
    </xdr:to>
    <xdr:grpSp>
      <xdr:nvGrpSpPr>
        <xdr:cNvPr id="33" name="グループ化 32">
          <a:extLst>
            <a:ext uri="{FF2B5EF4-FFF2-40B4-BE49-F238E27FC236}">
              <a16:creationId xmlns:a16="http://schemas.microsoft.com/office/drawing/2014/main" xmlns="" id="{00000000-0008-0000-0400-00000E000000}"/>
            </a:ext>
          </a:extLst>
        </xdr:cNvPr>
        <xdr:cNvGrpSpPr/>
      </xdr:nvGrpSpPr>
      <xdr:grpSpPr>
        <a:xfrm>
          <a:off x="6263323" y="10145210"/>
          <a:ext cx="826382" cy="231512"/>
          <a:chOff x="6428864" y="9872673"/>
          <a:chExt cx="828000" cy="252000"/>
        </a:xfrm>
      </xdr:grpSpPr>
      <xdr:sp macro="" textlink="">
        <xdr:nvSpPr>
          <xdr:cNvPr id="34" name="テキスト ボックス 23">
            <a:extLst>
              <a:ext uri="{FF2B5EF4-FFF2-40B4-BE49-F238E27FC236}">
                <a16:creationId xmlns:a16="http://schemas.microsoft.com/office/drawing/2014/main" xmlns="" id="{00000000-0008-0000-0400-00000F000000}"/>
              </a:ext>
            </a:extLst>
          </xdr:cNvPr>
          <xdr:cNvSpPr txBox="1"/>
        </xdr:nvSpPr>
        <xdr:spPr>
          <a:xfrm>
            <a:off x="6428864" y="9872673"/>
            <a:ext cx="828000" cy="25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10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5" name="テキスト ボックス 20">
            <a:extLst>
              <a:ext uri="{FF2B5EF4-FFF2-40B4-BE49-F238E27FC236}">
                <a16:creationId xmlns:a16="http://schemas.microsoft.com/office/drawing/2014/main" xmlns="" id="{00000000-0008-0000-0400-000010000000}"/>
              </a:ext>
            </a:extLst>
          </xdr:cNvPr>
          <xdr:cNvSpPr txBox="1"/>
        </xdr:nvSpPr>
        <xdr:spPr>
          <a:xfrm>
            <a:off x="6428864" y="9872673"/>
            <a:ext cx="828000" cy="25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10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grpSp>
    <xdr:clientData/>
  </xdr:twoCellAnchor>
  <xdr:twoCellAnchor>
    <xdr:from>
      <xdr:col>24</xdr:col>
      <xdr:colOff>117160</xdr:colOff>
      <xdr:row>48</xdr:row>
      <xdr:rowOff>46545</xdr:rowOff>
    </xdr:from>
    <xdr:to>
      <xdr:col>27</xdr:col>
      <xdr:colOff>61973</xdr:colOff>
      <xdr:row>49</xdr:row>
      <xdr:rowOff>54349</xdr:rowOff>
    </xdr:to>
    <xdr:grpSp>
      <xdr:nvGrpSpPr>
        <xdr:cNvPr id="36" name="グループ化 35">
          <a:extLst>
            <a:ext uri="{FF2B5EF4-FFF2-40B4-BE49-F238E27FC236}">
              <a16:creationId xmlns:a16="http://schemas.microsoft.com/office/drawing/2014/main" xmlns="" id="{00000000-0008-0000-0400-000011000000}"/>
            </a:ext>
          </a:extLst>
        </xdr:cNvPr>
        <xdr:cNvGrpSpPr/>
      </xdr:nvGrpSpPr>
      <xdr:grpSpPr>
        <a:xfrm>
          <a:off x="6746560" y="11105070"/>
          <a:ext cx="773488" cy="236404"/>
          <a:chOff x="6379460" y="10167195"/>
          <a:chExt cx="771664" cy="234782"/>
        </a:xfrm>
      </xdr:grpSpPr>
      <xdr:sp macro="" textlink="">
        <xdr:nvSpPr>
          <xdr:cNvPr id="37" name="テキスト ボックス 25">
            <a:extLst>
              <a:ext uri="{FF2B5EF4-FFF2-40B4-BE49-F238E27FC236}">
                <a16:creationId xmlns:a16="http://schemas.microsoft.com/office/drawing/2014/main" xmlns="" id="{00000000-0008-0000-0400-000012000000}"/>
              </a:ext>
            </a:extLst>
          </xdr:cNvPr>
          <xdr:cNvSpPr txBox="1"/>
        </xdr:nvSpPr>
        <xdr:spPr>
          <a:xfrm>
            <a:off x="6379598" y="10167195"/>
            <a:ext cx="771388" cy="23478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8" name="テキスト ボックス 21">
            <a:extLst>
              <a:ext uri="{FF2B5EF4-FFF2-40B4-BE49-F238E27FC236}">
                <a16:creationId xmlns:a16="http://schemas.microsoft.com/office/drawing/2014/main" xmlns="" id="{00000000-0008-0000-0400-000013000000}"/>
              </a:ext>
            </a:extLst>
          </xdr:cNvPr>
          <xdr:cNvSpPr txBox="1"/>
        </xdr:nvSpPr>
        <xdr:spPr>
          <a:xfrm>
            <a:off x="6379460" y="10167248"/>
            <a:ext cx="771664" cy="23467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clientData/>
  </xdr:twoCellAnchor>
  <xdr:twoCellAnchor>
    <xdr:from>
      <xdr:col>25</xdr:col>
      <xdr:colOff>238508</xdr:colOff>
      <xdr:row>50</xdr:row>
      <xdr:rowOff>56441</xdr:rowOff>
    </xdr:from>
    <xdr:to>
      <xdr:col>28</xdr:col>
      <xdr:colOff>173430</xdr:colOff>
      <xdr:row>51</xdr:row>
      <xdr:rowOff>64242</xdr:rowOff>
    </xdr:to>
    <xdr:grpSp>
      <xdr:nvGrpSpPr>
        <xdr:cNvPr id="39" name="グループ化 38">
          <a:extLst>
            <a:ext uri="{FF2B5EF4-FFF2-40B4-BE49-F238E27FC236}">
              <a16:creationId xmlns:a16="http://schemas.microsoft.com/office/drawing/2014/main" xmlns="" id="{00000000-0008-0000-0400-000014000000}"/>
            </a:ext>
          </a:extLst>
        </xdr:cNvPr>
        <xdr:cNvGrpSpPr/>
      </xdr:nvGrpSpPr>
      <xdr:grpSpPr>
        <a:xfrm>
          <a:off x="7144133" y="11572166"/>
          <a:ext cx="763597" cy="236401"/>
          <a:chOff x="7170059" y="11255008"/>
          <a:chExt cx="761773" cy="234780"/>
        </a:xfrm>
      </xdr:grpSpPr>
      <xdr:sp macro="" textlink="">
        <xdr:nvSpPr>
          <xdr:cNvPr id="40" name="テキスト ボックス 24">
            <a:extLst>
              <a:ext uri="{FF2B5EF4-FFF2-40B4-BE49-F238E27FC236}">
                <a16:creationId xmlns:a16="http://schemas.microsoft.com/office/drawing/2014/main" xmlns="" id="{00000000-0008-0000-0400-000015000000}"/>
              </a:ext>
            </a:extLst>
          </xdr:cNvPr>
          <xdr:cNvSpPr txBox="1"/>
        </xdr:nvSpPr>
        <xdr:spPr>
          <a:xfrm>
            <a:off x="7170157" y="11255008"/>
            <a:ext cx="761576" cy="2347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41" name="テキスト ボックス 22">
            <a:extLst>
              <a:ext uri="{FF2B5EF4-FFF2-40B4-BE49-F238E27FC236}">
                <a16:creationId xmlns:a16="http://schemas.microsoft.com/office/drawing/2014/main" xmlns="" id="{00000000-0008-0000-0400-000016000000}"/>
              </a:ext>
            </a:extLst>
          </xdr:cNvPr>
          <xdr:cNvSpPr txBox="1"/>
        </xdr:nvSpPr>
        <xdr:spPr>
          <a:xfrm>
            <a:off x="7170059" y="11255061"/>
            <a:ext cx="761773" cy="2346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clientData/>
  </xdr:twoCellAnchor>
  <xdr:twoCellAnchor>
    <xdr:from>
      <xdr:col>96</xdr:col>
      <xdr:colOff>0</xdr:colOff>
      <xdr:row>30</xdr:row>
      <xdr:rowOff>0</xdr:rowOff>
    </xdr:from>
    <xdr:to>
      <xdr:col>96</xdr:col>
      <xdr:colOff>914400</xdr:colOff>
      <xdr:row>30</xdr:row>
      <xdr:rowOff>0</xdr:rowOff>
    </xdr:to>
    <xdr:cxnSp macro="">
      <xdr:nvCxnSpPr>
        <xdr:cNvPr id="42" name="直線コネクタ 41">
          <a:extLst>
            <a:ext uri="{FF2B5EF4-FFF2-40B4-BE49-F238E27FC236}">
              <a16:creationId xmlns:a16="http://schemas.microsoft.com/office/drawing/2014/main" xmlns="" id="{00000000-0008-0000-0400-000017000000}"/>
            </a:ext>
          </a:extLst>
        </xdr:cNvPr>
        <xdr:cNvCxnSpPr/>
      </xdr:nvCxnSpPr>
      <xdr:spPr>
        <a:xfrm>
          <a:off x="26279475" y="6724650"/>
          <a:ext cx="914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137584</xdr:colOff>
      <xdr:row>37</xdr:row>
      <xdr:rowOff>0</xdr:rowOff>
    </xdr:from>
    <xdr:to>
      <xdr:col>36</xdr:col>
      <xdr:colOff>64233</xdr:colOff>
      <xdr:row>52</xdr:row>
      <xdr:rowOff>201544</xdr:rowOff>
    </xdr:to>
    <xdr:graphicFrame macro="">
      <xdr:nvGraphicFramePr>
        <xdr:cNvPr id="43" name="グラフ 42">
          <a:extLst>
            <a:ext uri="{FF2B5EF4-FFF2-40B4-BE49-F238E27FC236}">
              <a16:creationId xmlns:a16="http://schemas.microsoft.com/office/drawing/2014/main" xmlns=""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94</xdr:col>
      <xdr:colOff>0</xdr:colOff>
      <xdr:row>61</xdr:row>
      <xdr:rowOff>40105</xdr:rowOff>
    </xdr:from>
    <xdr:ext cx="184731" cy="264560"/>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23793450" y="14079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190500</xdr:colOff>
      <xdr:row>51</xdr:row>
      <xdr:rowOff>40105</xdr:rowOff>
    </xdr:from>
    <xdr:ext cx="184731" cy="264560"/>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781050" y="11793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69</xdr:row>
      <xdr:rowOff>0</xdr:rowOff>
    </xdr:from>
    <xdr:ext cx="184731" cy="264560"/>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5048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190500</xdr:colOff>
      <xdr:row>69</xdr:row>
      <xdr:rowOff>0</xdr:rowOff>
    </xdr:from>
    <xdr:ext cx="184731" cy="264560"/>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781050"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32</xdr:row>
      <xdr:rowOff>40105</xdr:rowOff>
    </xdr:from>
    <xdr:ext cx="184731" cy="264560"/>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504825" y="7450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19</xdr:row>
      <xdr:rowOff>0</xdr:rowOff>
    </xdr:from>
    <xdr:to>
      <xdr:col>25</xdr:col>
      <xdr:colOff>99172</xdr:colOff>
      <xdr:row>19</xdr:row>
      <xdr:rowOff>0</xdr:rowOff>
    </xdr:to>
    <xdr:cxnSp macro="">
      <xdr:nvCxnSpPr>
        <xdr:cNvPr id="7" name="直線コネクタ 6">
          <a:extLst>
            <a:ext uri="{FF2B5EF4-FFF2-40B4-BE49-F238E27FC236}">
              <a16:creationId xmlns:a16="http://schemas.microsoft.com/office/drawing/2014/main" xmlns="" id="{00000000-0008-0000-0500-000007000000}"/>
            </a:ext>
          </a:extLst>
        </xdr:cNvPr>
        <xdr:cNvCxnSpPr/>
      </xdr:nvCxnSpPr>
      <xdr:spPr>
        <a:xfrm>
          <a:off x="6943725" y="4438650"/>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118601</xdr:colOff>
      <xdr:row>51</xdr:row>
      <xdr:rowOff>160726</xdr:rowOff>
    </xdr:from>
    <xdr:to>
      <xdr:col>28</xdr:col>
      <xdr:colOff>265558</xdr:colOff>
      <xdr:row>52</xdr:row>
      <xdr:rowOff>152594</xdr:rowOff>
    </xdr:to>
    <xdr:sp macro="" textlink="">
      <xdr:nvSpPr>
        <xdr:cNvPr id="8" name="テキスト ボックス 7">
          <a:extLst>
            <a:ext uri="{FF2B5EF4-FFF2-40B4-BE49-F238E27FC236}">
              <a16:creationId xmlns:a16="http://schemas.microsoft.com/office/drawing/2014/main" xmlns="" id="{00000000-0008-0000-0500-000008000000}"/>
            </a:ext>
          </a:extLst>
        </xdr:cNvPr>
        <xdr:cNvSpPr txBox="1"/>
      </xdr:nvSpPr>
      <xdr:spPr>
        <a:xfrm>
          <a:off x="5681201" y="11914576"/>
          <a:ext cx="2356757" cy="220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19</xdr:col>
      <xdr:colOff>121</xdr:colOff>
      <xdr:row>42</xdr:row>
      <xdr:rowOff>139814</xdr:rowOff>
    </xdr:from>
    <xdr:to>
      <xdr:col>20</xdr:col>
      <xdr:colOff>98936</xdr:colOff>
      <xdr:row>46</xdr:row>
      <xdr:rowOff>169300</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086471" y="9836264"/>
          <a:ext cx="375040" cy="943886"/>
          <a:chOff x="5249512" y="2585312"/>
          <a:chExt cx="385685" cy="957449"/>
        </a:xfrm>
      </xdr:grpSpPr>
      <xdr:sp macro="" textlink="">
        <xdr:nvSpPr>
          <xdr:cNvPr id="10" name="テキスト ボックス 9">
            <a:extLst>
              <a:ext uri="{FF2B5EF4-FFF2-40B4-BE49-F238E27FC236}">
                <a16:creationId xmlns:a16="http://schemas.microsoft.com/office/drawing/2014/main" xmlns="" id="{00000000-0008-0000-0500-00000A000000}"/>
              </a:ext>
            </a:extLst>
          </xdr:cNvPr>
          <xdr:cNvSpPr txBox="1"/>
        </xdr:nvSpPr>
        <xdr:spPr>
          <a:xfrm>
            <a:off x="5249512" y="2585312"/>
            <a:ext cx="385685" cy="805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1" name="テキスト ボックス 10">
            <a:extLst>
              <a:ext uri="{FF2B5EF4-FFF2-40B4-BE49-F238E27FC236}">
                <a16:creationId xmlns:a16="http://schemas.microsoft.com/office/drawing/2014/main" xmlns="" id="{00000000-0008-0000-0500-00000B000000}"/>
              </a:ext>
            </a:extLst>
          </xdr:cNvPr>
          <xdr:cNvSpPr txBox="1"/>
        </xdr:nvSpPr>
        <xdr:spPr>
          <a:xfrm>
            <a:off x="5317886" y="3323342"/>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29</xdr:col>
      <xdr:colOff>109901</xdr:colOff>
      <xdr:row>51</xdr:row>
      <xdr:rowOff>163200</xdr:rowOff>
    </xdr:from>
    <xdr:to>
      <xdr:col>34</xdr:col>
      <xdr:colOff>246965</xdr:colOff>
      <xdr:row>52</xdr:row>
      <xdr:rowOff>155068</xdr:rowOff>
    </xdr:to>
    <xdr:sp macro="" textlink="">
      <xdr:nvSpPr>
        <xdr:cNvPr id="12" name="テキスト ボックス 11">
          <a:extLst>
            <a:ext uri="{FF2B5EF4-FFF2-40B4-BE49-F238E27FC236}">
              <a16:creationId xmlns:a16="http://schemas.microsoft.com/office/drawing/2014/main" xmlns="" id="{00000000-0008-0000-0500-00000C000000}"/>
            </a:ext>
          </a:extLst>
        </xdr:cNvPr>
        <xdr:cNvSpPr txBox="1"/>
      </xdr:nvSpPr>
      <xdr:spPr>
        <a:xfrm>
          <a:off x="8158526" y="11917050"/>
          <a:ext cx="1518189" cy="220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一次エネルギー消費量</a:t>
          </a:r>
          <a:r>
            <a:rPr kumimoji="1" lang="en-US"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(MJ/</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m²)</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29</xdr:col>
      <xdr:colOff>233467</xdr:colOff>
      <xdr:row>37</xdr:row>
      <xdr:rowOff>157369</xdr:rowOff>
    </xdr:from>
    <xdr:to>
      <xdr:col>33</xdr:col>
      <xdr:colOff>131431</xdr:colOff>
      <xdr:row>48</xdr:row>
      <xdr:rowOff>58458</xdr:rowOff>
    </xdr:to>
    <xdr:pic>
      <xdr:nvPicPr>
        <xdr:cNvPr id="13" name="図 12">
          <a:extLst>
            <a:ext uri="{FF2B5EF4-FFF2-40B4-BE49-F238E27FC236}">
              <a16:creationId xmlns:a16="http://schemas.microsoft.com/office/drawing/2014/main" xmlns="" id="{00000000-0008-0000-0500-00000D000000}"/>
            </a:ext>
          </a:extLst>
        </xdr:cNvPr>
        <xdr:cNvPicPr>
          <a:picLocks noChangeAspect="1" noChangeArrowheads="1"/>
        </xdr:cNvPicPr>
      </xdr:nvPicPr>
      <xdr:blipFill rotWithShape="1">
        <a:blip xmlns:r="http://schemas.openxmlformats.org/officeDocument/2006/relationships" r:embed="rId1" cstate="print">
          <a:grayscl/>
          <a:extLst>
            <a:ext uri="{28A0092B-C50C-407E-A947-70E740481C1C}">
              <a14:useLocalDpi xmlns:a14="http://schemas.microsoft.com/office/drawing/2010/main" val="0"/>
            </a:ext>
          </a:extLst>
        </a:blip>
        <a:srcRect r="15690"/>
        <a:stretch/>
      </xdr:blipFill>
      <xdr:spPr bwMode="auto">
        <a:xfrm>
          <a:off x="8282092" y="8710819"/>
          <a:ext cx="1345764" cy="3244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115956</xdr:colOff>
      <xdr:row>39</xdr:row>
      <xdr:rowOff>25295</xdr:rowOff>
    </xdr:from>
    <xdr:to>
      <xdr:col>29</xdr:col>
      <xdr:colOff>40220</xdr:colOff>
      <xdr:row>52</xdr:row>
      <xdr:rowOff>33</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478531" y="9035945"/>
          <a:ext cx="2410289" cy="2946538"/>
          <a:chOff x="5640422" y="9069809"/>
          <a:chExt cx="2448332" cy="2939941"/>
        </a:xfrm>
      </xdr:grpSpPr>
      <xdr:pic>
        <xdr:nvPicPr>
          <xdr:cNvPr id="15" name="図 14">
            <a:extLst>
              <a:ext uri="{FF2B5EF4-FFF2-40B4-BE49-F238E27FC236}">
                <a16:creationId xmlns:a16="http://schemas.microsoft.com/office/drawing/2014/main" xmlns="" id="{00000000-0008-0000-0500-00000F000000}"/>
              </a:ext>
            </a:extLst>
          </xdr:cNvPr>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40422" y="9069809"/>
            <a:ext cx="2448332" cy="293994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円/楕円 15">
            <a:extLst>
              <a:ext uri="{FF2B5EF4-FFF2-40B4-BE49-F238E27FC236}">
                <a16:creationId xmlns:a16="http://schemas.microsoft.com/office/drawing/2014/main" xmlns="" id="{00000000-0008-0000-0500-000010000000}"/>
              </a:ext>
            </a:extLst>
          </xdr:cNvPr>
          <xdr:cNvSpPr/>
        </xdr:nvSpPr>
        <xdr:spPr bwMode="auto">
          <a:xfrm>
            <a:off x="7764517" y="11075276"/>
            <a:ext cx="144000" cy="144000"/>
          </a:xfrm>
          <a:prstGeom prst="ellipse">
            <a:avLst/>
          </a:prstGeom>
          <a:solidFill>
            <a:srgbClr val="FF0000"/>
          </a:solidFill>
          <a:ln w="0" cap="rnd">
            <a:noFill/>
            <a:round/>
            <a:headEnd/>
            <a:tailEnd/>
          </a:ln>
          <a:extLst/>
        </xdr:spPr>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142875</xdr:colOff>
      <xdr:row>6</xdr:row>
      <xdr:rowOff>19049</xdr:rowOff>
    </xdr:from>
    <xdr:ext cx="552450" cy="142875"/>
    <xdr:sp macro="" textlink="">
      <xdr:nvSpPr>
        <xdr:cNvPr id="2" name="テキスト ボックス 1">
          <a:extLst>
            <a:ext uri="{FF2B5EF4-FFF2-40B4-BE49-F238E27FC236}">
              <a16:creationId xmlns:a16="http://schemas.microsoft.com/office/drawing/2014/main" xmlns="" id="{00000000-0008-0000-0600-000002000000}"/>
            </a:ext>
          </a:extLst>
        </xdr:cNvPr>
        <xdr:cNvSpPr txBox="1"/>
      </xdr:nvSpPr>
      <xdr:spPr>
        <a:xfrm>
          <a:off x="2524125" y="1276349"/>
          <a:ext cx="552450" cy="142875"/>
        </a:xfrm>
        <a:prstGeom prst="rect">
          <a:avLst/>
        </a:prstGeom>
        <a:solidFill>
          <a:schemeClr val="accent3">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oneCellAnchor>
    <xdr:from>
      <xdr:col>10</xdr:col>
      <xdr:colOff>142875</xdr:colOff>
      <xdr:row>9</xdr:row>
      <xdr:rowOff>19050</xdr:rowOff>
    </xdr:from>
    <xdr:ext cx="552450" cy="142875"/>
    <xdr:sp macro="" textlink="">
      <xdr:nvSpPr>
        <xdr:cNvPr id="3" name="テキスト ボックス 2">
          <a:extLst>
            <a:ext uri="{FF2B5EF4-FFF2-40B4-BE49-F238E27FC236}">
              <a16:creationId xmlns:a16="http://schemas.microsoft.com/office/drawing/2014/main" xmlns="" id="{00000000-0008-0000-0600-000003000000}"/>
            </a:ext>
          </a:extLst>
        </xdr:cNvPr>
        <xdr:cNvSpPr txBox="1"/>
      </xdr:nvSpPr>
      <xdr:spPr>
        <a:xfrm>
          <a:off x="2524125" y="1790700"/>
          <a:ext cx="552450" cy="142875"/>
        </a:xfrm>
        <a:prstGeom prst="rect">
          <a:avLst/>
        </a:prstGeom>
        <a:solidFill>
          <a:schemeClr val="accent5">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oneCellAnchor>
    <xdr:from>
      <xdr:col>10</xdr:col>
      <xdr:colOff>142875</xdr:colOff>
      <xdr:row>11</xdr:row>
      <xdr:rowOff>19050</xdr:rowOff>
    </xdr:from>
    <xdr:ext cx="552450" cy="142875"/>
    <xdr:sp macro="" textlink="">
      <xdr:nvSpPr>
        <xdr:cNvPr id="4" name="テキスト ボックス 3">
          <a:extLst>
            <a:ext uri="{FF2B5EF4-FFF2-40B4-BE49-F238E27FC236}">
              <a16:creationId xmlns:a16="http://schemas.microsoft.com/office/drawing/2014/main" xmlns="" id="{00000000-0008-0000-0600-000004000000}"/>
            </a:ext>
          </a:extLst>
        </xdr:cNvPr>
        <xdr:cNvSpPr txBox="1"/>
      </xdr:nvSpPr>
      <xdr:spPr>
        <a:xfrm>
          <a:off x="2524125" y="2133600"/>
          <a:ext cx="552450" cy="142875"/>
        </a:xfrm>
        <a:prstGeom prst="rect">
          <a:avLst/>
        </a:prstGeom>
        <a:solidFill>
          <a:srgbClr val="FFFF99"/>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oneCellAnchor>
    <xdr:from>
      <xdr:col>7</xdr:col>
      <xdr:colOff>171450</xdr:colOff>
      <xdr:row>13</xdr:row>
      <xdr:rowOff>19050</xdr:rowOff>
    </xdr:from>
    <xdr:ext cx="552450" cy="142875"/>
    <xdr:sp macro="" textlink="">
      <xdr:nvSpPr>
        <xdr:cNvPr id="5" name="テキスト ボックス 4">
          <a:extLst>
            <a:ext uri="{FF2B5EF4-FFF2-40B4-BE49-F238E27FC236}">
              <a16:creationId xmlns:a16="http://schemas.microsoft.com/office/drawing/2014/main" xmlns="" id="{00000000-0008-0000-0600-000005000000}"/>
            </a:ext>
          </a:extLst>
        </xdr:cNvPr>
        <xdr:cNvSpPr txBox="1"/>
      </xdr:nvSpPr>
      <xdr:spPr>
        <a:xfrm>
          <a:off x="1838325" y="2476500"/>
          <a:ext cx="552450" cy="1428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oneCellAnchor>
    <xdr:from>
      <xdr:col>0</xdr:col>
      <xdr:colOff>190500</xdr:colOff>
      <xdr:row>192</xdr:row>
      <xdr:rowOff>40105</xdr:rowOff>
    </xdr:from>
    <xdr:ext cx="184731" cy="264560"/>
    <xdr:sp macro="" textlink="">
      <xdr:nvSpPr>
        <xdr:cNvPr id="6" name="テキスト ボックス 5">
          <a:extLst>
            <a:ext uri="{FF2B5EF4-FFF2-40B4-BE49-F238E27FC236}">
              <a16:creationId xmlns:a16="http://schemas.microsoft.com/office/drawing/2014/main" xmlns="" id="{00000000-0008-0000-0600-000006000000}"/>
            </a:ext>
          </a:extLst>
        </xdr:cNvPr>
        <xdr:cNvSpPr txBox="1"/>
      </xdr:nvSpPr>
      <xdr:spPr>
        <a:xfrm>
          <a:off x="190500" y="3327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172810</xdr:colOff>
      <xdr:row>182</xdr:row>
      <xdr:rowOff>146958</xdr:rowOff>
    </xdr:from>
    <xdr:to>
      <xdr:col>21</xdr:col>
      <xdr:colOff>20411</xdr:colOff>
      <xdr:row>182</xdr:row>
      <xdr:rowOff>146958</xdr:rowOff>
    </xdr:to>
    <xdr:cxnSp macro="">
      <xdr:nvCxnSpPr>
        <xdr:cNvPr id="18" name="直線コネクタ 17">
          <a:extLst>
            <a:ext uri="{FF2B5EF4-FFF2-40B4-BE49-F238E27FC236}">
              <a16:creationId xmlns:a16="http://schemas.microsoft.com/office/drawing/2014/main" xmlns="" id="{00000000-0008-0000-0600-000012000000}"/>
            </a:ext>
          </a:extLst>
        </xdr:cNvPr>
        <xdr:cNvCxnSpPr/>
      </xdr:nvCxnSpPr>
      <xdr:spPr>
        <a:xfrm>
          <a:off x="4697185" y="31655658"/>
          <a:ext cx="323851"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192</xdr:row>
      <xdr:rowOff>95250</xdr:rowOff>
    </xdr:from>
    <xdr:to>
      <xdr:col>33</xdr:col>
      <xdr:colOff>123825</xdr:colOff>
      <xdr:row>192</xdr:row>
      <xdr:rowOff>95250</xdr:rowOff>
    </xdr:to>
    <xdr:cxnSp macro="">
      <xdr:nvCxnSpPr>
        <xdr:cNvPr id="19" name="直線コネクタ 18">
          <a:extLst>
            <a:ext uri="{FF2B5EF4-FFF2-40B4-BE49-F238E27FC236}">
              <a16:creationId xmlns:a16="http://schemas.microsoft.com/office/drawing/2014/main" xmlns="" id="{00000000-0008-0000-0600-000013000000}"/>
            </a:ext>
          </a:extLst>
        </xdr:cNvPr>
        <xdr:cNvCxnSpPr/>
      </xdr:nvCxnSpPr>
      <xdr:spPr>
        <a:xfrm>
          <a:off x="7458075" y="33327975"/>
          <a:ext cx="523875"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194</xdr:row>
      <xdr:rowOff>95250</xdr:rowOff>
    </xdr:from>
    <xdr:to>
      <xdr:col>33</xdr:col>
      <xdr:colOff>123825</xdr:colOff>
      <xdr:row>194</xdr:row>
      <xdr:rowOff>95250</xdr:rowOff>
    </xdr:to>
    <xdr:cxnSp macro="">
      <xdr:nvCxnSpPr>
        <xdr:cNvPr id="20" name="直線コネクタ 19">
          <a:extLst>
            <a:ext uri="{FF2B5EF4-FFF2-40B4-BE49-F238E27FC236}">
              <a16:creationId xmlns:a16="http://schemas.microsoft.com/office/drawing/2014/main" xmlns="" id="{00000000-0008-0000-0600-000014000000}"/>
            </a:ext>
          </a:extLst>
        </xdr:cNvPr>
        <xdr:cNvCxnSpPr/>
      </xdr:nvCxnSpPr>
      <xdr:spPr>
        <a:xfrm>
          <a:off x="7458075" y="33680400"/>
          <a:ext cx="523875" cy="0"/>
        </a:xfrm>
        <a:prstGeom prst="line">
          <a:avLst/>
        </a:prstGeom>
        <a:ln>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193221</xdr:colOff>
      <xdr:row>184</xdr:row>
      <xdr:rowOff>10886</xdr:rowOff>
    </xdr:from>
    <xdr:to>
      <xdr:col>21</xdr:col>
      <xdr:colOff>10886</xdr:colOff>
      <xdr:row>184</xdr:row>
      <xdr:rowOff>10886</xdr:rowOff>
    </xdr:to>
    <xdr:cxnSp macro="">
      <xdr:nvCxnSpPr>
        <xdr:cNvPr id="21" name="直線コネクタ 20">
          <a:extLst>
            <a:ext uri="{FF2B5EF4-FFF2-40B4-BE49-F238E27FC236}">
              <a16:creationId xmlns:a16="http://schemas.microsoft.com/office/drawing/2014/main" xmlns="" id="{00000000-0008-0000-0600-000015000000}"/>
            </a:ext>
          </a:extLst>
        </xdr:cNvPr>
        <xdr:cNvCxnSpPr/>
      </xdr:nvCxnSpPr>
      <xdr:spPr>
        <a:xfrm>
          <a:off x="4717596" y="31862486"/>
          <a:ext cx="293915"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210911</xdr:colOff>
      <xdr:row>182</xdr:row>
      <xdr:rowOff>149679</xdr:rowOff>
    </xdr:from>
    <xdr:to>
      <xdr:col>23</xdr:col>
      <xdr:colOff>38100</xdr:colOff>
      <xdr:row>182</xdr:row>
      <xdr:rowOff>149679</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a:off x="5211536" y="31658379"/>
          <a:ext cx="303439"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258536</xdr:colOff>
      <xdr:row>184</xdr:row>
      <xdr:rowOff>10886</xdr:rowOff>
    </xdr:from>
    <xdr:to>
      <xdr:col>23</xdr:col>
      <xdr:colOff>28575</xdr:colOff>
      <xdr:row>184</xdr:row>
      <xdr:rowOff>10886</xdr:rowOff>
    </xdr:to>
    <xdr:cxnSp macro="">
      <xdr:nvCxnSpPr>
        <xdr:cNvPr id="23" name="直線コネクタ 22">
          <a:extLst>
            <a:ext uri="{FF2B5EF4-FFF2-40B4-BE49-F238E27FC236}">
              <a16:creationId xmlns:a16="http://schemas.microsoft.com/office/drawing/2014/main" xmlns="" id="{00000000-0008-0000-0600-000017000000}"/>
            </a:ext>
          </a:extLst>
        </xdr:cNvPr>
        <xdr:cNvCxnSpPr/>
      </xdr:nvCxnSpPr>
      <xdr:spPr>
        <a:xfrm>
          <a:off x="5240111" y="31862486"/>
          <a:ext cx="265339"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244929</xdr:colOff>
      <xdr:row>192</xdr:row>
      <xdr:rowOff>122464</xdr:rowOff>
    </xdr:from>
    <xdr:to>
      <xdr:col>30</xdr:col>
      <xdr:colOff>108857</xdr:colOff>
      <xdr:row>192</xdr:row>
      <xdr:rowOff>122464</xdr:rowOff>
    </xdr:to>
    <xdr:cxnSp macro="">
      <xdr:nvCxnSpPr>
        <xdr:cNvPr id="34" name="直線コネクタ 33">
          <a:extLst>
            <a:ext uri="{FF2B5EF4-FFF2-40B4-BE49-F238E27FC236}">
              <a16:creationId xmlns:a16="http://schemas.microsoft.com/office/drawing/2014/main" xmlns="" id="{00000000-0008-0000-0600-000022000000}"/>
            </a:ext>
          </a:extLst>
        </xdr:cNvPr>
        <xdr:cNvCxnSpPr/>
      </xdr:nvCxnSpPr>
      <xdr:spPr>
        <a:xfrm>
          <a:off x="6902904" y="33355189"/>
          <a:ext cx="349703"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231322</xdr:colOff>
      <xdr:row>194</xdr:row>
      <xdr:rowOff>122464</xdr:rowOff>
    </xdr:from>
    <xdr:to>
      <xdr:col>30</xdr:col>
      <xdr:colOff>95250</xdr:colOff>
      <xdr:row>194</xdr:row>
      <xdr:rowOff>122464</xdr:rowOff>
    </xdr:to>
    <xdr:cxnSp macro="">
      <xdr:nvCxnSpPr>
        <xdr:cNvPr id="35" name="直線コネクタ 34">
          <a:extLst>
            <a:ext uri="{FF2B5EF4-FFF2-40B4-BE49-F238E27FC236}">
              <a16:creationId xmlns:a16="http://schemas.microsoft.com/office/drawing/2014/main" xmlns="" id="{00000000-0008-0000-0600-000023000000}"/>
            </a:ext>
          </a:extLst>
        </xdr:cNvPr>
        <xdr:cNvCxnSpPr/>
      </xdr:nvCxnSpPr>
      <xdr:spPr>
        <a:xfrm>
          <a:off x="6898822" y="33707614"/>
          <a:ext cx="340178"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637</xdr:row>
      <xdr:rowOff>28575</xdr:rowOff>
    </xdr:from>
    <xdr:to>
      <xdr:col>2</xdr:col>
      <xdr:colOff>47625</xdr:colOff>
      <xdr:row>637</xdr:row>
      <xdr:rowOff>161925</xdr:rowOff>
    </xdr:to>
    <xdr:sp macro="" textlink="">
      <xdr:nvSpPr>
        <xdr:cNvPr id="36" name="フローチャート : 結合子 93">
          <a:extLst>
            <a:ext uri="{FF2B5EF4-FFF2-40B4-BE49-F238E27FC236}">
              <a16:creationId xmlns:a16="http://schemas.microsoft.com/office/drawing/2014/main" xmlns="" id="{00000000-0008-0000-0600-000024000000}"/>
            </a:ext>
          </a:extLst>
        </xdr:cNvPr>
        <xdr:cNvSpPr>
          <a:spLocks noChangeArrowheads="1"/>
        </xdr:cNvSpPr>
      </xdr:nvSpPr>
      <xdr:spPr bwMode="auto">
        <a:xfrm>
          <a:off x="390525" y="110337600"/>
          <a:ext cx="133350" cy="133350"/>
        </a:xfrm>
        <a:prstGeom prst="flowChartConnector">
          <a:avLst/>
        </a:prstGeom>
        <a:noFill/>
        <a:ln w="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77929</xdr:colOff>
      <xdr:row>636</xdr:row>
      <xdr:rowOff>147206</xdr:rowOff>
    </xdr:from>
    <xdr:ext cx="314702" cy="248851"/>
    <xdr:sp macro="" textlink="">
      <xdr:nvSpPr>
        <xdr:cNvPr id="37" name="テキスト ボックス 36">
          <a:extLst>
            <a:ext uri="{FF2B5EF4-FFF2-40B4-BE49-F238E27FC236}">
              <a16:creationId xmlns:a16="http://schemas.microsoft.com/office/drawing/2014/main" xmlns="" id="{00000000-0008-0000-0600-000025000000}"/>
            </a:ext>
          </a:extLst>
        </xdr:cNvPr>
        <xdr:cNvSpPr txBox="1"/>
      </xdr:nvSpPr>
      <xdr:spPr>
        <a:xfrm>
          <a:off x="316054" y="110284781"/>
          <a:ext cx="3147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21</a:t>
          </a:r>
          <a:endParaRPr kumimoji="1" lang="ja-JP" altLang="en-US" sz="1000"/>
        </a:p>
      </xdr:txBody>
    </xdr:sp>
    <xdr:clientData/>
  </xdr:oneCellAnchor>
  <xdr:oneCellAnchor>
    <xdr:from>
      <xdr:col>1</xdr:col>
      <xdr:colOff>69273</xdr:colOff>
      <xdr:row>643</xdr:row>
      <xdr:rowOff>147204</xdr:rowOff>
    </xdr:from>
    <xdr:ext cx="314702" cy="248851"/>
    <xdr:sp macro="" textlink="">
      <xdr:nvSpPr>
        <xdr:cNvPr id="38" name="テキスト ボックス 37">
          <a:extLst>
            <a:ext uri="{FF2B5EF4-FFF2-40B4-BE49-F238E27FC236}">
              <a16:creationId xmlns:a16="http://schemas.microsoft.com/office/drawing/2014/main" xmlns="" id="{00000000-0008-0000-0600-000026000000}"/>
            </a:ext>
          </a:extLst>
        </xdr:cNvPr>
        <xdr:cNvSpPr txBox="1"/>
      </xdr:nvSpPr>
      <xdr:spPr>
        <a:xfrm>
          <a:off x="307398" y="111484929"/>
          <a:ext cx="3147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22</a:t>
          </a:r>
          <a:endParaRPr kumimoji="1" lang="ja-JP" altLang="en-US" sz="1000"/>
        </a:p>
      </xdr:txBody>
    </xdr:sp>
    <xdr:clientData/>
  </xdr:oneCellAnchor>
  <xdr:twoCellAnchor>
    <xdr:from>
      <xdr:col>1</xdr:col>
      <xdr:colOff>152400</xdr:colOff>
      <xdr:row>644</xdr:row>
      <xdr:rowOff>28575</xdr:rowOff>
    </xdr:from>
    <xdr:to>
      <xdr:col>2</xdr:col>
      <xdr:colOff>47625</xdr:colOff>
      <xdr:row>644</xdr:row>
      <xdr:rowOff>161925</xdr:rowOff>
    </xdr:to>
    <xdr:sp macro="" textlink="">
      <xdr:nvSpPr>
        <xdr:cNvPr id="39" name="フローチャート : 結合子 109">
          <a:extLst>
            <a:ext uri="{FF2B5EF4-FFF2-40B4-BE49-F238E27FC236}">
              <a16:creationId xmlns:a16="http://schemas.microsoft.com/office/drawing/2014/main" xmlns="" id="{00000000-0008-0000-0600-000027000000}"/>
            </a:ext>
          </a:extLst>
        </xdr:cNvPr>
        <xdr:cNvSpPr>
          <a:spLocks noChangeArrowheads="1"/>
        </xdr:cNvSpPr>
      </xdr:nvSpPr>
      <xdr:spPr bwMode="auto">
        <a:xfrm>
          <a:off x="390525" y="111537750"/>
          <a:ext cx="133350" cy="133350"/>
        </a:xfrm>
        <a:prstGeom prst="flowChartConnector">
          <a:avLst/>
        </a:prstGeom>
        <a:noFill/>
        <a:ln w="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653</xdr:row>
      <xdr:rowOff>28575</xdr:rowOff>
    </xdr:from>
    <xdr:to>
      <xdr:col>2</xdr:col>
      <xdr:colOff>47625</xdr:colOff>
      <xdr:row>653</xdr:row>
      <xdr:rowOff>161925</xdr:rowOff>
    </xdr:to>
    <xdr:sp macro="" textlink="">
      <xdr:nvSpPr>
        <xdr:cNvPr id="40" name="フローチャート : 結合子 111">
          <a:extLst>
            <a:ext uri="{FF2B5EF4-FFF2-40B4-BE49-F238E27FC236}">
              <a16:creationId xmlns:a16="http://schemas.microsoft.com/office/drawing/2014/main" xmlns="" id="{00000000-0008-0000-0600-000028000000}"/>
            </a:ext>
          </a:extLst>
        </xdr:cNvPr>
        <xdr:cNvSpPr>
          <a:spLocks noChangeArrowheads="1"/>
        </xdr:cNvSpPr>
      </xdr:nvSpPr>
      <xdr:spPr bwMode="auto">
        <a:xfrm>
          <a:off x="390525" y="113080800"/>
          <a:ext cx="133350" cy="133350"/>
        </a:xfrm>
        <a:prstGeom prst="flowChartConnector">
          <a:avLst/>
        </a:prstGeom>
        <a:noFill/>
        <a:ln w="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77929</xdr:colOff>
      <xdr:row>652</xdr:row>
      <xdr:rowOff>147206</xdr:rowOff>
    </xdr:from>
    <xdr:ext cx="314702" cy="248851"/>
    <xdr:sp macro="" textlink="">
      <xdr:nvSpPr>
        <xdr:cNvPr id="41" name="テキスト ボックス 40">
          <a:extLst>
            <a:ext uri="{FF2B5EF4-FFF2-40B4-BE49-F238E27FC236}">
              <a16:creationId xmlns:a16="http://schemas.microsoft.com/office/drawing/2014/main" xmlns="" id="{00000000-0008-0000-0600-000029000000}"/>
            </a:ext>
          </a:extLst>
        </xdr:cNvPr>
        <xdr:cNvSpPr txBox="1"/>
      </xdr:nvSpPr>
      <xdr:spPr>
        <a:xfrm>
          <a:off x="316054" y="113027981"/>
          <a:ext cx="3147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23</a:t>
          </a:r>
          <a:endParaRPr kumimoji="1" lang="ja-JP" altLang="en-US" sz="1000"/>
        </a:p>
      </xdr:txBody>
    </xdr:sp>
    <xdr:clientData/>
  </xdr:oneCellAnchor>
  <xdr:twoCellAnchor>
    <xdr:from>
      <xdr:col>1</xdr:col>
      <xdr:colOff>152400</xdr:colOff>
      <xdr:row>658</xdr:row>
      <xdr:rowOff>28575</xdr:rowOff>
    </xdr:from>
    <xdr:to>
      <xdr:col>2</xdr:col>
      <xdr:colOff>47625</xdr:colOff>
      <xdr:row>658</xdr:row>
      <xdr:rowOff>161925</xdr:rowOff>
    </xdr:to>
    <xdr:sp macro="" textlink="">
      <xdr:nvSpPr>
        <xdr:cNvPr id="42" name="フローチャート : 結合子 113">
          <a:extLst>
            <a:ext uri="{FF2B5EF4-FFF2-40B4-BE49-F238E27FC236}">
              <a16:creationId xmlns:a16="http://schemas.microsoft.com/office/drawing/2014/main" xmlns="" id="{00000000-0008-0000-0600-00002A000000}"/>
            </a:ext>
          </a:extLst>
        </xdr:cNvPr>
        <xdr:cNvSpPr>
          <a:spLocks noChangeArrowheads="1"/>
        </xdr:cNvSpPr>
      </xdr:nvSpPr>
      <xdr:spPr bwMode="auto">
        <a:xfrm>
          <a:off x="390525" y="113938050"/>
          <a:ext cx="133350" cy="133350"/>
        </a:xfrm>
        <a:prstGeom prst="flowChartConnector">
          <a:avLst/>
        </a:prstGeom>
        <a:noFill/>
        <a:ln w="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77929</xdr:colOff>
      <xdr:row>657</xdr:row>
      <xdr:rowOff>147206</xdr:rowOff>
    </xdr:from>
    <xdr:ext cx="314702" cy="248851"/>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316054" y="113885231"/>
          <a:ext cx="3147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24</a:t>
          </a:r>
          <a:endParaRPr kumimoji="1" lang="ja-JP" altLang="en-US" sz="1000"/>
        </a:p>
      </xdr:txBody>
    </xdr:sp>
    <xdr:clientData/>
  </xdr:oneCellAnchor>
  <xdr:oneCellAnchor>
    <xdr:from>
      <xdr:col>1</xdr:col>
      <xdr:colOff>51956</xdr:colOff>
      <xdr:row>678</xdr:row>
      <xdr:rowOff>77928</xdr:rowOff>
    </xdr:from>
    <xdr:ext cx="385555" cy="2513380"/>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90081" y="117416403"/>
          <a:ext cx="385555" cy="2513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建築省エネルギー（パッシブ）技術</a:t>
          </a:r>
        </a:p>
      </xdr:txBody>
    </xdr:sp>
    <xdr:clientData/>
  </xdr:oneCellAnchor>
  <xdr:oneCellAnchor>
    <xdr:from>
      <xdr:col>1</xdr:col>
      <xdr:colOff>34636</xdr:colOff>
      <xdr:row>675</xdr:row>
      <xdr:rowOff>147204</xdr:rowOff>
    </xdr:from>
    <xdr:ext cx="422167" cy="275717"/>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272761" y="116971329"/>
          <a:ext cx="422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（３）</a:t>
          </a:r>
        </a:p>
      </xdr:txBody>
    </xdr:sp>
    <xdr:clientData/>
  </xdr:oneCellAnchor>
  <xdr:oneCellAnchor>
    <xdr:from>
      <xdr:col>1</xdr:col>
      <xdr:colOff>19050</xdr:colOff>
      <xdr:row>709</xdr:row>
      <xdr:rowOff>29429</xdr:rowOff>
    </xdr:from>
    <xdr:ext cx="422167" cy="275717"/>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57175" y="122682854"/>
          <a:ext cx="422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（５）</a:t>
          </a:r>
        </a:p>
      </xdr:txBody>
    </xdr:sp>
    <xdr:clientData/>
  </xdr:oneCellAnchor>
  <xdr:oneCellAnchor>
    <xdr:from>
      <xdr:col>1</xdr:col>
      <xdr:colOff>42429</xdr:colOff>
      <xdr:row>711</xdr:row>
      <xdr:rowOff>4312</xdr:rowOff>
    </xdr:from>
    <xdr:ext cx="385555" cy="2677913"/>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280554" y="123000637"/>
          <a:ext cx="385555" cy="2677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設備省エネルギー（アクティブ）技術</a:t>
          </a:r>
        </a:p>
      </xdr:txBody>
    </xdr:sp>
    <xdr:clientData/>
  </xdr:oneCellAnchor>
  <xdr:oneCellAnchor>
    <xdr:from>
      <xdr:col>1</xdr:col>
      <xdr:colOff>15586</xdr:colOff>
      <xdr:row>756</xdr:row>
      <xdr:rowOff>121227</xdr:rowOff>
    </xdr:from>
    <xdr:ext cx="422167" cy="275717"/>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53711" y="130861377"/>
          <a:ext cx="422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（５）</a:t>
          </a:r>
        </a:p>
      </xdr:txBody>
    </xdr:sp>
    <xdr:clientData/>
  </xdr:oneCellAnchor>
  <xdr:oneCellAnchor>
    <xdr:from>
      <xdr:col>0</xdr:col>
      <xdr:colOff>209550</xdr:colOff>
      <xdr:row>759</xdr:row>
      <xdr:rowOff>95228</xdr:rowOff>
    </xdr:from>
    <xdr:ext cx="467592" cy="279688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209550" y="131349728"/>
          <a:ext cx="467592" cy="2796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100"/>
            <a:t>設備省エネルギー（アクティブ）技術</a:t>
          </a:r>
        </a:p>
      </xdr:txBody>
    </xdr:sp>
    <xdr:clientData/>
  </xdr:oneCellAnchor>
  <xdr:oneCellAnchor>
    <xdr:from>
      <xdr:col>0</xdr:col>
      <xdr:colOff>190500</xdr:colOff>
      <xdr:row>192</xdr:row>
      <xdr:rowOff>40105</xdr:rowOff>
    </xdr:from>
    <xdr:ext cx="184731" cy="264560"/>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504825" y="7450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24</xdr:col>
      <xdr:colOff>0</xdr:colOff>
      <xdr:row>179</xdr:row>
      <xdr:rowOff>0</xdr:rowOff>
    </xdr:from>
    <xdr:to>
      <xdr:col>24</xdr:col>
      <xdr:colOff>99172</xdr:colOff>
      <xdr:row>179</xdr:row>
      <xdr:rowOff>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6943725" y="4438650"/>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190500</xdr:colOff>
      <xdr:row>284</xdr:row>
      <xdr:rowOff>40105</xdr:rowOff>
    </xdr:from>
    <xdr:ext cx="184731" cy="264560"/>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81050" y="11793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editAs="oneCell">
    <xdr:from>
      <xdr:col>0</xdr:col>
      <xdr:colOff>0</xdr:colOff>
      <xdr:row>413</xdr:row>
      <xdr:rowOff>1</xdr:rowOff>
    </xdr:from>
    <xdr:to>
      <xdr:col>32</xdr:col>
      <xdr:colOff>190500</xdr:colOff>
      <xdr:row>472</xdr:row>
      <xdr:rowOff>133903</xdr:rowOff>
    </xdr:to>
    <xdr:pic>
      <xdr:nvPicPr>
        <xdr:cNvPr id="55" name="図 54">
          <a:extLst>
            <a:ext uri="{FF2B5EF4-FFF2-40B4-BE49-F238E27FC236}">
              <a16:creationId xmlns:a16="http://schemas.microsoft.com/office/drawing/2014/main" xmlns="" id="{00000000-0008-0000-06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182936"/>
          <a:ext cx="7876761" cy="10396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13</xdr:row>
      <xdr:rowOff>66675</xdr:rowOff>
    </xdr:from>
    <xdr:to>
      <xdr:col>37</xdr:col>
      <xdr:colOff>213252</xdr:colOff>
      <xdr:row>13</xdr:row>
      <xdr:rowOff>230065</xdr:rowOff>
    </xdr:to>
    <xdr:sp macro="" textlink="">
      <xdr:nvSpPr>
        <xdr:cNvPr id="4" name="正方形/長方形 3">
          <a:extLst>
            <a:ext uri="{FF2B5EF4-FFF2-40B4-BE49-F238E27FC236}">
              <a16:creationId xmlns:a16="http://schemas.microsoft.com/office/drawing/2014/main" xmlns="" id="{00000000-0008-0000-0800-000004000000}"/>
            </a:ext>
          </a:extLst>
        </xdr:cNvPr>
        <xdr:cNvSpPr/>
      </xdr:nvSpPr>
      <xdr:spPr bwMode="auto">
        <a:xfrm>
          <a:off x="7886700" y="2867025"/>
          <a:ext cx="432327" cy="163390"/>
        </a:xfrm>
        <a:prstGeom prst="rect">
          <a:avLst/>
        </a:prstGeom>
        <a:solidFill>
          <a:schemeClr val="tx1"/>
        </a:solidFill>
        <a:ln w="0" cap="rnd">
          <a:noFill/>
          <a:round/>
          <a:headEnd/>
          <a:tailEnd/>
        </a:ln>
        <a:extLst/>
      </xdr:spPr>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4" name="グループ化 23">
          <a:extLst>
            <a:ext uri="{FF2B5EF4-FFF2-40B4-BE49-F238E27FC236}">
              <a16:creationId xmlns:a16="http://schemas.microsoft.com/office/drawing/2014/main" xmlns="" id="{00000000-0008-0000-0A00-000018000000}"/>
            </a:ext>
          </a:extLst>
        </xdr:cNvPr>
        <xdr:cNvGrpSpPr/>
      </xdr:nvGrpSpPr>
      <xdr:grpSpPr>
        <a:xfrm>
          <a:off x="11630586" y="19702743"/>
          <a:ext cx="3616139" cy="1280273"/>
          <a:chOff x="11138646" y="46403559"/>
          <a:chExt cx="3608295" cy="1266265"/>
        </a:xfrm>
      </xdr:grpSpPr>
      <xdr:sp macro="" textlink="">
        <xdr:nvSpPr>
          <xdr:cNvPr id="25" name="テキスト ボックス 24">
            <a:extLst>
              <a:ext uri="{FF2B5EF4-FFF2-40B4-BE49-F238E27FC236}">
                <a16:creationId xmlns:a16="http://schemas.microsoft.com/office/drawing/2014/main" xmlns="" id="{00000000-0008-0000-0A00-000019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26" name="右中かっこ 25">
            <a:extLst>
              <a:ext uri="{FF2B5EF4-FFF2-40B4-BE49-F238E27FC236}">
                <a16:creationId xmlns:a16="http://schemas.microsoft.com/office/drawing/2014/main" xmlns="" id="{00000000-0008-0000-0A00-00001A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30" name="グループ化 29">
          <a:extLst>
            <a:ext uri="{FF2B5EF4-FFF2-40B4-BE49-F238E27FC236}">
              <a16:creationId xmlns:a16="http://schemas.microsoft.com/office/drawing/2014/main" xmlns="" id="{00000000-0008-0000-0A00-00001E000000}"/>
            </a:ext>
          </a:extLst>
        </xdr:cNvPr>
        <xdr:cNvGrpSpPr/>
      </xdr:nvGrpSpPr>
      <xdr:grpSpPr>
        <a:xfrm>
          <a:off x="11594165" y="25430630"/>
          <a:ext cx="3618941" cy="1283074"/>
          <a:chOff x="11138646" y="46403559"/>
          <a:chExt cx="3608295" cy="1266265"/>
        </a:xfrm>
      </xdr:grpSpPr>
      <xdr:sp macro="" textlink="">
        <xdr:nvSpPr>
          <xdr:cNvPr id="31" name="テキスト ボックス 30">
            <a:extLst>
              <a:ext uri="{FF2B5EF4-FFF2-40B4-BE49-F238E27FC236}">
                <a16:creationId xmlns:a16="http://schemas.microsoft.com/office/drawing/2014/main" xmlns="" id="{00000000-0008-0000-0A00-00001F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32" name="右中かっこ 31">
            <a:extLst>
              <a:ext uri="{FF2B5EF4-FFF2-40B4-BE49-F238E27FC236}">
                <a16:creationId xmlns:a16="http://schemas.microsoft.com/office/drawing/2014/main" xmlns="" id="{00000000-0008-0000-0A00-000020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 name="グループ化 1">
          <a:extLst>
            <a:ext uri="{FF2B5EF4-FFF2-40B4-BE49-F238E27FC236}">
              <a16:creationId xmlns:a16="http://schemas.microsoft.com/office/drawing/2014/main" xmlns="" id="{00000000-0008-0000-0B00-000002000000}"/>
            </a:ext>
          </a:extLst>
        </xdr:cNvPr>
        <xdr:cNvGrpSpPr/>
      </xdr:nvGrpSpPr>
      <xdr:grpSpPr>
        <a:xfrm>
          <a:off x="11630586" y="19702743"/>
          <a:ext cx="3616139" cy="1280273"/>
          <a:chOff x="11138646" y="46403559"/>
          <a:chExt cx="3608295" cy="1266265"/>
        </a:xfrm>
      </xdr:grpSpPr>
      <xdr:sp macro="" textlink="">
        <xdr:nvSpPr>
          <xdr:cNvPr id="3" name="テキスト ボックス 2">
            <a:extLst>
              <a:ext uri="{FF2B5EF4-FFF2-40B4-BE49-F238E27FC236}">
                <a16:creationId xmlns:a16="http://schemas.microsoft.com/office/drawing/2014/main" xmlns="" id="{00000000-0008-0000-0B00-000003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4" name="右中かっこ 3">
            <a:extLst>
              <a:ext uri="{FF2B5EF4-FFF2-40B4-BE49-F238E27FC236}">
                <a16:creationId xmlns:a16="http://schemas.microsoft.com/office/drawing/2014/main" xmlns="" id="{00000000-0008-0000-0B00-000004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5" name="グループ化 4">
          <a:extLst>
            <a:ext uri="{FF2B5EF4-FFF2-40B4-BE49-F238E27FC236}">
              <a16:creationId xmlns:a16="http://schemas.microsoft.com/office/drawing/2014/main" xmlns="" id="{00000000-0008-0000-0B00-000005000000}"/>
            </a:ext>
          </a:extLst>
        </xdr:cNvPr>
        <xdr:cNvGrpSpPr/>
      </xdr:nvGrpSpPr>
      <xdr:grpSpPr>
        <a:xfrm>
          <a:off x="11594165" y="25430630"/>
          <a:ext cx="3618941" cy="1283074"/>
          <a:chOff x="11138646" y="46403559"/>
          <a:chExt cx="3608295" cy="1266265"/>
        </a:xfrm>
      </xdr:grpSpPr>
      <xdr:sp macro="" textlink="">
        <xdr:nvSpPr>
          <xdr:cNvPr id="6" name="テキスト ボックス 5">
            <a:extLst>
              <a:ext uri="{FF2B5EF4-FFF2-40B4-BE49-F238E27FC236}">
                <a16:creationId xmlns:a16="http://schemas.microsoft.com/office/drawing/2014/main" xmlns="" id="{00000000-0008-0000-0B00-000006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7" name="右中かっこ 6">
            <a:extLst>
              <a:ext uri="{FF2B5EF4-FFF2-40B4-BE49-F238E27FC236}">
                <a16:creationId xmlns:a16="http://schemas.microsoft.com/office/drawing/2014/main" xmlns="" id="{00000000-0008-0000-0B00-000007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 name="グループ化 1">
          <a:extLst>
            <a:ext uri="{FF2B5EF4-FFF2-40B4-BE49-F238E27FC236}">
              <a16:creationId xmlns:a16="http://schemas.microsoft.com/office/drawing/2014/main" xmlns="" id="{00000000-0008-0000-0C00-000002000000}"/>
            </a:ext>
          </a:extLst>
        </xdr:cNvPr>
        <xdr:cNvGrpSpPr/>
      </xdr:nvGrpSpPr>
      <xdr:grpSpPr>
        <a:xfrm>
          <a:off x="11630586" y="19702743"/>
          <a:ext cx="3616139" cy="1280273"/>
          <a:chOff x="11138646" y="46403559"/>
          <a:chExt cx="3608295" cy="1266265"/>
        </a:xfrm>
      </xdr:grpSpPr>
      <xdr:sp macro="" textlink="">
        <xdr:nvSpPr>
          <xdr:cNvPr id="3" name="テキスト ボックス 2">
            <a:extLst>
              <a:ext uri="{FF2B5EF4-FFF2-40B4-BE49-F238E27FC236}">
                <a16:creationId xmlns:a16="http://schemas.microsoft.com/office/drawing/2014/main" xmlns="" id="{00000000-0008-0000-0C00-000003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4" name="右中かっこ 3">
            <a:extLst>
              <a:ext uri="{FF2B5EF4-FFF2-40B4-BE49-F238E27FC236}">
                <a16:creationId xmlns:a16="http://schemas.microsoft.com/office/drawing/2014/main" xmlns="" id="{00000000-0008-0000-0C00-000004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5" name="グループ化 4">
          <a:extLst>
            <a:ext uri="{FF2B5EF4-FFF2-40B4-BE49-F238E27FC236}">
              <a16:creationId xmlns:a16="http://schemas.microsoft.com/office/drawing/2014/main" xmlns="" id="{00000000-0008-0000-0C00-000005000000}"/>
            </a:ext>
          </a:extLst>
        </xdr:cNvPr>
        <xdr:cNvGrpSpPr/>
      </xdr:nvGrpSpPr>
      <xdr:grpSpPr>
        <a:xfrm>
          <a:off x="11594165" y="25430630"/>
          <a:ext cx="3618941" cy="1283074"/>
          <a:chOff x="11138646" y="46403559"/>
          <a:chExt cx="3608295" cy="1266265"/>
        </a:xfrm>
      </xdr:grpSpPr>
      <xdr:sp macro="" textlink="">
        <xdr:nvSpPr>
          <xdr:cNvPr id="6" name="テキスト ボックス 5">
            <a:extLst>
              <a:ext uri="{FF2B5EF4-FFF2-40B4-BE49-F238E27FC236}">
                <a16:creationId xmlns:a16="http://schemas.microsoft.com/office/drawing/2014/main" xmlns="" id="{00000000-0008-0000-0C00-000006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7" name="右中かっこ 6">
            <a:extLst>
              <a:ext uri="{FF2B5EF4-FFF2-40B4-BE49-F238E27FC236}">
                <a16:creationId xmlns:a16="http://schemas.microsoft.com/office/drawing/2014/main" xmlns="" id="{00000000-0008-0000-0C00-000007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 name="グループ化 1">
          <a:extLst>
            <a:ext uri="{FF2B5EF4-FFF2-40B4-BE49-F238E27FC236}">
              <a16:creationId xmlns:a16="http://schemas.microsoft.com/office/drawing/2014/main" xmlns="" id="{00000000-0008-0000-0D00-000002000000}"/>
            </a:ext>
          </a:extLst>
        </xdr:cNvPr>
        <xdr:cNvGrpSpPr/>
      </xdr:nvGrpSpPr>
      <xdr:grpSpPr>
        <a:xfrm>
          <a:off x="11630586" y="19702743"/>
          <a:ext cx="3616139" cy="1280273"/>
          <a:chOff x="11138646" y="46403559"/>
          <a:chExt cx="3608295" cy="1266265"/>
        </a:xfrm>
      </xdr:grpSpPr>
      <xdr:sp macro="" textlink="">
        <xdr:nvSpPr>
          <xdr:cNvPr id="3" name="テキスト ボックス 2">
            <a:extLst>
              <a:ext uri="{FF2B5EF4-FFF2-40B4-BE49-F238E27FC236}">
                <a16:creationId xmlns:a16="http://schemas.microsoft.com/office/drawing/2014/main" xmlns="" id="{00000000-0008-0000-0D00-000003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4" name="右中かっこ 3">
            <a:extLst>
              <a:ext uri="{FF2B5EF4-FFF2-40B4-BE49-F238E27FC236}">
                <a16:creationId xmlns:a16="http://schemas.microsoft.com/office/drawing/2014/main" xmlns="" id="{00000000-0008-0000-0D00-000004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5" name="グループ化 4">
          <a:extLst>
            <a:ext uri="{FF2B5EF4-FFF2-40B4-BE49-F238E27FC236}">
              <a16:creationId xmlns:a16="http://schemas.microsoft.com/office/drawing/2014/main" xmlns="" id="{00000000-0008-0000-0D00-000005000000}"/>
            </a:ext>
          </a:extLst>
        </xdr:cNvPr>
        <xdr:cNvGrpSpPr/>
      </xdr:nvGrpSpPr>
      <xdr:grpSpPr>
        <a:xfrm>
          <a:off x="11594165" y="25430630"/>
          <a:ext cx="3618941" cy="1283074"/>
          <a:chOff x="11138646" y="46403559"/>
          <a:chExt cx="3608295" cy="1266265"/>
        </a:xfrm>
      </xdr:grpSpPr>
      <xdr:sp macro="" textlink="">
        <xdr:nvSpPr>
          <xdr:cNvPr id="6" name="テキスト ボックス 5">
            <a:extLst>
              <a:ext uri="{FF2B5EF4-FFF2-40B4-BE49-F238E27FC236}">
                <a16:creationId xmlns:a16="http://schemas.microsoft.com/office/drawing/2014/main" xmlns="" id="{00000000-0008-0000-0D00-000006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7" name="右中かっこ 6">
            <a:extLst>
              <a:ext uri="{FF2B5EF4-FFF2-40B4-BE49-F238E27FC236}">
                <a16:creationId xmlns:a16="http://schemas.microsoft.com/office/drawing/2014/main" xmlns="" id="{00000000-0008-0000-0D00-000007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cap="rnd">
          <a:solidFill>
            <a:srgbClr val="FF0000"/>
          </a:solidFill>
          <a:round/>
          <a:headEnd/>
          <a:tailEnd/>
        </a:ln>
        <a:extLst>
          <a:ext uri="{909E8E84-426E-40DD-AFC4-6F175D3DCCD1}">
            <a14:hiddenFill xmlns:a14="http://schemas.microsoft.com/office/drawing/2010/main">
              <a:solidFill>
                <a:srgbClr val="FFFFFF"/>
              </a:solidFill>
            </a14:hiddenFill>
          </a:ext>
        </a:extLst>
      </a:spPr>
      <a:bodyPr vertOverflow="clip" horzOverflow="clip" rtlCol="0" anchor="t"/>
      <a:lstStyle>
        <a:defPPr algn="l">
          <a:defRPr kumimoji="1" sz="1100"/>
        </a:defP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6"/>
  <sheetViews>
    <sheetView showGridLines="0" tabSelected="1" view="pageBreakPreview" zoomScaleNormal="100" zoomScaleSheetLayoutView="100" workbookViewId="0"/>
  </sheetViews>
  <sheetFormatPr defaultColWidth="9" defaultRowHeight="13.5"/>
  <cols>
    <col min="1" max="1" width="2.25" style="1" customWidth="1"/>
    <col min="2" max="2" width="16.75" style="1" customWidth="1"/>
    <col min="3" max="3" width="10" style="1" customWidth="1"/>
    <col min="4" max="4" width="24.375" style="1" customWidth="1"/>
    <col min="5" max="6" width="8.25" style="1" customWidth="1"/>
    <col min="7" max="8" width="39.375" style="1" customWidth="1"/>
    <col min="9" max="16384" width="9" style="1"/>
  </cols>
  <sheetData>
    <row r="1" spans="2:7">
      <c r="B1" s="1" t="s">
        <v>765</v>
      </c>
      <c r="C1" s="297"/>
      <c r="D1" s="297"/>
      <c r="E1" s="297"/>
      <c r="G1" s="297"/>
    </row>
    <row r="2" spans="2:7" s="298" customFormat="1" ht="17.25" customHeight="1">
      <c r="B2" s="547" t="s">
        <v>659</v>
      </c>
      <c r="C2" s="1057" t="s">
        <v>660</v>
      </c>
      <c r="D2" s="1057"/>
      <c r="E2" s="299" t="s">
        <v>661</v>
      </c>
      <c r="F2" s="300" t="s">
        <v>662</v>
      </c>
      <c r="G2" s="299" t="s">
        <v>663</v>
      </c>
    </row>
    <row r="3" spans="2:7" s="298" customFormat="1" ht="17.25" customHeight="1">
      <c r="B3" s="559" t="s">
        <v>664</v>
      </c>
      <c r="C3" s="1054" t="s">
        <v>758</v>
      </c>
      <c r="D3" s="1054"/>
      <c r="E3" s="301" t="s">
        <v>665</v>
      </c>
      <c r="F3" s="302" t="s">
        <v>666</v>
      </c>
      <c r="G3" s="548"/>
    </row>
    <row r="4" spans="2:7" s="298" customFormat="1" ht="17.25" customHeight="1">
      <c r="B4" s="1043" t="s">
        <v>667</v>
      </c>
      <c r="C4" s="1023" t="s">
        <v>757</v>
      </c>
      <c r="D4" s="1023"/>
      <c r="E4" s="303" t="s">
        <v>668</v>
      </c>
      <c r="F4" s="304" t="s">
        <v>666</v>
      </c>
      <c r="G4" s="550"/>
    </row>
    <row r="5" spans="2:7" s="298" customFormat="1" ht="22.5" customHeight="1">
      <c r="B5" s="1055"/>
      <c r="C5" s="1056" t="s">
        <v>669</v>
      </c>
      <c r="D5" s="1056"/>
      <c r="E5" s="305" t="s">
        <v>670</v>
      </c>
      <c r="F5" s="306" t="s">
        <v>666</v>
      </c>
      <c r="G5" s="551"/>
    </row>
    <row r="6" spans="2:7" s="298" customFormat="1" ht="17.25" customHeight="1">
      <c r="B6" s="1055"/>
      <c r="C6" s="1056" t="s">
        <v>969</v>
      </c>
      <c r="D6" s="1056"/>
      <c r="E6" s="305" t="s">
        <v>671</v>
      </c>
      <c r="F6" s="306" t="s">
        <v>666</v>
      </c>
      <c r="G6" s="551"/>
    </row>
    <row r="7" spans="2:7" s="298" customFormat="1" ht="17.25" customHeight="1">
      <c r="B7" s="1055"/>
      <c r="C7" s="1058" t="s">
        <v>971</v>
      </c>
      <c r="D7" s="1059"/>
      <c r="E7" s="307" t="s">
        <v>665</v>
      </c>
      <c r="F7" s="308" t="s">
        <v>666</v>
      </c>
      <c r="G7" s="309"/>
    </row>
    <row r="8" spans="2:7" s="298" customFormat="1" ht="17.25" customHeight="1">
      <c r="B8" s="1055"/>
      <c r="C8" s="1060" t="s">
        <v>1049</v>
      </c>
      <c r="D8" s="310" t="s">
        <v>759</v>
      </c>
      <c r="E8" s="307" t="s">
        <v>672</v>
      </c>
      <c r="F8" s="311" t="s">
        <v>673</v>
      </c>
      <c r="G8" s="309" t="s">
        <v>956</v>
      </c>
    </row>
    <row r="9" spans="2:7" s="298" customFormat="1" ht="26.25" customHeight="1">
      <c r="B9" s="1055"/>
      <c r="C9" s="1061"/>
      <c r="D9" s="310" t="s">
        <v>766</v>
      </c>
      <c r="E9" s="311" t="s">
        <v>674</v>
      </c>
      <c r="F9" s="311" t="s">
        <v>675</v>
      </c>
      <c r="G9" s="309" t="s">
        <v>676</v>
      </c>
    </row>
    <row r="10" spans="2:7" s="298" customFormat="1" ht="17.25" customHeight="1">
      <c r="B10" s="1044"/>
      <c r="C10" s="1062"/>
      <c r="D10" s="312" t="s">
        <v>677</v>
      </c>
      <c r="E10" s="313" t="s">
        <v>670</v>
      </c>
      <c r="F10" s="556" t="s">
        <v>678</v>
      </c>
      <c r="G10" s="553"/>
    </row>
    <row r="11" spans="2:7" s="298" customFormat="1" ht="17.25" customHeight="1">
      <c r="B11" s="1043" t="s">
        <v>679</v>
      </c>
      <c r="C11" s="1023" t="s">
        <v>680</v>
      </c>
      <c r="D11" s="1023"/>
      <c r="E11" s="303" t="s">
        <v>665</v>
      </c>
      <c r="F11" s="304" t="s">
        <v>666</v>
      </c>
      <c r="G11" s="550"/>
    </row>
    <row r="12" spans="2:7" s="298" customFormat="1" ht="17.25" customHeight="1">
      <c r="B12" s="1055"/>
      <c r="C12" s="1056" t="s">
        <v>1809</v>
      </c>
      <c r="D12" s="1056"/>
      <c r="E12" s="305" t="s">
        <v>671</v>
      </c>
      <c r="F12" s="306" t="s">
        <v>666</v>
      </c>
      <c r="G12" s="551" t="s">
        <v>681</v>
      </c>
    </row>
    <row r="13" spans="2:7" s="298" customFormat="1" ht="17.25" customHeight="1">
      <c r="B13" s="1055"/>
      <c r="C13" s="1056" t="s">
        <v>1808</v>
      </c>
      <c r="D13" s="1056"/>
      <c r="E13" s="305" t="s">
        <v>671</v>
      </c>
      <c r="F13" s="306" t="s">
        <v>666</v>
      </c>
      <c r="G13" s="551" t="s">
        <v>747</v>
      </c>
    </row>
    <row r="14" spans="2:7" s="298" customFormat="1" ht="17.25" customHeight="1">
      <c r="B14" s="1055"/>
      <c r="C14" s="1056" t="s">
        <v>682</v>
      </c>
      <c r="D14" s="1056"/>
      <c r="E14" s="305" t="s">
        <v>671</v>
      </c>
      <c r="F14" s="306" t="s">
        <v>666</v>
      </c>
      <c r="G14" s="551"/>
    </row>
    <row r="15" spans="2:7" s="298" customFormat="1" ht="17.25" customHeight="1">
      <c r="B15" s="1055"/>
      <c r="C15" s="1056" t="s">
        <v>683</v>
      </c>
      <c r="D15" s="1056"/>
      <c r="E15" s="305" t="s">
        <v>671</v>
      </c>
      <c r="F15" s="306" t="s">
        <v>666</v>
      </c>
      <c r="G15" s="551"/>
    </row>
    <row r="16" spans="2:7" s="298" customFormat="1" ht="26.25" customHeight="1">
      <c r="B16" s="1055"/>
      <c r="C16" s="1056" t="s">
        <v>970</v>
      </c>
      <c r="D16" s="1056"/>
      <c r="E16" s="305" t="s">
        <v>671</v>
      </c>
      <c r="F16" s="306" t="s">
        <v>666</v>
      </c>
      <c r="G16" s="551"/>
    </row>
    <row r="17" spans="2:7" s="298" customFormat="1" ht="17.25" customHeight="1">
      <c r="B17" s="1055"/>
      <c r="C17" s="1056" t="s">
        <v>743</v>
      </c>
      <c r="D17" s="1056"/>
      <c r="E17" s="305" t="s">
        <v>671</v>
      </c>
      <c r="F17" s="306" t="s">
        <v>666</v>
      </c>
      <c r="G17" s="551"/>
    </row>
    <row r="18" spans="2:7" s="298" customFormat="1" ht="17.25" customHeight="1">
      <c r="B18" s="1055"/>
      <c r="C18" s="1056" t="s">
        <v>756</v>
      </c>
      <c r="D18" s="1056"/>
      <c r="E18" s="305" t="s">
        <v>665</v>
      </c>
      <c r="F18" s="306" t="s">
        <v>666</v>
      </c>
      <c r="G18" s="551"/>
    </row>
    <row r="19" spans="2:7" s="298" customFormat="1" ht="17.25" customHeight="1">
      <c r="B19" s="1055"/>
      <c r="C19" s="1056" t="s">
        <v>741</v>
      </c>
      <c r="D19" s="1056"/>
      <c r="E19" s="314" t="s">
        <v>674</v>
      </c>
      <c r="F19" s="306" t="s">
        <v>666</v>
      </c>
      <c r="G19" s="551"/>
    </row>
    <row r="20" spans="2:7" s="298" customFormat="1" ht="17.25" customHeight="1">
      <c r="B20" s="1055"/>
      <c r="C20" s="1042" t="s">
        <v>684</v>
      </c>
      <c r="D20" s="1042"/>
      <c r="E20" s="305" t="s">
        <v>671</v>
      </c>
      <c r="F20" s="306" t="s">
        <v>666</v>
      </c>
      <c r="G20" s="309" t="s">
        <v>685</v>
      </c>
    </row>
    <row r="21" spans="2:7" s="298" customFormat="1" ht="17.25" customHeight="1">
      <c r="B21" s="1044"/>
      <c r="C21" s="1024" t="s">
        <v>686</v>
      </c>
      <c r="D21" s="1024"/>
      <c r="E21" s="313" t="s">
        <v>671</v>
      </c>
      <c r="F21" s="315" t="s">
        <v>666</v>
      </c>
      <c r="G21" s="553" t="s">
        <v>687</v>
      </c>
    </row>
    <row r="22" spans="2:7" s="298" customFormat="1" ht="17.25" customHeight="1">
      <c r="B22" s="549" t="s">
        <v>688</v>
      </c>
      <c r="C22" s="1052" t="s">
        <v>689</v>
      </c>
      <c r="D22" s="1053"/>
      <c r="E22" s="316" t="s">
        <v>674</v>
      </c>
      <c r="F22" s="317" t="s">
        <v>666</v>
      </c>
      <c r="G22" s="554"/>
    </row>
    <row r="23" spans="2:7" s="298" customFormat="1" ht="17.25" customHeight="1">
      <c r="B23" s="549" t="s">
        <v>690</v>
      </c>
      <c r="C23" s="1052" t="s">
        <v>1022</v>
      </c>
      <c r="D23" s="1053"/>
      <c r="E23" s="318" t="s">
        <v>691</v>
      </c>
      <c r="F23" s="317" t="s">
        <v>666</v>
      </c>
      <c r="G23" s="554" t="s">
        <v>760</v>
      </c>
    </row>
    <row r="24" spans="2:7" s="298" customFormat="1" ht="26.25" customHeight="1">
      <c r="B24" s="559" t="s">
        <v>692</v>
      </c>
      <c r="C24" s="1054" t="s">
        <v>693</v>
      </c>
      <c r="D24" s="1054"/>
      <c r="E24" s="558" t="s">
        <v>999</v>
      </c>
      <c r="F24" s="302" t="s">
        <v>666</v>
      </c>
      <c r="G24" s="548" t="s">
        <v>761</v>
      </c>
    </row>
    <row r="25" spans="2:7" s="298" customFormat="1" ht="17.25" customHeight="1">
      <c r="B25" s="1043" t="s">
        <v>694</v>
      </c>
      <c r="C25" s="1041" t="s">
        <v>695</v>
      </c>
      <c r="D25" s="1041"/>
      <c r="E25" s="319" t="s">
        <v>691</v>
      </c>
      <c r="F25" s="304" t="s">
        <v>666</v>
      </c>
      <c r="G25" s="552"/>
    </row>
    <row r="26" spans="2:7" s="298" customFormat="1" ht="17.25" customHeight="1">
      <c r="B26" s="1044"/>
      <c r="C26" s="1051" t="s">
        <v>696</v>
      </c>
      <c r="D26" s="1051"/>
      <c r="E26" s="320" t="s">
        <v>999</v>
      </c>
      <c r="F26" s="320" t="s">
        <v>675</v>
      </c>
      <c r="G26" s="553" t="s">
        <v>697</v>
      </c>
    </row>
    <row r="27" spans="2:7" s="298" customFormat="1" ht="17.25" customHeight="1">
      <c r="B27" s="1043" t="s">
        <v>698</v>
      </c>
      <c r="C27" s="1041" t="s">
        <v>699</v>
      </c>
      <c r="D27" s="1041"/>
      <c r="E27" s="319" t="s">
        <v>691</v>
      </c>
      <c r="F27" s="304" t="s">
        <v>666</v>
      </c>
      <c r="G27" s="552"/>
    </row>
    <row r="28" spans="2:7" s="298" customFormat="1" ht="17.25" customHeight="1">
      <c r="B28" s="1044"/>
      <c r="C28" s="1051" t="s">
        <v>700</v>
      </c>
      <c r="D28" s="1051"/>
      <c r="E28" s="320" t="s">
        <v>999</v>
      </c>
      <c r="F28" s="320" t="s">
        <v>675</v>
      </c>
      <c r="G28" s="553" t="s">
        <v>762</v>
      </c>
    </row>
    <row r="29" spans="2:7" s="298" customFormat="1" ht="17.25" customHeight="1">
      <c r="B29" s="1043" t="s">
        <v>701</v>
      </c>
      <c r="C29" s="1045" t="s">
        <v>702</v>
      </c>
      <c r="D29" s="1046"/>
      <c r="E29" s="321" t="s">
        <v>674</v>
      </c>
      <c r="F29" s="321" t="s">
        <v>675</v>
      </c>
      <c r="G29" s="1047" t="s">
        <v>703</v>
      </c>
    </row>
    <row r="30" spans="2:7" s="298" customFormat="1" ht="17.25" customHeight="1">
      <c r="B30" s="1044"/>
      <c r="C30" s="1049" t="s">
        <v>704</v>
      </c>
      <c r="D30" s="1050"/>
      <c r="E30" s="320" t="s">
        <v>674</v>
      </c>
      <c r="F30" s="320" t="s">
        <v>705</v>
      </c>
      <c r="G30" s="1048"/>
    </row>
    <row r="31" spans="2:7" s="298" customFormat="1" ht="17.25" customHeight="1">
      <c r="B31" s="1043" t="s">
        <v>706</v>
      </c>
      <c r="C31" s="1045" t="s">
        <v>707</v>
      </c>
      <c r="D31" s="1046"/>
      <c r="E31" s="321" t="s">
        <v>674</v>
      </c>
      <c r="F31" s="321" t="s">
        <v>705</v>
      </c>
      <c r="G31" s="1047" t="s">
        <v>708</v>
      </c>
    </row>
    <row r="32" spans="2:7" s="298" customFormat="1" ht="17.25" customHeight="1">
      <c r="B32" s="1044"/>
      <c r="C32" s="1049" t="s">
        <v>709</v>
      </c>
      <c r="D32" s="1050"/>
      <c r="E32" s="320" t="s">
        <v>674</v>
      </c>
      <c r="F32" s="320" t="s">
        <v>705</v>
      </c>
      <c r="G32" s="1048"/>
    </row>
    <row r="33" spans="1:7" s="298" customFormat="1" ht="17.25" customHeight="1">
      <c r="B33" s="1043" t="s">
        <v>710</v>
      </c>
      <c r="C33" s="1045" t="s">
        <v>711</v>
      </c>
      <c r="D33" s="1046"/>
      <c r="E33" s="321" t="s">
        <v>674</v>
      </c>
      <c r="F33" s="321" t="s">
        <v>705</v>
      </c>
      <c r="G33" s="1047" t="s">
        <v>712</v>
      </c>
    </row>
    <row r="34" spans="1:7" s="298" customFormat="1" ht="17.25" customHeight="1">
      <c r="B34" s="1044"/>
      <c r="C34" s="1049" t="s">
        <v>713</v>
      </c>
      <c r="D34" s="1050"/>
      <c r="E34" s="320" t="s">
        <v>674</v>
      </c>
      <c r="F34" s="320" t="s">
        <v>705</v>
      </c>
      <c r="G34" s="1048"/>
    </row>
    <row r="35" spans="1:7" s="298" customFormat="1" ht="17.25" customHeight="1">
      <c r="B35" s="1038" t="s">
        <v>714</v>
      </c>
      <c r="C35" s="1041" t="s">
        <v>715</v>
      </c>
      <c r="D35" s="1041"/>
      <c r="E35" s="555" t="s">
        <v>674</v>
      </c>
      <c r="F35" s="304" t="s">
        <v>666</v>
      </c>
      <c r="G35" s="322"/>
    </row>
    <row r="36" spans="1:7" s="298" customFormat="1" ht="17.25" customHeight="1">
      <c r="B36" s="1039"/>
      <c r="C36" s="1042" t="s">
        <v>716</v>
      </c>
      <c r="D36" s="1042"/>
      <c r="E36" s="314" t="s">
        <v>674</v>
      </c>
      <c r="F36" s="306" t="s">
        <v>666</v>
      </c>
      <c r="G36" s="323"/>
    </row>
    <row r="37" spans="1:7" s="298" customFormat="1" ht="17.25" customHeight="1">
      <c r="B37" s="1039"/>
      <c r="C37" s="1042" t="s">
        <v>717</v>
      </c>
      <c r="D37" s="1042"/>
      <c r="E37" s="314" t="s">
        <v>674</v>
      </c>
      <c r="F37" s="306" t="s">
        <v>666</v>
      </c>
      <c r="G37" s="323"/>
    </row>
    <row r="38" spans="1:7" s="298" customFormat="1" ht="17.25" customHeight="1">
      <c r="B38" s="1039"/>
      <c r="C38" s="1042" t="s">
        <v>718</v>
      </c>
      <c r="D38" s="1042"/>
      <c r="E38" s="314" t="s">
        <v>674</v>
      </c>
      <c r="F38" s="306" t="s">
        <v>666</v>
      </c>
      <c r="G38" s="323"/>
    </row>
    <row r="39" spans="1:7" s="298" customFormat="1" ht="17.25" customHeight="1">
      <c r="B39" s="1039"/>
      <c r="C39" s="1042" t="s">
        <v>719</v>
      </c>
      <c r="D39" s="1042"/>
      <c r="E39" s="314" t="s">
        <v>674</v>
      </c>
      <c r="F39" s="306" t="s">
        <v>666</v>
      </c>
      <c r="G39" s="323"/>
    </row>
    <row r="40" spans="1:7" s="298" customFormat="1" ht="17.25" customHeight="1">
      <c r="B40" s="1040"/>
      <c r="C40" s="1024" t="s">
        <v>720</v>
      </c>
      <c r="D40" s="1024"/>
      <c r="E40" s="556" t="s">
        <v>674</v>
      </c>
      <c r="F40" s="315" t="s">
        <v>666</v>
      </c>
      <c r="G40" s="324"/>
    </row>
    <row r="41" spans="1:7" s="298" customFormat="1" ht="17.25" customHeight="1">
      <c r="B41" s="1025" t="s">
        <v>721</v>
      </c>
      <c r="C41" s="1026" t="s">
        <v>722</v>
      </c>
      <c r="D41" s="1026"/>
      <c r="E41" s="1034" t="s">
        <v>674</v>
      </c>
      <c r="F41" s="1036" t="s">
        <v>666</v>
      </c>
      <c r="G41" s="1027" t="s">
        <v>723</v>
      </c>
    </row>
    <row r="42" spans="1:7" s="298" customFormat="1" ht="17.25" customHeight="1">
      <c r="B42" s="1025"/>
      <c r="C42" s="1030" t="s">
        <v>764</v>
      </c>
      <c r="D42" s="1030"/>
      <c r="E42" s="1035"/>
      <c r="F42" s="1037"/>
      <c r="G42" s="1028"/>
    </row>
    <row r="43" spans="1:7" s="298" customFormat="1" ht="17.25" customHeight="1">
      <c r="B43" s="1025"/>
      <c r="C43" s="1024" t="s">
        <v>724</v>
      </c>
      <c r="D43" s="1024"/>
      <c r="E43" s="556" t="s">
        <v>674</v>
      </c>
      <c r="F43" s="325" t="s">
        <v>705</v>
      </c>
      <c r="G43" s="1029"/>
    </row>
    <row r="44" spans="1:7" s="298" customFormat="1" ht="17.25" customHeight="1">
      <c r="B44" s="326" t="s">
        <v>725</v>
      </c>
      <c r="C44" s="1026" t="s">
        <v>726</v>
      </c>
      <c r="D44" s="1026"/>
      <c r="E44" s="1031" t="s">
        <v>1810</v>
      </c>
      <c r="F44" s="302" t="s">
        <v>666</v>
      </c>
      <c r="G44" s="557"/>
    </row>
    <row r="45" spans="1:7" s="298" customFormat="1" ht="17.25" customHeight="1">
      <c r="B45" s="327" t="s">
        <v>727</v>
      </c>
      <c r="C45" s="1033" t="s">
        <v>728</v>
      </c>
      <c r="D45" s="1033"/>
      <c r="E45" s="1032"/>
      <c r="F45" s="302" t="s">
        <v>666</v>
      </c>
      <c r="G45" s="548"/>
    </row>
    <row r="46" spans="1:7" s="298" customFormat="1" ht="17.25" customHeight="1">
      <c r="B46" s="560" t="s">
        <v>729</v>
      </c>
      <c r="C46" s="1021"/>
      <c r="D46" s="1021"/>
      <c r="E46" s="558" t="s">
        <v>674</v>
      </c>
      <c r="F46" s="328" t="s">
        <v>705</v>
      </c>
      <c r="G46" s="557" t="s">
        <v>730</v>
      </c>
    </row>
    <row r="47" spans="1:7" ht="7.5" customHeight="1">
      <c r="A47" s="329"/>
      <c r="B47" s="330"/>
      <c r="C47" s="330"/>
      <c r="D47" s="330"/>
      <c r="E47" s="330"/>
      <c r="F47" s="331"/>
      <c r="G47" s="331"/>
    </row>
    <row r="48" spans="1:7" s="298" customFormat="1" ht="17.25" customHeight="1">
      <c r="B48" s="1022" t="s">
        <v>731</v>
      </c>
      <c r="C48" s="1023" t="s">
        <v>732</v>
      </c>
      <c r="D48" s="1023"/>
      <c r="E48" s="321" t="s">
        <v>733</v>
      </c>
      <c r="F48" s="304" t="s">
        <v>666</v>
      </c>
      <c r="G48" s="332" t="s">
        <v>734</v>
      </c>
    </row>
    <row r="49" spans="1:8" s="298" customFormat="1" ht="17.25" customHeight="1">
      <c r="B49" s="1022"/>
      <c r="C49" s="1024" t="s">
        <v>961</v>
      </c>
      <c r="D49" s="1024"/>
      <c r="E49" s="556" t="s">
        <v>735</v>
      </c>
      <c r="F49" s="315" t="s">
        <v>666</v>
      </c>
      <c r="G49" s="324"/>
    </row>
    <row r="50" spans="1:8" ht="7.5" customHeight="1">
      <c r="A50" s="298"/>
      <c r="C50" s="334"/>
      <c r="D50" s="334"/>
      <c r="E50" s="334"/>
      <c r="F50" s="334"/>
      <c r="G50" s="335"/>
      <c r="H50" s="331"/>
    </row>
    <row r="51" spans="1:8" ht="17.25" customHeight="1">
      <c r="A51" s="298"/>
      <c r="C51" s="334"/>
      <c r="D51" s="334"/>
      <c r="E51" s="334"/>
      <c r="F51" s="302" t="s">
        <v>666</v>
      </c>
      <c r="G51" s="337" t="s">
        <v>738</v>
      </c>
      <c r="H51" s="331"/>
    </row>
    <row r="52" spans="1:8" ht="17.25" customHeight="1">
      <c r="B52" s="330"/>
      <c r="C52" s="330"/>
      <c r="D52" s="330"/>
      <c r="E52" s="330"/>
      <c r="F52" s="338" t="s">
        <v>739</v>
      </c>
      <c r="G52" s="339" t="s">
        <v>740</v>
      </c>
    </row>
    <row r="53" spans="1:8" ht="18.75" customHeight="1">
      <c r="B53" s="333" t="s">
        <v>736</v>
      </c>
      <c r="C53" s="330"/>
      <c r="D53" s="330"/>
      <c r="E53" s="330"/>
    </row>
    <row r="54" spans="1:8" ht="18.75" customHeight="1">
      <c r="B54" s="336" t="s">
        <v>737</v>
      </c>
      <c r="C54" s="329"/>
      <c r="D54" s="329"/>
      <c r="E54" s="329"/>
      <c r="G54" s="329"/>
    </row>
    <row r="55" spans="1:8">
      <c r="B55" s="329"/>
      <c r="C55" s="329"/>
      <c r="D55" s="329"/>
      <c r="E55" s="329"/>
      <c r="G55" s="329"/>
    </row>
    <row r="56" spans="1:8">
      <c r="A56" s="329"/>
      <c r="B56" s="329"/>
      <c r="C56" s="329"/>
      <c r="D56" s="329"/>
      <c r="E56" s="329"/>
      <c r="G56" s="329"/>
    </row>
  </sheetData>
  <sheetProtection sheet="1" objects="1" scenarios="1"/>
  <mergeCells count="62">
    <mergeCell ref="C2:D2"/>
    <mergeCell ref="C3:D3"/>
    <mergeCell ref="B4:B10"/>
    <mergeCell ref="C4:D4"/>
    <mergeCell ref="C5:D5"/>
    <mergeCell ref="C6:D6"/>
    <mergeCell ref="C7:D7"/>
    <mergeCell ref="C8:C10"/>
    <mergeCell ref="B25:B26"/>
    <mergeCell ref="C25:D25"/>
    <mergeCell ref="C26:D26"/>
    <mergeCell ref="B11:B21"/>
    <mergeCell ref="C11:D11"/>
    <mergeCell ref="C12:D12"/>
    <mergeCell ref="C13:D13"/>
    <mergeCell ref="C14:D14"/>
    <mergeCell ref="C15:D15"/>
    <mergeCell ref="C16:D16"/>
    <mergeCell ref="C17:D17"/>
    <mergeCell ref="C19:D19"/>
    <mergeCell ref="C18:D18"/>
    <mergeCell ref="G29:G30"/>
    <mergeCell ref="C30:D30"/>
    <mergeCell ref="C20:D20"/>
    <mergeCell ref="C21:D21"/>
    <mergeCell ref="C22:D22"/>
    <mergeCell ref="C23:D23"/>
    <mergeCell ref="C24:D24"/>
    <mergeCell ref="B27:B28"/>
    <mergeCell ref="C27:D27"/>
    <mergeCell ref="C28:D28"/>
    <mergeCell ref="B29:B30"/>
    <mergeCell ref="C29:D29"/>
    <mergeCell ref="B31:B32"/>
    <mergeCell ref="C31:D31"/>
    <mergeCell ref="G31:G32"/>
    <mergeCell ref="C32:D32"/>
    <mergeCell ref="B33:B34"/>
    <mergeCell ref="C33:D33"/>
    <mergeCell ref="G33:G34"/>
    <mergeCell ref="C34:D34"/>
    <mergeCell ref="B35:B40"/>
    <mergeCell ref="C35:D35"/>
    <mergeCell ref="C36:D36"/>
    <mergeCell ref="C37:D37"/>
    <mergeCell ref="C38:D38"/>
    <mergeCell ref="C39:D39"/>
    <mergeCell ref="C40:D40"/>
    <mergeCell ref="G41:G43"/>
    <mergeCell ref="C42:D42"/>
    <mergeCell ref="C43:D43"/>
    <mergeCell ref="C44:D44"/>
    <mergeCell ref="E44:E45"/>
    <mergeCell ref="C45:D45"/>
    <mergeCell ref="E41:E42"/>
    <mergeCell ref="F41:F42"/>
    <mergeCell ref="C46:D46"/>
    <mergeCell ref="B48:B49"/>
    <mergeCell ref="C48:D48"/>
    <mergeCell ref="C49:D49"/>
    <mergeCell ref="B41:B43"/>
    <mergeCell ref="C41:D41"/>
  </mergeCells>
  <phoneticPr fontId="13"/>
  <pageMargins left="0.39370078740157483" right="0.19685039370078741" top="0.35433070866141736" bottom="0.15748031496062992" header="0.31496062992125984" footer="0.31496062992125984"/>
  <pageSetup paperSize="9" scale="9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74"/>
  <sheetViews>
    <sheetView showGridLines="0" view="pageBreakPreview" zoomScaleNormal="100" zoomScaleSheetLayoutView="100" workbookViewId="0"/>
  </sheetViews>
  <sheetFormatPr defaultColWidth="3.125" defaultRowHeight="21" customHeight="1"/>
  <cols>
    <col min="1" max="3" width="3" style="1" customWidth="1"/>
    <col min="4" max="4" width="3.25" style="1" customWidth="1"/>
    <col min="5" max="5" width="1.875" style="1" customWidth="1"/>
    <col min="6" max="6" width="3.375" style="1" customWidth="1"/>
    <col min="7" max="7" width="4" style="1" customWidth="1"/>
    <col min="8" max="8" width="2.375" style="1" customWidth="1"/>
    <col min="9" max="23" width="5.125" style="1" customWidth="1"/>
    <col min="24" max="24" width="5.125" style="546" customWidth="1"/>
    <col min="25" max="28" width="5.125" style="40" customWidth="1"/>
    <col min="29" max="29" width="3.125" style="40"/>
    <col min="30" max="30" width="5.5" style="33" customWidth="1"/>
    <col min="31" max="16384" width="3.125" style="1"/>
  </cols>
  <sheetData>
    <row r="1" spans="1:38" ht="15" customHeight="1">
      <c r="B1" s="924" t="s">
        <v>1792</v>
      </c>
    </row>
    <row r="2" spans="1:38" ht="15" customHeight="1">
      <c r="B2" s="924" t="s">
        <v>1793</v>
      </c>
    </row>
    <row r="3" spans="1:38" ht="7.5" customHeight="1">
      <c r="B3" s="924"/>
    </row>
    <row r="4" spans="1:38" ht="15" customHeight="1">
      <c r="B4" s="924" t="s">
        <v>1794</v>
      </c>
    </row>
    <row r="5" spans="1:38" ht="15" customHeight="1">
      <c r="B5" s="924" t="s">
        <v>1795</v>
      </c>
    </row>
    <row r="6" spans="1:38" ht="15" customHeight="1"/>
    <row r="7" spans="1:38" s="542" customFormat="1" ht="20.100000000000001" customHeight="1">
      <c r="A7" s="14"/>
      <c r="B7" s="294" t="s">
        <v>742</v>
      </c>
      <c r="D7" s="13"/>
      <c r="E7" s="13"/>
      <c r="F7" s="13"/>
      <c r="G7" s="13"/>
      <c r="H7" s="13"/>
      <c r="I7" s="13"/>
      <c r="J7" s="7"/>
      <c r="K7" s="7"/>
      <c r="L7" s="13"/>
      <c r="M7" s="13"/>
      <c r="N7" s="18"/>
      <c r="O7" s="13"/>
      <c r="P7" s="13"/>
      <c r="Q7" s="13"/>
      <c r="R7" s="13"/>
      <c r="S7" s="13"/>
      <c r="T7" s="13"/>
      <c r="U7" s="13"/>
      <c r="V7" s="13"/>
      <c r="W7" s="13"/>
      <c r="X7" s="13"/>
      <c r="Y7" s="38"/>
      <c r="Z7" s="38"/>
      <c r="AA7" s="38"/>
      <c r="AB7" s="39"/>
      <c r="AC7" s="39"/>
      <c r="AD7" s="35"/>
    </row>
    <row r="8" spans="1:38" s="542" customFormat="1" ht="15" customHeight="1">
      <c r="A8" s="14"/>
      <c r="B8" s="2"/>
      <c r="C8" s="2"/>
      <c r="D8" s="2"/>
      <c r="E8" s="6"/>
      <c r="F8" s="6"/>
      <c r="G8" s="7"/>
      <c r="H8" s="7"/>
      <c r="I8" s="7"/>
      <c r="J8" s="8"/>
      <c r="K8" s="9"/>
      <c r="L8" s="9"/>
      <c r="M8" s="222"/>
      <c r="N8" s="222"/>
      <c r="O8" s="223"/>
      <c r="P8" s="223"/>
      <c r="Q8" s="223"/>
      <c r="R8" s="223"/>
      <c r="S8" s="223"/>
      <c r="T8" s="2"/>
      <c r="U8" s="2"/>
      <c r="V8" s="2"/>
      <c r="W8" s="2"/>
      <c r="X8" s="2"/>
      <c r="Y8" s="39"/>
      <c r="Z8" s="39"/>
      <c r="AA8" s="39"/>
      <c r="AB8" s="39"/>
      <c r="AC8" s="39"/>
      <c r="AD8" s="35"/>
    </row>
    <row r="9" spans="1:38" s="542" customFormat="1" ht="10.5" customHeight="1">
      <c r="A9" s="2"/>
      <c r="B9" s="2"/>
      <c r="C9" s="4" t="s">
        <v>119</v>
      </c>
      <c r="D9" s="20"/>
      <c r="E9" s="21"/>
      <c r="F9" s="21"/>
      <c r="G9" s="21"/>
      <c r="H9" s="21"/>
      <c r="I9" s="21"/>
      <c r="J9" s="21"/>
      <c r="K9" s="21"/>
      <c r="L9" s="21"/>
      <c r="M9" s="22"/>
      <c r="N9" s="21"/>
      <c r="O9" s="21"/>
      <c r="P9" s="21"/>
      <c r="Q9" s="21"/>
      <c r="R9" s="12"/>
      <c r="S9" s="12"/>
      <c r="T9" s="12"/>
      <c r="U9" s="12"/>
      <c r="V9" s="12"/>
      <c r="W9" s="12"/>
      <c r="X9" s="12"/>
      <c r="AB9" s="39"/>
      <c r="AC9" s="39"/>
      <c r="AD9" s="34"/>
    </row>
    <row r="10" spans="1:38" s="542" customFormat="1" ht="21" customHeight="1">
      <c r="A10" s="2"/>
      <c r="B10" s="2"/>
      <c r="C10" s="4"/>
      <c r="D10" s="240" t="s">
        <v>647</v>
      </c>
      <c r="E10" s="21"/>
      <c r="F10" s="21"/>
      <c r="G10" s="21"/>
      <c r="H10" s="21"/>
      <c r="I10" s="21"/>
      <c r="J10" s="21"/>
      <c r="K10" s="21"/>
      <c r="L10" s="21"/>
      <c r="M10" s="22"/>
      <c r="N10" s="21"/>
      <c r="O10" s="21"/>
      <c r="P10" s="21"/>
      <c r="Q10" s="21"/>
      <c r="R10" s="12"/>
      <c r="S10" s="12"/>
      <c r="T10" s="12"/>
      <c r="U10" s="12"/>
      <c r="V10" s="12"/>
      <c r="W10" s="12"/>
      <c r="X10" s="12"/>
      <c r="AB10" s="39"/>
      <c r="AC10" s="39"/>
      <c r="AD10" s="34"/>
    </row>
    <row r="11" spans="1:38" s="542" customFormat="1" ht="21" customHeight="1">
      <c r="A11" s="2"/>
      <c r="B11" s="2"/>
      <c r="C11" s="2"/>
      <c r="D11" s="2493"/>
      <c r="E11" s="2482"/>
      <c r="F11" s="2482"/>
      <c r="G11" s="2482"/>
      <c r="H11" s="2482"/>
      <c r="I11" s="2461" t="s">
        <v>35</v>
      </c>
      <c r="J11" s="2453"/>
      <c r="K11" s="2453"/>
      <c r="L11" s="2453"/>
      <c r="M11" s="2453"/>
      <c r="N11" s="2461" t="s">
        <v>36</v>
      </c>
      <c r="O11" s="2453"/>
      <c r="P11" s="2453"/>
      <c r="Q11" s="2453"/>
      <c r="R11" s="2453"/>
      <c r="S11" s="2461" t="s">
        <v>37</v>
      </c>
      <c r="T11" s="2453"/>
      <c r="U11" s="2453"/>
      <c r="V11" s="2453"/>
      <c r="W11" s="2453"/>
      <c r="X11" s="2461" t="s">
        <v>642</v>
      </c>
      <c r="Y11" s="2453"/>
      <c r="Z11" s="2453"/>
      <c r="AA11" s="2453"/>
      <c r="AB11" s="2453"/>
      <c r="AC11" s="40"/>
      <c r="AD11" s="33"/>
    </row>
    <row r="12" spans="1:38" s="542" customFormat="1" ht="21" customHeight="1">
      <c r="A12" s="2"/>
      <c r="B12" s="2"/>
      <c r="C12" s="2"/>
      <c r="D12" s="2482"/>
      <c r="E12" s="2482"/>
      <c r="F12" s="2482"/>
      <c r="G12" s="2482"/>
      <c r="H12" s="2482"/>
      <c r="I12" s="2453"/>
      <c r="J12" s="2453"/>
      <c r="K12" s="2453"/>
      <c r="L12" s="2453"/>
      <c r="M12" s="2453"/>
      <c r="N12" s="2453"/>
      <c r="O12" s="2453"/>
      <c r="P12" s="2453"/>
      <c r="Q12" s="2453"/>
      <c r="R12" s="2453"/>
      <c r="S12" s="2453"/>
      <c r="T12" s="2453"/>
      <c r="U12" s="2453"/>
      <c r="V12" s="2453"/>
      <c r="W12" s="2453"/>
      <c r="X12" s="2453"/>
      <c r="Y12" s="2453"/>
      <c r="Z12" s="2453"/>
      <c r="AA12" s="2453"/>
      <c r="AB12" s="2453"/>
      <c r="AC12" s="40"/>
      <c r="AD12" s="33"/>
    </row>
    <row r="13" spans="1:38" s="542" customFormat="1" ht="21" customHeight="1">
      <c r="A13" s="2"/>
      <c r="B13" s="2"/>
      <c r="C13" s="2"/>
      <c r="D13" s="2453" t="s">
        <v>71</v>
      </c>
      <c r="E13" s="2453"/>
      <c r="F13" s="2453"/>
      <c r="G13" s="2453"/>
      <c r="H13" s="2453"/>
      <c r="I13" s="2500">
        <f>'（全体）'!H14</f>
        <v>0</v>
      </c>
      <c r="J13" s="2501"/>
      <c r="K13" s="2501"/>
      <c r="L13" s="2501"/>
      <c r="M13" s="2502"/>
      <c r="N13" s="2500">
        <f>'（全体）'!J14</f>
        <v>0</v>
      </c>
      <c r="O13" s="2501"/>
      <c r="P13" s="2501"/>
      <c r="Q13" s="2501"/>
      <c r="R13" s="2502"/>
      <c r="S13" s="2500">
        <f>'（全体）'!L14</f>
        <v>0</v>
      </c>
      <c r="T13" s="2501"/>
      <c r="U13" s="2501"/>
      <c r="V13" s="2501"/>
      <c r="W13" s="2502"/>
      <c r="X13" s="2460">
        <f>X30+X46+X59</f>
        <v>0</v>
      </c>
      <c r="Y13" s="2460"/>
      <c r="Z13" s="2460"/>
      <c r="AA13" s="2460"/>
      <c r="AB13" s="2460"/>
      <c r="AC13" s="40"/>
      <c r="AD13" s="33"/>
      <c r="AJ13" s="542" t="str">
        <f>IF('（全体）'!H14=('7.概略予算書（まとめ）'!I30+'7.概略予算書（まとめ）'!I46+'7.概略予算書（まとめ）'!I59),"○","×")</f>
        <v>○</v>
      </c>
      <c r="AK13" s="542" t="str">
        <f>IF('（全体）'!J14=('7.概略予算書（まとめ）'!N30+'7.概略予算書（まとめ）'!N46+'7.概略予算書（まとめ）'!N59),"○","×")</f>
        <v>○</v>
      </c>
      <c r="AL13" s="542" t="str">
        <f>IF('（全体）'!L14=('7.概略予算書（まとめ）'!S30+'7.概略予算書（まとめ）'!S46+'7.概略予算書（まとめ）'!S59),"○","×")</f>
        <v>○</v>
      </c>
    </row>
    <row r="14" spans="1:38" s="542" customFormat="1" ht="21" customHeight="1">
      <c r="A14" s="2"/>
      <c r="B14" s="2"/>
      <c r="C14" s="2"/>
      <c r="D14" s="2453"/>
      <c r="E14" s="2453"/>
      <c r="F14" s="2453"/>
      <c r="G14" s="2453"/>
      <c r="H14" s="2453"/>
      <c r="I14" s="2497"/>
      <c r="J14" s="2498"/>
      <c r="K14" s="2498"/>
      <c r="L14" s="2498"/>
      <c r="M14" s="2499"/>
      <c r="N14" s="2497"/>
      <c r="O14" s="2498"/>
      <c r="P14" s="2498"/>
      <c r="Q14" s="2498"/>
      <c r="R14" s="2499"/>
      <c r="S14" s="2497"/>
      <c r="T14" s="2498"/>
      <c r="U14" s="2498"/>
      <c r="V14" s="2498"/>
      <c r="W14" s="2499"/>
      <c r="X14" s="2460"/>
      <c r="Y14" s="2460"/>
      <c r="Z14" s="2460"/>
      <c r="AA14" s="2460"/>
      <c r="AB14" s="2460"/>
      <c r="AC14" s="246"/>
      <c r="AD14" s="247"/>
    </row>
    <row r="15" spans="1:38" s="542" customFormat="1" ht="21" customHeight="1">
      <c r="A15" s="2"/>
      <c r="B15" s="2"/>
      <c r="C15" s="19"/>
      <c r="D15" s="2453" t="s">
        <v>95</v>
      </c>
      <c r="E15" s="2453"/>
      <c r="F15" s="2453"/>
      <c r="G15" s="2453"/>
      <c r="H15" s="2453"/>
      <c r="I15" s="2503">
        <f>'（全体）'!H29</f>
        <v>0</v>
      </c>
      <c r="J15" s="2503"/>
      <c r="K15" s="2503"/>
      <c r="L15" s="2503"/>
      <c r="M15" s="2503"/>
      <c r="N15" s="2500">
        <f>'（全体）'!J29</f>
        <v>0</v>
      </c>
      <c r="O15" s="2501"/>
      <c r="P15" s="2501"/>
      <c r="Q15" s="2501"/>
      <c r="R15" s="2502"/>
      <c r="S15" s="2500">
        <f>'（全体）'!L29</f>
        <v>0</v>
      </c>
      <c r="T15" s="2501"/>
      <c r="U15" s="2501"/>
      <c r="V15" s="2501"/>
      <c r="W15" s="2502"/>
      <c r="X15" s="2462">
        <f>X32+X48+X61</f>
        <v>0</v>
      </c>
      <c r="Y15" s="2463"/>
      <c r="Z15" s="2463"/>
      <c r="AA15" s="2463"/>
      <c r="AB15" s="2464"/>
      <c r="AC15" s="246"/>
      <c r="AD15" s="247"/>
      <c r="AJ15" s="542" t="str">
        <f>IF('（全体）'!H29=('7.概略予算書（まとめ）'!I32+'7.概略予算書（まとめ）'!I48+'7.概略予算書（まとめ）'!I61),"○","×")</f>
        <v>○</v>
      </c>
      <c r="AK15" s="542" t="str">
        <f>IF('（全体）'!J29=('7.概略予算書（まとめ）'!N32+'7.概略予算書（まとめ）'!N48+'7.概略予算書（まとめ）'!N61),"○","×")</f>
        <v>○</v>
      </c>
      <c r="AL15" s="542" t="str">
        <f>IF('（全体）'!L29=('7.概略予算書（まとめ）'!S32+'7.概略予算書（まとめ）'!S48+'7.概略予算書（まとめ）'!S61),"○","×")</f>
        <v>○</v>
      </c>
    </row>
    <row r="16" spans="1:38" s="542" customFormat="1" ht="21" customHeight="1">
      <c r="A16" s="2"/>
      <c r="B16" s="2"/>
      <c r="C16" s="19"/>
      <c r="D16" s="2453"/>
      <c r="E16" s="2453"/>
      <c r="F16" s="2453"/>
      <c r="G16" s="2453"/>
      <c r="H16" s="2453"/>
      <c r="I16" s="2503"/>
      <c r="J16" s="2503"/>
      <c r="K16" s="2503"/>
      <c r="L16" s="2503"/>
      <c r="M16" s="2503"/>
      <c r="N16" s="2497"/>
      <c r="O16" s="2498"/>
      <c r="P16" s="2498"/>
      <c r="Q16" s="2498"/>
      <c r="R16" s="2499"/>
      <c r="S16" s="2497"/>
      <c r="T16" s="2498"/>
      <c r="U16" s="2498"/>
      <c r="V16" s="2498"/>
      <c r="W16" s="2499"/>
      <c r="X16" s="2474"/>
      <c r="Y16" s="2475"/>
      <c r="Z16" s="2475"/>
      <c r="AA16" s="2475"/>
      <c r="AB16" s="2476"/>
      <c r="AC16" s="40"/>
      <c r="AD16" s="33"/>
    </row>
    <row r="17" spans="1:38" s="542" customFormat="1" ht="21" customHeight="1">
      <c r="A17" s="2"/>
      <c r="B17" s="2"/>
      <c r="C17" s="19"/>
      <c r="D17" s="2453" t="s">
        <v>96</v>
      </c>
      <c r="E17" s="2453"/>
      <c r="F17" s="2453"/>
      <c r="G17" s="2453"/>
      <c r="H17" s="2453"/>
      <c r="I17" s="2500">
        <f>'（全体）'!H44</f>
        <v>0</v>
      </c>
      <c r="J17" s="2501"/>
      <c r="K17" s="2501"/>
      <c r="L17" s="2501"/>
      <c r="M17" s="2502"/>
      <c r="N17" s="2500">
        <f>'（全体）'!J44</f>
        <v>0</v>
      </c>
      <c r="O17" s="2501"/>
      <c r="P17" s="2501"/>
      <c r="Q17" s="2501"/>
      <c r="R17" s="2502"/>
      <c r="S17" s="2500">
        <f>'（全体）'!L44</f>
        <v>0</v>
      </c>
      <c r="T17" s="2501"/>
      <c r="U17" s="2501"/>
      <c r="V17" s="2501"/>
      <c r="W17" s="2502"/>
      <c r="X17" s="2462">
        <f>X34+X50+X63</f>
        <v>0</v>
      </c>
      <c r="Y17" s="2463"/>
      <c r="Z17" s="2463"/>
      <c r="AA17" s="2463"/>
      <c r="AB17" s="2464"/>
      <c r="AC17" s="40"/>
      <c r="AD17" s="33"/>
      <c r="AJ17" s="542" t="str">
        <f>IF('（全体）'!H44=('7.概略予算書（まとめ）'!I34+'7.概略予算書（まとめ）'!I50+'7.概略予算書（まとめ）'!I63),"○","×")</f>
        <v>○</v>
      </c>
      <c r="AK17" s="542" t="str">
        <f>IF('（全体）'!J44=('7.概略予算書（まとめ）'!N34+'7.概略予算書（まとめ）'!N50+'7.概略予算書（まとめ）'!N63),"○","×")</f>
        <v>○</v>
      </c>
      <c r="AL17" s="542" t="str">
        <f>IF('（全体）'!L44=('7.概略予算書（まとめ）'!S34+'7.概略予算書（まとめ）'!S50+'7.概略予算書（まとめ）'!S63),"○","×")</f>
        <v>○</v>
      </c>
    </row>
    <row r="18" spans="1:38" s="542" customFormat="1" ht="21" customHeight="1" thickBot="1">
      <c r="A18" s="2"/>
      <c r="B18" s="2"/>
      <c r="C18" s="19"/>
      <c r="D18" s="2454"/>
      <c r="E18" s="2454"/>
      <c r="F18" s="2454"/>
      <c r="G18" s="2454"/>
      <c r="H18" s="2454"/>
      <c r="I18" s="2504"/>
      <c r="J18" s="2505"/>
      <c r="K18" s="2505"/>
      <c r="L18" s="2505"/>
      <c r="M18" s="2506"/>
      <c r="N18" s="2504"/>
      <c r="O18" s="2505"/>
      <c r="P18" s="2505"/>
      <c r="Q18" s="2505"/>
      <c r="R18" s="2506"/>
      <c r="S18" s="2504"/>
      <c r="T18" s="2505"/>
      <c r="U18" s="2505"/>
      <c r="V18" s="2505"/>
      <c r="W18" s="2506"/>
      <c r="X18" s="2465"/>
      <c r="Y18" s="2466"/>
      <c r="Z18" s="2466"/>
      <c r="AA18" s="2466"/>
      <c r="AB18" s="2467"/>
      <c r="AC18" s="40"/>
      <c r="AD18" s="33"/>
    </row>
    <row r="19" spans="1:38" s="542" customFormat="1" ht="21" customHeight="1" thickTop="1">
      <c r="A19" s="2"/>
      <c r="B19" s="2"/>
      <c r="C19" s="2"/>
      <c r="D19" s="2457" t="s">
        <v>20</v>
      </c>
      <c r="E19" s="2457"/>
      <c r="F19" s="2457"/>
      <c r="G19" s="2457"/>
      <c r="H19" s="2457"/>
      <c r="I19" s="2494">
        <f>'（全体）'!H46</f>
        <v>0</v>
      </c>
      <c r="J19" s="2495"/>
      <c r="K19" s="2495"/>
      <c r="L19" s="2495"/>
      <c r="M19" s="2496"/>
      <c r="N19" s="2494">
        <f>'（全体）'!J46</f>
        <v>0</v>
      </c>
      <c r="O19" s="2495"/>
      <c r="P19" s="2495"/>
      <c r="Q19" s="2495"/>
      <c r="R19" s="2496"/>
      <c r="S19" s="2494">
        <f>'（全体）'!L46</f>
        <v>0</v>
      </c>
      <c r="T19" s="2495"/>
      <c r="U19" s="2495"/>
      <c r="V19" s="2495"/>
      <c r="W19" s="2496"/>
      <c r="X19" s="2459">
        <f>ROUNDDOWN(X13+X15+X17,0)</f>
        <v>0</v>
      </c>
      <c r="Y19" s="2459"/>
      <c r="Z19" s="2459"/>
      <c r="AA19" s="2459"/>
      <c r="AB19" s="2459"/>
      <c r="AC19" s="40"/>
      <c r="AD19" s="33"/>
      <c r="AJ19" s="542" t="str">
        <f>IF('（全体）'!H46=('7.概略予算書（まとめ）'!I36+'7.概略予算書（まとめ）'!I52+'7.概略予算書（まとめ）'!I65),"○","×")</f>
        <v>○</v>
      </c>
      <c r="AK19" s="542" t="str">
        <f>IF('（全体）'!J46=('7.概略予算書（まとめ）'!N36+'7.概略予算書（まとめ）'!N52+'7.概略予算書（まとめ）'!N65),"○","×")</f>
        <v>○</v>
      </c>
      <c r="AL19" s="542" t="str">
        <f>IF('（全体）'!L46=('7.概略予算書（まとめ）'!S36+'7.概略予算書（まとめ）'!S52+'7.概略予算書（まとめ）'!S65),"○","×")</f>
        <v>○</v>
      </c>
    </row>
    <row r="20" spans="1:38" s="542" customFormat="1" ht="21" customHeight="1">
      <c r="A20" s="2"/>
      <c r="B20" s="2"/>
      <c r="C20" s="2"/>
      <c r="D20" s="2453"/>
      <c r="E20" s="2453"/>
      <c r="F20" s="2453"/>
      <c r="G20" s="2453"/>
      <c r="H20" s="2453"/>
      <c r="I20" s="2497"/>
      <c r="J20" s="2498"/>
      <c r="K20" s="2498"/>
      <c r="L20" s="2498"/>
      <c r="M20" s="2499"/>
      <c r="N20" s="2497"/>
      <c r="O20" s="2498"/>
      <c r="P20" s="2498"/>
      <c r="Q20" s="2498"/>
      <c r="R20" s="2499"/>
      <c r="S20" s="2497"/>
      <c r="T20" s="2498"/>
      <c r="U20" s="2498"/>
      <c r="V20" s="2498"/>
      <c r="W20" s="2499"/>
      <c r="X20" s="2460"/>
      <c r="Y20" s="2460"/>
      <c r="Z20" s="2460"/>
      <c r="AA20" s="2460"/>
      <c r="AB20" s="2460"/>
      <c r="AC20" s="40"/>
      <c r="AD20" s="33"/>
    </row>
    <row r="21" spans="1:38" s="33" customFormat="1" ht="11.25" customHeight="1">
      <c r="A21" s="2"/>
      <c r="B21" s="2"/>
      <c r="C21" s="19"/>
      <c r="D21" s="21"/>
      <c r="E21" s="26"/>
      <c r="F21" s="26"/>
      <c r="G21" s="26"/>
      <c r="H21" s="26"/>
      <c r="I21" s="26"/>
      <c r="J21" s="26"/>
      <c r="K21" s="26"/>
      <c r="L21" s="26"/>
      <c r="M21" s="26"/>
      <c r="N21" s="26"/>
      <c r="O21" s="26"/>
      <c r="P21" s="26"/>
      <c r="Q21" s="26"/>
      <c r="R21" s="26"/>
      <c r="S21" s="26"/>
      <c r="T21" s="26"/>
      <c r="U21" s="26"/>
      <c r="V21" s="26"/>
      <c r="W21" s="26"/>
      <c r="X21" s="24"/>
      <c r="Y21" s="296"/>
      <c r="Z21" s="296"/>
      <c r="AA21" s="296"/>
      <c r="AB21" s="220"/>
      <c r="AC21" s="296"/>
      <c r="AD21" s="36"/>
    </row>
    <row r="22" spans="1:38" s="542" customFormat="1" ht="21" customHeight="1">
      <c r="A22" s="2"/>
      <c r="B22" s="2"/>
      <c r="C22" s="19"/>
      <c r="D22" s="340" t="s">
        <v>753</v>
      </c>
      <c r="E22" s="341"/>
      <c r="F22" s="341"/>
      <c r="G22" s="341"/>
      <c r="H22" s="341"/>
      <c r="I22" s="341"/>
      <c r="J22" s="341"/>
      <c r="K22" s="341"/>
      <c r="L22" s="341"/>
      <c r="M22" s="341"/>
      <c r="N22" s="341"/>
      <c r="O22" s="341"/>
      <c r="P22" s="2483"/>
      <c r="Q22" s="2483"/>
      <c r="R22" s="2483"/>
      <c r="S22" s="2485" t="str">
        <f>IF(OR(P23&lt;=0.2,P23="-"),"","※")</f>
        <v/>
      </c>
      <c r="T22" s="2486"/>
      <c r="U22" s="541"/>
      <c r="V22" s="541"/>
      <c r="W22" s="541"/>
      <c r="X22" s="541"/>
      <c r="Y22" s="541"/>
      <c r="Z22" s="541"/>
      <c r="AA22" s="541"/>
      <c r="AB22" s="541"/>
      <c r="AC22" s="541"/>
      <c r="AD22" s="541"/>
    </row>
    <row r="23" spans="1:38" s="542" customFormat="1" ht="21" customHeight="1">
      <c r="A23" s="2"/>
      <c r="B23" s="2"/>
      <c r="C23" s="19"/>
      <c r="D23" s="340" t="s">
        <v>645</v>
      </c>
      <c r="E23" s="341"/>
      <c r="F23" s="341"/>
      <c r="G23" s="341"/>
      <c r="H23" s="341"/>
      <c r="I23" s="341"/>
      <c r="J23" s="341"/>
      <c r="K23" s="341"/>
      <c r="L23" s="341"/>
      <c r="M23" s="341"/>
      <c r="N23" s="341"/>
      <c r="O23" s="341"/>
      <c r="P23" s="2484" t="str">
        <f>IF(N19=0,"-",IFERROR(P22/N19,"-"))</f>
        <v>-</v>
      </c>
      <c r="Q23" s="2484"/>
      <c r="R23" s="2484"/>
      <c r="S23" s="540"/>
      <c r="T23" s="541"/>
      <c r="U23" s="541"/>
      <c r="V23" s="541"/>
      <c r="W23" s="541"/>
      <c r="X23" s="541"/>
      <c r="Y23" s="541"/>
      <c r="Z23" s="541"/>
      <c r="AA23" s="541"/>
      <c r="AB23" s="541"/>
      <c r="AC23" s="541"/>
      <c r="AD23" s="541"/>
    </row>
    <row r="24" spans="1:38" s="542" customFormat="1" ht="21" customHeight="1">
      <c r="A24" s="2"/>
      <c r="B24" s="2"/>
      <c r="C24" s="19"/>
      <c r="D24" s="241" t="s">
        <v>646</v>
      </c>
      <c r="E24" s="266"/>
      <c r="F24" s="266"/>
      <c r="G24" s="266"/>
      <c r="H24" s="266"/>
      <c r="I24" s="266"/>
      <c r="J24" s="266"/>
      <c r="K24" s="266"/>
      <c r="L24" s="266"/>
      <c r="M24" s="266"/>
      <c r="N24" s="266"/>
      <c r="O24" s="266"/>
      <c r="P24" s="266"/>
      <c r="Q24" s="266"/>
      <c r="R24" s="266"/>
      <c r="S24" s="266"/>
      <c r="T24" s="266"/>
      <c r="U24" s="266"/>
      <c r="V24" s="266"/>
      <c r="W24" s="266"/>
      <c r="X24" s="23"/>
      <c r="Y24" s="40"/>
      <c r="Z24" s="40"/>
      <c r="AA24" s="40"/>
      <c r="AB24" s="38"/>
      <c r="AC24" s="40"/>
      <c r="AD24" s="36"/>
    </row>
    <row r="25" spans="1:38" s="542" customFormat="1" ht="21" customHeight="1">
      <c r="A25" s="2"/>
      <c r="B25" s="2"/>
      <c r="C25" s="19"/>
      <c r="D25" s="266"/>
      <c r="E25" s="266"/>
      <c r="F25" s="266"/>
      <c r="G25" s="266"/>
      <c r="H25" s="266"/>
      <c r="I25" s="266"/>
      <c r="J25" s="266"/>
      <c r="K25" s="266"/>
      <c r="L25" s="266"/>
      <c r="M25" s="266"/>
      <c r="N25" s="266"/>
      <c r="O25" s="266"/>
      <c r="P25" s="266"/>
      <c r="Q25" s="266"/>
      <c r="R25" s="266"/>
      <c r="S25" s="266"/>
      <c r="T25" s="266"/>
      <c r="U25" s="266"/>
      <c r="V25" s="266"/>
      <c r="W25" s="266"/>
      <c r="X25" s="23"/>
      <c r="Y25" s="40"/>
      <c r="Z25" s="40"/>
      <c r="AA25" s="40"/>
      <c r="AB25" s="38"/>
      <c r="AC25" s="40"/>
      <c r="AD25" s="36"/>
    </row>
    <row r="26" spans="1:38" s="542" customFormat="1" ht="21" customHeight="1">
      <c r="A26" s="2"/>
      <c r="B26" s="2"/>
      <c r="C26" s="19"/>
      <c r="D26" s="266"/>
      <c r="E26" s="266"/>
      <c r="F26" s="266"/>
      <c r="G26" s="266"/>
      <c r="H26" s="266"/>
      <c r="I26" s="266"/>
      <c r="J26" s="266"/>
      <c r="K26" s="266"/>
      <c r="L26" s="266"/>
      <c r="M26" s="266"/>
      <c r="N26" s="266"/>
      <c r="O26" s="266"/>
      <c r="P26" s="266"/>
      <c r="Q26" s="266"/>
      <c r="R26" s="266"/>
      <c r="S26" s="266"/>
      <c r="T26" s="266"/>
      <c r="U26" s="266"/>
      <c r="V26" s="266"/>
      <c r="W26" s="266"/>
      <c r="X26" s="23"/>
      <c r="Y26" s="40"/>
      <c r="Z26" s="40"/>
      <c r="AA26" s="40"/>
      <c r="AB26" s="38"/>
      <c r="AC26" s="40"/>
      <c r="AD26" s="36"/>
    </row>
    <row r="27" spans="1:38" s="542" customFormat="1" ht="21" customHeight="1">
      <c r="A27" s="2"/>
      <c r="B27" s="2"/>
      <c r="C27" s="19"/>
      <c r="D27" s="240" t="s">
        <v>648</v>
      </c>
      <c r="E27" s="266"/>
      <c r="F27" s="266"/>
      <c r="G27" s="266"/>
      <c r="H27" s="266"/>
      <c r="I27" s="543"/>
      <c r="J27" s="543"/>
      <c r="K27" s="543"/>
      <c r="L27" s="543"/>
      <c r="M27" s="543"/>
      <c r="N27" s="543"/>
      <c r="O27" s="543"/>
      <c r="P27" s="543"/>
      <c r="Q27" s="543"/>
      <c r="R27" s="543"/>
      <c r="S27" s="543"/>
      <c r="T27" s="543"/>
      <c r="U27" s="543"/>
      <c r="V27" s="543"/>
      <c r="W27" s="543"/>
      <c r="X27" s="23"/>
      <c r="Y27" s="38"/>
      <c r="Z27" s="38"/>
      <c r="AA27" s="38"/>
      <c r="AB27" s="40"/>
      <c r="AC27" s="40"/>
      <c r="AD27" s="33"/>
    </row>
    <row r="28" spans="1:38" s="542" customFormat="1" ht="21" customHeight="1">
      <c r="A28" s="2"/>
      <c r="B28" s="2"/>
      <c r="C28" s="2"/>
      <c r="D28" s="2482"/>
      <c r="E28" s="2482"/>
      <c r="F28" s="2482"/>
      <c r="G28" s="2482"/>
      <c r="H28" s="2482"/>
      <c r="I28" s="2461" t="s">
        <v>35</v>
      </c>
      <c r="J28" s="2453"/>
      <c r="K28" s="2453"/>
      <c r="L28" s="2453"/>
      <c r="M28" s="2453"/>
      <c r="N28" s="2461" t="s">
        <v>36</v>
      </c>
      <c r="O28" s="2453"/>
      <c r="P28" s="2453"/>
      <c r="Q28" s="2453"/>
      <c r="R28" s="2453"/>
      <c r="S28" s="2461" t="s">
        <v>37</v>
      </c>
      <c r="T28" s="2453"/>
      <c r="U28" s="2453"/>
      <c r="V28" s="2453"/>
      <c r="W28" s="2453"/>
      <c r="X28" s="2461" t="s">
        <v>642</v>
      </c>
      <c r="Y28" s="2453"/>
      <c r="Z28" s="2453"/>
      <c r="AA28" s="2453"/>
      <c r="AB28" s="2453"/>
      <c r="AC28" s="40"/>
      <c r="AD28" s="33"/>
    </row>
    <row r="29" spans="1:38" s="542" customFormat="1" ht="21" customHeight="1">
      <c r="A29" s="2"/>
      <c r="B29" s="2"/>
      <c r="C29" s="2"/>
      <c r="D29" s="2482"/>
      <c r="E29" s="2482"/>
      <c r="F29" s="2482"/>
      <c r="G29" s="2482"/>
      <c r="H29" s="2482"/>
      <c r="I29" s="2453"/>
      <c r="J29" s="2453"/>
      <c r="K29" s="2453"/>
      <c r="L29" s="2453"/>
      <c r="M29" s="2453"/>
      <c r="N29" s="2453"/>
      <c r="O29" s="2453"/>
      <c r="P29" s="2453"/>
      <c r="Q29" s="2453"/>
      <c r="R29" s="2453"/>
      <c r="S29" s="2453"/>
      <c r="T29" s="2453"/>
      <c r="U29" s="2453"/>
      <c r="V29" s="2453"/>
      <c r="W29" s="2453"/>
      <c r="X29" s="2453"/>
      <c r="Y29" s="2453"/>
      <c r="Z29" s="2453"/>
      <c r="AA29" s="2453"/>
      <c r="AB29" s="2453"/>
      <c r="AC29" s="40"/>
      <c r="AD29" s="33"/>
    </row>
    <row r="30" spans="1:38" s="542" customFormat="1" ht="21" customHeight="1">
      <c r="A30" s="2"/>
      <c r="B30" s="2"/>
      <c r="C30" s="19"/>
      <c r="D30" s="2453" t="s">
        <v>71</v>
      </c>
      <c r="E30" s="2453"/>
      <c r="F30" s="2453"/>
      <c r="G30" s="2453"/>
      <c r="H30" s="2453"/>
      <c r="I30" s="2455">
        <f>IF($I$52=0,I13,'（１年目）'!H14)</f>
        <v>0</v>
      </c>
      <c r="J30" s="2455"/>
      <c r="K30" s="2455"/>
      <c r="L30" s="2455"/>
      <c r="M30" s="2455"/>
      <c r="N30" s="2455">
        <f>IF($I$52=0,N13,'（１年目）'!J14)</f>
        <v>0</v>
      </c>
      <c r="O30" s="2455"/>
      <c r="P30" s="2455"/>
      <c r="Q30" s="2455"/>
      <c r="R30" s="2455"/>
      <c r="S30" s="2455">
        <f>IF($I$52=0,S13,'（１年目）'!L14)</f>
        <v>0</v>
      </c>
      <c r="T30" s="2455"/>
      <c r="U30" s="2455"/>
      <c r="V30" s="2455"/>
      <c r="W30" s="2455"/>
      <c r="X30" s="2460">
        <f>ROUNDDOWN(N30*2/3,0)</f>
        <v>0</v>
      </c>
      <c r="Y30" s="2460"/>
      <c r="Z30" s="2460"/>
      <c r="AA30" s="2460"/>
      <c r="AB30" s="2460"/>
      <c r="AC30" s="40"/>
      <c r="AD30" s="33"/>
    </row>
    <row r="31" spans="1:38" s="542" customFormat="1" ht="21" customHeight="1">
      <c r="A31" s="2"/>
      <c r="B31" s="2"/>
      <c r="C31" s="19"/>
      <c r="D31" s="2453"/>
      <c r="E31" s="2453"/>
      <c r="F31" s="2453"/>
      <c r="G31" s="2453"/>
      <c r="H31" s="2453"/>
      <c r="I31" s="2455"/>
      <c r="J31" s="2455"/>
      <c r="K31" s="2455"/>
      <c r="L31" s="2455"/>
      <c r="M31" s="2455"/>
      <c r="N31" s="2455"/>
      <c r="O31" s="2455"/>
      <c r="P31" s="2455"/>
      <c r="Q31" s="2455"/>
      <c r="R31" s="2455"/>
      <c r="S31" s="2455"/>
      <c r="T31" s="2455"/>
      <c r="U31" s="2455"/>
      <c r="V31" s="2455"/>
      <c r="W31" s="2455"/>
      <c r="X31" s="2460"/>
      <c r="Y31" s="2460"/>
      <c r="Z31" s="2460"/>
      <c r="AA31" s="2460"/>
      <c r="AB31" s="2460"/>
      <c r="AC31" s="40"/>
      <c r="AD31" s="33"/>
    </row>
    <row r="32" spans="1:38" s="542" customFormat="1" ht="21" customHeight="1">
      <c r="A32" s="2"/>
      <c r="B32" s="2"/>
      <c r="C32" s="19"/>
      <c r="D32" s="2453" t="s">
        <v>95</v>
      </c>
      <c r="E32" s="2453"/>
      <c r="F32" s="2453"/>
      <c r="G32" s="2453"/>
      <c r="H32" s="2453"/>
      <c r="I32" s="2455">
        <f>IF($I$52=0,I15,'（１年目）'!H29)</f>
        <v>0</v>
      </c>
      <c r="J32" s="2455"/>
      <c r="K32" s="2455"/>
      <c r="L32" s="2455"/>
      <c r="M32" s="2455"/>
      <c r="N32" s="2455">
        <f>IF($I$52=0,N15,'（１年目）'!J29)</f>
        <v>0</v>
      </c>
      <c r="O32" s="2455"/>
      <c r="P32" s="2455"/>
      <c r="Q32" s="2455"/>
      <c r="R32" s="2455"/>
      <c r="S32" s="2455">
        <f>IF($I$52=0,S15,'（１年目）'!L29)</f>
        <v>0</v>
      </c>
      <c r="T32" s="2455"/>
      <c r="U32" s="2455"/>
      <c r="V32" s="2455"/>
      <c r="W32" s="2455"/>
      <c r="X32" s="2462">
        <f>ROUNDDOWN(N32*2/3,0)</f>
        <v>0</v>
      </c>
      <c r="Y32" s="2463"/>
      <c r="Z32" s="2463"/>
      <c r="AA32" s="2463"/>
      <c r="AB32" s="2464"/>
      <c r="AC32" s="40"/>
      <c r="AD32" s="33"/>
    </row>
    <row r="33" spans="1:30" s="542" customFormat="1" ht="21" customHeight="1">
      <c r="A33" s="2"/>
      <c r="B33" s="2"/>
      <c r="C33" s="19"/>
      <c r="D33" s="2453"/>
      <c r="E33" s="2453"/>
      <c r="F33" s="2453"/>
      <c r="G33" s="2453"/>
      <c r="H33" s="2453"/>
      <c r="I33" s="2455"/>
      <c r="J33" s="2455"/>
      <c r="K33" s="2455"/>
      <c r="L33" s="2455"/>
      <c r="M33" s="2455"/>
      <c r="N33" s="2455"/>
      <c r="O33" s="2455"/>
      <c r="P33" s="2455"/>
      <c r="Q33" s="2455"/>
      <c r="R33" s="2455"/>
      <c r="S33" s="2455"/>
      <c r="T33" s="2455"/>
      <c r="U33" s="2455"/>
      <c r="V33" s="2455"/>
      <c r="W33" s="2455"/>
      <c r="X33" s="2474"/>
      <c r="Y33" s="2475"/>
      <c r="Z33" s="2475"/>
      <c r="AA33" s="2475"/>
      <c r="AB33" s="2476"/>
      <c r="AC33" s="40"/>
      <c r="AD33" s="33"/>
    </row>
    <row r="34" spans="1:30" s="542" customFormat="1" ht="21" customHeight="1">
      <c r="A34" s="2"/>
      <c r="B34" s="2"/>
      <c r="C34" s="19"/>
      <c r="D34" s="2453" t="s">
        <v>96</v>
      </c>
      <c r="E34" s="2453"/>
      <c r="F34" s="2453"/>
      <c r="G34" s="2453"/>
      <c r="H34" s="2453"/>
      <c r="I34" s="2455">
        <f>IF($I$52=0,I17,'（１年目）'!H44)</f>
        <v>0</v>
      </c>
      <c r="J34" s="2455"/>
      <c r="K34" s="2455"/>
      <c r="L34" s="2455"/>
      <c r="M34" s="2455"/>
      <c r="N34" s="2455">
        <f>IF($I$52=0,N17,'（１年目）'!J44)</f>
        <v>0</v>
      </c>
      <c r="O34" s="2455"/>
      <c r="P34" s="2455"/>
      <c r="Q34" s="2455"/>
      <c r="R34" s="2455"/>
      <c r="S34" s="2455">
        <f>IF($I$52=0,S17,'（１年目）'!L44)</f>
        <v>0</v>
      </c>
      <c r="T34" s="2455"/>
      <c r="U34" s="2455"/>
      <c r="V34" s="2455"/>
      <c r="W34" s="2455"/>
      <c r="X34" s="2462">
        <f>ROUNDDOWN(N34*2/3,0)</f>
        <v>0</v>
      </c>
      <c r="Y34" s="2463"/>
      <c r="Z34" s="2463"/>
      <c r="AA34" s="2463"/>
      <c r="AB34" s="2464"/>
      <c r="AC34" s="40"/>
      <c r="AD34" s="33"/>
    </row>
    <row r="35" spans="1:30" s="542" customFormat="1" ht="21" customHeight="1" thickBot="1">
      <c r="A35" s="2"/>
      <c r="B35" s="2"/>
      <c r="C35" s="19"/>
      <c r="D35" s="2454"/>
      <c r="E35" s="2454"/>
      <c r="F35" s="2454"/>
      <c r="G35" s="2454"/>
      <c r="H35" s="2454"/>
      <c r="I35" s="2456"/>
      <c r="J35" s="2456"/>
      <c r="K35" s="2456"/>
      <c r="L35" s="2456"/>
      <c r="M35" s="2456"/>
      <c r="N35" s="2456"/>
      <c r="O35" s="2456"/>
      <c r="P35" s="2456"/>
      <c r="Q35" s="2456"/>
      <c r="R35" s="2456"/>
      <c r="S35" s="2456"/>
      <c r="T35" s="2456"/>
      <c r="U35" s="2456"/>
      <c r="V35" s="2456"/>
      <c r="W35" s="2456"/>
      <c r="X35" s="2465"/>
      <c r="Y35" s="2466"/>
      <c r="Z35" s="2466"/>
      <c r="AA35" s="2466"/>
      <c r="AB35" s="2467"/>
      <c r="AC35" s="40"/>
      <c r="AD35" s="36"/>
    </row>
    <row r="36" spans="1:30" s="542" customFormat="1" ht="21" customHeight="1" thickTop="1">
      <c r="A36" s="2"/>
      <c r="B36" s="2"/>
      <c r="C36" s="19"/>
      <c r="D36" s="2457" t="s">
        <v>20</v>
      </c>
      <c r="E36" s="2457"/>
      <c r="F36" s="2457"/>
      <c r="G36" s="2457"/>
      <c r="H36" s="2457"/>
      <c r="I36" s="2458">
        <f>IF($I$52=0,I19,'（１年目）'!H46)</f>
        <v>0</v>
      </c>
      <c r="J36" s="2458"/>
      <c r="K36" s="2458"/>
      <c r="L36" s="2458"/>
      <c r="M36" s="2458"/>
      <c r="N36" s="2458">
        <f>IF($I$52=0,N19,'（１年目）'!J46)</f>
        <v>0</v>
      </c>
      <c r="O36" s="2458"/>
      <c r="P36" s="2458"/>
      <c r="Q36" s="2458"/>
      <c r="R36" s="2458"/>
      <c r="S36" s="2458">
        <f>IF($I$52=0,S19,'（１年目）'!L46)</f>
        <v>0</v>
      </c>
      <c r="T36" s="2458"/>
      <c r="U36" s="2458"/>
      <c r="V36" s="2458"/>
      <c r="W36" s="2458"/>
      <c r="X36" s="2459">
        <f>ROUNDDOWN(X30+X32+X34,0)</f>
        <v>0</v>
      </c>
      <c r="Y36" s="2459"/>
      <c r="Z36" s="2459"/>
      <c r="AA36" s="2459"/>
      <c r="AB36" s="2459"/>
      <c r="AC36" s="40"/>
      <c r="AD36" s="33"/>
    </row>
    <row r="37" spans="1:30" s="542" customFormat="1" ht="21" customHeight="1">
      <c r="A37" s="2"/>
      <c r="B37" s="2"/>
      <c r="C37" s="19"/>
      <c r="D37" s="2453"/>
      <c r="E37" s="2453"/>
      <c r="F37" s="2453"/>
      <c r="G37" s="2453"/>
      <c r="H37" s="2453"/>
      <c r="I37" s="2455"/>
      <c r="J37" s="2455"/>
      <c r="K37" s="2455"/>
      <c r="L37" s="2455"/>
      <c r="M37" s="2455"/>
      <c r="N37" s="2455"/>
      <c r="O37" s="2455"/>
      <c r="P37" s="2455"/>
      <c r="Q37" s="2455"/>
      <c r="R37" s="2455"/>
      <c r="S37" s="2455"/>
      <c r="T37" s="2455"/>
      <c r="U37" s="2455"/>
      <c r="V37" s="2455"/>
      <c r="W37" s="2455"/>
      <c r="X37" s="2460"/>
      <c r="Y37" s="2460"/>
      <c r="Z37" s="2460"/>
      <c r="AA37" s="2460"/>
      <c r="AB37" s="2460"/>
      <c r="AC37" s="40"/>
      <c r="AD37" s="33"/>
    </row>
    <row r="38" spans="1:30" s="33" customFormat="1" ht="11.25" customHeight="1">
      <c r="A38" s="2"/>
      <c r="B38" s="2"/>
      <c r="C38" s="19"/>
      <c r="D38" s="21"/>
      <c r="E38" s="26"/>
      <c r="F38" s="26"/>
      <c r="G38" s="26"/>
      <c r="H38" s="26"/>
      <c r="I38" s="26"/>
      <c r="J38" s="26"/>
      <c r="K38" s="26"/>
      <c r="L38" s="26"/>
      <c r="M38" s="26"/>
      <c r="N38" s="26"/>
      <c r="O38" s="26"/>
      <c r="P38" s="26"/>
      <c r="Q38" s="26"/>
      <c r="R38" s="26"/>
      <c r="S38" s="26"/>
      <c r="T38" s="26"/>
      <c r="U38" s="26"/>
      <c r="V38" s="26"/>
      <c r="W38" s="26"/>
      <c r="X38" s="24"/>
      <c r="Y38" s="296"/>
      <c r="Z38" s="296"/>
      <c r="AA38" s="296"/>
      <c r="AB38" s="220"/>
      <c r="AC38" s="296"/>
      <c r="AD38" s="36"/>
    </row>
    <row r="39" spans="1:30" s="542" customFormat="1" ht="21" customHeight="1">
      <c r="A39" s="2"/>
      <c r="B39" s="2"/>
      <c r="C39" s="19"/>
      <c r="D39" s="2479" t="s">
        <v>644</v>
      </c>
      <c r="E39" s="2480"/>
      <c r="F39" s="2480"/>
      <c r="G39" s="2480"/>
      <c r="H39" s="2480"/>
      <c r="I39" s="2480"/>
      <c r="J39" s="2480"/>
      <c r="K39" s="2480"/>
      <c r="L39" s="2480"/>
      <c r="M39" s="2480"/>
      <c r="N39" s="2480"/>
      <c r="O39" s="2481"/>
      <c r="P39" s="2477" t="str">
        <f>IF(N36=0,"-",IFERROR(N36/N19,"-"))</f>
        <v>-</v>
      </c>
      <c r="Q39" s="2477"/>
      <c r="R39" s="2478"/>
      <c r="S39" s="2485" t="str">
        <f>IF(P39&gt;=1/3," ","※")</f>
        <v xml:space="preserve"> </v>
      </c>
      <c r="T39" s="2486"/>
      <c r="U39" s="541"/>
      <c r="V39" s="541"/>
      <c r="W39" s="541"/>
      <c r="X39" s="541"/>
      <c r="Y39" s="541"/>
      <c r="Z39" s="541"/>
      <c r="AA39" s="541"/>
      <c r="AB39" s="541"/>
      <c r="AC39" s="541"/>
      <c r="AD39" s="36"/>
    </row>
    <row r="40" spans="1:30" s="542" customFormat="1" ht="21" customHeight="1">
      <c r="A40" s="2"/>
      <c r="B40" s="2"/>
      <c r="C40" s="19"/>
      <c r="D40" s="241" t="s">
        <v>1054</v>
      </c>
      <c r="E40" s="266"/>
      <c r="F40" s="266"/>
      <c r="G40" s="266"/>
      <c r="H40" s="266"/>
      <c r="I40" s="266"/>
      <c r="J40" s="266"/>
      <c r="K40" s="266"/>
      <c r="L40" s="266"/>
      <c r="M40" s="266"/>
      <c r="N40" s="266"/>
      <c r="O40" s="266"/>
      <c r="P40" s="266"/>
      <c r="Q40" s="266"/>
      <c r="R40" s="266"/>
      <c r="S40" s="266"/>
      <c r="T40" s="266"/>
      <c r="U40" s="266"/>
      <c r="V40" s="266"/>
      <c r="W40" s="266"/>
      <c r="X40" s="23"/>
      <c r="Y40" s="40"/>
      <c r="Z40" s="40"/>
      <c r="AA40" s="40"/>
      <c r="AB40" s="38"/>
      <c r="AC40" s="40"/>
      <c r="AD40" s="36"/>
    </row>
    <row r="41" spans="1:30" s="542" customFormat="1" ht="21" customHeight="1">
      <c r="A41" s="2"/>
      <c r="B41" s="2"/>
      <c r="C41" s="19"/>
      <c r="D41" s="241"/>
      <c r="E41" s="266"/>
      <c r="F41" s="266"/>
      <c r="G41" s="266"/>
      <c r="H41" s="266"/>
      <c r="I41" s="266"/>
      <c r="J41" s="266"/>
      <c r="K41" s="266"/>
      <c r="L41" s="266"/>
      <c r="M41" s="266"/>
      <c r="N41" s="266"/>
      <c r="O41" s="266"/>
      <c r="P41" s="266"/>
      <c r="Q41" s="266"/>
      <c r="R41" s="266"/>
      <c r="S41" s="266"/>
      <c r="T41" s="266"/>
      <c r="U41" s="266"/>
      <c r="V41" s="266"/>
      <c r="W41" s="266"/>
      <c r="X41" s="23"/>
      <c r="Y41" s="40"/>
      <c r="Z41" s="40"/>
      <c r="AA41" s="40"/>
      <c r="AB41" s="38"/>
      <c r="AC41" s="40"/>
      <c r="AD41" s="36"/>
    </row>
    <row r="42" spans="1:30" s="542" customFormat="1" ht="21" customHeight="1">
      <c r="A42" s="2"/>
      <c r="B42" s="2"/>
      <c r="C42" s="19"/>
      <c r="D42" s="241"/>
      <c r="E42" s="266"/>
      <c r="F42" s="266"/>
      <c r="G42" s="266"/>
      <c r="H42" s="266"/>
      <c r="I42" s="266"/>
      <c r="J42" s="266"/>
      <c r="K42" s="266"/>
      <c r="L42" s="266"/>
      <c r="M42" s="266"/>
      <c r="N42" s="266"/>
      <c r="O42" s="266"/>
      <c r="P42" s="266"/>
      <c r="Q42" s="266"/>
      <c r="R42" s="266"/>
      <c r="S42" s="266"/>
      <c r="T42" s="266"/>
      <c r="U42" s="266"/>
      <c r="V42" s="266"/>
      <c r="W42" s="266"/>
      <c r="X42" s="23"/>
      <c r="Y42" s="40"/>
      <c r="Z42" s="40"/>
      <c r="AA42" s="40"/>
      <c r="AB42" s="38"/>
      <c r="AC42" s="40"/>
      <c r="AD42" s="36"/>
    </row>
    <row r="43" spans="1:30" s="542" customFormat="1" ht="21" customHeight="1">
      <c r="A43" s="2"/>
      <c r="B43" s="2"/>
      <c r="C43" s="19"/>
      <c r="D43" s="240" t="s">
        <v>649</v>
      </c>
      <c r="E43" s="266"/>
      <c r="F43" s="266"/>
      <c r="G43" s="266"/>
      <c r="H43" s="266"/>
      <c r="I43" s="543"/>
      <c r="J43" s="543"/>
      <c r="K43" s="543"/>
      <c r="L43" s="543"/>
      <c r="M43" s="543"/>
      <c r="N43" s="543"/>
      <c r="O43" s="543"/>
      <c r="P43" s="543"/>
      <c r="Q43" s="543"/>
      <c r="R43" s="543"/>
      <c r="S43" s="543"/>
      <c r="T43" s="543"/>
      <c r="U43" s="543"/>
      <c r="V43" s="543"/>
      <c r="W43" s="543"/>
      <c r="X43" s="23"/>
      <c r="Y43" s="40"/>
      <c r="Z43" s="40"/>
      <c r="AA43" s="40"/>
      <c r="AB43" s="38"/>
      <c r="AC43" s="40"/>
      <c r="AD43" s="36"/>
    </row>
    <row r="44" spans="1:30" s="542" customFormat="1" ht="21" customHeight="1">
      <c r="A44" s="2"/>
      <c r="B44" s="2"/>
      <c r="C44" s="2"/>
      <c r="D44" s="2487"/>
      <c r="E44" s="2488"/>
      <c r="F44" s="2488"/>
      <c r="G44" s="2488"/>
      <c r="H44" s="2489"/>
      <c r="I44" s="2468" t="s">
        <v>35</v>
      </c>
      <c r="J44" s="2469"/>
      <c r="K44" s="2469"/>
      <c r="L44" s="2469"/>
      <c r="M44" s="2470"/>
      <c r="N44" s="2468" t="s">
        <v>36</v>
      </c>
      <c r="O44" s="2469"/>
      <c r="P44" s="2469"/>
      <c r="Q44" s="2469"/>
      <c r="R44" s="2470"/>
      <c r="S44" s="2468" t="s">
        <v>37</v>
      </c>
      <c r="T44" s="2469"/>
      <c r="U44" s="2469"/>
      <c r="V44" s="2469"/>
      <c r="W44" s="2470"/>
      <c r="X44" s="2468" t="s">
        <v>642</v>
      </c>
      <c r="Y44" s="2469"/>
      <c r="Z44" s="2469"/>
      <c r="AA44" s="2469"/>
      <c r="AB44" s="2470"/>
      <c r="AC44" s="40"/>
      <c r="AD44" s="33"/>
    </row>
    <row r="45" spans="1:30" s="542" customFormat="1" ht="21" customHeight="1">
      <c r="A45" s="2"/>
      <c r="B45" s="2"/>
      <c r="C45" s="2"/>
      <c r="D45" s="2490"/>
      <c r="E45" s="2491"/>
      <c r="F45" s="2491"/>
      <c r="G45" s="2491"/>
      <c r="H45" s="2492"/>
      <c r="I45" s="2471"/>
      <c r="J45" s="2472"/>
      <c r="K45" s="2472"/>
      <c r="L45" s="2472"/>
      <c r="M45" s="2473"/>
      <c r="N45" s="2471"/>
      <c r="O45" s="2472"/>
      <c r="P45" s="2472"/>
      <c r="Q45" s="2472"/>
      <c r="R45" s="2473"/>
      <c r="S45" s="2471"/>
      <c r="T45" s="2472"/>
      <c r="U45" s="2472"/>
      <c r="V45" s="2472"/>
      <c r="W45" s="2473"/>
      <c r="X45" s="2471"/>
      <c r="Y45" s="2472"/>
      <c r="Z45" s="2472"/>
      <c r="AA45" s="2472"/>
      <c r="AB45" s="2473"/>
      <c r="AC45" s="40"/>
      <c r="AD45" s="33"/>
    </row>
    <row r="46" spans="1:30" s="542" customFormat="1" ht="21" customHeight="1">
      <c r="A46" s="2"/>
      <c r="B46" s="2"/>
      <c r="C46" s="19"/>
      <c r="D46" s="2453" t="s">
        <v>71</v>
      </c>
      <c r="E46" s="2453"/>
      <c r="F46" s="2453"/>
      <c r="G46" s="2453"/>
      <c r="H46" s="2453"/>
      <c r="I46" s="2455">
        <f>'（２年目）'!H14</f>
        <v>0</v>
      </c>
      <c r="J46" s="2455"/>
      <c r="K46" s="2455"/>
      <c r="L46" s="2455"/>
      <c r="M46" s="2455"/>
      <c r="N46" s="2455">
        <f>'（２年目）'!J14</f>
        <v>0</v>
      </c>
      <c r="O46" s="2455"/>
      <c r="P46" s="2455"/>
      <c r="Q46" s="2455"/>
      <c r="R46" s="2455"/>
      <c r="S46" s="2455">
        <f>'（２年目）'!L14</f>
        <v>0</v>
      </c>
      <c r="T46" s="2455"/>
      <c r="U46" s="2455"/>
      <c r="V46" s="2455"/>
      <c r="W46" s="2455"/>
      <c r="X46" s="2460">
        <f>ROUNDDOWN(N46*2/3,0)</f>
        <v>0</v>
      </c>
      <c r="Y46" s="2460"/>
      <c r="Z46" s="2460"/>
      <c r="AA46" s="2460"/>
      <c r="AB46" s="2460"/>
      <c r="AC46" s="40"/>
      <c r="AD46" s="36"/>
    </row>
    <row r="47" spans="1:30" s="542" customFormat="1" ht="21" customHeight="1">
      <c r="A47" s="2"/>
      <c r="B47" s="2"/>
      <c r="C47" s="19"/>
      <c r="D47" s="2453"/>
      <c r="E47" s="2453"/>
      <c r="F47" s="2453"/>
      <c r="G47" s="2453"/>
      <c r="H47" s="2453"/>
      <c r="I47" s="2455"/>
      <c r="J47" s="2455"/>
      <c r="K47" s="2455"/>
      <c r="L47" s="2455"/>
      <c r="M47" s="2455"/>
      <c r="N47" s="2455"/>
      <c r="O47" s="2455"/>
      <c r="P47" s="2455"/>
      <c r="Q47" s="2455"/>
      <c r="R47" s="2455"/>
      <c r="S47" s="2455"/>
      <c r="T47" s="2455"/>
      <c r="U47" s="2455"/>
      <c r="V47" s="2455"/>
      <c r="W47" s="2455"/>
      <c r="X47" s="2460"/>
      <c r="Y47" s="2460"/>
      <c r="Z47" s="2460"/>
      <c r="AA47" s="2460"/>
      <c r="AB47" s="2460"/>
      <c r="AC47" s="40"/>
      <c r="AD47" s="36"/>
    </row>
    <row r="48" spans="1:30" s="542" customFormat="1" ht="21" customHeight="1">
      <c r="A48" s="2"/>
      <c r="B48" s="2"/>
      <c r="C48" s="19"/>
      <c r="D48" s="2453" t="s">
        <v>95</v>
      </c>
      <c r="E48" s="2453"/>
      <c r="F48" s="2453"/>
      <c r="G48" s="2453"/>
      <c r="H48" s="2453"/>
      <c r="I48" s="2455">
        <f>'（２年目）'!H29</f>
        <v>0</v>
      </c>
      <c r="J48" s="2455"/>
      <c r="K48" s="2455"/>
      <c r="L48" s="2455"/>
      <c r="M48" s="2455"/>
      <c r="N48" s="2455">
        <f>'（２年目）'!J29</f>
        <v>0</v>
      </c>
      <c r="O48" s="2455"/>
      <c r="P48" s="2455"/>
      <c r="Q48" s="2455"/>
      <c r="R48" s="2455"/>
      <c r="S48" s="2455">
        <f>'（２年目）'!L29</f>
        <v>0</v>
      </c>
      <c r="T48" s="2455"/>
      <c r="U48" s="2455"/>
      <c r="V48" s="2455"/>
      <c r="W48" s="2455"/>
      <c r="X48" s="2462">
        <f>ROUNDDOWN(N48*2/3,0)</f>
        <v>0</v>
      </c>
      <c r="Y48" s="2463"/>
      <c r="Z48" s="2463"/>
      <c r="AA48" s="2463"/>
      <c r="AB48" s="2464"/>
      <c r="AC48" s="40"/>
      <c r="AD48" s="36"/>
    </row>
    <row r="49" spans="1:30" s="542" customFormat="1" ht="21" customHeight="1">
      <c r="A49" s="2"/>
      <c r="B49" s="2"/>
      <c r="C49" s="19"/>
      <c r="D49" s="2453"/>
      <c r="E49" s="2453"/>
      <c r="F49" s="2453"/>
      <c r="G49" s="2453"/>
      <c r="H49" s="2453"/>
      <c r="I49" s="2455"/>
      <c r="J49" s="2455"/>
      <c r="K49" s="2455"/>
      <c r="L49" s="2455"/>
      <c r="M49" s="2455"/>
      <c r="N49" s="2455"/>
      <c r="O49" s="2455"/>
      <c r="P49" s="2455"/>
      <c r="Q49" s="2455"/>
      <c r="R49" s="2455"/>
      <c r="S49" s="2455"/>
      <c r="T49" s="2455"/>
      <c r="U49" s="2455"/>
      <c r="V49" s="2455"/>
      <c r="W49" s="2455"/>
      <c r="X49" s="2474"/>
      <c r="Y49" s="2475"/>
      <c r="Z49" s="2475"/>
      <c r="AA49" s="2475"/>
      <c r="AB49" s="2476"/>
      <c r="AC49" s="40"/>
      <c r="AD49" s="36"/>
    </row>
    <row r="50" spans="1:30" s="542" customFormat="1" ht="21" customHeight="1">
      <c r="A50" s="2"/>
      <c r="B50" s="2"/>
      <c r="C50" s="19"/>
      <c r="D50" s="2453" t="s">
        <v>96</v>
      </c>
      <c r="E50" s="2453"/>
      <c r="F50" s="2453"/>
      <c r="G50" s="2453"/>
      <c r="H50" s="2453"/>
      <c r="I50" s="2455">
        <f>'（２年目）'!H44</f>
        <v>0</v>
      </c>
      <c r="J50" s="2455"/>
      <c r="K50" s="2455"/>
      <c r="L50" s="2455"/>
      <c r="M50" s="2455"/>
      <c r="N50" s="2455">
        <f>'（２年目）'!J44</f>
        <v>0</v>
      </c>
      <c r="O50" s="2455"/>
      <c r="P50" s="2455"/>
      <c r="Q50" s="2455"/>
      <c r="R50" s="2455"/>
      <c r="S50" s="2455">
        <f>'（２年目）'!L44</f>
        <v>0</v>
      </c>
      <c r="T50" s="2455"/>
      <c r="U50" s="2455"/>
      <c r="V50" s="2455"/>
      <c r="W50" s="2455"/>
      <c r="X50" s="2462">
        <f>ROUNDDOWN(N50*2/3,0)</f>
        <v>0</v>
      </c>
      <c r="Y50" s="2463"/>
      <c r="Z50" s="2463"/>
      <c r="AA50" s="2463"/>
      <c r="AB50" s="2464"/>
      <c r="AC50" s="40"/>
      <c r="AD50" s="36"/>
    </row>
    <row r="51" spans="1:30" s="542" customFormat="1" ht="21" customHeight="1" thickBot="1">
      <c r="A51" s="2"/>
      <c r="B51" s="2"/>
      <c r="C51" s="19"/>
      <c r="D51" s="2454"/>
      <c r="E51" s="2454"/>
      <c r="F51" s="2454"/>
      <c r="G51" s="2454"/>
      <c r="H51" s="2454"/>
      <c r="I51" s="2456"/>
      <c r="J51" s="2456"/>
      <c r="K51" s="2456"/>
      <c r="L51" s="2456"/>
      <c r="M51" s="2456"/>
      <c r="N51" s="2456"/>
      <c r="O51" s="2456"/>
      <c r="P51" s="2456"/>
      <c r="Q51" s="2456"/>
      <c r="R51" s="2456"/>
      <c r="S51" s="2456"/>
      <c r="T51" s="2456"/>
      <c r="U51" s="2456"/>
      <c r="V51" s="2456"/>
      <c r="W51" s="2456"/>
      <c r="X51" s="2465"/>
      <c r="Y51" s="2466"/>
      <c r="Z51" s="2466"/>
      <c r="AA51" s="2466"/>
      <c r="AB51" s="2467"/>
      <c r="AC51" s="40"/>
      <c r="AD51" s="36"/>
    </row>
    <row r="52" spans="1:30" s="542" customFormat="1" ht="21" customHeight="1" thickTop="1">
      <c r="A52" s="2"/>
      <c r="B52" s="2"/>
      <c r="C52" s="19"/>
      <c r="D52" s="2457" t="s">
        <v>20</v>
      </c>
      <c r="E52" s="2457"/>
      <c r="F52" s="2457"/>
      <c r="G52" s="2457"/>
      <c r="H52" s="2457"/>
      <c r="I52" s="2458">
        <f>'（２年目）'!H46</f>
        <v>0</v>
      </c>
      <c r="J52" s="2458"/>
      <c r="K52" s="2458"/>
      <c r="L52" s="2458"/>
      <c r="M52" s="2458"/>
      <c r="N52" s="2458">
        <f>'（２年目）'!J46</f>
        <v>0</v>
      </c>
      <c r="O52" s="2458"/>
      <c r="P52" s="2458"/>
      <c r="Q52" s="2458"/>
      <c r="R52" s="2458"/>
      <c r="S52" s="2458">
        <f>'（２年目）'!L46</f>
        <v>0</v>
      </c>
      <c r="T52" s="2458"/>
      <c r="U52" s="2458"/>
      <c r="V52" s="2458"/>
      <c r="W52" s="2458"/>
      <c r="X52" s="2459">
        <f>ROUNDDOWN(X46+X48+X50,0)</f>
        <v>0</v>
      </c>
      <c r="Y52" s="2459"/>
      <c r="Z52" s="2459"/>
      <c r="AA52" s="2459"/>
      <c r="AB52" s="2459"/>
      <c r="AC52" s="40"/>
      <c r="AD52" s="36"/>
    </row>
    <row r="53" spans="1:30" s="542" customFormat="1" ht="21" customHeight="1">
      <c r="A53" s="2"/>
      <c r="B53" s="2"/>
      <c r="C53" s="19"/>
      <c r="D53" s="2453"/>
      <c r="E53" s="2453"/>
      <c r="F53" s="2453"/>
      <c r="G53" s="2453"/>
      <c r="H53" s="2453"/>
      <c r="I53" s="2455"/>
      <c r="J53" s="2455"/>
      <c r="K53" s="2455"/>
      <c r="L53" s="2455"/>
      <c r="M53" s="2455"/>
      <c r="N53" s="2455"/>
      <c r="O53" s="2455"/>
      <c r="P53" s="2455"/>
      <c r="Q53" s="2455"/>
      <c r="R53" s="2455"/>
      <c r="S53" s="2455"/>
      <c r="T53" s="2455"/>
      <c r="U53" s="2455"/>
      <c r="V53" s="2455"/>
      <c r="W53" s="2455"/>
      <c r="X53" s="2460"/>
      <c r="Y53" s="2460"/>
      <c r="Z53" s="2460"/>
      <c r="AA53" s="2460"/>
      <c r="AB53" s="2460"/>
      <c r="AC53" s="40"/>
      <c r="AD53" s="36"/>
    </row>
    <row r="54" spans="1:30" s="542" customFormat="1" ht="21" customHeight="1">
      <c r="A54" s="248"/>
      <c r="B54" s="2"/>
      <c r="C54" s="19"/>
      <c r="D54" s="266"/>
      <c r="E54" s="266"/>
      <c r="F54" s="266"/>
      <c r="G54" s="266"/>
      <c r="H54" s="266"/>
      <c r="I54" s="266"/>
      <c r="J54" s="266"/>
      <c r="K54" s="266"/>
      <c r="L54" s="266"/>
      <c r="M54" s="266"/>
      <c r="N54" s="266"/>
      <c r="O54" s="266"/>
      <c r="P54" s="266"/>
      <c r="Q54" s="266"/>
      <c r="R54" s="266"/>
      <c r="S54" s="266"/>
      <c r="T54" s="266"/>
      <c r="U54" s="266"/>
      <c r="V54" s="266"/>
      <c r="W54" s="266"/>
      <c r="X54" s="23"/>
      <c r="Y54" s="40"/>
      <c r="Z54" s="40"/>
      <c r="AA54" s="40"/>
      <c r="AB54" s="38"/>
      <c r="AC54" s="40"/>
      <c r="AD54" s="36"/>
    </row>
    <row r="55" spans="1:30" s="542" customFormat="1" ht="21" customHeight="1">
      <c r="A55" s="248"/>
      <c r="B55" s="2"/>
      <c r="C55" s="19"/>
      <c r="D55" s="266"/>
      <c r="E55" s="266"/>
      <c r="F55" s="266"/>
      <c r="G55" s="266"/>
      <c r="H55" s="266"/>
      <c r="I55" s="266"/>
      <c r="J55" s="266"/>
      <c r="K55" s="266"/>
      <c r="L55" s="266"/>
      <c r="M55" s="266"/>
      <c r="N55" s="266"/>
      <c r="O55" s="266"/>
      <c r="P55" s="266"/>
      <c r="Q55" s="266"/>
      <c r="R55" s="266"/>
      <c r="S55" s="266"/>
      <c r="T55" s="266"/>
      <c r="U55" s="266"/>
      <c r="V55" s="266"/>
      <c r="W55" s="266"/>
      <c r="X55" s="23"/>
      <c r="Y55" s="40"/>
      <c r="Z55" s="40"/>
      <c r="AA55" s="40"/>
      <c r="AB55" s="38"/>
      <c r="AC55" s="40"/>
      <c r="AD55" s="36"/>
    </row>
    <row r="56" spans="1:30" s="542" customFormat="1" ht="21" customHeight="1">
      <c r="A56" s="248"/>
      <c r="B56" s="2"/>
      <c r="C56" s="19"/>
      <c r="D56" s="240" t="s">
        <v>650</v>
      </c>
      <c r="E56" s="266"/>
      <c r="F56" s="266"/>
      <c r="G56" s="266"/>
      <c r="H56" s="266"/>
      <c r="I56" s="543"/>
      <c r="J56" s="543"/>
      <c r="K56" s="543"/>
      <c r="L56" s="543"/>
      <c r="M56" s="543"/>
      <c r="N56" s="543"/>
      <c r="O56" s="543"/>
      <c r="P56" s="543"/>
      <c r="Q56" s="543"/>
      <c r="R56" s="502"/>
      <c r="S56" s="543"/>
      <c r="T56" s="543"/>
      <c r="U56" s="543"/>
      <c r="V56" s="543"/>
      <c r="W56" s="543"/>
      <c r="X56" s="23"/>
      <c r="Y56" s="40"/>
      <c r="Z56" s="40"/>
      <c r="AA56" s="40"/>
      <c r="AB56" s="38"/>
      <c r="AC56" s="40"/>
      <c r="AD56" s="36"/>
    </row>
    <row r="57" spans="1:30" s="542" customFormat="1" ht="21" customHeight="1">
      <c r="A57" s="2"/>
      <c r="B57" s="2"/>
      <c r="C57" s="2"/>
      <c r="D57" s="2487"/>
      <c r="E57" s="2488"/>
      <c r="F57" s="2488"/>
      <c r="G57" s="2488"/>
      <c r="H57" s="2489"/>
      <c r="I57" s="2468" t="s">
        <v>35</v>
      </c>
      <c r="J57" s="2469"/>
      <c r="K57" s="2469"/>
      <c r="L57" s="2469"/>
      <c r="M57" s="2470"/>
      <c r="N57" s="2468" t="s">
        <v>36</v>
      </c>
      <c r="O57" s="2469"/>
      <c r="P57" s="2469"/>
      <c r="Q57" s="2469"/>
      <c r="R57" s="2470"/>
      <c r="S57" s="2468" t="s">
        <v>37</v>
      </c>
      <c r="T57" s="2469"/>
      <c r="U57" s="2469"/>
      <c r="V57" s="2469"/>
      <c r="W57" s="2470"/>
      <c r="X57" s="2468" t="s">
        <v>635</v>
      </c>
      <c r="Y57" s="2469"/>
      <c r="Z57" s="2469"/>
      <c r="AA57" s="2469"/>
      <c r="AB57" s="2470"/>
      <c r="AC57" s="40"/>
      <c r="AD57" s="33"/>
    </row>
    <row r="58" spans="1:30" s="542" customFormat="1" ht="21" customHeight="1">
      <c r="A58" s="2"/>
      <c r="B58" s="2"/>
      <c r="C58" s="2"/>
      <c r="D58" s="2490"/>
      <c r="E58" s="2491"/>
      <c r="F58" s="2491"/>
      <c r="G58" s="2491"/>
      <c r="H58" s="2492"/>
      <c r="I58" s="2471"/>
      <c r="J58" s="2472"/>
      <c r="K58" s="2472"/>
      <c r="L58" s="2472"/>
      <c r="M58" s="2473"/>
      <c r="N58" s="2471"/>
      <c r="O58" s="2472"/>
      <c r="P58" s="2472"/>
      <c r="Q58" s="2472"/>
      <c r="R58" s="2473"/>
      <c r="S58" s="2471"/>
      <c r="T58" s="2472"/>
      <c r="U58" s="2472"/>
      <c r="V58" s="2472"/>
      <c r="W58" s="2473"/>
      <c r="X58" s="2471"/>
      <c r="Y58" s="2472"/>
      <c r="Z58" s="2472"/>
      <c r="AA58" s="2472"/>
      <c r="AB58" s="2473"/>
      <c r="AC58" s="40"/>
      <c r="AD58" s="33"/>
    </row>
    <row r="59" spans="1:30" s="542" customFormat="1" ht="21" customHeight="1">
      <c r="A59" s="248"/>
      <c r="B59" s="2"/>
      <c r="C59" s="19"/>
      <c r="D59" s="2453" t="s">
        <v>71</v>
      </c>
      <c r="E59" s="2453"/>
      <c r="F59" s="2453"/>
      <c r="G59" s="2453"/>
      <c r="H59" s="2453"/>
      <c r="I59" s="2455">
        <f>'（３年目）'!H14</f>
        <v>0</v>
      </c>
      <c r="J59" s="2455"/>
      <c r="K59" s="2455"/>
      <c r="L59" s="2455"/>
      <c r="M59" s="2455"/>
      <c r="N59" s="2455">
        <f>'（３年目）'!J14</f>
        <v>0</v>
      </c>
      <c r="O59" s="2455"/>
      <c r="P59" s="2455"/>
      <c r="Q59" s="2455"/>
      <c r="R59" s="2455"/>
      <c r="S59" s="2455">
        <f>'（３年目）'!L14</f>
        <v>0</v>
      </c>
      <c r="T59" s="2455"/>
      <c r="U59" s="2455"/>
      <c r="V59" s="2455"/>
      <c r="W59" s="2455"/>
      <c r="X59" s="2460">
        <f>ROUNDDOWN(N59*2/3,0)</f>
        <v>0</v>
      </c>
      <c r="Y59" s="2460"/>
      <c r="Z59" s="2460"/>
      <c r="AA59" s="2460"/>
      <c r="AB59" s="2460"/>
      <c r="AC59" s="40"/>
      <c r="AD59" s="36"/>
    </row>
    <row r="60" spans="1:30" s="542" customFormat="1" ht="21" customHeight="1">
      <c r="A60" s="248"/>
      <c r="B60" s="2"/>
      <c r="C60" s="19"/>
      <c r="D60" s="2453"/>
      <c r="E60" s="2453"/>
      <c r="F60" s="2453"/>
      <c r="G60" s="2453"/>
      <c r="H60" s="2453"/>
      <c r="I60" s="2455"/>
      <c r="J60" s="2455"/>
      <c r="K60" s="2455"/>
      <c r="L60" s="2455"/>
      <c r="M60" s="2455"/>
      <c r="N60" s="2455"/>
      <c r="O60" s="2455"/>
      <c r="P60" s="2455"/>
      <c r="Q60" s="2455"/>
      <c r="R60" s="2455"/>
      <c r="S60" s="2455"/>
      <c r="T60" s="2455"/>
      <c r="U60" s="2455"/>
      <c r="V60" s="2455"/>
      <c r="W60" s="2455"/>
      <c r="X60" s="2460"/>
      <c r="Y60" s="2460"/>
      <c r="Z60" s="2460"/>
      <c r="AA60" s="2460"/>
      <c r="AB60" s="2460"/>
      <c r="AC60" s="40"/>
      <c r="AD60" s="36"/>
    </row>
    <row r="61" spans="1:30" s="542" customFormat="1" ht="21" customHeight="1">
      <c r="A61" s="248"/>
      <c r="B61" s="2"/>
      <c r="C61" s="19"/>
      <c r="D61" s="2453" t="s">
        <v>95</v>
      </c>
      <c r="E61" s="2453"/>
      <c r="F61" s="2453"/>
      <c r="G61" s="2453"/>
      <c r="H61" s="2453"/>
      <c r="I61" s="2455">
        <f>'（３年目）'!H29</f>
        <v>0</v>
      </c>
      <c r="J61" s="2455"/>
      <c r="K61" s="2455"/>
      <c r="L61" s="2455"/>
      <c r="M61" s="2455"/>
      <c r="N61" s="2455">
        <f>'（３年目）'!J29</f>
        <v>0</v>
      </c>
      <c r="O61" s="2455"/>
      <c r="P61" s="2455"/>
      <c r="Q61" s="2455"/>
      <c r="R61" s="2455"/>
      <c r="S61" s="2455">
        <f>'（３年目）'!L29</f>
        <v>0</v>
      </c>
      <c r="T61" s="2455"/>
      <c r="U61" s="2455"/>
      <c r="V61" s="2455"/>
      <c r="W61" s="2455"/>
      <c r="X61" s="2462">
        <f>ROUNDDOWN(N61*2/3,0)</f>
        <v>0</v>
      </c>
      <c r="Y61" s="2463"/>
      <c r="Z61" s="2463"/>
      <c r="AA61" s="2463"/>
      <c r="AB61" s="2464"/>
      <c r="AC61" s="40"/>
      <c r="AD61" s="36"/>
    </row>
    <row r="62" spans="1:30" s="542" customFormat="1" ht="21" customHeight="1">
      <c r="A62" s="248"/>
      <c r="B62" s="2"/>
      <c r="C62" s="19"/>
      <c r="D62" s="2453"/>
      <c r="E62" s="2453"/>
      <c r="F62" s="2453"/>
      <c r="G62" s="2453"/>
      <c r="H62" s="2453"/>
      <c r="I62" s="2455"/>
      <c r="J62" s="2455"/>
      <c r="K62" s="2455"/>
      <c r="L62" s="2455"/>
      <c r="M62" s="2455"/>
      <c r="N62" s="2455"/>
      <c r="O62" s="2455"/>
      <c r="P62" s="2455"/>
      <c r="Q62" s="2455"/>
      <c r="R62" s="2455"/>
      <c r="S62" s="2455"/>
      <c r="T62" s="2455"/>
      <c r="U62" s="2455"/>
      <c r="V62" s="2455"/>
      <c r="W62" s="2455"/>
      <c r="X62" s="2474"/>
      <c r="Y62" s="2475"/>
      <c r="Z62" s="2475"/>
      <c r="AA62" s="2475"/>
      <c r="AB62" s="2476"/>
      <c r="AC62" s="40"/>
      <c r="AD62" s="36"/>
    </row>
    <row r="63" spans="1:30" s="542" customFormat="1" ht="21" customHeight="1">
      <c r="A63" s="248"/>
      <c r="B63" s="2"/>
      <c r="C63" s="19"/>
      <c r="D63" s="2453" t="s">
        <v>96</v>
      </c>
      <c r="E63" s="2453"/>
      <c r="F63" s="2453"/>
      <c r="G63" s="2453"/>
      <c r="H63" s="2453"/>
      <c r="I63" s="2455">
        <f>'（３年目）'!H44</f>
        <v>0</v>
      </c>
      <c r="J63" s="2455"/>
      <c r="K63" s="2455"/>
      <c r="L63" s="2455"/>
      <c r="M63" s="2455"/>
      <c r="N63" s="2455">
        <f>'（３年目）'!J44</f>
        <v>0</v>
      </c>
      <c r="O63" s="2455"/>
      <c r="P63" s="2455"/>
      <c r="Q63" s="2455"/>
      <c r="R63" s="2455"/>
      <c r="S63" s="2455">
        <f>'（３年目）'!L44</f>
        <v>0</v>
      </c>
      <c r="T63" s="2455"/>
      <c r="U63" s="2455"/>
      <c r="V63" s="2455"/>
      <c r="W63" s="2455"/>
      <c r="X63" s="2462">
        <f>ROUNDDOWN(N63*2/3,0)</f>
        <v>0</v>
      </c>
      <c r="Y63" s="2463"/>
      <c r="Z63" s="2463"/>
      <c r="AA63" s="2463"/>
      <c r="AB63" s="2464"/>
      <c r="AC63" s="40"/>
      <c r="AD63" s="36"/>
    </row>
    <row r="64" spans="1:30" s="542" customFormat="1" ht="21" customHeight="1" thickBot="1">
      <c r="A64" s="248"/>
      <c r="B64" s="2"/>
      <c r="C64" s="19"/>
      <c r="D64" s="2454"/>
      <c r="E64" s="2454"/>
      <c r="F64" s="2454"/>
      <c r="G64" s="2454"/>
      <c r="H64" s="2454"/>
      <c r="I64" s="2456"/>
      <c r="J64" s="2456"/>
      <c r="K64" s="2456"/>
      <c r="L64" s="2456"/>
      <c r="M64" s="2456"/>
      <c r="N64" s="2456"/>
      <c r="O64" s="2456"/>
      <c r="P64" s="2456"/>
      <c r="Q64" s="2456"/>
      <c r="R64" s="2456"/>
      <c r="S64" s="2456"/>
      <c r="T64" s="2456"/>
      <c r="U64" s="2456"/>
      <c r="V64" s="2456"/>
      <c r="W64" s="2456"/>
      <c r="X64" s="2465"/>
      <c r="Y64" s="2466"/>
      <c r="Z64" s="2466"/>
      <c r="AA64" s="2466"/>
      <c r="AB64" s="2467"/>
      <c r="AC64" s="40"/>
      <c r="AD64" s="36"/>
    </row>
    <row r="65" spans="1:30" s="542" customFormat="1" ht="21" customHeight="1" thickTop="1">
      <c r="A65" s="248"/>
      <c r="B65" s="2"/>
      <c r="C65" s="19"/>
      <c r="D65" s="2457" t="s">
        <v>20</v>
      </c>
      <c r="E65" s="2457"/>
      <c r="F65" s="2457"/>
      <c r="G65" s="2457"/>
      <c r="H65" s="2457"/>
      <c r="I65" s="2458">
        <f>'（３年目）'!H46</f>
        <v>0</v>
      </c>
      <c r="J65" s="2458"/>
      <c r="K65" s="2458"/>
      <c r="L65" s="2458"/>
      <c r="M65" s="2458"/>
      <c r="N65" s="2458">
        <f>'（３年目）'!J46</f>
        <v>0</v>
      </c>
      <c r="O65" s="2458"/>
      <c r="P65" s="2458"/>
      <c r="Q65" s="2458"/>
      <c r="R65" s="2458"/>
      <c r="S65" s="2458">
        <f>'（３年目）'!L46</f>
        <v>0</v>
      </c>
      <c r="T65" s="2458"/>
      <c r="U65" s="2458"/>
      <c r="V65" s="2458"/>
      <c r="W65" s="2458"/>
      <c r="X65" s="2459">
        <f>ROUNDDOWN(X59+X61+X63,0)</f>
        <v>0</v>
      </c>
      <c r="Y65" s="2459"/>
      <c r="Z65" s="2459"/>
      <c r="AA65" s="2459"/>
      <c r="AB65" s="2459"/>
      <c r="AC65" s="40"/>
      <c r="AD65" s="36"/>
    </row>
    <row r="66" spans="1:30" s="542" customFormat="1" ht="21" customHeight="1">
      <c r="A66" s="248"/>
      <c r="B66" s="2"/>
      <c r="C66" s="19"/>
      <c r="D66" s="2453"/>
      <c r="E66" s="2453"/>
      <c r="F66" s="2453"/>
      <c r="G66" s="2453"/>
      <c r="H66" s="2453"/>
      <c r="I66" s="2455"/>
      <c r="J66" s="2455"/>
      <c r="K66" s="2455"/>
      <c r="L66" s="2455"/>
      <c r="M66" s="2455"/>
      <c r="N66" s="2455"/>
      <c r="O66" s="2455"/>
      <c r="P66" s="2455"/>
      <c r="Q66" s="2455"/>
      <c r="R66" s="2455"/>
      <c r="S66" s="2455"/>
      <c r="T66" s="2455"/>
      <c r="U66" s="2455"/>
      <c r="V66" s="2455"/>
      <c r="W66" s="2455"/>
      <c r="X66" s="2460"/>
      <c r="Y66" s="2460"/>
      <c r="Z66" s="2460"/>
      <c r="AA66" s="2460"/>
      <c r="AB66" s="2460"/>
      <c r="AC66" s="40"/>
      <c r="AD66" s="36"/>
    </row>
    <row r="67" spans="1:30" s="542" customFormat="1" ht="21" customHeight="1">
      <c r="A67" s="248"/>
      <c r="B67" s="2"/>
      <c r="C67" s="19"/>
      <c r="D67" s="266"/>
      <c r="E67" s="266"/>
      <c r="F67" s="266"/>
      <c r="G67" s="266"/>
      <c r="H67" s="266"/>
      <c r="I67" s="239"/>
      <c r="J67" s="239"/>
      <c r="K67" s="239"/>
      <c r="L67" s="239"/>
      <c r="M67" s="239"/>
      <c r="N67" s="239"/>
      <c r="O67" s="239"/>
      <c r="P67" s="239"/>
      <c r="Q67" s="239"/>
      <c r="R67" s="239"/>
      <c r="S67" s="239"/>
      <c r="T67" s="239"/>
      <c r="U67" s="239"/>
      <c r="V67" s="239"/>
      <c r="W67" s="239"/>
      <c r="X67" s="23"/>
      <c r="Y67" s="40"/>
      <c r="Z67" s="40"/>
      <c r="AA67" s="40"/>
      <c r="AB67" s="38"/>
      <c r="AC67" s="40"/>
      <c r="AD67" s="36"/>
    </row>
    <row r="68" spans="1:30" ht="21" customHeight="1">
      <c r="A68" s="544"/>
      <c r="B68" s="544"/>
      <c r="C68" s="544"/>
      <c r="D68" s="544"/>
      <c r="E68" s="544"/>
      <c r="F68" s="544"/>
      <c r="G68" s="544"/>
      <c r="H68" s="544"/>
      <c r="I68" s="544"/>
      <c r="J68" s="544"/>
      <c r="K68" s="544"/>
      <c r="L68" s="544"/>
      <c r="M68" s="544"/>
      <c r="N68" s="544"/>
      <c r="O68" s="544"/>
      <c r="P68" s="544"/>
      <c r="Q68" s="544"/>
      <c r="R68" s="544"/>
      <c r="S68" s="544"/>
      <c r="T68" s="544"/>
      <c r="U68" s="544"/>
      <c r="V68" s="544"/>
      <c r="W68" s="544"/>
      <c r="X68" s="545"/>
      <c r="Y68" s="39"/>
      <c r="Z68" s="39"/>
      <c r="AA68" s="39"/>
      <c r="AB68" s="39"/>
      <c r="AC68" s="39"/>
      <c r="AD68" s="34"/>
    </row>
    <row r="69" spans="1:30" ht="21" customHeight="1">
      <c r="A69" s="544"/>
      <c r="B69" s="544"/>
      <c r="C69" s="544"/>
      <c r="D69" s="544"/>
      <c r="E69" s="544"/>
      <c r="F69" s="544"/>
      <c r="G69" s="544"/>
      <c r="H69" s="544"/>
      <c r="I69" s="544"/>
      <c r="J69" s="544"/>
      <c r="K69" s="544"/>
      <c r="L69" s="544"/>
      <c r="M69" s="544"/>
      <c r="N69" s="544"/>
      <c r="O69" s="544"/>
      <c r="P69" s="544"/>
      <c r="Q69" s="544"/>
      <c r="R69" s="544"/>
      <c r="S69" s="544"/>
      <c r="T69" s="544"/>
      <c r="U69" s="544"/>
      <c r="V69" s="544"/>
      <c r="W69" s="544"/>
      <c r="X69" s="545"/>
    </row>
    <row r="70" spans="1:30" ht="21" customHeight="1">
      <c r="A70" s="544"/>
      <c r="B70" s="544"/>
      <c r="C70" s="544"/>
      <c r="D70" s="544"/>
      <c r="E70" s="544"/>
      <c r="F70" s="544"/>
      <c r="G70" s="544"/>
      <c r="H70" s="544"/>
      <c r="I70" s="544"/>
      <c r="J70" s="544"/>
      <c r="K70" s="544"/>
      <c r="L70" s="544"/>
      <c r="M70" s="544"/>
      <c r="N70" s="544"/>
      <c r="O70" s="544"/>
      <c r="P70" s="544"/>
      <c r="Q70" s="544"/>
      <c r="R70" s="544"/>
      <c r="S70" s="544"/>
      <c r="T70" s="544"/>
      <c r="U70" s="544"/>
      <c r="V70" s="544"/>
      <c r="W70" s="544"/>
      <c r="X70" s="545"/>
    </row>
    <row r="71" spans="1:30" ht="21" customHeight="1">
      <c r="A71" s="544"/>
      <c r="B71" s="544"/>
      <c r="C71" s="544"/>
      <c r="D71" s="544"/>
      <c r="E71" s="544"/>
      <c r="F71" s="544"/>
      <c r="G71" s="544"/>
      <c r="H71" s="544"/>
      <c r="I71" s="544"/>
      <c r="J71" s="544"/>
      <c r="K71" s="544"/>
      <c r="L71" s="544"/>
      <c r="M71" s="544"/>
      <c r="N71" s="544"/>
      <c r="O71" s="544"/>
      <c r="P71" s="544"/>
      <c r="Q71" s="544"/>
      <c r="R71" s="544"/>
      <c r="S71" s="544"/>
      <c r="T71" s="544"/>
      <c r="U71" s="544"/>
      <c r="V71" s="544"/>
      <c r="W71" s="544"/>
      <c r="X71" s="545"/>
    </row>
    <row r="72" spans="1:30" ht="21" customHeight="1">
      <c r="A72" s="544"/>
      <c r="B72" s="544"/>
      <c r="C72" s="544"/>
      <c r="D72" s="544"/>
      <c r="E72" s="544"/>
      <c r="F72" s="544"/>
      <c r="G72" s="544"/>
      <c r="H72" s="544"/>
      <c r="I72" s="544"/>
      <c r="J72" s="544"/>
      <c r="K72" s="544"/>
      <c r="L72" s="544"/>
      <c r="M72" s="544"/>
      <c r="N72" s="544"/>
      <c r="O72" s="544"/>
      <c r="P72" s="544"/>
      <c r="Q72" s="544"/>
      <c r="R72" s="544"/>
      <c r="S72" s="544"/>
      <c r="T72" s="544"/>
      <c r="U72" s="544"/>
      <c r="V72" s="544"/>
      <c r="W72" s="544"/>
      <c r="X72" s="545"/>
    </row>
    <row r="73" spans="1:30" ht="21" customHeight="1">
      <c r="A73" s="544"/>
      <c r="B73" s="544"/>
      <c r="C73" s="544"/>
      <c r="D73" s="544"/>
      <c r="E73" s="544"/>
      <c r="F73" s="544"/>
      <c r="G73" s="544"/>
      <c r="H73" s="544"/>
      <c r="I73" s="544"/>
      <c r="J73" s="544"/>
      <c r="K73" s="544"/>
      <c r="L73" s="544"/>
      <c r="M73" s="544"/>
      <c r="N73" s="544"/>
      <c r="O73" s="544"/>
      <c r="P73" s="544"/>
      <c r="Q73" s="544"/>
      <c r="R73" s="544"/>
      <c r="S73" s="544"/>
      <c r="T73" s="544"/>
      <c r="U73" s="544"/>
      <c r="V73" s="544"/>
      <c r="W73" s="544"/>
      <c r="X73" s="545"/>
    </row>
    <row r="74" spans="1:30" ht="21" customHeight="1">
      <c r="A74" s="544"/>
    </row>
  </sheetData>
  <sheetProtection sheet="1" objects="1" scenarios="1"/>
  <mergeCells count="106">
    <mergeCell ref="D11:H12"/>
    <mergeCell ref="I11:M12"/>
    <mergeCell ref="N11:R12"/>
    <mergeCell ref="S11:W12"/>
    <mergeCell ref="X11:AB12"/>
    <mergeCell ref="D19:H20"/>
    <mergeCell ref="I19:M20"/>
    <mergeCell ref="N19:R20"/>
    <mergeCell ref="S19:W20"/>
    <mergeCell ref="X19:AB20"/>
    <mergeCell ref="D13:H14"/>
    <mergeCell ref="I13:M14"/>
    <mergeCell ref="N13:R14"/>
    <mergeCell ref="S13:W14"/>
    <mergeCell ref="X13:AB14"/>
    <mergeCell ref="D15:H16"/>
    <mergeCell ref="I15:M16"/>
    <mergeCell ref="N15:R16"/>
    <mergeCell ref="S15:W16"/>
    <mergeCell ref="X15:AB16"/>
    <mergeCell ref="D17:H18"/>
    <mergeCell ref="I17:M18"/>
    <mergeCell ref="N17:R18"/>
    <mergeCell ref="S17:W18"/>
    <mergeCell ref="X17:AB18"/>
    <mergeCell ref="D36:H37"/>
    <mergeCell ref="I36:M37"/>
    <mergeCell ref="N36:R37"/>
    <mergeCell ref="S36:W37"/>
    <mergeCell ref="X36:AB37"/>
    <mergeCell ref="D30:H31"/>
    <mergeCell ref="I30:M31"/>
    <mergeCell ref="N30:R31"/>
    <mergeCell ref="S30:W31"/>
    <mergeCell ref="X30:AB31"/>
    <mergeCell ref="D32:H33"/>
    <mergeCell ref="I32:M33"/>
    <mergeCell ref="N32:R33"/>
    <mergeCell ref="S32:W33"/>
    <mergeCell ref="X32:AB33"/>
    <mergeCell ref="D34:H35"/>
    <mergeCell ref="D57:H58"/>
    <mergeCell ref="D44:H45"/>
    <mergeCell ref="I57:M58"/>
    <mergeCell ref="N57:R58"/>
    <mergeCell ref="S57:W58"/>
    <mergeCell ref="S44:W45"/>
    <mergeCell ref="N44:R45"/>
    <mergeCell ref="X61:AB62"/>
    <mergeCell ref="D50:H51"/>
    <mergeCell ref="I50:M51"/>
    <mergeCell ref="N50:R51"/>
    <mergeCell ref="S50:W51"/>
    <mergeCell ref="X50:AB51"/>
    <mergeCell ref="I52:M53"/>
    <mergeCell ref="X52:AB53"/>
    <mergeCell ref="P39:R39"/>
    <mergeCell ref="D39:O39"/>
    <mergeCell ref="I34:M35"/>
    <mergeCell ref="N34:R35"/>
    <mergeCell ref="S34:W35"/>
    <mergeCell ref="X34:AB35"/>
    <mergeCell ref="D28:H29"/>
    <mergeCell ref="P22:R22"/>
    <mergeCell ref="P23:R23"/>
    <mergeCell ref="S39:T39"/>
    <mergeCell ref="S22:T22"/>
    <mergeCell ref="I28:M29"/>
    <mergeCell ref="N28:R29"/>
    <mergeCell ref="S28:W29"/>
    <mergeCell ref="D65:H66"/>
    <mergeCell ref="I65:M66"/>
    <mergeCell ref="N65:R66"/>
    <mergeCell ref="S65:W66"/>
    <mergeCell ref="X65:AB66"/>
    <mergeCell ref="X28:AB29"/>
    <mergeCell ref="X63:AB64"/>
    <mergeCell ref="X59:AB60"/>
    <mergeCell ref="X57:AB58"/>
    <mergeCell ref="X44:AB45"/>
    <mergeCell ref="I44:M45"/>
    <mergeCell ref="D46:H47"/>
    <mergeCell ref="I46:M47"/>
    <mergeCell ref="N46:R47"/>
    <mergeCell ref="S46:W47"/>
    <mergeCell ref="X46:AB47"/>
    <mergeCell ref="D48:H49"/>
    <mergeCell ref="I48:M49"/>
    <mergeCell ref="N48:R49"/>
    <mergeCell ref="S48:W49"/>
    <mergeCell ref="X48:AB49"/>
    <mergeCell ref="D52:H53"/>
    <mergeCell ref="N52:R53"/>
    <mergeCell ref="S52:W53"/>
    <mergeCell ref="D63:H64"/>
    <mergeCell ref="I63:M64"/>
    <mergeCell ref="N63:R64"/>
    <mergeCell ref="S63:W64"/>
    <mergeCell ref="D59:H60"/>
    <mergeCell ref="I59:M60"/>
    <mergeCell ref="N59:R60"/>
    <mergeCell ref="S59:W60"/>
    <mergeCell ref="D61:H62"/>
    <mergeCell ref="I61:M62"/>
    <mergeCell ref="N61:R62"/>
    <mergeCell ref="S61:W62"/>
  </mergeCells>
  <phoneticPr fontId="13"/>
  <conditionalFormatting sqref="A7:B7 AB27:XFD27 AB9:XFD10 D7:XFD7 A8:XFD8 A9:X10 A13:M16 A11:D11 N11 S11 I11 A17:D17 I27:X27 X54:XFD56 N13:R14 D19:M20 A12:C12 A18:C20 I17:XFD18 AC30:XFD37 A30:C35 D30:H33 A36:H37 A54:C56 AC46:XFD53 A46:C51 D46:H49 A52:H53 AC59:XFD66 A59:C64 D59:H62 A65:H66 A27:C27 X38:XFD38 A38:C43 P39 D39 A67:XFD1048576 X40:XFD43 AD39:XFD39 AC11:XFD16 AC19:XFD20">
    <cfRule type="expression" priority="46" stopIfTrue="1">
      <formula>CELL("protect", A7)=1</formula>
    </cfRule>
  </conditionalFormatting>
  <conditionalFormatting sqref="Y27:AA27">
    <cfRule type="expression" priority="45" stopIfTrue="1">
      <formula>CELL("protect", Y27)=1</formula>
    </cfRule>
  </conditionalFormatting>
  <conditionalFormatting sqref="D34">
    <cfRule type="expression" priority="44" stopIfTrue="1">
      <formula>CELL("protect", D34)=1</formula>
    </cfRule>
  </conditionalFormatting>
  <conditionalFormatting sqref="D27">
    <cfRule type="expression" priority="43" stopIfTrue="1">
      <formula>CELL("protect", D27)=1</formula>
    </cfRule>
  </conditionalFormatting>
  <conditionalFormatting sqref="I43:W43">
    <cfRule type="expression" priority="42" stopIfTrue="1">
      <formula>CELL("protect", I43)=1</formula>
    </cfRule>
  </conditionalFormatting>
  <conditionalFormatting sqref="D50">
    <cfRule type="expression" priority="41" stopIfTrue="1">
      <formula>CELL("protect", D50)=1</formula>
    </cfRule>
  </conditionalFormatting>
  <conditionalFormatting sqref="D43">
    <cfRule type="expression" priority="40" stopIfTrue="1">
      <formula>CELL("protect", D43)=1</formula>
    </cfRule>
  </conditionalFormatting>
  <conditionalFormatting sqref="I56:W56">
    <cfRule type="expression" priority="39" stopIfTrue="1">
      <formula>CELL("protect", I56)=1</formula>
    </cfRule>
  </conditionalFormatting>
  <conditionalFormatting sqref="D63">
    <cfRule type="expression" priority="38" stopIfTrue="1">
      <formula>CELL("protect", D63)=1</formula>
    </cfRule>
  </conditionalFormatting>
  <conditionalFormatting sqref="D56">
    <cfRule type="expression" priority="37" stopIfTrue="1">
      <formula>CELL("protect", D56)=1</formula>
    </cfRule>
  </conditionalFormatting>
  <conditionalFormatting sqref="I30:W35">
    <cfRule type="expression" priority="36" stopIfTrue="1">
      <formula>CELL("protect", I30)=1</formula>
    </cfRule>
  </conditionalFormatting>
  <conditionalFormatting sqref="I46:W51">
    <cfRule type="expression" priority="35" stopIfTrue="1">
      <formula>CELL("protect", I46)=1</formula>
    </cfRule>
  </conditionalFormatting>
  <conditionalFormatting sqref="I59:W64">
    <cfRule type="expression" priority="34" stopIfTrue="1">
      <formula>CELL("protect", I59)=1</formula>
    </cfRule>
  </conditionalFormatting>
  <conditionalFormatting sqref="I36:W37">
    <cfRule type="expression" priority="33" stopIfTrue="1">
      <formula>CELL("protect", I36)=1</formula>
    </cfRule>
  </conditionalFormatting>
  <conditionalFormatting sqref="I52:W53">
    <cfRule type="expression" priority="32" stopIfTrue="1">
      <formula>CELL("protect", I52)=1</formula>
    </cfRule>
  </conditionalFormatting>
  <conditionalFormatting sqref="I65:W66">
    <cfRule type="expression" priority="31" stopIfTrue="1">
      <formula>CELL("protect", I65)=1</formula>
    </cfRule>
  </conditionalFormatting>
  <conditionalFormatting sqref="X11">
    <cfRule type="expression" priority="28" stopIfTrue="1">
      <formula>CELL("protect", X11)=1</formula>
    </cfRule>
  </conditionalFormatting>
  <conditionalFormatting sqref="X30:AB35">
    <cfRule type="expression" priority="27" stopIfTrue="1">
      <formula>CELL("protect", X30)=1</formula>
    </cfRule>
  </conditionalFormatting>
  <conditionalFormatting sqref="X36:AB37">
    <cfRule type="expression" priority="26" stopIfTrue="1">
      <formula>CELL("protect", X36)=1</formula>
    </cfRule>
  </conditionalFormatting>
  <conditionalFormatting sqref="X46:AB51">
    <cfRule type="expression" priority="25" stopIfTrue="1">
      <formula>CELL("protect", X46)=1</formula>
    </cfRule>
  </conditionalFormatting>
  <conditionalFormatting sqref="X52:AB53">
    <cfRule type="expression" priority="23" stopIfTrue="1">
      <formula>CELL("protect", X52)=1</formula>
    </cfRule>
  </conditionalFormatting>
  <conditionalFormatting sqref="X59:AB64">
    <cfRule type="expression" priority="24" stopIfTrue="1">
      <formula>CELL("protect", X59)=1</formula>
    </cfRule>
  </conditionalFormatting>
  <conditionalFormatting sqref="X65:AB66">
    <cfRule type="expression" priority="22" stopIfTrue="1">
      <formula>CELL("protect", X65)=1</formula>
    </cfRule>
  </conditionalFormatting>
  <conditionalFormatting sqref="S13:W14">
    <cfRule type="expression" priority="20" stopIfTrue="1">
      <formula>CELL("protect", S13)=1</formula>
    </cfRule>
  </conditionalFormatting>
  <conditionalFormatting sqref="N15:R16">
    <cfRule type="expression" priority="19" stopIfTrue="1">
      <formula>CELL("protect", N15)=1</formula>
    </cfRule>
  </conditionalFormatting>
  <conditionalFormatting sqref="S15:W16">
    <cfRule type="expression" priority="18" stopIfTrue="1">
      <formula>CELL("protect", S15)=1</formula>
    </cfRule>
  </conditionalFormatting>
  <conditionalFormatting sqref="N19:R20">
    <cfRule type="expression" priority="17" stopIfTrue="1">
      <formula>CELL("protect", N19)=1</formula>
    </cfRule>
  </conditionalFormatting>
  <conditionalFormatting sqref="S19:W20">
    <cfRule type="expression" priority="16" stopIfTrue="1">
      <formula>CELL("protect", S19)=1</formula>
    </cfRule>
  </conditionalFormatting>
  <conditionalFormatting sqref="A28:D28 A29:C29 N28 S28 I28 AC28:XFD29">
    <cfRule type="expression" priority="15" stopIfTrue="1">
      <formula>CELL("protect", A28)=1</formula>
    </cfRule>
  </conditionalFormatting>
  <conditionalFormatting sqref="X28">
    <cfRule type="expression" priority="14" stopIfTrue="1">
      <formula>CELL("protect", X28)=1</formula>
    </cfRule>
  </conditionalFormatting>
  <conditionalFormatting sqref="A44:D44 A45:C45 N44 S44 I44 AC44:XFD45">
    <cfRule type="expression" priority="13" stopIfTrue="1">
      <formula>CELL("protect", A44)=1</formula>
    </cfRule>
  </conditionalFormatting>
  <conditionalFormatting sqref="X44">
    <cfRule type="expression" priority="12" stopIfTrue="1">
      <formula>CELL("protect", X44)=1</formula>
    </cfRule>
  </conditionalFormatting>
  <conditionalFormatting sqref="A57:D57 A58:C58 N57 S57 I57 AC57:XFD58">
    <cfRule type="expression" priority="11" stopIfTrue="1">
      <formula>CELL("protect", A57)=1</formula>
    </cfRule>
  </conditionalFormatting>
  <conditionalFormatting sqref="X57">
    <cfRule type="expression" priority="10" stopIfTrue="1">
      <formula>CELL("protect", X57)=1</formula>
    </cfRule>
  </conditionalFormatting>
  <conditionalFormatting sqref="X25:XFD26 A25:C26">
    <cfRule type="expression" priority="9" stopIfTrue="1">
      <formula>CELL("protect", A25)=1</formula>
    </cfRule>
  </conditionalFormatting>
  <conditionalFormatting sqref="X21:XFD21 A21:C21 P23 D23 A23:C24 X24:XFD24 AE23:XFD23">
    <cfRule type="expression" priority="8" stopIfTrue="1">
      <formula>CELL("protect", A21)=1</formula>
    </cfRule>
  </conditionalFormatting>
  <conditionalFormatting sqref="P22 A22:D22 AE22:XFD22">
    <cfRule type="expression" priority="7" stopIfTrue="1">
      <formula>CELL("protect", A22)=1</formula>
    </cfRule>
  </conditionalFormatting>
  <conditionalFormatting sqref="P22:R22">
    <cfRule type="containsBlanks" dxfId="15" priority="6">
      <formula>LEN(TRIM(P22))=0</formula>
    </cfRule>
  </conditionalFormatting>
  <conditionalFormatting sqref="D40">
    <cfRule type="expression" dxfId="14" priority="4">
      <formula>$S$39="※"</formula>
    </cfRule>
  </conditionalFormatting>
  <conditionalFormatting sqref="D24">
    <cfRule type="expression" dxfId="13" priority="3">
      <formula>$S$22="※"</formula>
    </cfRule>
  </conditionalFormatting>
  <conditionalFormatting sqref="X13:AB16">
    <cfRule type="expression" priority="2" stopIfTrue="1">
      <formula>CELL("protect", X13)=1</formula>
    </cfRule>
  </conditionalFormatting>
  <conditionalFormatting sqref="X19:AB20">
    <cfRule type="expression" priority="1" stopIfTrue="1">
      <formula>CELL("protect", X19)=1</formula>
    </cfRule>
  </conditionalFormatting>
  <pageMargins left="0.82677165354330706" right="0.23622047244094488" top="0.39370078740157483" bottom="0.39370078740157483" header="0.39370078740157483" footer="0.31496062992125984"/>
  <pageSetup paperSize="9" scale="70" fitToHeight="0" orientation="portrait" cellComments="asDisplayed" r:id="rId1"/>
  <headerFooter alignWithMargins="0"/>
  <ignoredErrors>
    <ignoredError sqref="I14:M14 I47:W51 J13:M13 I16:M16 J15:M15 I46:W46 I53:W53 I52:R52 T52:W52" unlocked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63"/>
  <sheetViews>
    <sheetView showGridLines="0" view="pageBreakPreview" zoomScaleNormal="85" zoomScaleSheetLayoutView="100" workbookViewId="0">
      <pane ySplit="12" topLeftCell="A13" activePane="bottomLeft" state="frozen"/>
      <selection pane="bottomLeft" activeCell="B1" sqref="B1"/>
    </sheetView>
  </sheetViews>
  <sheetFormatPr defaultRowHeight="18.75" customHeight="1"/>
  <cols>
    <col min="1" max="1" width="4.625" style="37" customWidth="1"/>
    <col min="2" max="2" width="11.25" style="167" customWidth="1"/>
    <col min="3" max="3" width="37.5" style="37" customWidth="1"/>
    <col min="4" max="4" width="15" style="37" customWidth="1"/>
    <col min="5" max="5" width="4.375" style="49" customWidth="1"/>
    <col min="6" max="6" width="9.375" style="168" customWidth="1"/>
    <col min="7" max="7" width="5" style="168" customWidth="1"/>
    <col min="8" max="8" width="13" style="169" customWidth="1"/>
    <col min="9" max="9" width="5" style="168" customWidth="1"/>
    <col min="10" max="10" width="13" style="169" customWidth="1"/>
    <col min="11" max="11" width="5" style="170" customWidth="1"/>
    <col min="12" max="12" width="13" style="171" customWidth="1"/>
    <col min="13" max="13" width="15.625" style="181" customWidth="1"/>
    <col min="14" max="14" width="4.25" style="49" customWidth="1"/>
    <col min="15" max="25" width="9" style="37"/>
    <col min="26" max="27" width="9" style="37" customWidth="1"/>
    <col min="28" max="16384" width="9" style="37"/>
  </cols>
  <sheetData>
    <row r="1" spans="1:14" ht="22.5" customHeight="1">
      <c r="B1" s="925" t="s">
        <v>1882</v>
      </c>
    </row>
    <row r="2" spans="1:14" ht="15" customHeight="1">
      <c r="B2" s="925" t="s">
        <v>1787</v>
      </c>
    </row>
    <row r="3" spans="1:14" ht="15" customHeight="1">
      <c r="B3" s="925" t="s">
        <v>1788</v>
      </c>
    </row>
    <row r="4" spans="1:14" ht="15" customHeight="1">
      <c r="B4" s="925" t="s">
        <v>1789</v>
      </c>
    </row>
    <row r="5" spans="1:14" ht="7.5" customHeight="1">
      <c r="B5" s="925"/>
    </row>
    <row r="6" spans="1:14" ht="15" customHeight="1">
      <c r="B6" s="925" t="s">
        <v>1790</v>
      </c>
    </row>
    <row r="7" spans="1:14" ht="15" customHeight="1">
      <c r="B7" s="925" t="s">
        <v>1791</v>
      </c>
    </row>
    <row r="8" spans="1:14" ht="15" customHeight="1"/>
    <row r="9" spans="1:14" ht="22.5" customHeight="1" thickBot="1">
      <c r="B9" s="2507" t="s">
        <v>541</v>
      </c>
      <c r="C9" s="2507"/>
      <c r="D9" s="43"/>
      <c r="E9" s="44"/>
      <c r="F9" s="45"/>
      <c r="G9" s="45"/>
      <c r="H9" s="46"/>
      <c r="I9" s="45"/>
      <c r="J9" s="46"/>
      <c r="K9" s="47"/>
      <c r="L9" s="48"/>
      <c r="M9" s="182"/>
    </row>
    <row r="10" spans="1:14" ht="18.75" customHeight="1">
      <c r="A10" s="50"/>
      <c r="B10" s="2508" t="s">
        <v>32</v>
      </c>
      <c r="C10" s="51" t="s">
        <v>60</v>
      </c>
      <c r="D10" s="52"/>
      <c r="E10" s="2511" t="s">
        <v>28</v>
      </c>
      <c r="F10" s="2514" t="s">
        <v>25</v>
      </c>
      <c r="G10" s="2515"/>
      <c r="H10" s="2515"/>
      <c r="I10" s="2515"/>
      <c r="J10" s="2515"/>
      <c r="K10" s="2515"/>
      <c r="L10" s="2516"/>
      <c r="M10" s="183" t="s">
        <v>0</v>
      </c>
      <c r="N10" s="53"/>
    </row>
    <row r="11" spans="1:14" ht="18.75" customHeight="1">
      <c r="A11" s="50"/>
      <c r="B11" s="2509"/>
      <c r="C11" s="42" t="s">
        <v>24</v>
      </c>
      <c r="D11" s="54" t="s">
        <v>34</v>
      </c>
      <c r="E11" s="2512"/>
      <c r="F11" s="2517" t="s">
        <v>26</v>
      </c>
      <c r="G11" s="2519" t="s">
        <v>35</v>
      </c>
      <c r="H11" s="2519"/>
      <c r="I11" s="2520" t="s">
        <v>36</v>
      </c>
      <c r="J11" s="2520"/>
      <c r="K11" s="2521" t="s">
        <v>37</v>
      </c>
      <c r="L11" s="2522"/>
      <c r="M11" s="184"/>
      <c r="N11" s="53"/>
    </row>
    <row r="12" spans="1:14" ht="18.75" customHeight="1" thickBot="1">
      <c r="A12" s="50"/>
      <c r="B12" s="2510"/>
      <c r="C12" s="55"/>
      <c r="D12" s="56"/>
      <c r="E12" s="2513"/>
      <c r="F12" s="2518"/>
      <c r="G12" s="57" t="s">
        <v>27</v>
      </c>
      <c r="H12" s="57" t="s">
        <v>21</v>
      </c>
      <c r="I12" s="58" t="s">
        <v>27</v>
      </c>
      <c r="J12" s="58" t="s">
        <v>21</v>
      </c>
      <c r="K12" s="59" t="s">
        <v>27</v>
      </c>
      <c r="L12" s="60" t="s">
        <v>21</v>
      </c>
      <c r="M12" s="185"/>
      <c r="N12" s="61"/>
    </row>
    <row r="13" spans="1:14" ht="18.75" customHeight="1" thickBot="1">
      <c r="A13" s="50"/>
      <c r="B13" s="62" t="s">
        <v>39</v>
      </c>
      <c r="C13" s="63"/>
      <c r="D13" s="64"/>
      <c r="E13" s="65"/>
      <c r="F13" s="66"/>
      <c r="G13" s="67"/>
      <c r="H13" s="67"/>
      <c r="I13" s="68"/>
      <c r="J13" s="68"/>
      <c r="K13" s="69"/>
      <c r="L13" s="70"/>
      <c r="M13" s="186"/>
      <c r="N13" s="61"/>
    </row>
    <row r="14" spans="1:14" ht="30" customHeight="1" thickTop="1">
      <c r="A14" s="50"/>
      <c r="B14" s="71"/>
      <c r="C14" s="72" t="s">
        <v>114</v>
      </c>
      <c r="D14" s="73" t="s">
        <v>20</v>
      </c>
      <c r="E14" s="219" t="s">
        <v>29</v>
      </c>
      <c r="F14" s="213"/>
      <c r="G14" s="76"/>
      <c r="H14" s="76">
        <f>H68</f>
        <v>0</v>
      </c>
      <c r="I14" s="77"/>
      <c r="J14" s="77">
        <f>J68</f>
        <v>0</v>
      </c>
      <c r="K14" s="93"/>
      <c r="L14" s="79">
        <f>L68</f>
        <v>0</v>
      </c>
      <c r="M14" s="210"/>
      <c r="N14" s="61"/>
    </row>
    <row r="15" spans="1:14" ht="18.75" customHeight="1" thickBot="1">
      <c r="A15" s="50"/>
      <c r="B15" s="80"/>
      <c r="C15" s="81"/>
      <c r="D15" s="82"/>
      <c r="E15" s="83"/>
      <c r="F15" s="84"/>
      <c r="G15" s="85"/>
      <c r="H15" s="86"/>
      <c r="I15" s="87"/>
      <c r="J15" s="88"/>
      <c r="L15" s="90"/>
      <c r="M15" s="188"/>
      <c r="N15" s="61"/>
    </row>
    <row r="16" spans="1:14" ht="18.75" customHeight="1" thickTop="1">
      <c r="A16" s="50"/>
      <c r="B16" s="71" t="s">
        <v>1052</v>
      </c>
      <c r="C16" s="72" t="s">
        <v>40</v>
      </c>
      <c r="D16" s="73"/>
      <c r="E16" s="74"/>
      <c r="F16" s="75"/>
      <c r="G16" s="91"/>
      <c r="H16" s="91"/>
      <c r="I16" s="92"/>
      <c r="J16" s="92"/>
      <c r="K16" s="93"/>
      <c r="L16" s="94"/>
      <c r="M16" s="187"/>
      <c r="N16" s="61"/>
    </row>
    <row r="17" spans="1:28" ht="18.75" customHeight="1">
      <c r="A17" s="50"/>
      <c r="B17" s="203" t="s">
        <v>1052</v>
      </c>
      <c r="C17" s="199" t="s">
        <v>115</v>
      </c>
      <c r="D17" s="209"/>
      <c r="E17" s="211" t="s">
        <v>29</v>
      </c>
      <c r="F17" s="200"/>
      <c r="G17" s="214"/>
      <c r="H17" s="97">
        <f>H112</f>
        <v>0</v>
      </c>
      <c r="I17" s="215"/>
      <c r="J17" s="98">
        <f>J112</f>
        <v>0</v>
      </c>
      <c r="K17" s="216"/>
      <c r="L17" s="100">
        <f>L112</f>
        <v>0</v>
      </c>
      <c r="M17" s="201"/>
      <c r="N17" s="101"/>
    </row>
    <row r="18" spans="1:28" ht="18.75" customHeight="1">
      <c r="A18" s="50"/>
      <c r="B18" s="203" t="s">
        <v>1052</v>
      </c>
      <c r="C18" s="199" t="s">
        <v>59</v>
      </c>
      <c r="D18" s="209"/>
      <c r="E18" s="211" t="s">
        <v>29</v>
      </c>
      <c r="F18" s="200"/>
      <c r="G18" s="214"/>
      <c r="H18" s="97">
        <f>H156</f>
        <v>0</v>
      </c>
      <c r="I18" s="215"/>
      <c r="J18" s="98">
        <f>J156</f>
        <v>0</v>
      </c>
      <c r="K18" s="216"/>
      <c r="L18" s="100">
        <f>L156</f>
        <v>0</v>
      </c>
      <c r="M18" s="243"/>
      <c r="N18" s="244"/>
      <c r="O18" s="245"/>
      <c r="P18" s="245"/>
      <c r="Q18" s="245"/>
      <c r="R18" s="245"/>
      <c r="S18" s="245"/>
      <c r="T18" s="245"/>
      <c r="U18" s="245"/>
      <c r="V18" s="245"/>
      <c r="W18" s="245"/>
      <c r="X18" s="245"/>
      <c r="Y18" s="245"/>
      <c r="Z18" s="245"/>
      <c r="AA18" s="245"/>
      <c r="AB18" s="245"/>
    </row>
    <row r="19" spans="1:28" ht="18.75" customHeight="1">
      <c r="A19" s="50"/>
      <c r="B19" s="203" t="s">
        <v>1052</v>
      </c>
      <c r="C19" s="199" t="s">
        <v>53</v>
      </c>
      <c r="D19" s="209"/>
      <c r="E19" s="211" t="s">
        <v>29</v>
      </c>
      <c r="F19" s="200"/>
      <c r="G19" s="214"/>
      <c r="H19" s="97">
        <f>H190</f>
        <v>0</v>
      </c>
      <c r="I19" s="215"/>
      <c r="J19" s="98">
        <f>J190</f>
        <v>0</v>
      </c>
      <c r="K19" s="216"/>
      <c r="L19" s="100">
        <f>L190</f>
        <v>0</v>
      </c>
      <c r="M19" s="243"/>
      <c r="N19" s="244"/>
      <c r="O19" s="245"/>
      <c r="P19" s="245"/>
      <c r="Q19" s="245"/>
      <c r="R19" s="245"/>
      <c r="S19" s="245"/>
      <c r="T19" s="245"/>
      <c r="U19" s="245"/>
      <c r="V19" s="245"/>
      <c r="W19" s="245"/>
      <c r="X19" s="245"/>
      <c r="Y19" s="245"/>
      <c r="Z19" s="245"/>
      <c r="AA19" s="245"/>
      <c r="AB19" s="245"/>
    </row>
    <row r="20" spans="1:28" ht="18.75" customHeight="1">
      <c r="A20" s="50"/>
      <c r="B20" s="203" t="s">
        <v>1052</v>
      </c>
      <c r="C20" s="199" t="s">
        <v>54</v>
      </c>
      <c r="D20" s="209"/>
      <c r="E20" s="211" t="s">
        <v>29</v>
      </c>
      <c r="F20" s="200"/>
      <c r="G20" s="214"/>
      <c r="H20" s="97">
        <f>H204</f>
        <v>0</v>
      </c>
      <c r="I20" s="215"/>
      <c r="J20" s="98">
        <f>J204</f>
        <v>0</v>
      </c>
      <c r="K20" s="216"/>
      <c r="L20" s="100">
        <f>L204</f>
        <v>0</v>
      </c>
      <c r="M20" s="201"/>
      <c r="N20" s="101"/>
    </row>
    <row r="21" spans="1:28" ht="18.75" customHeight="1">
      <c r="A21" s="50"/>
      <c r="B21" s="203" t="s">
        <v>1052</v>
      </c>
      <c r="C21" s="199" t="s">
        <v>55</v>
      </c>
      <c r="D21" s="209"/>
      <c r="E21" s="211" t="s">
        <v>29</v>
      </c>
      <c r="F21" s="200"/>
      <c r="G21" s="214"/>
      <c r="H21" s="97">
        <f>H218</f>
        <v>0</v>
      </c>
      <c r="I21" s="215"/>
      <c r="J21" s="98">
        <f>J218</f>
        <v>0</v>
      </c>
      <c r="K21" s="216"/>
      <c r="L21" s="100">
        <f>L218</f>
        <v>0</v>
      </c>
      <c r="M21" s="201"/>
      <c r="N21" s="101"/>
    </row>
    <row r="22" spans="1:28" ht="18.75" customHeight="1">
      <c r="A22" s="50"/>
      <c r="B22" s="203" t="s">
        <v>1052</v>
      </c>
      <c r="C22" s="199" t="s">
        <v>56</v>
      </c>
      <c r="D22" s="209"/>
      <c r="E22" s="211" t="s">
        <v>29</v>
      </c>
      <c r="F22" s="200"/>
      <c r="G22" s="214"/>
      <c r="H22" s="97">
        <f>H232</f>
        <v>0</v>
      </c>
      <c r="I22" s="215"/>
      <c r="J22" s="98">
        <f>J232</f>
        <v>0</v>
      </c>
      <c r="K22" s="216"/>
      <c r="L22" s="100">
        <f>L232</f>
        <v>0</v>
      </c>
      <c r="M22" s="201"/>
      <c r="N22" s="101"/>
    </row>
    <row r="23" spans="1:28" ht="18.75" customHeight="1">
      <c r="A23" s="50"/>
      <c r="B23" s="203" t="s">
        <v>1052</v>
      </c>
      <c r="C23" s="199" t="s">
        <v>57</v>
      </c>
      <c r="D23" s="209"/>
      <c r="E23" s="211" t="s">
        <v>29</v>
      </c>
      <c r="F23" s="200"/>
      <c r="G23" s="214"/>
      <c r="H23" s="97">
        <f>H246</f>
        <v>0</v>
      </c>
      <c r="I23" s="215"/>
      <c r="J23" s="98">
        <f>J246</f>
        <v>0</v>
      </c>
      <c r="K23" s="216"/>
      <c r="L23" s="100">
        <f>L246</f>
        <v>0</v>
      </c>
      <c r="M23" s="201"/>
      <c r="N23" s="101"/>
    </row>
    <row r="24" spans="1:28" ht="18.75" customHeight="1">
      <c r="A24" s="50"/>
      <c r="B24" s="203" t="s">
        <v>1052</v>
      </c>
      <c r="C24" s="199" t="s">
        <v>58</v>
      </c>
      <c r="D24" s="209"/>
      <c r="E24" s="211" t="s">
        <v>29</v>
      </c>
      <c r="F24" s="200"/>
      <c r="G24" s="214"/>
      <c r="H24" s="97">
        <f>H260</f>
        <v>0</v>
      </c>
      <c r="I24" s="215"/>
      <c r="J24" s="98">
        <f>J260</f>
        <v>0</v>
      </c>
      <c r="K24" s="216"/>
      <c r="L24" s="100">
        <f>L260</f>
        <v>0</v>
      </c>
      <c r="M24" s="201"/>
      <c r="N24" s="101"/>
    </row>
    <row r="25" spans="1:28" ht="18.75" customHeight="1">
      <c r="A25" s="50"/>
      <c r="B25" s="203" t="s">
        <v>1052</v>
      </c>
      <c r="C25" s="199"/>
      <c r="D25" s="209"/>
      <c r="E25" s="211"/>
      <c r="F25" s="200"/>
      <c r="G25" s="214"/>
      <c r="H25" s="97" t="s">
        <v>1048</v>
      </c>
      <c r="I25" s="215"/>
      <c r="J25" s="98" t="s">
        <v>127</v>
      </c>
      <c r="K25" s="216"/>
      <c r="L25" s="100" t="s">
        <v>128</v>
      </c>
      <c r="M25" s="201"/>
      <c r="N25" s="101"/>
    </row>
    <row r="26" spans="1:28" ht="18.75" customHeight="1">
      <c r="A26" s="50"/>
      <c r="B26" s="203" t="s">
        <v>1052</v>
      </c>
      <c r="C26" s="199"/>
      <c r="D26" s="209"/>
      <c r="E26" s="211"/>
      <c r="F26" s="200"/>
      <c r="G26" s="214"/>
      <c r="H26" s="97" t="s">
        <v>1048</v>
      </c>
      <c r="I26" s="215"/>
      <c r="J26" s="98" t="s">
        <v>127</v>
      </c>
      <c r="K26" s="216"/>
      <c r="L26" s="100" t="s">
        <v>128</v>
      </c>
      <c r="M26" s="201"/>
      <c r="N26" s="101"/>
    </row>
    <row r="27" spans="1:28" ht="18.75" customHeight="1">
      <c r="A27" s="50"/>
      <c r="B27" s="221" t="s">
        <v>1052</v>
      </c>
      <c r="C27" s="102" t="s">
        <v>41</v>
      </c>
      <c r="D27" s="103" t="s">
        <v>42</v>
      </c>
      <c r="E27" s="95"/>
      <c r="F27" s="96"/>
      <c r="G27" s="104"/>
      <c r="H27" s="104">
        <f>SUM(H17:H26)</f>
        <v>0</v>
      </c>
      <c r="I27" s="105"/>
      <c r="J27" s="105">
        <f>SUM(J17:J26)</f>
        <v>0</v>
      </c>
      <c r="K27" s="106"/>
      <c r="L27" s="107">
        <f>SUM(L17:L26)</f>
        <v>0</v>
      </c>
      <c r="M27" s="189"/>
      <c r="N27" s="108"/>
    </row>
    <row r="28" spans="1:28" ht="18.75" customHeight="1" thickBot="1">
      <c r="A28" s="50"/>
      <c r="B28" s="80" t="s">
        <v>1052</v>
      </c>
      <c r="C28" s="109"/>
      <c r="D28" s="110"/>
      <c r="E28" s="83"/>
      <c r="F28" s="84"/>
      <c r="G28" s="85"/>
      <c r="H28" s="85"/>
      <c r="I28" s="87"/>
      <c r="J28" s="87"/>
      <c r="K28" s="89"/>
      <c r="L28" s="111"/>
      <c r="M28" s="188"/>
      <c r="N28" s="108"/>
    </row>
    <row r="29" spans="1:28" ht="30" customHeight="1" thickTop="1">
      <c r="A29" s="50"/>
      <c r="B29" s="71" t="s">
        <v>1052</v>
      </c>
      <c r="C29" s="112" t="s">
        <v>41</v>
      </c>
      <c r="D29" s="73" t="s">
        <v>20</v>
      </c>
      <c r="E29" s="113"/>
      <c r="F29" s="114"/>
      <c r="G29" s="76"/>
      <c r="H29" s="76">
        <f>SUM(H27:H28)</f>
        <v>0</v>
      </c>
      <c r="I29" s="77"/>
      <c r="J29" s="77">
        <f>SUM(J27:J28)</f>
        <v>0</v>
      </c>
      <c r="K29" s="78"/>
      <c r="L29" s="79">
        <f>SUM(L27:L28)</f>
        <v>0</v>
      </c>
      <c r="M29" s="187"/>
      <c r="N29" s="108"/>
    </row>
    <row r="30" spans="1:28" ht="18.75" customHeight="1" thickBot="1">
      <c r="A30" s="50"/>
      <c r="B30" s="80" t="s">
        <v>1052</v>
      </c>
      <c r="C30" s="81"/>
      <c r="D30" s="82"/>
      <c r="E30" s="115"/>
      <c r="F30" s="116"/>
      <c r="G30" s="86"/>
      <c r="H30" s="86"/>
      <c r="I30" s="88"/>
      <c r="J30" s="88"/>
      <c r="K30" s="117"/>
      <c r="L30" s="90"/>
      <c r="M30" s="188"/>
      <c r="N30" s="108"/>
      <c r="S30" s="217"/>
    </row>
    <row r="31" spans="1:28" ht="18.75" customHeight="1" thickTop="1">
      <c r="A31" s="50"/>
      <c r="B31" s="71" t="s">
        <v>1052</v>
      </c>
      <c r="C31" s="72" t="s">
        <v>43</v>
      </c>
      <c r="D31" s="73"/>
      <c r="E31" s="74"/>
      <c r="F31" s="114"/>
      <c r="G31" s="76"/>
      <c r="H31" s="76"/>
      <c r="I31" s="77"/>
      <c r="J31" s="77"/>
      <c r="K31" s="78"/>
      <c r="L31" s="79"/>
      <c r="M31" s="187"/>
      <c r="N31" s="108"/>
    </row>
    <row r="32" spans="1:28" ht="18.75" customHeight="1">
      <c r="A32" s="50"/>
      <c r="B32" s="203" t="s">
        <v>1052</v>
      </c>
      <c r="C32" s="199" t="s">
        <v>116</v>
      </c>
      <c r="D32" s="209"/>
      <c r="E32" s="211" t="s">
        <v>29</v>
      </c>
      <c r="F32" s="202"/>
      <c r="G32" s="214"/>
      <c r="H32" s="97">
        <f>H113</f>
        <v>0</v>
      </c>
      <c r="I32" s="215"/>
      <c r="J32" s="98">
        <f>J113</f>
        <v>0</v>
      </c>
      <c r="K32" s="216"/>
      <c r="L32" s="100">
        <f>L113</f>
        <v>0</v>
      </c>
      <c r="M32" s="201"/>
      <c r="N32" s="108"/>
    </row>
    <row r="33" spans="1:18" ht="18.75" customHeight="1">
      <c r="A33" s="50"/>
      <c r="B33" s="203" t="s">
        <v>1052</v>
      </c>
      <c r="C33" s="199" t="s">
        <v>59</v>
      </c>
      <c r="D33" s="209"/>
      <c r="E33" s="211" t="s">
        <v>29</v>
      </c>
      <c r="F33" s="202"/>
      <c r="G33" s="214"/>
      <c r="H33" s="97">
        <f>H157</f>
        <v>0</v>
      </c>
      <c r="I33" s="215"/>
      <c r="J33" s="98">
        <f>J157</f>
        <v>0</v>
      </c>
      <c r="K33" s="216"/>
      <c r="L33" s="100">
        <f>L157</f>
        <v>0</v>
      </c>
      <c r="M33" s="201"/>
      <c r="N33" s="108"/>
    </row>
    <row r="34" spans="1:18" ht="18.75" customHeight="1">
      <c r="A34" s="50"/>
      <c r="B34" s="203" t="s">
        <v>1052</v>
      </c>
      <c r="C34" s="199" t="s">
        <v>117</v>
      </c>
      <c r="D34" s="209"/>
      <c r="E34" s="211" t="s">
        <v>29</v>
      </c>
      <c r="F34" s="202"/>
      <c r="G34" s="214"/>
      <c r="H34" s="97">
        <f>H191</f>
        <v>0</v>
      </c>
      <c r="I34" s="215"/>
      <c r="J34" s="98">
        <f>J191</f>
        <v>0</v>
      </c>
      <c r="K34" s="216"/>
      <c r="L34" s="100">
        <f>L191</f>
        <v>0</v>
      </c>
      <c r="M34" s="201"/>
      <c r="N34" s="108"/>
    </row>
    <row r="35" spans="1:18" ht="18.75" customHeight="1">
      <c r="A35" s="50"/>
      <c r="B35" s="203" t="s">
        <v>1052</v>
      </c>
      <c r="C35" s="199" t="s">
        <v>54</v>
      </c>
      <c r="D35" s="209"/>
      <c r="E35" s="211" t="s">
        <v>29</v>
      </c>
      <c r="F35" s="202"/>
      <c r="G35" s="214"/>
      <c r="H35" s="97">
        <f>H205</f>
        <v>0</v>
      </c>
      <c r="I35" s="215"/>
      <c r="J35" s="98">
        <f>J205</f>
        <v>0</v>
      </c>
      <c r="K35" s="216"/>
      <c r="L35" s="100">
        <f>L205</f>
        <v>0</v>
      </c>
      <c r="M35" s="201"/>
      <c r="N35" s="108"/>
    </row>
    <row r="36" spans="1:18" ht="18.75" customHeight="1">
      <c r="A36" s="50"/>
      <c r="B36" s="203" t="s">
        <v>1052</v>
      </c>
      <c r="C36" s="199" t="s">
        <v>55</v>
      </c>
      <c r="D36" s="209"/>
      <c r="E36" s="211" t="s">
        <v>29</v>
      </c>
      <c r="F36" s="202"/>
      <c r="G36" s="214"/>
      <c r="H36" s="97">
        <f>H219</f>
        <v>0</v>
      </c>
      <c r="I36" s="215"/>
      <c r="J36" s="98">
        <f>J219</f>
        <v>0</v>
      </c>
      <c r="K36" s="216"/>
      <c r="L36" s="100">
        <f>L219</f>
        <v>0</v>
      </c>
      <c r="M36" s="201"/>
      <c r="N36" s="108"/>
    </row>
    <row r="37" spans="1:18" ht="18.75" customHeight="1">
      <c r="A37" s="50"/>
      <c r="B37" s="203" t="s">
        <v>1052</v>
      </c>
      <c r="C37" s="199" t="s">
        <v>56</v>
      </c>
      <c r="D37" s="209"/>
      <c r="E37" s="211" t="s">
        <v>29</v>
      </c>
      <c r="F37" s="202"/>
      <c r="G37" s="214"/>
      <c r="H37" s="97">
        <f>H233</f>
        <v>0</v>
      </c>
      <c r="I37" s="215"/>
      <c r="J37" s="98">
        <f>J233</f>
        <v>0</v>
      </c>
      <c r="K37" s="216"/>
      <c r="L37" s="100">
        <f>L233</f>
        <v>0</v>
      </c>
      <c r="M37" s="201"/>
      <c r="N37" s="108"/>
    </row>
    <row r="38" spans="1:18" ht="18.75" customHeight="1">
      <c r="A38" s="50"/>
      <c r="B38" s="203" t="s">
        <v>1052</v>
      </c>
      <c r="C38" s="199" t="s">
        <v>57</v>
      </c>
      <c r="D38" s="209"/>
      <c r="E38" s="211" t="s">
        <v>29</v>
      </c>
      <c r="F38" s="202"/>
      <c r="G38" s="214"/>
      <c r="H38" s="97">
        <f>H247</f>
        <v>0</v>
      </c>
      <c r="I38" s="215"/>
      <c r="J38" s="98">
        <f>J247</f>
        <v>0</v>
      </c>
      <c r="K38" s="216"/>
      <c r="L38" s="100">
        <f>L247</f>
        <v>0</v>
      </c>
      <c r="M38" s="201"/>
      <c r="N38" s="108"/>
      <c r="R38" s="242"/>
    </row>
    <row r="39" spans="1:18" ht="18.75" customHeight="1">
      <c r="A39" s="50"/>
      <c r="B39" s="203" t="s">
        <v>1052</v>
      </c>
      <c r="C39" s="199" t="s">
        <v>58</v>
      </c>
      <c r="D39" s="209"/>
      <c r="E39" s="211" t="s">
        <v>29</v>
      </c>
      <c r="F39" s="202"/>
      <c r="G39" s="214"/>
      <c r="H39" s="97">
        <f>H261</f>
        <v>0</v>
      </c>
      <c r="I39" s="215"/>
      <c r="J39" s="98">
        <f>J261</f>
        <v>0</v>
      </c>
      <c r="K39" s="216"/>
      <c r="L39" s="100">
        <f>L261</f>
        <v>0</v>
      </c>
      <c r="M39" s="201"/>
      <c r="N39" s="108"/>
      <c r="R39" s="242"/>
    </row>
    <row r="40" spans="1:18" ht="18.75" customHeight="1">
      <c r="A40" s="50"/>
      <c r="B40" s="203" t="s">
        <v>1052</v>
      </c>
      <c r="C40" s="199"/>
      <c r="D40" s="209"/>
      <c r="E40" s="211"/>
      <c r="F40" s="202"/>
      <c r="G40" s="214"/>
      <c r="H40" s="97" t="s">
        <v>127</v>
      </c>
      <c r="I40" s="215"/>
      <c r="J40" s="98" t="s">
        <v>129</v>
      </c>
      <c r="K40" s="216"/>
      <c r="L40" s="100" t="s">
        <v>129</v>
      </c>
      <c r="M40" s="201"/>
      <c r="N40" s="108"/>
      <c r="R40" s="242"/>
    </row>
    <row r="41" spans="1:18" ht="18.75" customHeight="1">
      <c r="A41" s="50"/>
      <c r="B41" s="203" t="s">
        <v>1052</v>
      </c>
      <c r="C41" s="199"/>
      <c r="D41" s="209"/>
      <c r="E41" s="211"/>
      <c r="F41" s="202"/>
      <c r="G41" s="214"/>
      <c r="H41" s="97" t="s">
        <v>127</v>
      </c>
      <c r="I41" s="215"/>
      <c r="J41" s="98" t="s">
        <v>127</v>
      </c>
      <c r="K41" s="216"/>
      <c r="L41" s="100" t="s">
        <v>127</v>
      </c>
      <c r="M41" s="201"/>
      <c r="N41" s="108"/>
      <c r="R41" s="242"/>
    </row>
    <row r="42" spans="1:18" ht="18.75" customHeight="1">
      <c r="A42" s="50"/>
      <c r="B42" s="221" t="s">
        <v>1052</v>
      </c>
      <c r="C42" s="102" t="s">
        <v>44</v>
      </c>
      <c r="D42" s="103" t="s">
        <v>42</v>
      </c>
      <c r="E42" s="95"/>
      <c r="F42" s="96"/>
      <c r="G42" s="97"/>
      <c r="H42" s="104">
        <f>SUM(H32:H41)</f>
        <v>0</v>
      </c>
      <c r="I42" s="98"/>
      <c r="J42" s="105">
        <f>SUM(J32:J41)</f>
        <v>0</v>
      </c>
      <c r="K42" s="99"/>
      <c r="L42" s="107">
        <f>SUM(L32:L41)</f>
        <v>0</v>
      </c>
      <c r="M42" s="189"/>
      <c r="N42" s="108"/>
      <c r="R42" s="242"/>
    </row>
    <row r="43" spans="1:18" ht="18.75" customHeight="1" thickBot="1">
      <c r="A43" s="50"/>
      <c r="B43" s="80" t="s">
        <v>1052</v>
      </c>
      <c r="C43" s="109"/>
      <c r="D43" s="110"/>
      <c r="E43" s="83"/>
      <c r="F43" s="84"/>
      <c r="G43" s="85"/>
      <c r="H43" s="85"/>
      <c r="I43" s="87"/>
      <c r="J43" s="87"/>
      <c r="K43" s="89"/>
      <c r="L43" s="111"/>
      <c r="M43" s="188"/>
      <c r="N43" s="108"/>
      <c r="R43" s="242"/>
    </row>
    <row r="44" spans="1:18" ht="30" customHeight="1" thickTop="1">
      <c r="A44" s="50"/>
      <c r="B44" s="71" t="s">
        <v>1052</v>
      </c>
      <c r="C44" s="112" t="s">
        <v>45</v>
      </c>
      <c r="D44" s="73" t="s">
        <v>20</v>
      </c>
      <c r="E44" s="113"/>
      <c r="F44" s="114"/>
      <c r="G44" s="76"/>
      <c r="H44" s="76">
        <f>SUM(H42:H43)</f>
        <v>0</v>
      </c>
      <c r="I44" s="77"/>
      <c r="J44" s="77">
        <f>SUM(J42:J43)</f>
        <v>0</v>
      </c>
      <c r="K44" s="78"/>
      <c r="L44" s="79">
        <f>SUM(L42:L43)</f>
        <v>0</v>
      </c>
      <c r="M44" s="190"/>
      <c r="N44" s="119"/>
      <c r="R44" s="242"/>
    </row>
    <row r="45" spans="1:18" ht="18.75" customHeight="1" thickBot="1">
      <c r="A45" s="50"/>
      <c r="B45" s="221" t="s">
        <v>1052</v>
      </c>
      <c r="C45" s="120"/>
      <c r="D45" s="121"/>
      <c r="E45" s="122"/>
      <c r="F45" s="118"/>
      <c r="G45" s="104"/>
      <c r="H45" s="104"/>
      <c r="I45" s="105"/>
      <c r="J45" s="105"/>
      <c r="K45" s="106"/>
      <c r="L45" s="107"/>
      <c r="M45" s="191"/>
      <c r="N45" s="119"/>
      <c r="R45" s="242"/>
    </row>
    <row r="46" spans="1:18" ht="30" customHeight="1" thickTop="1" thickBot="1">
      <c r="A46" s="50"/>
      <c r="B46" s="123" t="s">
        <v>1052</v>
      </c>
      <c r="C46" s="124"/>
      <c r="D46" s="125" t="s">
        <v>46</v>
      </c>
      <c r="E46" s="126"/>
      <c r="F46" s="127"/>
      <c r="G46" s="128"/>
      <c r="H46" s="128">
        <f>SUM(H14,H29,H44)</f>
        <v>0</v>
      </c>
      <c r="I46" s="129"/>
      <c r="J46" s="129">
        <f>SUM(J14,J29,J44)</f>
        <v>0</v>
      </c>
      <c r="K46" s="130"/>
      <c r="L46" s="131">
        <f>SUM(L14,L29,L44)</f>
        <v>0</v>
      </c>
      <c r="M46" s="192"/>
      <c r="N46" s="61"/>
    </row>
    <row r="47" spans="1:18" ht="18.75" customHeight="1" thickBot="1">
      <c r="A47" s="61"/>
      <c r="B47" s="132" t="s">
        <v>1052</v>
      </c>
      <c r="C47" s="41"/>
      <c r="D47" s="41"/>
      <c r="E47" s="133"/>
      <c r="F47" s="134"/>
      <c r="G47" s="134"/>
      <c r="H47" s="134"/>
      <c r="I47" s="134"/>
      <c r="J47" s="134"/>
      <c r="K47" s="135"/>
      <c r="L47" s="135"/>
      <c r="M47" s="193"/>
      <c r="N47" s="61"/>
    </row>
    <row r="48" spans="1:18" ht="18.75" customHeight="1">
      <c r="A48" s="50"/>
      <c r="B48" s="136" t="s">
        <v>1052</v>
      </c>
      <c r="C48" s="137" t="s">
        <v>47</v>
      </c>
      <c r="D48" s="138"/>
      <c r="E48" s="139"/>
      <c r="F48" s="140"/>
      <c r="G48" s="141"/>
      <c r="H48" s="141"/>
      <c r="I48" s="141"/>
      <c r="J48" s="141"/>
      <c r="K48" s="141"/>
      <c r="L48" s="142"/>
      <c r="M48" s="194"/>
      <c r="N48" s="101"/>
    </row>
    <row r="49" spans="1:14" ht="18.75" customHeight="1">
      <c r="A49" s="50"/>
      <c r="B49" s="204" t="s">
        <v>1052</v>
      </c>
      <c r="C49" s="205" t="s">
        <v>50</v>
      </c>
      <c r="D49" s="208"/>
      <c r="E49" s="212" t="s">
        <v>29</v>
      </c>
      <c r="F49" s="206"/>
      <c r="G49" s="218"/>
      <c r="H49" s="146">
        <f>J49+L49</f>
        <v>0</v>
      </c>
      <c r="I49" s="218"/>
      <c r="J49" s="146">
        <f>SUM(J17,J32)</f>
        <v>0</v>
      </c>
      <c r="K49" s="218"/>
      <c r="L49" s="147">
        <f>SUM(L17,L32)</f>
        <v>0</v>
      </c>
      <c r="M49" s="207"/>
      <c r="N49" s="101"/>
    </row>
    <row r="50" spans="1:14" ht="18.75" customHeight="1">
      <c r="A50" s="50"/>
      <c r="B50" s="204" t="s">
        <v>1052</v>
      </c>
      <c r="C50" s="205" t="s">
        <v>49</v>
      </c>
      <c r="D50" s="208"/>
      <c r="E50" s="212" t="s">
        <v>29</v>
      </c>
      <c r="F50" s="206"/>
      <c r="G50" s="218"/>
      <c r="H50" s="146">
        <f t="shared" ref="H50:H56" si="0">J50+L50</f>
        <v>0</v>
      </c>
      <c r="I50" s="218"/>
      <c r="J50" s="146">
        <f t="shared" ref="J50:L56" si="1">SUM(J18,J33)</f>
        <v>0</v>
      </c>
      <c r="K50" s="218"/>
      <c r="L50" s="147">
        <f t="shared" si="1"/>
        <v>0</v>
      </c>
      <c r="M50" s="207"/>
      <c r="N50" s="119"/>
    </row>
    <row r="51" spans="1:14" ht="18.75" customHeight="1">
      <c r="A51" s="50"/>
      <c r="B51" s="204" t="s">
        <v>1052</v>
      </c>
      <c r="C51" s="205" t="s">
        <v>52</v>
      </c>
      <c r="D51" s="208"/>
      <c r="E51" s="212" t="s">
        <v>29</v>
      </c>
      <c r="F51" s="206"/>
      <c r="G51" s="218"/>
      <c r="H51" s="146">
        <f t="shared" si="0"/>
        <v>0</v>
      </c>
      <c r="I51" s="218"/>
      <c r="J51" s="146">
        <f t="shared" si="1"/>
        <v>0</v>
      </c>
      <c r="K51" s="218"/>
      <c r="L51" s="147">
        <f t="shared" si="1"/>
        <v>0</v>
      </c>
      <c r="M51" s="207"/>
      <c r="N51" s="148"/>
    </row>
    <row r="52" spans="1:14" ht="18.75" customHeight="1">
      <c r="A52" s="50"/>
      <c r="B52" s="204" t="s">
        <v>1052</v>
      </c>
      <c r="C52" s="205" t="s">
        <v>54</v>
      </c>
      <c r="D52" s="208"/>
      <c r="E52" s="212" t="s">
        <v>29</v>
      </c>
      <c r="F52" s="206"/>
      <c r="G52" s="218"/>
      <c r="H52" s="146">
        <f t="shared" si="0"/>
        <v>0</v>
      </c>
      <c r="I52" s="218"/>
      <c r="J52" s="146">
        <f t="shared" si="1"/>
        <v>0</v>
      </c>
      <c r="K52" s="218"/>
      <c r="L52" s="147">
        <f t="shared" si="1"/>
        <v>0</v>
      </c>
      <c r="M52" s="207"/>
      <c r="N52" s="148"/>
    </row>
    <row r="53" spans="1:14" ht="18.75" customHeight="1">
      <c r="A53" s="50"/>
      <c r="B53" s="204" t="s">
        <v>1052</v>
      </c>
      <c r="C53" s="205" t="s">
        <v>55</v>
      </c>
      <c r="D53" s="208"/>
      <c r="E53" s="212" t="s">
        <v>29</v>
      </c>
      <c r="F53" s="206"/>
      <c r="G53" s="218"/>
      <c r="H53" s="146">
        <f t="shared" si="0"/>
        <v>0</v>
      </c>
      <c r="I53" s="218"/>
      <c r="J53" s="146">
        <f t="shared" si="1"/>
        <v>0</v>
      </c>
      <c r="K53" s="218"/>
      <c r="L53" s="147">
        <f t="shared" si="1"/>
        <v>0</v>
      </c>
      <c r="M53" s="207"/>
      <c r="N53" s="148"/>
    </row>
    <row r="54" spans="1:14" ht="18.75" customHeight="1">
      <c r="A54" s="50"/>
      <c r="B54" s="204" t="s">
        <v>1052</v>
      </c>
      <c r="C54" s="205" t="s">
        <v>56</v>
      </c>
      <c r="D54" s="208"/>
      <c r="E54" s="212" t="s">
        <v>29</v>
      </c>
      <c r="F54" s="206"/>
      <c r="G54" s="218"/>
      <c r="H54" s="146">
        <f t="shared" si="0"/>
        <v>0</v>
      </c>
      <c r="I54" s="218"/>
      <c r="J54" s="146">
        <f t="shared" si="1"/>
        <v>0</v>
      </c>
      <c r="K54" s="218"/>
      <c r="L54" s="147">
        <f t="shared" si="1"/>
        <v>0</v>
      </c>
      <c r="M54" s="207"/>
      <c r="N54" s="148"/>
    </row>
    <row r="55" spans="1:14" ht="18.75" customHeight="1">
      <c r="A55" s="50"/>
      <c r="B55" s="204" t="s">
        <v>1052</v>
      </c>
      <c r="C55" s="205" t="s">
        <v>57</v>
      </c>
      <c r="D55" s="208"/>
      <c r="E55" s="212" t="s">
        <v>29</v>
      </c>
      <c r="F55" s="206"/>
      <c r="G55" s="218"/>
      <c r="H55" s="146">
        <f t="shared" si="0"/>
        <v>0</v>
      </c>
      <c r="I55" s="218"/>
      <c r="J55" s="146">
        <f t="shared" si="1"/>
        <v>0</v>
      </c>
      <c r="K55" s="218"/>
      <c r="L55" s="147">
        <f t="shared" si="1"/>
        <v>0</v>
      </c>
      <c r="M55" s="207"/>
      <c r="N55" s="148"/>
    </row>
    <row r="56" spans="1:14" ht="18.75" customHeight="1">
      <c r="A56" s="50"/>
      <c r="B56" s="204" t="s">
        <v>1052</v>
      </c>
      <c r="C56" s="205" t="s">
        <v>58</v>
      </c>
      <c r="D56" s="208"/>
      <c r="E56" s="212" t="s">
        <v>29</v>
      </c>
      <c r="F56" s="206"/>
      <c r="G56" s="218"/>
      <c r="H56" s="146">
        <f t="shared" si="0"/>
        <v>0</v>
      </c>
      <c r="I56" s="218"/>
      <c r="J56" s="146">
        <f t="shared" si="1"/>
        <v>0</v>
      </c>
      <c r="K56" s="218"/>
      <c r="L56" s="147">
        <f t="shared" si="1"/>
        <v>0</v>
      </c>
      <c r="M56" s="207"/>
      <c r="N56" s="148"/>
    </row>
    <row r="57" spans="1:14" ht="18.75" customHeight="1">
      <c r="A57" s="50"/>
      <c r="B57" s="204" t="s">
        <v>1052</v>
      </c>
      <c r="C57" s="205"/>
      <c r="D57" s="208"/>
      <c r="E57" s="212"/>
      <c r="F57" s="206"/>
      <c r="G57" s="218"/>
      <c r="H57" s="146"/>
      <c r="I57" s="218"/>
      <c r="J57" s="146"/>
      <c r="K57" s="218"/>
      <c r="L57" s="147"/>
      <c r="M57" s="207"/>
      <c r="N57" s="148"/>
    </row>
    <row r="58" spans="1:14" ht="18.75" customHeight="1">
      <c r="A58" s="50"/>
      <c r="B58" s="204" t="s">
        <v>1052</v>
      </c>
      <c r="C58" s="205"/>
      <c r="D58" s="208"/>
      <c r="E58" s="212"/>
      <c r="F58" s="206"/>
      <c r="G58" s="218"/>
      <c r="H58" s="146"/>
      <c r="I58" s="218"/>
      <c r="J58" s="146"/>
      <c r="K58" s="218"/>
      <c r="L58" s="147"/>
      <c r="M58" s="207"/>
      <c r="N58" s="119"/>
    </row>
    <row r="59" spans="1:14" ht="18.75" customHeight="1">
      <c r="A59" s="50"/>
      <c r="B59" s="143" t="s">
        <v>1052</v>
      </c>
      <c r="C59" s="149" t="s">
        <v>48</v>
      </c>
      <c r="D59" s="150" t="s">
        <v>42</v>
      </c>
      <c r="E59" s="144"/>
      <c r="F59" s="145"/>
      <c r="G59" s="146"/>
      <c r="H59" s="151">
        <f>SUM(H49:H58)</f>
        <v>0</v>
      </c>
      <c r="I59" s="151"/>
      <c r="J59" s="151">
        <f>SUM(J49:J58)</f>
        <v>0</v>
      </c>
      <c r="K59" s="151"/>
      <c r="L59" s="152">
        <f>SUM(L49:L58)</f>
        <v>0</v>
      </c>
      <c r="M59" s="195"/>
      <c r="N59" s="101"/>
    </row>
    <row r="60" spans="1:14" ht="18.75" customHeight="1" thickBot="1">
      <c r="A60" s="50"/>
      <c r="B60" s="153" t="s">
        <v>1052</v>
      </c>
      <c r="C60" s="154"/>
      <c r="D60" s="155"/>
      <c r="E60" s="156"/>
      <c r="F60" s="157"/>
      <c r="G60" s="158"/>
      <c r="H60" s="158"/>
      <c r="I60" s="158"/>
      <c r="J60" s="158"/>
      <c r="K60" s="158"/>
      <c r="L60" s="159"/>
      <c r="M60" s="196"/>
      <c r="N60" s="101"/>
    </row>
    <row r="61" spans="1:14" ht="30" customHeight="1" thickTop="1" thickBot="1">
      <c r="A61" s="50"/>
      <c r="B61" s="160" t="s">
        <v>1052</v>
      </c>
      <c r="C61" s="161" t="s">
        <v>118</v>
      </c>
      <c r="D61" s="162" t="s">
        <v>20</v>
      </c>
      <c r="E61" s="163"/>
      <c r="F61" s="164"/>
      <c r="G61" s="165"/>
      <c r="H61" s="165">
        <f>SUM(H59:H60)</f>
        <v>0</v>
      </c>
      <c r="I61" s="165"/>
      <c r="J61" s="165">
        <f>SUM(J59:J60)</f>
        <v>0</v>
      </c>
      <c r="K61" s="165"/>
      <c r="L61" s="166">
        <f>SUM(L59:L60)</f>
        <v>0</v>
      </c>
      <c r="M61" s="197"/>
      <c r="N61" s="61"/>
    </row>
    <row r="62" spans="1:14" ht="18.75" customHeight="1">
      <c r="A62" s="50"/>
      <c r="B62" s="450" t="s">
        <v>978</v>
      </c>
      <c r="C62" s="451"/>
      <c r="D62" s="452"/>
      <c r="E62" s="453"/>
      <c r="F62" s="454"/>
      <c r="G62" s="455"/>
      <c r="H62" s="455"/>
      <c r="I62" s="456"/>
      <c r="J62" s="456"/>
      <c r="K62" s="457"/>
      <c r="L62" s="458"/>
      <c r="M62" s="459"/>
      <c r="N62" s="61"/>
    </row>
    <row r="63" spans="1:14" ht="18.75" customHeight="1">
      <c r="A63" s="50"/>
      <c r="B63" s="460"/>
      <c r="C63" s="461" t="s">
        <v>979</v>
      </c>
      <c r="D63" s="103"/>
      <c r="E63" s="95"/>
      <c r="F63" s="96"/>
      <c r="G63" s="97"/>
      <c r="H63" s="97"/>
      <c r="I63" s="98"/>
      <c r="J63" s="98"/>
      <c r="K63" s="99"/>
      <c r="L63" s="100"/>
      <c r="M63" s="189"/>
      <c r="N63" s="61"/>
    </row>
    <row r="64" spans="1:14" ht="18.75" customHeight="1">
      <c r="A64" s="50"/>
      <c r="B64" s="460"/>
      <c r="C64" s="463"/>
      <c r="D64" s="464"/>
      <c r="E64" s="211"/>
      <c r="F64" s="200"/>
      <c r="G64" s="214"/>
      <c r="H64" s="97">
        <f>F64*G64</f>
        <v>0</v>
      </c>
      <c r="I64" s="215"/>
      <c r="J64" s="98">
        <f>F64*I64</f>
        <v>0</v>
      </c>
      <c r="K64" s="465">
        <f t="shared" ref="K64:L67" si="2">G64-I64</f>
        <v>0</v>
      </c>
      <c r="L64" s="100">
        <f t="shared" si="2"/>
        <v>0</v>
      </c>
      <c r="M64" s="201"/>
      <c r="N64" s="61"/>
    </row>
    <row r="65" spans="1:14" ht="18.75" customHeight="1">
      <c r="A65" s="50"/>
      <c r="B65" s="460"/>
      <c r="C65" s="463"/>
      <c r="D65" s="464"/>
      <c r="E65" s="211"/>
      <c r="F65" s="200"/>
      <c r="G65" s="214"/>
      <c r="H65" s="97">
        <f>F65*G65</f>
        <v>0</v>
      </c>
      <c r="I65" s="215"/>
      <c r="J65" s="98">
        <f>F65*I65</f>
        <v>0</v>
      </c>
      <c r="K65" s="465">
        <f t="shared" si="2"/>
        <v>0</v>
      </c>
      <c r="L65" s="100">
        <f t="shared" si="2"/>
        <v>0</v>
      </c>
      <c r="M65" s="201"/>
      <c r="N65" s="101"/>
    </row>
    <row r="66" spans="1:14" ht="18.75" customHeight="1">
      <c r="A66" s="50"/>
      <c r="B66" s="460"/>
      <c r="C66" s="463"/>
      <c r="D66" s="464"/>
      <c r="E66" s="211"/>
      <c r="F66" s="200"/>
      <c r="G66" s="214"/>
      <c r="H66" s="97">
        <f>F66*G66</f>
        <v>0</v>
      </c>
      <c r="I66" s="215"/>
      <c r="J66" s="98">
        <f>F66*I66</f>
        <v>0</v>
      </c>
      <c r="K66" s="465">
        <f t="shared" si="2"/>
        <v>0</v>
      </c>
      <c r="L66" s="100">
        <f t="shared" si="2"/>
        <v>0</v>
      </c>
      <c r="M66" s="201"/>
      <c r="N66" s="101"/>
    </row>
    <row r="67" spans="1:14" ht="18.75" customHeight="1">
      <c r="A67" s="50"/>
      <c r="B67" s="460"/>
      <c r="C67" s="463"/>
      <c r="D67" s="464"/>
      <c r="E67" s="211"/>
      <c r="F67" s="200"/>
      <c r="G67" s="214"/>
      <c r="H67" s="97">
        <f>F67*G67</f>
        <v>0</v>
      </c>
      <c r="I67" s="215"/>
      <c r="J67" s="98">
        <f>F67*I67</f>
        <v>0</v>
      </c>
      <c r="K67" s="465">
        <f t="shared" si="2"/>
        <v>0</v>
      </c>
      <c r="L67" s="100">
        <f t="shared" si="2"/>
        <v>0</v>
      </c>
      <c r="M67" s="201"/>
      <c r="N67" s="101"/>
    </row>
    <row r="68" spans="1:14" ht="18.75" customHeight="1" thickBot="1">
      <c r="A68" s="50"/>
      <c r="B68" s="460"/>
      <c r="C68" s="473" t="s">
        <v>980</v>
      </c>
      <c r="D68" s="530" t="s">
        <v>981</v>
      </c>
      <c r="E68" s="475"/>
      <c r="F68" s="476"/>
      <c r="G68" s="477"/>
      <c r="H68" s="477">
        <f>SUM(H62:H67)</f>
        <v>0</v>
      </c>
      <c r="I68" s="479"/>
      <c r="J68" s="479">
        <f>SUM(J62:J67)</f>
        <v>0</v>
      </c>
      <c r="K68" s="481">
        <f>SUM(K62:K67)</f>
        <v>0</v>
      </c>
      <c r="L68" s="531">
        <f>SUM(L62:L67)</f>
        <v>0</v>
      </c>
      <c r="M68" s="483"/>
      <c r="N68" s="101"/>
    </row>
    <row r="69" spans="1:14" ht="18.75" customHeight="1">
      <c r="A69" s="50"/>
      <c r="B69" s="450" t="s">
        <v>978</v>
      </c>
      <c r="C69" s="451"/>
      <c r="D69" s="452"/>
      <c r="E69" s="453"/>
      <c r="F69" s="454"/>
      <c r="G69" s="455"/>
      <c r="H69" s="455"/>
      <c r="I69" s="456"/>
      <c r="J69" s="456"/>
      <c r="K69" s="532"/>
      <c r="L69" s="458"/>
      <c r="M69" s="459"/>
      <c r="N69" s="101"/>
    </row>
    <row r="70" spans="1:14" ht="18.75" customHeight="1">
      <c r="A70" s="50"/>
      <c r="B70" s="460"/>
      <c r="C70" s="461" t="s">
        <v>982</v>
      </c>
      <c r="D70" s="467"/>
      <c r="E70" s="95"/>
      <c r="F70" s="96"/>
      <c r="G70" s="97"/>
      <c r="H70" s="97"/>
      <c r="I70" s="98"/>
      <c r="J70" s="98"/>
      <c r="K70" s="465"/>
      <c r="L70" s="100"/>
      <c r="M70" s="189"/>
      <c r="N70" s="101"/>
    </row>
    <row r="71" spans="1:14" ht="18.75" customHeight="1">
      <c r="A71" s="50"/>
      <c r="B71" s="462"/>
      <c r="C71" s="463" t="s">
        <v>983</v>
      </c>
      <c r="D71" s="468" t="s">
        <v>984</v>
      </c>
      <c r="E71" s="211"/>
      <c r="F71" s="200"/>
      <c r="G71" s="469"/>
      <c r="H71" s="97"/>
      <c r="I71" s="470"/>
      <c r="J71" s="98"/>
      <c r="K71" s="465"/>
      <c r="L71" s="100"/>
      <c r="M71" s="201"/>
      <c r="N71" s="101"/>
    </row>
    <row r="72" spans="1:14" ht="18.75" customHeight="1">
      <c r="A72" s="50"/>
      <c r="B72" s="462"/>
      <c r="C72" s="463"/>
      <c r="D72" s="468"/>
      <c r="E72" s="211"/>
      <c r="F72" s="200"/>
      <c r="G72" s="214"/>
      <c r="H72" s="97">
        <f>F72*G72</f>
        <v>0</v>
      </c>
      <c r="I72" s="215"/>
      <c r="J72" s="98">
        <f>F72*I72</f>
        <v>0</v>
      </c>
      <c r="K72" s="465">
        <f>G72-I72</f>
        <v>0</v>
      </c>
      <c r="L72" s="100">
        <f>H72-J72</f>
        <v>0</v>
      </c>
      <c r="M72" s="201"/>
      <c r="N72" s="101"/>
    </row>
    <row r="73" spans="1:14" ht="18.75" customHeight="1">
      <c r="A73" s="50"/>
      <c r="B73" s="462"/>
      <c r="C73" s="199"/>
      <c r="D73" s="471"/>
      <c r="E73" s="211"/>
      <c r="F73" s="200"/>
      <c r="G73" s="214"/>
      <c r="H73" s="97">
        <f>F73*G73</f>
        <v>0</v>
      </c>
      <c r="I73" s="215"/>
      <c r="J73" s="98">
        <f>F73*I73</f>
        <v>0</v>
      </c>
      <c r="K73" s="465">
        <f t="shared" ref="K73:L114" si="3">G73-I73</f>
        <v>0</v>
      </c>
      <c r="L73" s="100">
        <f>H73-J73</f>
        <v>0</v>
      </c>
      <c r="M73" s="201"/>
      <c r="N73" s="101"/>
    </row>
    <row r="74" spans="1:14" ht="18.75" customHeight="1">
      <c r="A74" s="50"/>
      <c r="B74" s="462"/>
      <c r="C74" s="199"/>
      <c r="D74" s="471"/>
      <c r="E74" s="211"/>
      <c r="F74" s="200"/>
      <c r="G74" s="214"/>
      <c r="H74" s="97">
        <f t="shared" ref="H74:H82" si="4">F74*G74</f>
        <v>0</v>
      </c>
      <c r="I74" s="215"/>
      <c r="J74" s="98">
        <f t="shared" ref="J74:J82" si="5">F74*I74</f>
        <v>0</v>
      </c>
      <c r="K74" s="465">
        <f t="shared" si="3"/>
        <v>0</v>
      </c>
      <c r="L74" s="100">
        <f t="shared" si="3"/>
        <v>0</v>
      </c>
      <c r="M74" s="201"/>
      <c r="N74" s="101"/>
    </row>
    <row r="75" spans="1:14" ht="18.75" customHeight="1">
      <c r="A75" s="50"/>
      <c r="B75" s="462"/>
      <c r="C75" s="199"/>
      <c r="D75" s="471"/>
      <c r="E75" s="211"/>
      <c r="F75" s="200"/>
      <c r="G75" s="214"/>
      <c r="H75" s="97">
        <f t="shared" si="4"/>
        <v>0</v>
      </c>
      <c r="I75" s="215"/>
      <c r="J75" s="98">
        <f t="shared" si="5"/>
        <v>0</v>
      </c>
      <c r="K75" s="465">
        <f t="shared" si="3"/>
        <v>0</v>
      </c>
      <c r="L75" s="100">
        <f t="shared" si="3"/>
        <v>0</v>
      </c>
      <c r="M75" s="201"/>
      <c r="N75" s="101"/>
    </row>
    <row r="76" spans="1:14" ht="18.75" customHeight="1">
      <c r="A76" s="50"/>
      <c r="B76" s="462"/>
      <c r="C76" s="199"/>
      <c r="D76" s="471"/>
      <c r="E76" s="211"/>
      <c r="F76" s="200"/>
      <c r="G76" s="214"/>
      <c r="H76" s="97">
        <f t="shared" si="4"/>
        <v>0</v>
      </c>
      <c r="I76" s="215"/>
      <c r="J76" s="98">
        <f t="shared" si="5"/>
        <v>0</v>
      </c>
      <c r="K76" s="465">
        <f t="shared" si="3"/>
        <v>0</v>
      </c>
      <c r="L76" s="100">
        <f t="shared" si="3"/>
        <v>0</v>
      </c>
      <c r="M76" s="201"/>
      <c r="N76" s="101"/>
    </row>
    <row r="77" spans="1:14" ht="18.75" customHeight="1">
      <c r="A77" s="50"/>
      <c r="B77" s="462"/>
      <c r="C77" s="199"/>
      <c r="D77" s="471"/>
      <c r="E77" s="211"/>
      <c r="F77" s="200"/>
      <c r="G77" s="214"/>
      <c r="H77" s="97">
        <f t="shared" si="4"/>
        <v>0</v>
      </c>
      <c r="I77" s="215"/>
      <c r="J77" s="98">
        <f t="shared" si="5"/>
        <v>0</v>
      </c>
      <c r="K77" s="465">
        <f t="shared" si="3"/>
        <v>0</v>
      </c>
      <c r="L77" s="100">
        <f t="shared" si="3"/>
        <v>0</v>
      </c>
      <c r="M77" s="201"/>
      <c r="N77" s="101"/>
    </row>
    <row r="78" spans="1:14" ht="18.75" customHeight="1">
      <c r="A78" s="50"/>
      <c r="B78" s="462"/>
      <c r="C78" s="199"/>
      <c r="D78" s="471"/>
      <c r="E78" s="211"/>
      <c r="F78" s="200"/>
      <c r="G78" s="214"/>
      <c r="H78" s="97">
        <f>F78*G78</f>
        <v>0</v>
      </c>
      <c r="I78" s="215"/>
      <c r="J78" s="98">
        <f t="shared" si="5"/>
        <v>0</v>
      </c>
      <c r="K78" s="465">
        <f t="shared" si="3"/>
        <v>0</v>
      </c>
      <c r="L78" s="100">
        <f t="shared" si="3"/>
        <v>0</v>
      </c>
      <c r="M78" s="201"/>
      <c r="N78" s="101"/>
    </row>
    <row r="79" spans="1:14" ht="18.75" customHeight="1">
      <c r="A79" s="50"/>
      <c r="B79" s="462"/>
      <c r="C79" s="199"/>
      <c r="D79" s="471"/>
      <c r="E79" s="211"/>
      <c r="F79" s="200"/>
      <c r="G79" s="214"/>
      <c r="H79" s="97">
        <f t="shared" si="4"/>
        <v>0</v>
      </c>
      <c r="I79" s="215"/>
      <c r="J79" s="98">
        <f t="shared" si="5"/>
        <v>0</v>
      </c>
      <c r="K79" s="465">
        <f t="shared" si="3"/>
        <v>0</v>
      </c>
      <c r="L79" s="100">
        <f t="shared" si="3"/>
        <v>0</v>
      </c>
      <c r="M79" s="201"/>
      <c r="N79" s="101"/>
    </row>
    <row r="80" spans="1:14" ht="18.75" customHeight="1">
      <c r="A80" s="50"/>
      <c r="B80" s="462"/>
      <c r="C80" s="199"/>
      <c r="D80" s="471"/>
      <c r="E80" s="211"/>
      <c r="F80" s="200"/>
      <c r="G80" s="214"/>
      <c r="H80" s="97">
        <f t="shared" si="4"/>
        <v>0</v>
      </c>
      <c r="I80" s="215"/>
      <c r="J80" s="98">
        <f t="shared" si="5"/>
        <v>0</v>
      </c>
      <c r="K80" s="465">
        <f t="shared" si="3"/>
        <v>0</v>
      </c>
      <c r="L80" s="100">
        <f t="shared" si="3"/>
        <v>0</v>
      </c>
      <c r="M80" s="201"/>
      <c r="N80" s="101"/>
    </row>
    <row r="81" spans="1:14" ht="18.75" customHeight="1">
      <c r="A81" s="50"/>
      <c r="B81" s="462"/>
      <c r="C81" s="199"/>
      <c r="D81" s="471"/>
      <c r="E81" s="211"/>
      <c r="F81" s="200"/>
      <c r="G81" s="214"/>
      <c r="H81" s="97">
        <f t="shared" si="4"/>
        <v>0</v>
      </c>
      <c r="I81" s="215"/>
      <c r="J81" s="98">
        <f t="shared" si="5"/>
        <v>0</v>
      </c>
      <c r="K81" s="465">
        <f t="shared" si="3"/>
        <v>0</v>
      </c>
      <c r="L81" s="100">
        <f t="shared" si="3"/>
        <v>0</v>
      </c>
      <c r="M81" s="201"/>
      <c r="N81" s="101"/>
    </row>
    <row r="82" spans="1:14" ht="18.75" customHeight="1">
      <c r="A82" s="50"/>
      <c r="B82" s="462"/>
      <c r="C82" s="199"/>
      <c r="D82" s="471"/>
      <c r="E82" s="211"/>
      <c r="F82" s="200"/>
      <c r="G82" s="214"/>
      <c r="H82" s="97">
        <f t="shared" si="4"/>
        <v>0</v>
      </c>
      <c r="I82" s="215"/>
      <c r="J82" s="98">
        <f t="shared" si="5"/>
        <v>0</v>
      </c>
      <c r="K82" s="465">
        <f t="shared" si="3"/>
        <v>0</v>
      </c>
      <c r="L82" s="100">
        <f t="shared" si="3"/>
        <v>0</v>
      </c>
      <c r="M82" s="201"/>
      <c r="N82" s="101"/>
    </row>
    <row r="83" spans="1:14" ht="18.75" customHeight="1">
      <c r="A83" s="50"/>
      <c r="B83" s="462"/>
      <c r="C83" s="199"/>
      <c r="D83" s="471"/>
      <c r="E83" s="211"/>
      <c r="F83" s="200"/>
      <c r="G83" s="214"/>
      <c r="H83" s="97">
        <f>F83*G83</f>
        <v>0</v>
      </c>
      <c r="I83" s="215"/>
      <c r="J83" s="98">
        <f>F83*I83</f>
        <v>0</v>
      </c>
      <c r="K83" s="465">
        <f t="shared" si="3"/>
        <v>0</v>
      </c>
      <c r="L83" s="100">
        <f>H83-J83</f>
        <v>0</v>
      </c>
      <c r="M83" s="201"/>
      <c r="N83" s="101"/>
    </row>
    <row r="84" spans="1:14" ht="18.75" customHeight="1">
      <c r="A84" s="50"/>
      <c r="B84" s="462"/>
      <c r="C84" s="199"/>
      <c r="D84" s="471"/>
      <c r="E84" s="211"/>
      <c r="F84" s="200"/>
      <c r="G84" s="214"/>
      <c r="H84" s="97">
        <f t="shared" ref="H84:H92" si="6">F84*G84</f>
        <v>0</v>
      </c>
      <c r="I84" s="215"/>
      <c r="J84" s="98">
        <f t="shared" ref="J84:J92" si="7">F84*I84</f>
        <v>0</v>
      </c>
      <c r="K84" s="465">
        <f t="shared" si="3"/>
        <v>0</v>
      </c>
      <c r="L84" s="100">
        <f t="shared" si="3"/>
        <v>0</v>
      </c>
      <c r="M84" s="201"/>
      <c r="N84" s="101"/>
    </row>
    <row r="85" spans="1:14" ht="18.75" customHeight="1">
      <c r="A85" s="50"/>
      <c r="B85" s="462"/>
      <c r="C85" s="199"/>
      <c r="D85" s="471"/>
      <c r="E85" s="211"/>
      <c r="F85" s="200"/>
      <c r="G85" s="214"/>
      <c r="H85" s="97">
        <f t="shared" si="6"/>
        <v>0</v>
      </c>
      <c r="I85" s="215"/>
      <c r="J85" s="98">
        <f t="shared" si="7"/>
        <v>0</v>
      </c>
      <c r="K85" s="465">
        <f t="shared" si="3"/>
        <v>0</v>
      </c>
      <c r="L85" s="100">
        <f t="shared" si="3"/>
        <v>0</v>
      </c>
      <c r="M85" s="201"/>
      <c r="N85" s="101"/>
    </row>
    <row r="86" spans="1:14" ht="18.75" customHeight="1">
      <c r="A86" s="50"/>
      <c r="B86" s="462"/>
      <c r="C86" s="199"/>
      <c r="D86" s="471"/>
      <c r="E86" s="211"/>
      <c r="F86" s="200"/>
      <c r="G86" s="214"/>
      <c r="H86" s="97">
        <f t="shared" si="6"/>
        <v>0</v>
      </c>
      <c r="I86" s="215"/>
      <c r="J86" s="98">
        <f t="shared" si="7"/>
        <v>0</v>
      </c>
      <c r="K86" s="465">
        <f t="shared" si="3"/>
        <v>0</v>
      </c>
      <c r="L86" s="100">
        <f t="shared" si="3"/>
        <v>0</v>
      </c>
      <c r="M86" s="201"/>
      <c r="N86" s="101"/>
    </row>
    <row r="87" spans="1:14" ht="18.75" customHeight="1">
      <c r="A87" s="50"/>
      <c r="B87" s="462"/>
      <c r="C87" s="199"/>
      <c r="D87" s="471"/>
      <c r="E87" s="211"/>
      <c r="F87" s="200"/>
      <c r="G87" s="214"/>
      <c r="H87" s="97">
        <f t="shared" si="6"/>
        <v>0</v>
      </c>
      <c r="I87" s="215"/>
      <c r="J87" s="98">
        <f t="shared" si="7"/>
        <v>0</v>
      </c>
      <c r="K87" s="465">
        <f t="shared" si="3"/>
        <v>0</v>
      </c>
      <c r="L87" s="100">
        <f t="shared" si="3"/>
        <v>0</v>
      </c>
      <c r="M87" s="201"/>
      <c r="N87" s="101"/>
    </row>
    <row r="88" spans="1:14" ht="18.75" customHeight="1">
      <c r="A88" s="50"/>
      <c r="B88" s="462"/>
      <c r="C88" s="199"/>
      <c r="D88" s="471"/>
      <c r="E88" s="211"/>
      <c r="F88" s="200"/>
      <c r="G88" s="214"/>
      <c r="H88" s="97">
        <f t="shared" si="6"/>
        <v>0</v>
      </c>
      <c r="I88" s="215"/>
      <c r="J88" s="98">
        <f t="shared" si="7"/>
        <v>0</v>
      </c>
      <c r="K88" s="465">
        <f t="shared" si="3"/>
        <v>0</v>
      </c>
      <c r="L88" s="100">
        <f t="shared" si="3"/>
        <v>0</v>
      </c>
      <c r="M88" s="201"/>
      <c r="N88" s="101"/>
    </row>
    <row r="89" spans="1:14" ht="18.75" customHeight="1">
      <c r="A89" s="50"/>
      <c r="B89" s="462"/>
      <c r="C89" s="199"/>
      <c r="D89" s="471"/>
      <c r="E89" s="211"/>
      <c r="F89" s="200"/>
      <c r="G89" s="214"/>
      <c r="H89" s="97">
        <f t="shared" si="6"/>
        <v>0</v>
      </c>
      <c r="I89" s="215"/>
      <c r="J89" s="98">
        <f t="shared" si="7"/>
        <v>0</v>
      </c>
      <c r="K89" s="465">
        <f t="shared" si="3"/>
        <v>0</v>
      </c>
      <c r="L89" s="100">
        <f t="shared" si="3"/>
        <v>0</v>
      </c>
      <c r="M89" s="201"/>
      <c r="N89" s="101"/>
    </row>
    <row r="90" spans="1:14" ht="18.75" customHeight="1">
      <c r="A90" s="50"/>
      <c r="B90" s="462"/>
      <c r="C90" s="199"/>
      <c r="D90" s="471"/>
      <c r="E90" s="211"/>
      <c r="F90" s="200"/>
      <c r="G90" s="214"/>
      <c r="H90" s="97">
        <f t="shared" si="6"/>
        <v>0</v>
      </c>
      <c r="I90" s="215"/>
      <c r="J90" s="98">
        <f t="shared" si="7"/>
        <v>0</v>
      </c>
      <c r="K90" s="465">
        <f t="shared" si="3"/>
        <v>0</v>
      </c>
      <c r="L90" s="100">
        <f t="shared" si="3"/>
        <v>0</v>
      </c>
      <c r="M90" s="201"/>
      <c r="N90" s="101"/>
    </row>
    <row r="91" spans="1:14" ht="18.75" customHeight="1">
      <c r="A91" s="50"/>
      <c r="B91" s="462"/>
      <c r="C91" s="199"/>
      <c r="D91" s="471"/>
      <c r="E91" s="211"/>
      <c r="F91" s="200"/>
      <c r="G91" s="214"/>
      <c r="H91" s="97">
        <f t="shared" si="6"/>
        <v>0</v>
      </c>
      <c r="I91" s="215"/>
      <c r="J91" s="98">
        <f t="shared" si="7"/>
        <v>0</v>
      </c>
      <c r="K91" s="465">
        <f t="shared" si="3"/>
        <v>0</v>
      </c>
      <c r="L91" s="100">
        <f t="shared" si="3"/>
        <v>0</v>
      </c>
      <c r="M91" s="201"/>
      <c r="N91" s="101"/>
    </row>
    <row r="92" spans="1:14" ht="18.75" customHeight="1">
      <c r="A92" s="50"/>
      <c r="B92" s="462"/>
      <c r="C92" s="199"/>
      <c r="D92" s="471"/>
      <c r="E92" s="211"/>
      <c r="F92" s="200"/>
      <c r="G92" s="214"/>
      <c r="H92" s="97">
        <f t="shared" si="6"/>
        <v>0</v>
      </c>
      <c r="I92" s="215"/>
      <c r="J92" s="98">
        <f t="shared" si="7"/>
        <v>0</v>
      </c>
      <c r="K92" s="465">
        <f t="shared" si="3"/>
        <v>0</v>
      </c>
      <c r="L92" s="100">
        <f t="shared" si="3"/>
        <v>0</v>
      </c>
      <c r="M92" s="201"/>
      <c r="N92" s="101"/>
    </row>
    <row r="93" spans="1:14" ht="18.75" customHeight="1">
      <c r="A93" s="50"/>
      <c r="B93" s="462"/>
      <c r="C93" s="199"/>
      <c r="D93" s="471"/>
      <c r="E93" s="211"/>
      <c r="F93" s="200"/>
      <c r="G93" s="214"/>
      <c r="H93" s="97">
        <f>F93*G93</f>
        <v>0</v>
      </c>
      <c r="I93" s="215"/>
      <c r="J93" s="98">
        <f>F93*I93</f>
        <v>0</v>
      </c>
      <c r="K93" s="465">
        <f t="shared" si="3"/>
        <v>0</v>
      </c>
      <c r="L93" s="100">
        <f>H93-J93</f>
        <v>0</v>
      </c>
      <c r="M93" s="201"/>
      <c r="N93" s="101"/>
    </row>
    <row r="94" spans="1:14" ht="18.75" customHeight="1">
      <c r="A94" s="50"/>
      <c r="B94" s="462"/>
      <c r="C94" s="199"/>
      <c r="D94" s="471"/>
      <c r="E94" s="211"/>
      <c r="F94" s="200"/>
      <c r="G94" s="214"/>
      <c r="H94" s="97">
        <f t="shared" ref="H94:H102" si="8">F94*G94</f>
        <v>0</v>
      </c>
      <c r="I94" s="215"/>
      <c r="J94" s="98">
        <f t="shared" ref="J94:J102" si="9">F94*I94</f>
        <v>0</v>
      </c>
      <c r="K94" s="465">
        <f t="shared" si="3"/>
        <v>0</v>
      </c>
      <c r="L94" s="100">
        <f t="shared" si="3"/>
        <v>0</v>
      </c>
      <c r="M94" s="201"/>
      <c r="N94" s="101"/>
    </row>
    <row r="95" spans="1:14" ht="18.75" customHeight="1">
      <c r="A95" s="50"/>
      <c r="B95" s="462"/>
      <c r="C95" s="199"/>
      <c r="D95" s="471"/>
      <c r="E95" s="211"/>
      <c r="F95" s="200"/>
      <c r="G95" s="214"/>
      <c r="H95" s="97">
        <f t="shared" si="8"/>
        <v>0</v>
      </c>
      <c r="I95" s="215"/>
      <c r="J95" s="98">
        <f t="shared" si="9"/>
        <v>0</v>
      </c>
      <c r="K95" s="465">
        <f t="shared" si="3"/>
        <v>0</v>
      </c>
      <c r="L95" s="100">
        <f t="shared" si="3"/>
        <v>0</v>
      </c>
      <c r="M95" s="201"/>
      <c r="N95" s="101"/>
    </row>
    <row r="96" spans="1:14" ht="18.75" customHeight="1">
      <c r="A96" s="50"/>
      <c r="B96" s="462"/>
      <c r="C96" s="199"/>
      <c r="D96" s="471"/>
      <c r="E96" s="211"/>
      <c r="F96" s="200"/>
      <c r="G96" s="214"/>
      <c r="H96" s="97">
        <f t="shared" si="8"/>
        <v>0</v>
      </c>
      <c r="I96" s="215"/>
      <c r="J96" s="98">
        <f t="shared" si="9"/>
        <v>0</v>
      </c>
      <c r="K96" s="465">
        <f t="shared" si="3"/>
        <v>0</v>
      </c>
      <c r="L96" s="100">
        <f t="shared" si="3"/>
        <v>0</v>
      </c>
      <c r="M96" s="201"/>
      <c r="N96" s="101"/>
    </row>
    <row r="97" spans="1:14" ht="18.75" customHeight="1">
      <c r="A97" s="50"/>
      <c r="B97" s="462"/>
      <c r="C97" s="199"/>
      <c r="D97" s="471"/>
      <c r="E97" s="211"/>
      <c r="F97" s="200"/>
      <c r="G97" s="214"/>
      <c r="H97" s="97">
        <f t="shared" si="8"/>
        <v>0</v>
      </c>
      <c r="I97" s="215"/>
      <c r="J97" s="98">
        <f t="shared" si="9"/>
        <v>0</v>
      </c>
      <c r="K97" s="465">
        <f t="shared" si="3"/>
        <v>0</v>
      </c>
      <c r="L97" s="100">
        <f t="shared" si="3"/>
        <v>0</v>
      </c>
      <c r="M97" s="201"/>
      <c r="N97" s="101"/>
    </row>
    <row r="98" spans="1:14" ht="18.75" customHeight="1">
      <c r="A98" s="50"/>
      <c r="B98" s="462"/>
      <c r="C98" s="199"/>
      <c r="D98" s="471"/>
      <c r="E98" s="211"/>
      <c r="F98" s="200"/>
      <c r="G98" s="214"/>
      <c r="H98" s="97">
        <f t="shared" si="8"/>
        <v>0</v>
      </c>
      <c r="I98" s="215"/>
      <c r="J98" s="98">
        <f t="shared" si="9"/>
        <v>0</v>
      </c>
      <c r="K98" s="465">
        <f t="shared" si="3"/>
        <v>0</v>
      </c>
      <c r="L98" s="100">
        <f t="shared" si="3"/>
        <v>0</v>
      </c>
      <c r="M98" s="201"/>
      <c r="N98" s="101"/>
    </row>
    <row r="99" spans="1:14" ht="18.75" customHeight="1">
      <c r="A99" s="50"/>
      <c r="B99" s="462"/>
      <c r="C99" s="199"/>
      <c r="D99" s="471"/>
      <c r="E99" s="211"/>
      <c r="F99" s="200"/>
      <c r="G99" s="214"/>
      <c r="H99" s="97">
        <f t="shared" si="8"/>
        <v>0</v>
      </c>
      <c r="I99" s="215"/>
      <c r="J99" s="98">
        <f t="shared" si="9"/>
        <v>0</v>
      </c>
      <c r="K99" s="465">
        <f t="shared" si="3"/>
        <v>0</v>
      </c>
      <c r="L99" s="100">
        <f t="shared" si="3"/>
        <v>0</v>
      </c>
      <c r="M99" s="201"/>
      <c r="N99" s="101"/>
    </row>
    <row r="100" spans="1:14" ht="18.75" customHeight="1">
      <c r="A100" s="50"/>
      <c r="B100" s="462"/>
      <c r="C100" s="199"/>
      <c r="D100" s="471"/>
      <c r="E100" s="211"/>
      <c r="F100" s="200"/>
      <c r="G100" s="214"/>
      <c r="H100" s="97">
        <f t="shared" si="8"/>
        <v>0</v>
      </c>
      <c r="I100" s="215"/>
      <c r="J100" s="98">
        <f t="shared" si="9"/>
        <v>0</v>
      </c>
      <c r="K100" s="465">
        <f t="shared" si="3"/>
        <v>0</v>
      </c>
      <c r="L100" s="100">
        <f t="shared" si="3"/>
        <v>0</v>
      </c>
      <c r="M100" s="201"/>
      <c r="N100" s="101"/>
    </row>
    <row r="101" spans="1:14" ht="18.75" customHeight="1">
      <c r="A101" s="50"/>
      <c r="B101" s="462"/>
      <c r="C101" s="199"/>
      <c r="D101" s="471"/>
      <c r="E101" s="211"/>
      <c r="F101" s="200"/>
      <c r="G101" s="214"/>
      <c r="H101" s="97">
        <f t="shared" si="8"/>
        <v>0</v>
      </c>
      <c r="I101" s="215"/>
      <c r="J101" s="98">
        <f t="shared" si="9"/>
        <v>0</v>
      </c>
      <c r="K101" s="465">
        <f t="shared" si="3"/>
        <v>0</v>
      </c>
      <c r="L101" s="100">
        <f t="shared" si="3"/>
        <v>0</v>
      </c>
      <c r="M101" s="201"/>
      <c r="N101" s="101"/>
    </row>
    <row r="102" spans="1:14" ht="18.75" customHeight="1">
      <c r="A102" s="50"/>
      <c r="B102" s="462"/>
      <c r="C102" s="199"/>
      <c r="D102" s="471"/>
      <c r="E102" s="211"/>
      <c r="F102" s="200"/>
      <c r="G102" s="214"/>
      <c r="H102" s="97">
        <f t="shared" si="8"/>
        <v>0</v>
      </c>
      <c r="I102" s="215"/>
      <c r="J102" s="98">
        <f t="shared" si="9"/>
        <v>0</v>
      </c>
      <c r="K102" s="465">
        <f t="shared" si="3"/>
        <v>0</v>
      </c>
      <c r="L102" s="100">
        <f t="shared" si="3"/>
        <v>0</v>
      </c>
      <c r="M102" s="201"/>
      <c r="N102" s="101"/>
    </row>
    <row r="103" spans="1:14" ht="18.75" customHeight="1">
      <c r="A103" s="50"/>
      <c r="B103" s="462"/>
      <c r="C103" s="199"/>
      <c r="D103" s="471"/>
      <c r="E103" s="211"/>
      <c r="F103" s="200"/>
      <c r="G103" s="214"/>
      <c r="H103" s="97">
        <f>F103*G103</f>
        <v>0</v>
      </c>
      <c r="I103" s="215"/>
      <c r="J103" s="98">
        <f>F103*I103</f>
        <v>0</v>
      </c>
      <c r="K103" s="465">
        <f t="shared" si="3"/>
        <v>0</v>
      </c>
      <c r="L103" s="100">
        <f>H103-J103</f>
        <v>0</v>
      </c>
      <c r="M103" s="201"/>
      <c r="N103" s="101"/>
    </row>
    <row r="104" spans="1:14" ht="18.75" customHeight="1">
      <c r="A104" s="50"/>
      <c r="B104" s="462"/>
      <c r="C104" s="199"/>
      <c r="D104" s="471"/>
      <c r="E104" s="211"/>
      <c r="F104" s="200"/>
      <c r="G104" s="214"/>
      <c r="H104" s="97">
        <f t="shared" ref="H104:H111" si="10">F104*G104</f>
        <v>0</v>
      </c>
      <c r="I104" s="215"/>
      <c r="J104" s="98">
        <f t="shared" ref="J104:J111" si="11">F104*I104</f>
        <v>0</v>
      </c>
      <c r="K104" s="465">
        <f t="shared" si="3"/>
        <v>0</v>
      </c>
      <c r="L104" s="100">
        <f t="shared" si="3"/>
        <v>0</v>
      </c>
      <c r="M104" s="201"/>
      <c r="N104" s="101"/>
    </row>
    <row r="105" spans="1:14" ht="18.75" customHeight="1">
      <c r="A105" s="50"/>
      <c r="B105" s="462"/>
      <c r="C105" s="199"/>
      <c r="D105" s="471"/>
      <c r="E105" s="211"/>
      <c r="F105" s="200"/>
      <c r="G105" s="214"/>
      <c r="H105" s="97">
        <f t="shared" si="10"/>
        <v>0</v>
      </c>
      <c r="I105" s="215"/>
      <c r="J105" s="98">
        <f t="shared" si="11"/>
        <v>0</v>
      </c>
      <c r="K105" s="465">
        <f t="shared" si="3"/>
        <v>0</v>
      </c>
      <c r="L105" s="100">
        <f t="shared" si="3"/>
        <v>0</v>
      </c>
      <c r="M105" s="201"/>
      <c r="N105" s="101"/>
    </row>
    <row r="106" spans="1:14" ht="18.75" customHeight="1">
      <c r="A106" s="50"/>
      <c r="B106" s="462"/>
      <c r="C106" s="199"/>
      <c r="D106" s="471"/>
      <c r="E106" s="211"/>
      <c r="F106" s="200"/>
      <c r="G106" s="214"/>
      <c r="H106" s="97">
        <f t="shared" si="10"/>
        <v>0</v>
      </c>
      <c r="I106" s="215"/>
      <c r="J106" s="98">
        <f t="shared" si="11"/>
        <v>0</v>
      </c>
      <c r="K106" s="465">
        <f t="shared" si="3"/>
        <v>0</v>
      </c>
      <c r="L106" s="100">
        <f t="shared" si="3"/>
        <v>0</v>
      </c>
      <c r="M106" s="201"/>
      <c r="N106" s="108"/>
    </row>
    <row r="107" spans="1:14" ht="18.75" customHeight="1">
      <c r="A107" s="50"/>
      <c r="B107" s="462"/>
      <c r="C107" s="199"/>
      <c r="D107" s="471"/>
      <c r="E107" s="211"/>
      <c r="F107" s="200"/>
      <c r="G107" s="214"/>
      <c r="H107" s="97">
        <f t="shared" si="10"/>
        <v>0</v>
      </c>
      <c r="I107" s="215"/>
      <c r="J107" s="98">
        <f t="shared" si="11"/>
        <v>0</v>
      </c>
      <c r="K107" s="465">
        <f t="shared" si="3"/>
        <v>0</v>
      </c>
      <c r="L107" s="100">
        <f>H107-J107</f>
        <v>0</v>
      </c>
      <c r="M107" s="201"/>
      <c r="N107" s="61"/>
    </row>
    <row r="108" spans="1:14" ht="18.75" customHeight="1">
      <c r="A108" s="50"/>
      <c r="B108" s="462"/>
      <c r="C108" s="199"/>
      <c r="D108" s="471"/>
      <c r="E108" s="211"/>
      <c r="F108" s="200"/>
      <c r="G108" s="214"/>
      <c r="H108" s="97">
        <f t="shared" si="10"/>
        <v>0</v>
      </c>
      <c r="I108" s="215"/>
      <c r="J108" s="98">
        <f t="shared" si="11"/>
        <v>0</v>
      </c>
      <c r="K108" s="465">
        <f t="shared" si="3"/>
        <v>0</v>
      </c>
      <c r="L108" s="100">
        <f t="shared" si="3"/>
        <v>0</v>
      </c>
      <c r="M108" s="201"/>
      <c r="N108" s="108"/>
    </row>
    <row r="109" spans="1:14" ht="18.75" customHeight="1">
      <c r="A109" s="50"/>
      <c r="B109" s="462"/>
      <c r="C109" s="199"/>
      <c r="D109" s="471"/>
      <c r="E109" s="211"/>
      <c r="F109" s="200"/>
      <c r="G109" s="214"/>
      <c r="H109" s="97">
        <f t="shared" si="10"/>
        <v>0</v>
      </c>
      <c r="I109" s="215"/>
      <c r="J109" s="98">
        <f t="shared" si="11"/>
        <v>0</v>
      </c>
      <c r="K109" s="465">
        <f t="shared" si="3"/>
        <v>0</v>
      </c>
      <c r="L109" s="100">
        <f t="shared" si="3"/>
        <v>0</v>
      </c>
      <c r="M109" s="201"/>
    </row>
    <row r="110" spans="1:14" ht="18.75" customHeight="1">
      <c r="A110" s="50"/>
      <c r="B110" s="462"/>
      <c r="C110" s="199"/>
      <c r="D110" s="471"/>
      <c r="E110" s="211"/>
      <c r="F110" s="200"/>
      <c r="G110" s="214"/>
      <c r="H110" s="97">
        <f t="shared" si="10"/>
        <v>0</v>
      </c>
      <c r="I110" s="215"/>
      <c r="J110" s="98">
        <f t="shared" si="11"/>
        <v>0</v>
      </c>
      <c r="K110" s="465">
        <f t="shared" si="3"/>
        <v>0</v>
      </c>
      <c r="L110" s="100">
        <f t="shared" si="3"/>
        <v>0</v>
      </c>
      <c r="M110" s="201"/>
    </row>
    <row r="111" spans="1:14" ht="18.75" customHeight="1">
      <c r="A111" s="50"/>
      <c r="B111" s="462"/>
      <c r="C111" s="199"/>
      <c r="D111" s="471"/>
      <c r="E111" s="211"/>
      <c r="F111" s="200"/>
      <c r="G111" s="214"/>
      <c r="H111" s="97">
        <f t="shared" si="10"/>
        <v>0</v>
      </c>
      <c r="I111" s="215"/>
      <c r="J111" s="98">
        <f t="shared" si="11"/>
        <v>0</v>
      </c>
      <c r="K111" s="465">
        <f t="shared" si="3"/>
        <v>0</v>
      </c>
      <c r="L111" s="100">
        <f t="shared" si="3"/>
        <v>0</v>
      </c>
      <c r="M111" s="201"/>
      <c r="N111" s="101"/>
    </row>
    <row r="112" spans="1:14" ht="18.75" customHeight="1">
      <c r="A112" s="50"/>
      <c r="B112" s="462"/>
      <c r="C112" s="466" t="s">
        <v>985</v>
      </c>
      <c r="D112" s="103" t="s">
        <v>986</v>
      </c>
      <c r="E112" s="95"/>
      <c r="F112" s="96"/>
      <c r="G112" s="469"/>
      <c r="H112" s="104">
        <f>SUMIFS(H71:H111,B71:B111,"設備")</f>
        <v>0</v>
      </c>
      <c r="I112" s="98"/>
      <c r="J112" s="105">
        <f>SUMIFS(J71:J111,B71:B111,"設備")</f>
        <v>0</v>
      </c>
      <c r="K112" s="465">
        <f t="shared" si="3"/>
        <v>0</v>
      </c>
      <c r="L112" s="107">
        <f>H112-J112</f>
        <v>0</v>
      </c>
      <c r="M112" s="189"/>
      <c r="N112" s="101"/>
    </row>
    <row r="113" spans="1:14" ht="18.75" customHeight="1">
      <c r="A113" s="50"/>
      <c r="B113" s="462"/>
      <c r="C113" s="466" t="s">
        <v>987</v>
      </c>
      <c r="D113" s="103" t="s">
        <v>986</v>
      </c>
      <c r="E113" s="95"/>
      <c r="F113" s="96"/>
      <c r="G113" s="97"/>
      <c r="H113" s="104">
        <f>SUMIFS(H71:H111,B71:B111,"工事")</f>
        <v>0</v>
      </c>
      <c r="I113" s="98"/>
      <c r="J113" s="105">
        <f>SUMIFS(J71:J111,B71:B111,"工事")</f>
        <v>0</v>
      </c>
      <c r="K113" s="465">
        <f t="shared" si="3"/>
        <v>0</v>
      </c>
      <c r="L113" s="107">
        <f>H113-J113</f>
        <v>0</v>
      </c>
      <c r="M113" s="189"/>
      <c r="N113" s="101"/>
    </row>
    <row r="114" spans="1:14" ht="18.75" customHeight="1" thickBot="1">
      <c r="A114" s="50"/>
      <c r="B114" s="472"/>
      <c r="C114" s="473" t="s">
        <v>980</v>
      </c>
      <c r="D114" s="474" t="s">
        <v>981</v>
      </c>
      <c r="E114" s="475"/>
      <c r="F114" s="476"/>
      <c r="G114" s="477"/>
      <c r="H114" s="478">
        <f>H112+H113</f>
        <v>0</v>
      </c>
      <c r="I114" s="479"/>
      <c r="J114" s="480">
        <f>J112+J113</f>
        <v>0</v>
      </c>
      <c r="K114" s="481">
        <f t="shared" si="3"/>
        <v>0</v>
      </c>
      <c r="L114" s="482">
        <f>H114-J114</f>
        <v>0</v>
      </c>
      <c r="M114" s="483"/>
      <c r="N114" s="101"/>
    </row>
    <row r="115" spans="1:14" ht="18.75" customHeight="1">
      <c r="A115" s="50"/>
      <c r="B115" s="533"/>
      <c r="C115" s="534" t="s">
        <v>988</v>
      </c>
      <c r="D115" s="535" t="s">
        <v>984</v>
      </c>
      <c r="E115" s="536"/>
      <c r="F115" s="537"/>
      <c r="G115" s="455"/>
      <c r="H115" s="455"/>
      <c r="I115" s="456"/>
      <c r="J115" s="456"/>
      <c r="K115" s="532"/>
      <c r="L115" s="458"/>
      <c r="M115" s="538"/>
      <c r="N115" s="101"/>
    </row>
    <row r="116" spans="1:14" ht="18.75" customHeight="1">
      <c r="A116" s="50"/>
      <c r="B116" s="462"/>
      <c r="C116" s="463"/>
      <c r="D116" s="468"/>
      <c r="E116" s="211"/>
      <c r="F116" s="200"/>
      <c r="G116" s="214"/>
      <c r="H116" s="97">
        <f>F116*G116</f>
        <v>0</v>
      </c>
      <c r="I116" s="215"/>
      <c r="J116" s="470">
        <f>F116*I116</f>
        <v>0</v>
      </c>
      <c r="K116" s="465">
        <f>G116-I116</f>
        <v>0</v>
      </c>
      <c r="L116" s="100">
        <f>H116-J116</f>
        <v>0</v>
      </c>
      <c r="M116" s="201"/>
      <c r="N116" s="101"/>
    </row>
    <row r="117" spans="1:14" ht="18.75" customHeight="1">
      <c r="A117" s="50"/>
      <c r="B117" s="462"/>
      <c r="C117" s="199"/>
      <c r="D117" s="471"/>
      <c r="E117" s="211"/>
      <c r="F117" s="200"/>
      <c r="G117" s="214"/>
      <c r="H117" s="97">
        <f>F117*G117</f>
        <v>0</v>
      </c>
      <c r="I117" s="215"/>
      <c r="J117" s="470">
        <f>F117*I117</f>
        <v>0</v>
      </c>
      <c r="K117" s="465">
        <f t="shared" ref="K117:L158" si="12">G117-I117</f>
        <v>0</v>
      </c>
      <c r="L117" s="100">
        <f>H117-J117</f>
        <v>0</v>
      </c>
      <c r="M117" s="201"/>
      <c r="N117" s="101"/>
    </row>
    <row r="118" spans="1:14" ht="18.75" customHeight="1">
      <c r="A118" s="50"/>
      <c r="B118" s="462"/>
      <c r="C118" s="199"/>
      <c r="D118" s="471"/>
      <c r="E118" s="211"/>
      <c r="F118" s="200"/>
      <c r="G118" s="214"/>
      <c r="H118" s="97">
        <f t="shared" ref="H118:H126" si="13">F118*G118</f>
        <v>0</v>
      </c>
      <c r="I118" s="215"/>
      <c r="J118" s="470">
        <f t="shared" ref="J118:J126" si="14">F118*I118</f>
        <v>0</v>
      </c>
      <c r="K118" s="465">
        <f t="shared" si="12"/>
        <v>0</v>
      </c>
      <c r="L118" s="100">
        <f t="shared" si="12"/>
        <v>0</v>
      </c>
      <c r="M118" s="201"/>
      <c r="N118" s="101"/>
    </row>
    <row r="119" spans="1:14" ht="18.75" customHeight="1">
      <c r="A119" s="50"/>
      <c r="B119" s="462"/>
      <c r="C119" s="199"/>
      <c r="D119" s="471"/>
      <c r="E119" s="211"/>
      <c r="F119" s="200"/>
      <c r="G119" s="214"/>
      <c r="H119" s="97">
        <f t="shared" si="13"/>
        <v>0</v>
      </c>
      <c r="I119" s="215"/>
      <c r="J119" s="470">
        <f t="shared" si="14"/>
        <v>0</v>
      </c>
      <c r="K119" s="465">
        <f t="shared" si="12"/>
        <v>0</v>
      </c>
      <c r="L119" s="100">
        <f t="shared" si="12"/>
        <v>0</v>
      </c>
      <c r="M119" s="201"/>
      <c r="N119" s="101"/>
    </row>
    <row r="120" spans="1:14" ht="18.75" customHeight="1">
      <c r="A120" s="50"/>
      <c r="B120" s="462"/>
      <c r="C120" s="199"/>
      <c r="D120" s="471"/>
      <c r="E120" s="211"/>
      <c r="F120" s="200"/>
      <c r="G120" s="214"/>
      <c r="H120" s="97">
        <f t="shared" si="13"/>
        <v>0</v>
      </c>
      <c r="I120" s="215"/>
      <c r="J120" s="470">
        <f t="shared" si="14"/>
        <v>0</v>
      </c>
      <c r="K120" s="465">
        <f t="shared" si="12"/>
        <v>0</v>
      </c>
      <c r="L120" s="100">
        <f t="shared" si="12"/>
        <v>0</v>
      </c>
      <c r="M120" s="201"/>
      <c r="N120" s="101"/>
    </row>
    <row r="121" spans="1:14" ht="18.75" customHeight="1">
      <c r="A121" s="50"/>
      <c r="B121" s="462"/>
      <c r="C121" s="199"/>
      <c r="D121" s="471"/>
      <c r="E121" s="211"/>
      <c r="F121" s="200"/>
      <c r="G121" s="214"/>
      <c r="H121" s="97">
        <f t="shared" si="13"/>
        <v>0</v>
      </c>
      <c r="I121" s="215"/>
      <c r="J121" s="470">
        <f t="shared" si="14"/>
        <v>0</v>
      </c>
      <c r="K121" s="465">
        <f t="shared" si="12"/>
        <v>0</v>
      </c>
      <c r="L121" s="100">
        <f t="shared" si="12"/>
        <v>0</v>
      </c>
      <c r="M121" s="201"/>
      <c r="N121" s="101"/>
    </row>
    <row r="122" spans="1:14" ht="18.75" customHeight="1">
      <c r="A122" s="50"/>
      <c r="B122" s="462"/>
      <c r="C122" s="199"/>
      <c r="D122" s="471"/>
      <c r="E122" s="211"/>
      <c r="F122" s="200"/>
      <c r="G122" s="214"/>
      <c r="H122" s="97">
        <f t="shared" si="13"/>
        <v>0</v>
      </c>
      <c r="I122" s="215"/>
      <c r="J122" s="470">
        <f t="shared" si="14"/>
        <v>0</v>
      </c>
      <c r="K122" s="465">
        <f t="shared" si="12"/>
        <v>0</v>
      </c>
      <c r="L122" s="100">
        <f t="shared" si="12"/>
        <v>0</v>
      </c>
      <c r="M122" s="201"/>
      <c r="N122" s="101"/>
    </row>
    <row r="123" spans="1:14" ht="18.75" customHeight="1">
      <c r="A123" s="50"/>
      <c r="B123" s="462"/>
      <c r="C123" s="199"/>
      <c r="D123" s="471"/>
      <c r="E123" s="211"/>
      <c r="F123" s="200"/>
      <c r="G123" s="214"/>
      <c r="H123" s="97">
        <f t="shared" si="13"/>
        <v>0</v>
      </c>
      <c r="I123" s="215"/>
      <c r="J123" s="470">
        <f t="shared" si="14"/>
        <v>0</v>
      </c>
      <c r="K123" s="465">
        <f t="shared" si="12"/>
        <v>0</v>
      </c>
      <c r="L123" s="100">
        <f t="shared" si="12"/>
        <v>0</v>
      </c>
      <c r="M123" s="201"/>
      <c r="N123" s="101"/>
    </row>
    <row r="124" spans="1:14" ht="18.75" customHeight="1">
      <c r="A124" s="50"/>
      <c r="B124" s="462"/>
      <c r="C124" s="199"/>
      <c r="D124" s="471"/>
      <c r="E124" s="211"/>
      <c r="F124" s="200"/>
      <c r="G124" s="214"/>
      <c r="H124" s="97">
        <f t="shared" si="13"/>
        <v>0</v>
      </c>
      <c r="I124" s="215"/>
      <c r="J124" s="470">
        <f t="shared" si="14"/>
        <v>0</v>
      </c>
      <c r="K124" s="465">
        <f t="shared" si="12"/>
        <v>0</v>
      </c>
      <c r="L124" s="100">
        <f t="shared" si="12"/>
        <v>0</v>
      </c>
      <c r="M124" s="201"/>
      <c r="N124" s="101"/>
    </row>
    <row r="125" spans="1:14" ht="18.75" customHeight="1">
      <c r="A125" s="50"/>
      <c r="B125" s="462"/>
      <c r="C125" s="199"/>
      <c r="D125" s="471"/>
      <c r="E125" s="211"/>
      <c r="F125" s="200"/>
      <c r="G125" s="214"/>
      <c r="H125" s="97">
        <f t="shared" si="13"/>
        <v>0</v>
      </c>
      <c r="I125" s="215"/>
      <c r="J125" s="470">
        <f t="shared" si="14"/>
        <v>0</v>
      </c>
      <c r="K125" s="465">
        <f t="shared" si="12"/>
        <v>0</v>
      </c>
      <c r="L125" s="100">
        <f t="shared" si="12"/>
        <v>0</v>
      </c>
      <c r="M125" s="201"/>
      <c r="N125" s="101"/>
    </row>
    <row r="126" spans="1:14" ht="18.75" customHeight="1">
      <c r="A126" s="50"/>
      <c r="B126" s="462"/>
      <c r="C126" s="199"/>
      <c r="D126" s="471"/>
      <c r="E126" s="211"/>
      <c r="F126" s="200"/>
      <c r="G126" s="214"/>
      <c r="H126" s="97">
        <f t="shared" si="13"/>
        <v>0</v>
      </c>
      <c r="I126" s="215"/>
      <c r="J126" s="470">
        <f t="shared" si="14"/>
        <v>0</v>
      </c>
      <c r="K126" s="465">
        <f t="shared" si="12"/>
        <v>0</v>
      </c>
      <c r="L126" s="100">
        <f t="shared" si="12"/>
        <v>0</v>
      </c>
      <c r="M126" s="201"/>
      <c r="N126" s="101"/>
    </row>
    <row r="127" spans="1:14" ht="18.75" customHeight="1">
      <c r="A127" s="50"/>
      <c r="B127" s="462"/>
      <c r="C127" s="199"/>
      <c r="D127" s="471"/>
      <c r="E127" s="211"/>
      <c r="F127" s="200"/>
      <c r="G127" s="214"/>
      <c r="H127" s="97">
        <f>F127*G127</f>
        <v>0</v>
      </c>
      <c r="I127" s="215"/>
      <c r="J127" s="470">
        <f>F127*I127</f>
        <v>0</v>
      </c>
      <c r="K127" s="465">
        <f t="shared" si="12"/>
        <v>0</v>
      </c>
      <c r="L127" s="100">
        <f>H127-J127</f>
        <v>0</v>
      </c>
      <c r="M127" s="201"/>
      <c r="N127" s="101"/>
    </row>
    <row r="128" spans="1:14" ht="18.75" customHeight="1">
      <c r="A128" s="50"/>
      <c r="B128" s="462"/>
      <c r="C128" s="199"/>
      <c r="D128" s="471"/>
      <c r="E128" s="211"/>
      <c r="F128" s="200"/>
      <c r="G128" s="214"/>
      <c r="H128" s="97">
        <f t="shared" ref="H128:H136" si="15">F128*G128</f>
        <v>0</v>
      </c>
      <c r="I128" s="215"/>
      <c r="J128" s="470">
        <f t="shared" ref="J128:J136" si="16">F128*I128</f>
        <v>0</v>
      </c>
      <c r="K128" s="465">
        <f t="shared" si="12"/>
        <v>0</v>
      </c>
      <c r="L128" s="100">
        <f t="shared" si="12"/>
        <v>0</v>
      </c>
      <c r="M128" s="201"/>
      <c r="N128" s="101"/>
    </row>
    <row r="129" spans="1:14" ht="18.75" customHeight="1">
      <c r="A129" s="50"/>
      <c r="B129" s="462"/>
      <c r="C129" s="199"/>
      <c r="D129" s="471"/>
      <c r="E129" s="211"/>
      <c r="F129" s="200"/>
      <c r="G129" s="214"/>
      <c r="H129" s="97">
        <f t="shared" si="15"/>
        <v>0</v>
      </c>
      <c r="I129" s="215"/>
      <c r="J129" s="470">
        <f t="shared" si="16"/>
        <v>0</v>
      </c>
      <c r="K129" s="465">
        <f t="shared" si="12"/>
        <v>0</v>
      </c>
      <c r="L129" s="100">
        <f t="shared" si="12"/>
        <v>0</v>
      </c>
      <c r="M129" s="201"/>
      <c r="N129" s="101"/>
    </row>
    <row r="130" spans="1:14" ht="18.75" customHeight="1">
      <c r="A130" s="50"/>
      <c r="B130" s="462"/>
      <c r="C130" s="199"/>
      <c r="D130" s="471"/>
      <c r="E130" s="211"/>
      <c r="F130" s="200"/>
      <c r="G130" s="214"/>
      <c r="H130" s="97">
        <f t="shared" si="15"/>
        <v>0</v>
      </c>
      <c r="I130" s="215"/>
      <c r="J130" s="470">
        <f t="shared" si="16"/>
        <v>0</v>
      </c>
      <c r="K130" s="465">
        <f t="shared" si="12"/>
        <v>0</v>
      </c>
      <c r="L130" s="100">
        <f t="shared" si="12"/>
        <v>0</v>
      </c>
      <c r="M130" s="201"/>
      <c r="N130" s="101"/>
    </row>
    <row r="131" spans="1:14" ht="18.75" customHeight="1">
      <c r="A131" s="50"/>
      <c r="B131" s="462"/>
      <c r="C131" s="199"/>
      <c r="D131" s="471"/>
      <c r="E131" s="211"/>
      <c r="F131" s="200"/>
      <c r="G131" s="214"/>
      <c r="H131" s="97">
        <f t="shared" si="15"/>
        <v>0</v>
      </c>
      <c r="I131" s="215"/>
      <c r="J131" s="470">
        <f t="shared" si="16"/>
        <v>0</v>
      </c>
      <c r="K131" s="465">
        <f t="shared" si="12"/>
        <v>0</v>
      </c>
      <c r="L131" s="100">
        <f t="shared" si="12"/>
        <v>0</v>
      </c>
      <c r="M131" s="201"/>
      <c r="N131" s="101"/>
    </row>
    <row r="132" spans="1:14" ht="18.75" customHeight="1">
      <c r="A132" s="50"/>
      <c r="B132" s="462"/>
      <c r="C132" s="199"/>
      <c r="D132" s="471"/>
      <c r="E132" s="211"/>
      <c r="F132" s="200"/>
      <c r="G132" s="214"/>
      <c r="H132" s="97">
        <f t="shared" si="15"/>
        <v>0</v>
      </c>
      <c r="I132" s="215"/>
      <c r="J132" s="470">
        <f t="shared" si="16"/>
        <v>0</v>
      </c>
      <c r="K132" s="465">
        <f t="shared" si="12"/>
        <v>0</v>
      </c>
      <c r="L132" s="100">
        <f t="shared" si="12"/>
        <v>0</v>
      </c>
      <c r="M132" s="201"/>
      <c r="N132" s="101"/>
    </row>
    <row r="133" spans="1:14" ht="18.75" customHeight="1">
      <c r="A133" s="50"/>
      <c r="B133" s="462"/>
      <c r="C133" s="199"/>
      <c r="D133" s="471"/>
      <c r="E133" s="211"/>
      <c r="F133" s="200"/>
      <c r="G133" s="214"/>
      <c r="H133" s="97">
        <f t="shared" si="15"/>
        <v>0</v>
      </c>
      <c r="I133" s="215"/>
      <c r="J133" s="470">
        <f t="shared" si="16"/>
        <v>0</v>
      </c>
      <c r="K133" s="465">
        <f t="shared" si="12"/>
        <v>0</v>
      </c>
      <c r="L133" s="100">
        <f t="shared" si="12"/>
        <v>0</v>
      </c>
      <c r="M133" s="201"/>
      <c r="N133" s="101"/>
    </row>
    <row r="134" spans="1:14" ht="18.75" customHeight="1">
      <c r="A134" s="50"/>
      <c r="B134" s="462"/>
      <c r="C134" s="199"/>
      <c r="D134" s="471"/>
      <c r="E134" s="211"/>
      <c r="F134" s="200"/>
      <c r="G134" s="214"/>
      <c r="H134" s="97">
        <f t="shared" si="15"/>
        <v>0</v>
      </c>
      <c r="I134" s="215"/>
      <c r="J134" s="470">
        <f t="shared" si="16"/>
        <v>0</v>
      </c>
      <c r="K134" s="465">
        <f t="shared" si="12"/>
        <v>0</v>
      </c>
      <c r="L134" s="100">
        <f t="shared" si="12"/>
        <v>0</v>
      </c>
      <c r="M134" s="201"/>
      <c r="N134" s="101"/>
    </row>
    <row r="135" spans="1:14" ht="18.75" customHeight="1">
      <c r="A135" s="50"/>
      <c r="B135" s="462"/>
      <c r="C135" s="199"/>
      <c r="D135" s="471"/>
      <c r="E135" s="211"/>
      <c r="F135" s="200"/>
      <c r="G135" s="214"/>
      <c r="H135" s="97">
        <f t="shared" si="15"/>
        <v>0</v>
      </c>
      <c r="I135" s="215"/>
      <c r="J135" s="470">
        <f t="shared" si="16"/>
        <v>0</v>
      </c>
      <c r="K135" s="465">
        <f t="shared" si="12"/>
        <v>0</v>
      </c>
      <c r="L135" s="100">
        <f t="shared" si="12"/>
        <v>0</v>
      </c>
      <c r="M135" s="201"/>
      <c r="N135" s="101"/>
    </row>
    <row r="136" spans="1:14" ht="18.75" customHeight="1">
      <c r="A136" s="50"/>
      <c r="B136" s="462"/>
      <c r="C136" s="199"/>
      <c r="D136" s="471"/>
      <c r="E136" s="211"/>
      <c r="F136" s="200"/>
      <c r="G136" s="214"/>
      <c r="H136" s="97">
        <f t="shared" si="15"/>
        <v>0</v>
      </c>
      <c r="I136" s="215"/>
      <c r="J136" s="470">
        <f t="shared" si="16"/>
        <v>0</v>
      </c>
      <c r="K136" s="465">
        <f t="shared" si="12"/>
        <v>0</v>
      </c>
      <c r="L136" s="100">
        <f t="shared" si="12"/>
        <v>0</v>
      </c>
      <c r="M136" s="201"/>
      <c r="N136" s="101"/>
    </row>
    <row r="137" spans="1:14" ht="18.75" customHeight="1">
      <c r="A137" s="50"/>
      <c r="B137" s="462"/>
      <c r="C137" s="199"/>
      <c r="D137" s="471"/>
      <c r="E137" s="211"/>
      <c r="F137" s="200"/>
      <c r="G137" s="214"/>
      <c r="H137" s="97">
        <f>F137*G137</f>
        <v>0</v>
      </c>
      <c r="I137" s="215"/>
      <c r="J137" s="470">
        <f>F137*I137</f>
        <v>0</v>
      </c>
      <c r="K137" s="465">
        <f t="shared" si="12"/>
        <v>0</v>
      </c>
      <c r="L137" s="100">
        <f>H137-J137</f>
        <v>0</v>
      </c>
      <c r="M137" s="201"/>
      <c r="N137" s="101"/>
    </row>
    <row r="138" spans="1:14" ht="18.75" customHeight="1">
      <c r="A138" s="50"/>
      <c r="B138" s="462"/>
      <c r="C138" s="199"/>
      <c r="D138" s="471"/>
      <c r="E138" s="211"/>
      <c r="F138" s="200"/>
      <c r="G138" s="214"/>
      <c r="H138" s="97">
        <f t="shared" ref="H138:H146" si="17">F138*G138</f>
        <v>0</v>
      </c>
      <c r="I138" s="215"/>
      <c r="J138" s="470">
        <f t="shared" ref="J138:J146" si="18">F138*I138</f>
        <v>0</v>
      </c>
      <c r="K138" s="465">
        <f t="shared" si="12"/>
        <v>0</v>
      </c>
      <c r="L138" s="100">
        <f t="shared" si="12"/>
        <v>0</v>
      </c>
      <c r="M138" s="201"/>
      <c r="N138" s="101"/>
    </row>
    <row r="139" spans="1:14" ht="18.75" customHeight="1">
      <c r="A139" s="50"/>
      <c r="B139" s="462"/>
      <c r="C139" s="199"/>
      <c r="D139" s="471"/>
      <c r="E139" s="211"/>
      <c r="F139" s="200"/>
      <c r="G139" s="214"/>
      <c r="H139" s="97">
        <f t="shared" si="17"/>
        <v>0</v>
      </c>
      <c r="I139" s="215"/>
      <c r="J139" s="470">
        <f t="shared" si="18"/>
        <v>0</v>
      </c>
      <c r="K139" s="465">
        <f t="shared" si="12"/>
        <v>0</v>
      </c>
      <c r="L139" s="100">
        <f t="shared" si="12"/>
        <v>0</v>
      </c>
      <c r="M139" s="201"/>
      <c r="N139" s="101"/>
    </row>
    <row r="140" spans="1:14" ht="18.75" customHeight="1">
      <c r="A140" s="50"/>
      <c r="B140" s="462"/>
      <c r="C140" s="199"/>
      <c r="D140" s="471"/>
      <c r="E140" s="211"/>
      <c r="F140" s="200"/>
      <c r="G140" s="214"/>
      <c r="H140" s="97">
        <f t="shared" si="17"/>
        <v>0</v>
      </c>
      <c r="I140" s="215"/>
      <c r="J140" s="470">
        <f t="shared" si="18"/>
        <v>0</v>
      </c>
      <c r="K140" s="465">
        <f t="shared" si="12"/>
        <v>0</v>
      </c>
      <c r="L140" s="100">
        <f t="shared" si="12"/>
        <v>0</v>
      </c>
      <c r="M140" s="201"/>
      <c r="N140" s="101"/>
    </row>
    <row r="141" spans="1:14" ht="18.75" customHeight="1">
      <c r="A141" s="50"/>
      <c r="B141" s="462"/>
      <c r="C141" s="199"/>
      <c r="D141" s="471"/>
      <c r="E141" s="211"/>
      <c r="F141" s="200"/>
      <c r="G141" s="214"/>
      <c r="H141" s="97">
        <f t="shared" si="17"/>
        <v>0</v>
      </c>
      <c r="I141" s="215"/>
      <c r="J141" s="470">
        <f t="shared" si="18"/>
        <v>0</v>
      </c>
      <c r="K141" s="465">
        <f t="shared" si="12"/>
        <v>0</v>
      </c>
      <c r="L141" s="100">
        <f t="shared" si="12"/>
        <v>0</v>
      </c>
      <c r="M141" s="201"/>
      <c r="N141" s="101"/>
    </row>
    <row r="142" spans="1:14" ht="18.75" customHeight="1">
      <c r="A142" s="50"/>
      <c r="B142" s="462"/>
      <c r="C142" s="199"/>
      <c r="D142" s="471"/>
      <c r="E142" s="211"/>
      <c r="F142" s="200"/>
      <c r="G142" s="214"/>
      <c r="H142" s="97">
        <f t="shared" si="17"/>
        <v>0</v>
      </c>
      <c r="I142" s="215"/>
      <c r="J142" s="470">
        <f t="shared" si="18"/>
        <v>0</v>
      </c>
      <c r="K142" s="465">
        <f t="shared" si="12"/>
        <v>0</v>
      </c>
      <c r="L142" s="100">
        <f t="shared" si="12"/>
        <v>0</v>
      </c>
      <c r="M142" s="201"/>
      <c r="N142" s="101"/>
    </row>
    <row r="143" spans="1:14" ht="18.75" customHeight="1">
      <c r="A143" s="50"/>
      <c r="B143" s="462"/>
      <c r="C143" s="199"/>
      <c r="D143" s="471"/>
      <c r="E143" s="211"/>
      <c r="F143" s="200"/>
      <c r="G143" s="214"/>
      <c r="H143" s="97">
        <f t="shared" si="17"/>
        <v>0</v>
      </c>
      <c r="I143" s="215"/>
      <c r="J143" s="470">
        <f t="shared" si="18"/>
        <v>0</v>
      </c>
      <c r="K143" s="465">
        <f t="shared" si="12"/>
        <v>0</v>
      </c>
      <c r="L143" s="100">
        <f t="shared" si="12"/>
        <v>0</v>
      </c>
      <c r="M143" s="201"/>
      <c r="N143" s="101"/>
    </row>
    <row r="144" spans="1:14" ht="18.75" customHeight="1">
      <c r="A144" s="50"/>
      <c r="B144" s="462"/>
      <c r="C144" s="199"/>
      <c r="D144" s="471"/>
      <c r="E144" s="211"/>
      <c r="F144" s="200"/>
      <c r="G144" s="214"/>
      <c r="H144" s="97">
        <f t="shared" si="17"/>
        <v>0</v>
      </c>
      <c r="I144" s="215"/>
      <c r="J144" s="470">
        <f t="shared" si="18"/>
        <v>0</v>
      </c>
      <c r="K144" s="465">
        <f t="shared" si="12"/>
        <v>0</v>
      </c>
      <c r="L144" s="100">
        <f t="shared" si="12"/>
        <v>0</v>
      </c>
      <c r="M144" s="201"/>
      <c r="N144" s="101"/>
    </row>
    <row r="145" spans="1:14" ht="18.75" customHeight="1">
      <c r="A145" s="50"/>
      <c r="B145" s="462"/>
      <c r="C145" s="199"/>
      <c r="D145" s="471"/>
      <c r="E145" s="211"/>
      <c r="F145" s="200"/>
      <c r="G145" s="214"/>
      <c r="H145" s="97">
        <f t="shared" si="17"/>
        <v>0</v>
      </c>
      <c r="I145" s="215"/>
      <c r="J145" s="470">
        <f t="shared" si="18"/>
        <v>0</v>
      </c>
      <c r="K145" s="465">
        <f t="shared" si="12"/>
        <v>0</v>
      </c>
      <c r="L145" s="100">
        <f t="shared" si="12"/>
        <v>0</v>
      </c>
      <c r="M145" s="201"/>
      <c r="N145" s="101"/>
    </row>
    <row r="146" spans="1:14" ht="18.75" customHeight="1">
      <c r="A146" s="50"/>
      <c r="B146" s="462"/>
      <c r="C146" s="199"/>
      <c r="D146" s="471"/>
      <c r="E146" s="211"/>
      <c r="F146" s="200"/>
      <c r="G146" s="214"/>
      <c r="H146" s="97">
        <f t="shared" si="17"/>
        <v>0</v>
      </c>
      <c r="I146" s="215"/>
      <c r="J146" s="470">
        <f t="shared" si="18"/>
        <v>0</v>
      </c>
      <c r="K146" s="465">
        <f t="shared" si="12"/>
        <v>0</v>
      </c>
      <c r="L146" s="100">
        <f t="shared" si="12"/>
        <v>0</v>
      </c>
      <c r="M146" s="201"/>
      <c r="N146" s="101"/>
    </row>
    <row r="147" spans="1:14" ht="18.75" customHeight="1">
      <c r="A147" s="50"/>
      <c r="B147" s="462"/>
      <c r="C147" s="199"/>
      <c r="D147" s="471"/>
      <c r="E147" s="211"/>
      <c r="F147" s="200"/>
      <c r="G147" s="214"/>
      <c r="H147" s="97">
        <f>F147*G147</f>
        <v>0</v>
      </c>
      <c r="I147" s="215"/>
      <c r="J147" s="470">
        <f>F147*I147</f>
        <v>0</v>
      </c>
      <c r="K147" s="465">
        <f t="shared" si="12"/>
        <v>0</v>
      </c>
      <c r="L147" s="100">
        <f>H147-J147</f>
        <v>0</v>
      </c>
      <c r="M147" s="201"/>
      <c r="N147" s="101"/>
    </row>
    <row r="148" spans="1:14" ht="18.75" customHeight="1">
      <c r="A148" s="50"/>
      <c r="B148" s="462"/>
      <c r="C148" s="199"/>
      <c r="D148" s="471"/>
      <c r="E148" s="211"/>
      <c r="F148" s="200"/>
      <c r="G148" s="214"/>
      <c r="H148" s="97">
        <f t="shared" ref="H148:H155" si="19">F148*G148</f>
        <v>0</v>
      </c>
      <c r="I148" s="215"/>
      <c r="J148" s="470">
        <f t="shared" ref="J148:J155" si="20">F148*I148</f>
        <v>0</v>
      </c>
      <c r="K148" s="465">
        <f t="shared" si="12"/>
        <v>0</v>
      </c>
      <c r="L148" s="100">
        <f t="shared" si="12"/>
        <v>0</v>
      </c>
      <c r="M148" s="201"/>
      <c r="N148" s="101"/>
    </row>
    <row r="149" spans="1:14" ht="18.75" customHeight="1">
      <c r="A149" s="50"/>
      <c r="B149" s="462"/>
      <c r="C149" s="199"/>
      <c r="D149" s="471"/>
      <c r="E149" s="211"/>
      <c r="F149" s="200"/>
      <c r="G149" s="214"/>
      <c r="H149" s="97">
        <f t="shared" si="19"/>
        <v>0</v>
      </c>
      <c r="I149" s="215"/>
      <c r="J149" s="470">
        <f t="shared" si="20"/>
        <v>0</v>
      </c>
      <c r="K149" s="465">
        <f t="shared" si="12"/>
        <v>0</v>
      </c>
      <c r="L149" s="100">
        <f t="shared" si="12"/>
        <v>0</v>
      </c>
      <c r="M149" s="201"/>
      <c r="N149" s="101"/>
    </row>
    <row r="150" spans="1:14" ht="18.75" customHeight="1">
      <c r="A150" s="50"/>
      <c r="B150" s="462"/>
      <c r="C150" s="199"/>
      <c r="D150" s="471"/>
      <c r="E150" s="211"/>
      <c r="F150" s="200"/>
      <c r="G150" s="214"/>
      <c r="H150" s="97">
        <f t="shared" si="19"/>
        <v>0</v>
      </c>
      <c r="I150" s="215"/>
      <c r="J150" s="470">
        <f t="shared" si="20"/>
        <v>0</v>
      </c>
      <c r="K150" s="465">
        <f t="shared" si="12"/>
        <v>0</v>
      </c>
      <c r="L150" s="100">
        <f t="shared" si="12"/>
        <v>0</v>
      </c>
      <c r="M150" s="201"/>
      <c r="N150" s="101"/>
    </row>
    <row r="151" spans="1:14" ht="18.75" customHeight="1">
      <c r="A151" s="50"/>
      <c r="B151" s="462"/>
      <c r="C151" s="199"/>
      <c r="D151" s="471"/>
      <c r="E151" s="211"/>
      <c r="F151" s="200"/>
      <c r="G151" s="214"/>
      <c r="H151" s="97">
        <f t="shared" si="19"/>
        <v>0</v>
      </c>
      <c r="I151" s="215"/>
      <c r="J151" s="470">
        <f t="shared" si="20"/>
        <v>0</v>
      </c>
      <c r="K151" s="465">
        <f t="shared" si="12"/>
        <v>0</v>
      </c>
      <c r="L151" s="100">
        <f t="shared" si="12"/>
        <v>0</v>
      </c>
      <c r="M151" s="201"/>
      <c r="N151" s="101"/>
    </row>
    <row r="152" spans="1:14" ht="18.75" customHeight="1">
      <c r="A152" s="50"/>
      <c r="B152" s="462"/>
      <c r="C152" s="199"/>
      <c r="D152" s="471"/>
      <c r="E152" s="211"/>
      <c r="F152" s="200"/>
      <c r="G152" s="214"/>
      <c r="H152" s="97">
        <f t="shared" si="19"/>
        <v>0</v>
      </c>
      <c r="I152" s="215"/>
      <c r="J152" s="470">
        <f t="shared" si="20"/>
        <v>0</v>
      </c>
      <c r="K152" s="465">
        <f t="shared" si="12"/>
        <v>0</v>
      </c>
      <c r="L152" s="100">
        <f t="shared" si="12"/>
        <v>0</v>
      </c>
      <c r="M152" s="201"/>
      <c r="N152" s="101"/>
    </row>
    <row r="153" spans="1:14" ht="18.75" customHeight="1">
      <c r="A153" s="50"/>
      <c r="B153" s="462"/>
      <c r="C153" s="199"/>
      <c r="D153" s="471"/>
      <c r="E153" s="211"/>
      <c r="F153" s="200"/>
      <c r="G153" s="214"/>
      <c r="H153" s="97">
        <f t="shared" si="19"/>
        <v>0</v>
      </c>
      <c r="I153" s="215"/>
      <c r="J153" s="470">
        <f t="shared" si="20"/>
        <v>0</v>
      </c>
      <c r="K153" s="465">
        <f t="shared" si="12"/>
        <v>0</v>
      </c>
      <c r="L153" s="100">
        <f t="shared" si="12"/>
        <v>0</v>
      </c>
      <c r="M153" s="201"/>
      <c r="N153" s="101"/>
    </row>
    <row r="154" spans="1:14" ht="18.75" customHeight="1">
      <c r="A154" s="50"/>
      <c r="B154" s="462"/>
      <c r="C154" s="199"/>
      <c r="D154" s="471"/>
      <c r="E154" s="211"/>
      <c r="F154" s="200"/>
      <c r="G154" s="214"/>
      <c r="H154" s="97">
        <f t="shared" si="19"/>
        <v>0</v>
      </c>
      <c r="I154" s="215"/>
      <c r="J154" s="470">
        <f t="shared" si="20"/>
        <v>0</v>
      </c>
      <c r="K154" s="465">
        <f t="shared" si="12"/>
        <v>0</v>
      </c>
      <c r="L154" s="100">
        <f t="shared" si="12"/>
        <v>0</v>
      </c>
      <c r="M154" s="201"/>
      <c r="N154" s="101"/>
    </row>
    <row r="155" spans="1:14" ht="18.75" customHeight="1">
      <c r="A155" s="50"/>
      <c r="B155" s="462"/>
      <c r="C155" s="199"/>
      <c r="D155" s="471"/>
      <c r="E155" s="211"/>
      <c r="F155" s="200"/>
      <c r="G155" s="214"/>
      <c r="H155" s="97">
        <f t="shared" si="19"/>
        <v>0</v>
      </c>
      <c r="I155" s="215"/>
      <c r="J155" s="470">
        <f t="shared" si="20"/>
        <v>0</v>
      </c>
      <c r="K155" s="465">
        <f t="shared" si="12"/>
        <v>0</v>
      </c>
      <c r="L155" s="100">
        <f t="shared" si="12"/>
        <v>0</v>
      </c>
      <c r="M155" s="201"/>
      <c r="N155" s="101"/>
    </row>
    <row r="156" spans="1:14" ht="18.75" customHeight="1">
      <c r="A156" s="50"/>
      <c r="B156" s="460"/>
      <c r="C156" s="466" t="s">
        <v>985</v>
      </c>
      <c r="D156" s="103" t="s">
        <v>986</v>
      </c>
      <c r="E156" s="95"/>
      <c r="F156" s="96"/>
      <c r="G156" s="97"/>
      <c r="H156" s="104">
        <f>SUMIFS(H115:H155,B115:B155,"設備")</f>
        <v>0</v>
      </c>
      <c r="I156" s="98"/>
      <c r="J156" s="105">
        <f>SUMIFS(J115:J155,B115:B155,"設備")</f>
        <v>0</v>
      </c>
      <c r="K156" s="465">
        <f t="shared" si="12"/>
        <v>0</v>
      </c>
      <c r="L156" s="107">
        <f>H156-J156</f>
        <v>0</v>
      </c>
      <c r="M156" s="189"/>
      <c r="N156" s="101"/>
    </row>
    <row r="157" spans="1:14" ht="18.75" customHeight="1">
      <c r="A157" s="50"/>
      <c r="B157" s="460"/>
      <c r="C157" s="466" t="s">
        <v>987</v>
      </c>
      <c r="D157" s="103" t="s">
        <v>986</v>
      </c>
      <c r="E157" s="95"/>
      <c r="F157" s="96"/>
      <c r="G157" s="97"/>
      <c r="H157" s="104">
        <f>SUMIFS(H115:H155,B115:B155,"工事")</f>
        <v>0</v>
      </c>
      <c r="I157" s="98"/>
      <c r="J157" s="105">
        <f>SUMIFS(J115:J155,B115:B155,"工事")</f>
        <v>0</v>
      </c>
      <c r="K157" s="465">
        <f t="shared" si="12"/>
        <v>0</v>
      </c>
      <c r="L157" s="107">
        <f>H157-J157</f>
        <v>0</v>
      </c>
      <c r="M157" s="189"/>
      <c r="N157" s="101"/>
    </row>
    <row r="158" spans="1:14" ht="18.75" customHeight="1" thickBot="1">
      <c r="A158" s="50"/>
      <c r="B158" s="472"/>
      <c r="C158" s="473" t="s">
        <v>980</v>
      </c>
      <c r="D158" s="474" t="s">
        <v>981</v>
      </c>
      <c r="E158" s="475"/>
      <c r="F158" s="476"/>
      <c r="G158" s="477"/>
      <c r="H158" s="478">
        <f>H156+H157</f>
        <v>0</v>
      </c>
      <c r="I158" s="479"/>
      <c r="J158" s="480">
        <f>J156+J157</f>
        <v>0</v>
      </c>
      <c r="K158" s="481">
        <f t="shared" si="12"/>
        <v>0</v>
      </c>
      <c r="L158" s="482">
        <f>H158-J158</f>
        <v>0</v>
      </c>
      <c r="M158" s="483"/>
      <c r="N158" s="101"/>
    </row>
    <row r="159" spans="1:14" ht="18.75" customHeight="1">
      <c r="A159" s="50"/>
      <c r="B159" s="533"/>
      <c r="C159" s="539" t="s">
        <v>53</v>
      </c>
      <c r="D159" s="535" t="s">
        <v>984</v>
      </c>
      <c r="E159" s="536"/>
      <c r="F159" s="537"/>
      <c r="G159" s="455"/>
      <c r="H159" s="455"/>
      <c r="I159" s="456"/>
      <c r="J159" s="456"/>
      <c r="K159" s="532"/>
      <c r="L159" s="458"/>
      <c r="M159" s="538"/>
      <c r="N159" s="101"/>
    </row>
    <row r="160" spans="1:14" ht="18.75" customHeight="1">
      <c r="A160" s="50"/>
      <c r="B160" s="462"/>
      <c r="C160" s="199"/>
      <c r="D160" s="471"/>
      <c r="E160" s="211"/>
      <c r="F160" s="200"/>
      <c r="G160" s="214"/>
      <c r="H160" s="97">
        <f t="shared" ref="H160:H189" si="21">F160*G160</f>
        <v>0</v>
      </c>
      <c r="I160" s="215"/>
      <c r="J160" s="98">
        <f t="shared" ref="J160:J189" si="22">F160*I160</f>
        <v>0</v>
      </c>
      <c r="K160" s="465">
        <f>G160-I160</f>
        <v>0</v>
      </c>
      <c r="L160" s="100">
        <f>H160-J160</f>
        <v>0</v>
      </c>
      <c r="M160" s="201"/>
      <c r="N160" s="101"/>
    </row>
    <row r="161" spans="1:14" ht="18.75" customHeight="1">
      <c r="A161" s="50"/>
      <c r="B161" s="462"/>
      <c r="C161" s="199"/>
      <c r="D161" s="471"/>
      <c r="E161" s="211"/>
      <c r="F161" s="200"/>
      <c r="G161" s="214"/>
      <c r="H161" s="97">
        <f t="shared" si="21"/>
        <v>0</v>
      </c>
      <c r="I161" s="215"/>
      <c r="J161" s="98">
        <f t="shared" si="22"/>
        <v>0</v>
      </c>
      <c r="K161" s="465">
        <f t="shared" ref="K161:L192" si="23">G161-I161</f>
        <v>0</v>
      </c>
      <c r="L161" s="100">
        <f t="shared" si="23"/>
        <v>0</v>
      </c>
      <c r="M161" s="201"/>
      <c r="N161" s="101"/>
    </row>
    <row r="162" spans="1:14" ht="18.75" customHeight="1">
      <c r="A162" s="50"/>
      <c r="B162" s="462"/>
      <c r="C162" s="199"/>
      <c r="D162" s="471"/>
      <c r="E162" s="211"/>
      <c r="F162" s="200"/>
      <c r="G162" s="214"/>
      <c r="H162" s="97">
        <f t="shared" si="21"/>
        <v>0</v>
      </c>
      <c r="I162" s="215"/>
      <c r="J162" s="98">
        <f t="shared" si="22"/>
        <v>0</v>
      </c>
      <c r="K162" s="465">
        <f t="shared" si="23"/>
        <v>0</v>
      </c>
      <c r="L162" s="100">
        <f t="shared" si="23"/>
        <v>0</v>
      </c>
      <c r="M162" s="201"/>
      <c r="N162" s="101"/>
    </row>
    <row r="163" spans="1:14" ht="18.75" customHeight="1">
      <c r="A163" s="50"/>
      <c r="B163" s="462"/>
      <c r="C163" s="199"/>
      <c r="D163" s="471"/>
      <c r="E163" s="211"/>
      <c r="F163" s="200"/>
      <c r="G163" s="214"/>
      <c r="H163" s="97">
        <f t="shared" si="21"/>
        <v>0</v>
      </c>
      <c r="I163" s="215"/>
      <c r="J163" s="98">
        <f t="shared" si="22"/>
        <v>0</v>
      </c>
      <c r="K163" s="465">
        <f t="shared" si="23"/>
        <v>0</v>
      </c>
      <c r="L163" s="100">
        <f t="shared" si="23"/>
        <v>0</v>
      </c>
      <c r="M163" s="201"/>
      <c r="N163" s="101"/>
    </row>
    <row r="164" spans="1:14" ht="18.75" customHeight="1">
      <c r="A164" s="50"/>
      <c r="B164" s="462"/>
      <c r="C164" s="199"/>
      <c r="D164" s="471"/>
      <c r="E164" s="211"/>
      <c r="F164" s="200"/>
      <c r="G164" s="214"/>
      <c r="H164" s="97">
        <f t="shared" si="21"/>
        <v>0</v>
      </c>
      <c r="I164" s="215"/>
      <c r="J164" s="98">
        <f t="shared" si="22"/>
        <v>0</v>
      </c>
      <c r="K164" s="465">
        <f t="shared" si="23"/>
        <v>0</v>
      </c>
      <c r="L164" s="100">
        <f t="shared" si="23"/>
        <v>0</v>
      </c>
      <c r="M164" s="201"/>
      <c r="N164" s="101"/>
    </row>
    <row r="165" spans="1:14" ht="18.75" customHeight="1">
      <c r="A165" s="50"/>
      <c r="B165" s="462"/>
      <c r="C165" s="199"/>
      <c r="D165" s="471"/>
      <c r="E165" s="211"/>
      <c r="F165" s="200"/>
      <c r="G165" s="214"/>
      <c r="H165" s="97">
        <f t="shared" si="21"/>
        <v>0</v>
      </c>
      <c r="I165" s="215"/>
      <c r="J165" s="98">
        <f t="shared" si="22"/>
        <v>0</v>
      </c>
      <c r="K165" s="465">
        <f t="shared" si="23"/>
        <v>0</v>
      </c>
      <c r="L165" s="100">
        <f t="shared" si="23"/>
        <v>0</v>
      </c>
      <c r="M165" s="201"/>
      <c r="N165" s="101"/>
    </row>
    <row r="166" spans="1:14" ht="18.75" customHeight="1">
      <c r="A166" s="50"/>
      <c r="B166" s="462"/>
      <c r="C166" s="199"/>
      <c r="D166" s="471"/>
      <c r="E166" s="211"/>
      <c r="F166" s="200"/>
      <c r="G166" s="214"/>
      <c r="H166" s="97">
        <f t="shared" si="21"/>
        <v>0</v>
      </c>
      <c r="I166" s="215"/>
      <c r="J166" s="98">
        <f t="shared" si="22"/>
        <v>0</v>
      </c>
      <c r="K166" s="465">
        <f t="shared" si="23"/>
        <v>0</v>
      </c>
      <c r="L166" s="100">
        <f t="shared" si="23"/>
        <v>0</v>
      </c>
      <c r="M166" s="201"/>
      <c r="N166" s="101"/>
    </row>
    <row r="167" spans="1:14" ht="18.75" customHeight="1">
      <c r="A167" s="50"/>
      <c r="B167" s="462"/>
      <c r="C167" s="199"/>
      <c r="D167" s="471"/>
      <c r="E167" s="211"/>
      <c r="F167" s="200"/>
      <c r="G167" s="214"/>
      <c r="H167" s="97">
        <f t="shared" si="21"/>
        <v>0</v>
      </c>
      <c r="I167" s="215"/>
      <c r="J167" s="98">
        <f t="shared" si="22"/>
        <v>0</v>
      </c>
      <c r="K167" s="465">
        <f t="shared" si="23"/>
        <v>0</v>
      </c>
      <c r="L167" s="100">
        <f t="shared" si="23"/>
        <v>0</v>
      </c>
      <c r="M167" s="201"/>
      <c r="N167" s="101"/>
    </row>
    <row r="168" spans="1:14" ht="18.75" customHeight="1">
      <c r="A168" s="50"/>
      <c r="B168" s="462"/>
      <c r="C168" s="199"/>
      <c r="D168" s="471"/>
      <c r="E168" s="211"/>
      <c r="F168" s="200"/>
      <c r="G168" s="214"/>
      <c r="H168" s="97">
        <f t="shared" si="21"/>
        <v>0</v>
      </c>
      <c r="I168" s="215"/>
      <c r="J168" s="98">
        <f t="shared" si="22"/>
        <v>0</v>
      </c>
      <c r="K168" s="465">
        <f t="shared" si="23"/>
        <v>0</v>
      </c>
      <c r="L168" s="100">
        <f t="shared" si="23"/>
        <v>0</v>
      </c>
      <c r="M168" s="201"/>
      <c r="N168" s="101"/>
    </row>
    <row r="169" spans="1:14" ht="18.75" customHeight="1">
      <c r="A169" s="50"/>
      <c r="B169" s="462"/>
      <c r="C169" s="199"/>
      <c r="D169" s="471"/>
      <c r="E169" s="211"/>
      <c r="F169" s="200"/>
      <c r="G169" s="214"/>
      <c r="H169" s="97">
        <f t="shared" si="21"/>
        <v>0</v>
      </c>
      <c r="I169" s="215"/>
      <c r="J169" s="98">
        <f t="shared" si="22"/>
        <v>0</v>
      </c>
      <c r="K169" s="465">
        <f t="shared" si="23"/>
        <v>0</v>
      </c>
      <c r="L169" s="100">
        <f t="shared" si="23"/>
        <v>0</v>
      </c>
      <c r="M169" s="201"/>
      <c r="N169" s="101"/>
    </row>
    <row r="170" spans="1:14" ht="18.75" customHeight="1">
      <c r="A170" s="50"/>
      <c r="B170" s="462"/>
      <c r="C170" s="199"/>
      <c r="D170" s="471"/>
      <c r="E170" s="211"/>
      <c r="F170" s="200"/>
      <c r="G170" s="214"/>
      <c r="H170" s="97">
        <f t="shared" si="21"/>
        <v>0</v>
      </c>
      <c r="I170" s="215"/>
      <c r="J170" s="98">
        <f t="shared" si="22"/>
        <v>0</v>
      </c>
      <c r="K170" s="465">
        <f t="shared" si="23"/>
        <v>0</v>
      </c>
      <c r="L170" s="100">
        <f t="shared" si="23"/>
        <v>0</v>
      </c>
      <c r="M170" s="201"/>
      <c r="N170" s="101"/>
    </row>
    <row r="171" spans="1:14" ht="18.75" customHeight="1">
      <c r="A171" s="50"/>
      <c r="B171" s="462"/>
      <c r="C171" s="199"/>
      <c r="D171" s="471"/>
      <c r="E171" s="211"/>
      <c r="F171" s="200"/>
      <c r="G171" s="214"/>
      <c r="H171" s="97">
        <f t="shared" si="21"/>
        <v>0</v>
      </c>
      <c r="I171" s="215"/>
      <c r="J171" s="98">
        <f t="shared" si="22"/>
        <v>0</v>
      </c>
      <c r="K171" s="465">
        <f t="shared" si="23"/>
        <v>0</v>
      </c>
      <c r="L171" s="100">
        <f t="shared" si="23"/>
        <v>0</v>
      </c>
      <c r="M171" s="201"/>
      <c r="N171" s="101"/>
    </row>
    <row r="172" spans="1:14" ht="18.75" customHeight="1">
      <c r="A172" s="50"/>
      <c r="B172" s="462"/>
      <c r="C172" s="199"/>
      <c r="D172" s="471"/>
      <c r="E172" s="211"/>
      <c r="F172" s="200"/>
      <c r="G172" s="214"/>
      <c r="H172" s="97">
        <f t="shared" si="21"/>
        <v>0</v>
      </c>
      <c r="I172" s="215"/>
      <c r="J172" s="98">
        <f t="shared" si="22"/>
        <v>0</v>
      </c>
      <c r="K172" s="465">
        <f t="shared" si="23"/>
        <v>0</v>
      </c>
      <c r="L172" s="100">
        <f t="shared" si="23"/>
        <v>0</v>
      </c>
      <c r="M172" s="201"/>
      <c r="N172" s="101"/>
    </row>
    <row r="173" spans="1:14" ht="18.75" customHeight="1">
      <c r="A173" s="50"/>
      <c r="B173" s="462"/>
      <c r="C173" s="199"/>
      <c r="D173" s="471"/>
      <c r="E173" s="211"/>
      <c r="F173" s="200"/>
      <c r="G173" s="214"/>
      <c r="H173" s="97">
        <f t="shared" si="21"/>
        <v>0</v>
      </c>
      <c r="I173" s="215"/>
      <c r="J173" s="98">
        <f t="shared" si="22"/>
        <v>0</v>
      </c>
      <c r="K173" s="465">
        <f t="shared" si="23"/>
        <v>0</v>
      </c>
      <c r="L173" s="100">
        <f t="shared" si="23"/>
        <v>0</v>
      </c>
      <c r="M173" s="201"/>
      <c r="N173" s="101"/>
    </row>
    <row r="174" spans="1:14" ht="18.75" customHeight="1">
      <c r="A174" s="50"/>
      <c r="B174" s="462"/>
      <c r="C174" s="199"/>
      <c r="D174" s="471"/>
      <c r="E174" s="211"/>
      <c r="F174" s="200"/>
      <c r="G174" s="214"/>
      <c r="H174" s="97">
        <f t="shared" si="21"/>
        <v>0</v>
      </c>
      <c r="I174" s="215"/>
      <c r="J174" s="98">
        <f t="shared" si="22"/>
        <v>0</v>
      </c>
      <c r="K174" s="465">
        <f t="shared" si="23"/>
        <v>0</v>
      </c>
      <c r="L174" s="100">
        <f t="shared" si="23"/>
        <v>0</v>
      </c>
      <c r="M174" s="201"/>
      <c r="N174" s="101"/>
    </row>
    <row r="175" spans="1:14" ht="18.75" customHeight="1">
      <c r="A175" s="50"/>
      <c r="B175" s="462"/>
      <c r="C175" s="199"/>
      <c r="D175" s="471"/>
      <c r="E175" s="211"/>
      <c r="F175" s="200"/>
      <c r="G175" s="214"/>
      <c r="H175" s="97">
        <f t="shared" si="21"/>
        <v>0</v>
      </c>
      <c r="I175" s="215"/>
      <c r="J175" s="98">
        <f t="shared" si="22"/>
        <v>0</v>
      </c>
      <c r="K175" s="465">
        <f t="shared" si="23"/>
        <v>0</v>
      </c>
      <c r="L175" s="100">
        <f t="shared" si="23"/>
        <v>0</v>
      </c>
      <c r="M175" s="201"/>
      <c r="N175" s="101"/>
    </row>
    <row r="176" spans="1:14" ht="18.75" customHeight="1">
      <c r="A176" s="50"/>
      <c r="B176" s="462"/>
      <c r="C176" s="199"/>
      <c r="D176" s="471"/>
      <c r="E176" s="211"/>
      <c r="F176" s="200"/>
      <c r="G176" s="214"/>
      <c r="H176" s="97">
        <f t="shared" si="21"/>
        <v>0</v>
      </c>
      <c r="I176" s="215"/>
      <c r="J176" s="98">
        <f t="shared" si="22"/>
        <v>0</v>
      </c>
      <c r="K176" s="465">
        <f t="shared" si="23"/>
        <v>0</v>
      </c>
      <c r="L176" s="100">
        <f t="shared" si="23"/>
        <v>0</v>
      </c>
      <c r="M176" s="201"/>
      <c r="N176" s="101"/>
    </row>
    <row r="177" spans="1:27" ht="18.75" customHeight="1">
      <c r="A177" s="50"/>
      <c r="B177" s="462"/>
      <c r="C177" s="199"/>
      <c r="D177" s="471"/>
      <c r="E177" s="211"/>
      <c r="F177" s="200"/>
      <c r="G177" s="214"/>
      <c r="H177" s="97">
        <f t="shared" si="21"/>
        <v>0</v>
      </c>
      <c r="I177" s="215"/>
      <c r="J177" s="98">
        <f t="shared" si="22"/>
        <v>0</v>
      </c>
      <c r="K177" s="465">
        <f t="shared" si="23"/>
        <v>0</v>
      </c>
      <c r="L177" s="100">
        <f t="shared" si="23"/>
        <v>0</v>
      </c>
      <c r="M177" s="201"/>
      <c r="N177" s="101"/>
    </row>
    <row r="178" spans="1:27" ht="18.75" customHeight="1">
      <c r="A178" s="50"/>
      <c r="B178" s="462"/>
      <c r="C178" s="199"/>
      <c r="D178" s="471"/>
      <c r="E178" s="211"/>
      <c r="F178" s="200"/>
      <c r="G178" s="214"/>
      <c r="H178" s="97">
        <f t="shared" si="21"/>
        <v>0</v>
      </c>
      <c r="I178" s="215"/>
      <c r="J178" s="98">
        <f t="shared" si="22"/>
        <v>0</v>
      </c>
      <c r="K178" s="465">
        <f t="shared" si="23"/>
        <v>0</v>
      </c>
      <c r="L178" s="100">
        <f t="shared" si="23"/>
        <v>0</v>
      </c>
      <c r="M178" s="201"/>
      <c r="N178" s="101"/>
    </row>
    <row r="179" spans="1:27" ht="18.75" customHeight="1">
      <c r="A179" s="50"/>
      <c r="B179" s="462"/>
      <c r="C179" s="199"/>
      <c r="D179" s="471"/>
      <c r="E179" s="211"/>
      <c r="F179" s="200"/>
      <c r="G179" s="214"/>
      <c r="H179" s="97">
        <f t="shared" si="21"/>
        <v>0</v>
      </c>
      <c r="I179" s="215"/>
      <c r="J179" s="98">
        <f t="shared" si="22"/>
        <v>0</v>
      </c>
      <c r="K179" s="465">
        <f t="shared" si="23"/>
        <v>0</v>
      </c>
      <c r="L179" s="100">
        <f t="shared" si="23"/>
        <v>0</v>
      </c>
      <c r="M179" s="201"/>
      <c r="N179" s="101"/>
    </row>
    <row r="180" spans="1:27" ht="18.75" customHeight="1">
      <c r="A180" s="50"/>
      <c r="B180" s="462"/>
      <c r="C180" s="199"/>
      <c r="D180" s="471"/>
      <c r="E180" s="211"/>
      <c r="F180" s="200"/>
      <c r="G180" s="214"/>
      <c r="H180" s="97">
        <f t="shared" si="21"/>
        <v>0</v>
      </c>
      <c r="I180" s="215"/>
      <c r="J180" s="98">
        <f t="shared" si="22"/>
        <v>0</v>
      </c>
      <c r="K180" s="465">
        <f t="shared" si="23"/>
        <v>0</v>
      </c>
      <c r="L180" s="100">
        <f t="shared" si="23"/>
        <v>0</v>
      </c>
      <c r="M180" s="201"/>
      <c r="N180" s="101"/>
    </row>
    <row r="181" spans="1:27" ht="18.75" customHeight="1">
      <c r="A181" s="50"/>
      <c r="B181" s="462"/>
      <c r="C181" s="199"/>
      <c r="D181" s="471"/>
      <c r="E181" s="211"/>
      <c r="F181" s="200"/>
      <c r="G181" s="214"/>
      <c r="H181" s="97">
        <f t="shared" si="21"/>
        <v>0</v>
      </c>
      <c r="I181" s="215"/>
      <c r="J181" s="98">
        <f t="shared" si="22"/>
        <v>0</v>
      </c>
      <c r="K181" s="465">
        <f t="shared" si="23"/>
        <v>0</v>
      </c>
      <c r="L181" s="100">
        <f t="shared" si="23"/>
        <v>0</v>
      </c>
      <c r="M181" s="201"/>
      <c r="N181" s="101"/>
    </row>
    <row r="182" spans="1:27" ht="18.75" customHeight="1">
      <c r="A182" s="50"/>
      <c r="B182" s="462"/>
      <c r="C182" s="199"/>
      <c r="D182" s="471"/>
      <c r="E182" s="211"/>
      <c r="F182" s="200"/>
      <c r="G182" s="214"/>
      <c r="H182" s="97">
        <f t="shared" si="21"/>
        <v>0</v>
      </c>
      <c r="I182" s="215"/>
      <c r="J182" s="98">
        <f t="shared" si="22"/>
        <v>0</v>
      </c>
      <c r="K182" s="465">
        <f t="shared" si="23"/>
        <v>0</v>
      </c>
      <c r="L182" s="100">
        <f t="shared" si="23"/>
        <v>0</v>
      </c>
      <c r="M182" s="201"/>
      <c r="N182" s="101"/>
    </row>
    <row r="183" spans="1:27" ht="18.75" customHeight="1">
      <c r="A183" s="50"/>
      <c r="B183" s="462"/>
      <c r="C183" s="199"/>
      <c r="D183" s="471"/>
      <c r="E183" s="211"/>
      <c r="F183" s="200"/>
      <c r="G183" s="214"/>
      <c r="H183" s="97">
        <f t="shared" si="21"/>
        <v>0</v>
      </c>
      <c r="I183" s="215"/>
      <c r="J183" s="98">
        <f t="shared" si="22"/>
        <v>0</v>
      </c>
      <c r="K183" s="465">
        <f t="shared" si="23"/>
        <v>0</v>
      </c>
      <c r="L183" s="100">
        <f t="shared" si="23"/>
        <v>0</v>
      </c>
      <c r="M183" s="201"/>
      <c r="N183" s="101"/>
    </row>
    <row r="184" spans="1:27" ht="18.75" customHeight="1">
      <c r="A184" s="50"/>
      <c r="B184" s="462"/>
      <c r="C184" s="199"/>
      <c r="D184" s="471"/>
      <c r="E184" s="211"/>
      <c r="F184" s="200"/>
      <c r="G184" s="214"/>
      <c r="H184" s="97">
        <f t="shared" si="21"/>
        <v>0</v>
      </c>
      <c r="I184" s="215"/>
      <c r="J184" s="98">
        <f t="shared" si="22"/>
        <v>0</v>
      </c>
      <c r="K184" s="465">
        <f t="shared" si="23"/>
        <v>0</v>
      </c>
      <c r="L184" s="100">
        <f t="shared" si="23"/>
        <v>0</v>
      </c>
      <c r="M184" s="201"/>
      <c r="N184" s="108"/>
    </row>
    <row r="185" spans="1:27" ht="18.75" customHeight="1">
      <c r="A185" s="50"/>
      <c r="B185" s="462"/>
      <c r="C185" s="199"/>
      <c r="D185" s="471"/>
      <c r="E185" s="211"/>
      <c r="F185" s="200"/>
      <c r="G185" s="214"/>
      <c r="H185" s="97">
        <f t="shared" si="21"/>
        <v>0</v>
      </c>
      <c r="I185" s="215"/>
      <c r="J185" s="98">
        <f t="shared" si="22"/>
        <v>0</v>
      </c>
      <c r="K185" s="465">
        <f t="shared" si="23"/>
        <v>0</v>
      </c>
      <c r="L185" s="100">
        <f t="shared" si="23"/>
        <v>0</v>
      </c>
      <c r="M185" s="201"/>
      <c r="N185" s="61"/>
    </row>
    <row r="186" spans="1:27" ht="18.75" customHeight="1">
      <c r="A186" s="50"/>
      <c r="B186" s="462"/>
      <c r="C186" s="199"/>
      <c r="D186" s="471"/>
      <c r="E186" s="211"/>
      <c r="F186" s="200"/>
      <c r="G186" s="214"/>
      <c r="H186" s="97">
        <f t="shared" si="21"/>
        <v>0</v>
      </c>
      <c r="I186" s="215"/>
      <c r="J186" s="98">
        <f t="shared" si="22"/>
        <v>0</v>
      </c>
      <c r="K186" s="465">
        <f t="shared" si="23"/>
        <v>0</v>
      </c>
      <c r="L186" s="100">
        <f t="shared" si="23"/>
        <v>0</v>
      </c>
      <c r="M186" s="201"/>
      <c r="N186" s="108"/>
    </row>
    <row r="187" spans="1:27" s="49" customFormat="1" ht="18.75" customHeight="1">
      <c r="A187" s="50"/>
      <c r="B187" s="462"/>
      <c r="C187" s="199"/>
      <c r="D187" s="471"/>
      <c r="E187" s="211"/>
      <c r="F187" s="200"/>
      <c r="G187" s="214"/>
      <c r="H187" s="97">
        <f t="shared" si="21"/>
        <v>0</v>
      </c>
      <c r="I187" s="215"/>
      <c r="J187" s="98">
        <f t="shared" si="22"/>
        <v>0</v>
      </c>
      <c r="K187" s="465">
        <f t="shared" si="23"/>
        <v>0</v>
      </c>
      <c r="L187" s="100">
        <f t="shared" si="23"/>
        <v>0</v>
      </c>
      <c r="M187" s="201"/>
      <c r="O187" s="37"/>
      <c r="P187" s="37"/>
      <c r="Q187" s="37"/>
      <c r="R187" s="37"/>
      <c r="S187" s="37"/>
      <c r="T187" s="37"/>
      <c r="U187" s="37"/>
      <c r="V187" s="37"/>
      <c r="W187" s="37"/>
      <c r="X187" s="37"/>
      <c r="Y187" s="37"/>
      <c r="Z187" s="37"/>
      <c r="AA187" s="37"/>
    </row>
    <row r="188" spans="1:27" s="49" customFormat="1" ht="18.75" customHeight="1">
      <c r="A188" s="50"/>
      <c r="B188" s="462"/>
      <c r="C188" s="199"/>
      <c r="D188" s="471"/>
      <c r="E188" s="211"/>
      <c r="F188" s="200"/>
      <c r="G188" s="214"/>
      <c r="H188" s="97">
        <f t="shared" si="21"/>
        <v>0</v>
      </c>
      <c r="I188" s="215"/>
      <c r="J188" s="98">
        <f t="shared" si="22"/>
        <v>0</v>
      </c>
      <c r="K188" s="465">
        <f t="shared" si="23"/>
        <v>0</v>
      </c>
      <c r="L188" s="100">
        <f t="shared" si="23"/>
        <v>0</v>
      </c>
      <c r="M188" s="201"/>
      <c r="O188" s="37"/>
      <c r="P188" s="37"/>
      <c r="Q188" s="37"/>
      <c r="R188" s="37"/>
      <c r="S188" s="37"/>
      <c r="T188" s="37"/>
      <c r="U188" s="37"/>
      <c r="V188" s="37"/>
      <c r="W188" s="37"/>
      <c r="X188" s="37"/>
      <c r="Y188" s="37"/>
      <c r="Z188" s="37"/>
      <c r="AA188" s="37"/>
    </row>
    <row r="189" spans="1:27" s="49" customFormat="1" ht="18.75" customHeight="1">
      <c r="A189" s="50"/>
      <c r="B189" s="462"/>
      <c r="C189" s="199"/>
      <c r="D189" s="471"/>
      <c r="E189" s="211"/>
      <c r="F189" s="200"/>
      <c r="G189" s="214"/>
      <c r="H189" s="97">
        <f t="shared" si="21"/>
        <v>0</v>
      </c>
      <c r="I189" s="215"/>
      <c r="J189" s="98">
        <f t="shared" si="22"/>
        <v>0</v>
      </c>
      <c r="K189" s="465">
        <f t="shared" si="23"/>
        <v>0</v>
      </c>
      <c r="L189" s="100">
        <f t="shared" si="23"/>
        <v>0</v>
      </c>
      <c r="M189" s="201"/>
      <c r="O189" s="37"/>
      <c r="P189" s="37"/>
      <c r="Q189" s="37"/>
      <c r="R189" s="37"/>
      <c r="S189" s="37"/>
      <c r="T189" s="37"/>
      <c r="U189" s="37"/>
      <c r="V189" s="37"/>
      <c r="W189" s="37"/>
      <c r="X189" s="37"/>
      <c r="Y189" s="37"/>
      <c r="Z189" s="37"/>
      <c r="AA189" s="37"/>
    </row>
    <row r="190" spans="1:27" s="49" customFormat="1" ht="18.75" customHeight="1">
      <c r="A190" s="50"/>
      <c r="B190" s="460"/>
      <c r="C190" s="466" t="s">
        <v>985</v>
      </c>
      <c r="D190" s="103" t="s">
        <v>986</v>
      </c>
      <c r="E190" s="95"/>
      <c r="F190" s="96"/>
      <c r="G190" s="97"/>
      <c r="H190" s="104">
        <f>SUMIFS(H159:H189,B159:B189,"設備")</f>
        <v>0</v>
      </c>
      <c r="I190" s="98"/>
      <c r="J190" s="105">
        <f>SUMIFS(J159:J189,B159:B189,"設備")</f>
        <v>0</v>
      </c>
      <c r="K190" s="465">
        <f t="shared" si="23"/>
        <v>0</v>
      </c>
      <c r="L190" s="107">
        <f>H190-J190</f>
        <v>0</v>
      </c>
      <c r="M190" s="189"/>
      <c r="O190" s="37"/>
      <c r="P190" s="37"/>
      <c r="Q190" s="37"/>
      <c r="R190" s="37"/>
      <c r="S190" s="37"/>
      <c r="T190" s="37"/>
      <c r="U190" s="37"/>
      <c r="V190" s="37"/>
      <c r="W190" s="37"/>
      <c r="X190" s="37"/>
      <c r="Y190" s="37"/>
      <c r="Z190" s="37"/>
      <c r="AA190" s="37"/>
    </row>
    <row r="191" spans="1:27" s="49" customFormat="1" ht="18.75" customHeight="1">
      <c r="A191" s="50"/>
      <c r="B191" s="460"/>
      <c r="C191" s="466" t="s">
        <v>987</v>
      </c>
      <c r="D191" s="103" t="s">
        <v>986</v>
      </c>
      <c r="E191" s="95"/>
      <c r="F191" s="96"/>
      <c r="G191" s="97"/>
      <c r="H191" s="104">
        <f>SUMIFS(H159:H189,B159:B189,"工事")</f>
        <v>0</v>
      </c>
      <c r="I191" s="98"/>
      <c r="J191" s="105">
        <f>SUMIFS(J159:J189,B159:B189,"工事")</f>
        <v>0</v>
      </c>
      <c r="K191" s="465">
        <f t="shared" si="23"/>
        <v>0</v>
      </c>
      <c r="L191" s="107">
        <f>H191-J191</f>
        <v>0</v>
      </c>
      <c r="M191" s="189"/>
      <c r="O191" s="37"/>
      <c r="P191" s="37"/>
      <c r="Q191" s="37"/>
      <c r="R191" s="37"/>
      <c r="S191" s="37"/>
      <c r="T191" s="37"/>
      <c r="U191" s="37"/>
      <c r="V191" s="37"/>
      <c r="W191" s="37"/>
      <c r="X191" s="37"/>
      <c r="Y191" s="37"/>
      <c r="Z191" s="37"/>
      <c r="AA191" s="37"/>
    </row>
    <row r="192" spans="1:27" s="49" customFormat="1" ht="18.75" customHeight="1" thickBot="1">
      <c r="A192" s="50"/>
      <c r="B192" s="472"/>
      <c r="C192" s="473" t="s">
        <v>980</v>
      </c>
      <c r="D192" s="474" t="s">
        <v>981</v>
      </c>
      <c r="E192" s="475"/>
      <c r="F192" s="476"/>
      <c r="G192" s="477"/>
      <c r="H192" s="478">
        <f>H190+H191</f>
        <v>0</v>
      </c>
      <c r="I192" s="479"/>
      <c r="J192" s="480">
        <f>J190+J191</f>
        <v>0</v>
      </c>
      <c r="K192" s="481">
        <f t="shared" si="23"/>
        <v>0</v>
      </c>
      <c r="L192" s="482">
        <f>H192-J192</f>
        <v>0</v>
      </c>
      <c r="M192" s="483"/>
      <c r="O192" s="37"/>
      <c r="P192" s="37"/>
      <c r="Q192" s="37"/>
      <c r="R192" s="37"/>
      <c r="S192" s="37"/>
      <c r="T192" s="37"/>
      <c r="U192" s="37"/>
      <c r="V192" s="37"/>
      <c r="W192" s="37"/>
      <c r="X192" s="37"/>
      <c r="Y192" s="37"/>
      <c r="Z192" s="37"/>
      <c r="AA192" s="37"/>
    </row>
    <row r="193" spans="1:27" ht="18.75" customHeight="1">
      <c r="A193" s="50"/>
      <c r="B193" s="462"/>
      <c r="C193" s="199" t="s">
        <v>989</v>
      </c>
      <c r="D193" s="468" t="s">
        <v>984</v>
      </c>
      <c r="E193" s="211"/>
      <c r="F193" s="200"/>
      <c r="G193" s="97"/>
      <c r="H193" s="97"/>
      <c r="I193" s="98"/>
      <c r="J193" s="98"/>
      <c r="K193" s="465"/>
      <c r="L193" s="100"/>
      <c r="M193" s="201"/>
      <c r="N193" s="101"/>
    </row>
    <row r="194" spans="1:27" ht="18.75" customHeight="1">
      <c r="A194" s="50"/>
      <c r="B194" s="462"/>
      <c r="C194" s="199"/>
      <c r="D194" s="471"/>
      <c r="E194" s="211"/>
      <c r="F194" s="200"/>
      <c r="G194" s="214"/>
      <c r="H194" s="97">
        <f t="shared" ref="H194:H203" si="24">F194*G194</f>
        <v>0</v>
      </c>
      <c r="I194" s="215"/>
      <c r="J194" s="98">
        <f t="shared" ref="J194:J203" si="25">F194*I194</f>
        <v>0</v>
      </c>
      <c r="K194" s="465">
        <f t="shared" ref="K194:L206" si="26">G194-I194</f>
        <v>0</v>
      </c>
      <c r="L194" s="100">
        <f t="shared" si="26"/>
        <v>0</v>
      </c>
      <c r="M194" s="201"/>
      <c r="N194" s="101"/>
    </row>
    <row r="195" spans="1:27" ht="18.75" customHeight="1">
      <c r="A195" s="50"/>
      <c r="B195" s="462"/>
      <c r="C195" s="199"/>
      <c r="D195" s="471"/>
      <c r="E195" s="211"/>
      <c r="F195" s="200"/>
      <c r="G195" s="214"/>
      <c r="H195" s="97">
        <f t="shared" si="24"/>
        <v>0</v>
      </c>
      <c r="I195" s="215"/>
      <c r="J195" s="98">
        <f t="shared" si="25"/>
        <v>0</v>
      </c>
      <c r="K195" s="465">
        <f t="shared" si="26"/>
        <v>0</v>
      </c>
      <c r="L195" s="100">
        <f t="shared" si="26"/>
        <v>0</v>
      </c>
      <c r="M195" s="201"/>
      <c r="N195" s="101"/>
    </row>
    <row r="196" spans="1:27" ht="18.75" customHeight="1">
      <c r="A196" s="50"/>
      <c r="B196" s="462"/>
      <c r="C196" s="199"/>
      <c r="D196" s="471"/>
      <c r="E196" s="211"/>
      <c r="F196" s="200"/>
      <c r="G196" s="214"/>
      <c r="H196" s="97">
        <f t="shared" si="24"/>
        <v>0</v>
      </c>
      <c r="I196" s="215"/>
      <c r="J196" s="98">
        <f t="shared" si="25"/>
        <v>0</v>
      </c>
      <c r="K196" s="465">
        <f t="shared" si="26"/>
        <v>0</v>
      </c>
      <c r="L196" s="100">
        <f t="shared" si="26"/>
        <v>0</v>
      </c>
      <c r="M196" s="201"/>
      <c r="N196" s="101"/>
    </row>
    <row r="197" spans="1:27" ht="18.75" customHeight="1">
      <c r="A197" s="50"/>
      <c r="B197" s="462"/>
      <c r="C197" s="199"/>
      <c r="D197" s="471"/>
      <c r="E197" s="211"/>
      <c r="F197" s="200"/>
      <c r="G197" s="214"/>
      <c r="H197" s="97">
        <f t="shared" si="24"/>
        <v>0</v>
      </c>
      <c r="I197" s="215"/>
      <c r="J197" s="98">
        <f t="shared" si="25"/>
        <v>0</v>
      </c>
      <c r="K197" s="465">
        <f t="shared" si="26"/>
        <v>0</v>
      </c>
      <c r="L197" s="100">
        <f t="shared" si="26"/>
        <v>0</v>
      </c>
      <c r="M197" s="201"/>
      <c r="N197" s="101"/>
    </row>
    <row r="198" spans="1:27" ht="18.75" customHeight="1">
      <c r="A198" s="50"/>
      <c r="B198" s="462"/>
      <c r="C198" s="199"/>
      <c r="D198" s="471"/>
      <c r="E198" s="211"/>
      <c r="F198" s="200"/>
      <c r="G198" s="214"/>
      <c r="H198" s="97">
        <f t="shared" si="24"/>
        <v>0</v>
      </c>
      <c r="I198" s="215"/>
      <c r="J198" s="98">
        <f t="shared" si="25"/>
        <v>0</v>
      </c>
      <c r="K198" s="465">
        <f t="shared" si="26"/>
        <v>0</v>
      </c>
      <c r="L198" s="100">
        <f t="shared" si="26"/>
        <v>0</v>
      </c>
      <c r="M198" s="201"/>
      <c r="N198" s="101"/>
    </row>
    <row r="199" spans="1:27" ht="18.75" customHeight="1">
      <c r="A199" s="50"/>
      <c r="B199" s="462"/>
      <c r="C199" s="199"/>
      <c r="D199" s="471"/>
      <c r="E199" s="211"/>
      <c r="F199" s="200"/>
      <c r="G199" s="214"/>
      <c r="H199" s="97">
        <f t="shared" si="24"/>
        <v>0</v>
      </c>
      <c r="I199" s="215"/>
      <c r="J199" s="98">
        <f t="shared" si="25"/>
        <v>0</v>
      </c>
      <c r="K199" s="465">
        <f t="shared" si="26"/>
        <v>0</v>
      </c>
      <c r="L199" s="100">
        <f t="shared" si="26"/>
        <v>0</v>
      </c>
      <c r="M199" s="201"/>
      <c r="N199" s="101"/>
    </row>
    <row r="200" spans="1:27" ht="18.75" customHeight="1">
      <c r="A200" s="50"/>
      <c r="B200" s="462"/>
      <c r="C200" s="199"/>
      <c r="D200" s="471"/>
      <c r="E200" s="211"/>
      <c r="F200" s="200"/>
      <c r="G200" s="214"/>
      <c r="H200" s="97">
        <f t="shared" si="24"/>
        <v>0</v>
      </c>
      <c r="I200" s="215"/>
      <c r="J200" s="98">
        <f t="shared" si="25"/>
        <v>0</v>
      </c>
      <c r="K200" s="465">
        <f t="shared" si="26"/>
        <v>0</v>
      </c>
      <c r="L200" s="100">
        <f t="shared" si="26"/>
        <v>0</v>
      </c>
      <c r="M200" s="201"/>
      <c r="N200" s="101"/>
    </row>
    <row r="201" spans="1:27" ht="18.75" customHeight="1">
      <c r="A201" s="50"/>
      <c r="B201" s="462"/>
      <c r="C201" s="199"/>
      <c r="D201" s="471"/>
      <c r="E201" s="211"/>
      <c r="F201" s="200"/>
      <c r="G201" s="214"/>
      <c r="H201" s="97">
        <f t="shared" si="24"/>
        <v>0</v>
      </c>
      <c r="I201" s="215"/>
      <c r="J201" s="98">
        <f t="shared" si="25"/>
        <v>0</v>
      </c>
      <c r="K201" s="465">
        <f t="shared" si="26"/>
        <v>0</v>
      </c>
      <c r="L201" s="100">
        <f t="shared" si="26"/>
        <v>0</v>
      </c>
      <c r="M201" s="201"/>
      <c r="N201" s="101"/>
    </row>
    <row r="202" spans="1:27" ht="18.75" customHeight="1">
      <c r="A202" s="50"/>
      <c r="B202" s="462"/>
      <c r="C202" s="199"/>
      <c r="D202" s="471"/>
      <c r="E202" s="211"/>
      <c r="F202" s="200"/>
      <c r="G202" s="214"/>
      <c r="H202" s="97">
        <f t="shared" si="24"/>
        <v>0</v>
      </c>
      <c r="I202" s="215"/>
      <c r="J202" s="98">
        <f t="shared" si="25"/>
        <v>0</v>
      </c>
      <c r="K202" s="465">
        <f t="shared" si="26"/>
        <v>0</v>
      </c>
      <c r="L202" s="100">
        <f t="shared" si="26"/>
        <v>0</v>
      </c>
      <c r="M202" s="201"/>
      <c r="N202" s="101"/>
    </row>
    <row r="203" spans="1:27" ht="18.75" customHeight="1">
      <c r="A203" s="50"/>
      <c r="B203" s="462"/>
      <c r="C203" s="199"/>
      <c r="D203" s="471"/>
      <c r="E203" s="211"/>
      <c r="F203" s="200"/>
      <c r="G203" s="214"/>
      <c r="H203" s="97">
        <f t="shared" si="24"/>
        <v>0</v>
      </c>
      <c r="I203" s="215"/>
      <c r="J203" s="98">
        <f t="shared" si="25"/>
        <v>0</v>
      </c>
      <c r="K203" s="465">
        <f t="shared" si="26"/>
        <v>0</v>
      </c>
      <c r="L203" s="100">
        <f t="shared" si="26"/>
        <v>0</v>
      </c>
      <c r="M203" s="201"/>
      <c r="N203" s="101"/>
    </row>
    <row r="204" spans="1:27" s="49" customFormat="1" ht="18.75" customHeight="1">
      <c r="A204" s="50"/>
      <c r="B204" s="460"/>
      <c r="C204" s="466" t="s">
        <v>985</v>
      </c>
      <c r="D204" s="103" t="s">
        <v>986</v>
      </c>
      <c r="E204" s="95"/>
      <c r="F204" s="96"/>
      <c r="G204" s="97"/>
      <c r="H204" s="104">
        <f>SUMIFS(H193:H203,B193:B203,"設備")</f>
        <v>0</v>
      </c>
      <c r="I204" s="98"/>
      <c r="J204" s="105">
        <f>SUMIFS(J193:J203,B193:B203,"設備")</f>
        <v>0</v>
      </c>
      <c r="K204" s="465">
        <f t="shared" si="26"/>
        <v>0</v>
      </c>
      <c r="L204" s="107">
        <f>H204-J204</f>
        <v>0</v>
      </c>
      <c r="M204" s="189"/>
      <c r="O204" s="37"/>
      <c r="P204" s="37"/>
      <c r="Q204" s="37"/>
      <c r="R204" s="37"/>
      <c r="S204" s="37"/>
      <c r="T204" s="37"/>
      <c r="U204" s="37"/>
      <c r="V204" s="37"/>
      <c r="W204" s="37"/>
      <c r="X204" s="37"/>
      <c r="Y204" s="37"/>
      <c r="Z204" s="37"/>
      <c r="AA204" s="37"/>
    </row>
    <row r="205" spans="1:27" s="49" customFormat="1" ht="18.75" customHeight="1">
      <c r="A205" s="50"/>
      <c r="B205" s="460"/>
      <c r="C205" s="466" t="s">
        <v>987</v>
      </c>
      <c r="D205" s="103" t="s">
        <v>986</v>
      </c>
      <c r="E205" s="95"/>
      <c r="F205" s="96"/>
      <c r="G205" s="97"/>
      <c r="H205" s="104">
        <f>SUMIFS(H193:H203,B193:B203,"工事")</f>
        <v>0</v>
      </c>
      <c r="I205" s="98"/>
      <c r="J205" s="105">
        <f>SUMIFS(J193:J203,B193:B203,"工事")</f>
        <v>0</v>
      </c>
      <c r="K205" s="465">
        <f t="shared" si="26"/>
        <v>0</v>
      </c>
      <c r="L205" s="107">
        <f>H205-J205</f>
        <v>0</v>
      </c>
      <c r="M205" s="189"/>
      <c r="O205" s="37"/>
      <c r="P205" s="37"/>
      <c r="Q205" s="37"/>
      <c r="R205" s="37"/>
      <c r="S205" s="37"/>
      <c r="T205" s="37"/>
      <c r="U205" s="37"/>
      <c r="V205" s="37"/>
      <c r="W205" s="37"/>
      <c r="X205" s="37"/>
      <c r="Y205" s="37"/>
      <c r="Z205" s="37"/>
      <c r="AA205" s="37"/>
    </row>
    <row r="206" spans="1:27" s="49" customFormat="1" ht="18.75" customHeight="1" thickBot="1">
      <c r="A206" s="50"/>
      <c r="B206" s="472"/>
      <c r="C206" s="473" t="s">
        <v>980</v>
      </c>
      <c r="D206" s="474" t="s">
        <v>981</v>
      </c>
      <c r="E206" s="475"/>
      <c r="F206" s="476"/>
      <c r="G206" s="477"/>
      <c r="H206" s="478">
        <f>H204+H205</f>
        <v>0</v>
      </c>
      <c r="I206" s="479"/>
      <c r="J206" s="480">
        <f>J204+J205</f>
        <v>0</v>
      </c>
      <c r="K206" s="481">
        <f t="shared" si="26"/>
        <v>0</v>
      </c>
      <c r="L206" s="482">
        <f>H206-J206</f>
        <v>0</v>
      </c>
      <c r="M206" s="483"/>
      <c r="O206" s="37"/>
      <c r="P206" s="37"/>
      <c r="Q206" s="37"/>
      <c r="R206" s="37"/>
      <c r="S206" s="37"/>
      <c r="T206" s="37"/>
      <c r="U206" s="37"/>
      <c r="V206" s="37"/>
      <c r="W206" s="37"/>
      <c r="X206" s="37"/>
      <c r="Y206" s="37"/>
      <c r="Z206" s="37"/>
      <c r="AA206" s="37"/>
    </row>
    <row r="207" spans="1:27" ht="18.75" customHeight="1">
      <c r="A207" s="50"/>
      <c r="B207" s="462"/>
      <c r="C207" s="199" t="s">
        <v>990</v>
      </c>
      <c r="D207" s="468" t="s">
        <v>984</v>
      </c>
      <c r="E207" s="211"/>
      <c r="F207" s="200"/>
      <c r="G207" s="97"/>
      <c r="H207" s="97"/>
      <c r="I207" s="98"/>
      <c r="J207" s="98"/>
      <c r="K207" s="465"/>
      <c r="L207" s="100"/>
      <c r="M207" s="201"/>
      <c r="N207" s="101"/>
    </row>
    <row r="208" spans="1:27" ht="18.75" customHeight="1">
      <c r="A208" s="50"/>
      <c r="B208" s="462"/>
      <c r="C208" s="199"/>
      <c r="D208" s="471"/>
      <c r="E208" s="211"/>
      <c r="F208" s="200"/>
      <c r="G208" s="214"/>
      <c r="H208" s="97">
        <f t="shared" ref="H208:H217" si="27">F208*G208</f>
        <v>0</v>
      </c>
      <c r="I208" s="215"/>
      <c r="J208" s="98">
        <f t="shared" ref="J208:J217" si="28">F208*I208</f>
        <v>0</v>
      </c>
      <c r="K208" s="465">
        <f t="shared" ref="K208:L220" si="29">G208-I208</f>
        <v>0</v>
      </c>
      <c r="L208" s="100">
        <f t="shared" si="29"/>
        <v>0</v>
      </c>
      <c r="M208" s="201"/>
      <c r="N208" s="101"/>
    </row>
    <row r="209" spans="1:27" ht="18.75" customHeight="1">
      <c r="A209" s="50"/>
      <c r="B209" s="462"/>
      <c r="C209" s="199"/>
      <c r="D209" s="471"/>
      <c r="E209" s="211"/>
      <c r="F209" s="200"/>
      <c r="G209" s="214"/>
      <c r="H209" s="97">
        <f t="shared" si="27"/>
        <v>0</v>
      </c>
      <c r="I209" s="215"/>
      <c r="J209" s="98">
        <f t="shared" si="28"/>
        <v>0</v>
      </c>
      <c r="K209" s="465">
        <f t="shared" si="29"/>
        <v>0</v>
      </c>
      <c r="L209" s="100">
        <f t="shared" si="29"/>
        <v>0</v>
      </c>
      <c r="M209" s="201"/>
      <c r="N209" s="101"/>
    </row>
    <row r="210" spans="1:27" ht="18.75" customHeight="1">
      <c r="A210" s="50"/>
      <c r="B210" s="462"/>
      <c r="C210" s="199"/>
      <c r="D210" s="471"/>
      <c r="E210" s="211"/>
      <c r="F210" s="200"/>
      <c r="G210" s="214"/>
      <c r="H210" s="97">
        <f t="shared" si="27"/>
        <v>0</v>
      </c>
      <c r="I210" s="215"/>
      <c r="J210" s="98">
        <f t="shared" si="28"/>
        <v>0</v>
      </c>
      <c r="K210" s="465">
        <f t="shared" si="29"/>
        <v>0</v>
      </c>
      <c r="L210" s="100">
        <f t="shared" si="29"/>
        <v>0</v>
      </c>
      <c r="M210" s="201"/>
      <c r="N210" s="101"/>
    </row>
    <row r="211" spans="1:27" ht="18.75" customHeight="1">
      <c r="A211" s="50"/>
      <c r="B211" s="462"/>
      <c r="C211" s="199"/>
      <c r="D211" s="471"/>
      <c r="E211" s="211"/>
      <c r="F211" s="200"/>
      <c r="G211" s="214"/>
      <c r="H211" s="97">
        <f t="shared" si="27"/>
        <v>0</v>
      </c>
      <c r="I211" s="215"/>
      <c r="J211" s="98">
        <f t="shared" si="28"/>
        <v>0</v>
      </c>
      <c r="K211" s="465">
        <f t="shared" si="29"/>
        <v>0</v>
      </c>
      <c r="L211" s="100">
        <f t="shared" si="29"/>
        <v>0</v>
      </c>
      <c r="M211" s="201"/>
      <c r="N211" s="101"/>
    </row>
    <row r="212" spans="1:27" ht="18.75" customHeight="1">
      <c r="A212" s="50"/>
      <c r="B212" s="462"/>
      <c r="C212" s="199"/>
      <c r="D212" s="471"/>
      <c r="E212" s="211"/>
      <c r="F212" s="200"/>
      <c r="G212" s="214"/>
      <c r="H212" s="97">
        <f t="shared" si="27"/>
        <v>0</v>
      </c>
      <c r="I212" s="215"/>
      <c r="J212" s="98">
        <f t="shared" si="28"/>
        <v>0</v>
      </c>
      <c r="K212" s="465">
        <f t="shared" si="29"/>
        <v>0</v>
      </c>
      <c r="L212" s="100">
        <f t="shared" si="29"/>
        <v>0</v>
      </c>
      <c r="M212" s="201"/>
      <c r="N212" s="101"/>
    </row>
    <row r="213" spans="1:27" ht="18.75" customHeight="1">
      <c r="A213" s="50"/>
      <c r="B213" s="462"/>
      <c r="C213" s="199"/>
      <c r="D213" s="471"/>
      <c r="E213" s="211"/>
      <c r="F213" s="200"/>
      <c r="G213" s="214"/>
      <c r="H213" s="97">
        <f t="shared" si="27"/>
        <v>0</v>
      </c>
      <c r="I213" s="215"/>
      <c r="J213" s="98">
        <f t="shared" si="28"/>
        <v>0</v>
      </c>
      <c r="K213" s="465">
        <f t="shared" si="29"/>
        <v>0</v>
      </c>
      <c r="L213" s="100">
        <f t="shared" si="29"/>
        <v>0</v>
      </c>
      <c r="M213" s="201"/>
      <c r="N213" s="101"/>
    </row>
    <row r="214" spans="1:27" ht="18.75" customHeight="1">
      <c r="A214" s="50"/>
      <c r="B214" s="462"/>
      <c r="C214" s="199"/>
      <c r="D214" s="471"/>
      <c r="E214" s="211"/>
      <c r="F214" s="200"/>
      <c r="G214" s="214"/>
      <c r="H214" s="97">
        <f t="shared" si="27"/>
        <v>0</v>
      </c>
      <c r="I214" s="215"/>
      <c r="J214" s="98">
        <f t="shared" si="28"/>
        <v>0</v>
      </c>
      <c r="K214" s="465">
        <f t="shared" si="29"/>
        <v>0</v>
      </c>
      <c r="L214" s="100">
        <f t="shared" si="29"/>
        <v>0</v>
      </c>
      <c r="M214" s="201"/>
      <c r="N214" s="101"/>
    </row>
    <row r="215" spans="1:27" ht="18.75" customHeight="1">
      <c r="A215" s="50"/>
      <c r="B215" s="462"/>
      <c r="C215" s="199"/>
      <c r="D215" s="471"/>
      <c r="E215" s="211"/>
      <c r="F215" s="200"/>
      <c r="G215" s="214"/>
      <c r="H215" s="97">
        <f t="shared" si="27"/>
        <v>0</v>
      </c>
      <c r="I215" s="215"/>
      <c r="J215" s="98">
        <f t="shared" si="28"/>
        <v>0</v>
      </c>
      <c r="K215" s="465">
        <f t="shared" si="29"/>
        <v>0</v>
      </c>
      <c r="L215" s="100">
        <f t="shared" si="29"/>
        <v>0</v>
      </c>
      <c r="M215" s="201"/>
      <c r="N215" s="101"/>
    </row>
    <row r="216" spans="1:27" ht="18.75" customHeight="1">
      <c r="A216" s="50"/>
      <c r="B216" s="462"/>
      <c r="C216" s="199"/>
      <c r="D216" s="471"/>
      <c r="E216" s="211"/>
      <c r="F216" s="200"/>
      <c r="G216" s="214"/>
      <c r="H216" s="97">
        <f t="shared" si="27"/>
        <v>0</v>
      </c>
      <c r="I216" s="215"/>
      <c r="J216" s="98">
        <f t="shared" si="28"/>
        <v>0</v>
      </c>
      <c r="K216" s="465">
        <f t="shared" si="29"/>
        <v>0</v>
      </c>
      <c r="L216" s="100">
        <f t="shared" si="29"/>
        <v>0</v>
      </c>
      <c r="M216" s="201"/>
      <c r="N216" s="101"/>
    </row>
    <row r="217" spans="1:27" ht="18.75" customHeight="1">
      <c r="A217" s="50"/>
      <c r="B217" s="462"/>
      <c r="C217" s="199"/>
      <c r="D217" s="471"/>
      <c r="E217" s="211"/>
      <c r="F217" s="200"/>
      <c r="G217" s="214"/>
      <c r="H217" s="97">
        <f t="shared" si="27"/>
        <v>0</v>
      </c>
      <c r="I217" s="215"/>
      <c r="J217" s="98">
        <f t="shared" si="28"/>
        <v>0</v>
      </c>
      <c r="K217" s="465">
        <f t="shared" si="29"/>
        <v>0</v>
      </c>
      <c r="L217" s="100">
        <f t="shared" si="29"/>
        <v>0</v>
      </c>
      <c r="M217" s="201"/>
      <c r="N217" s="101"/>
    </row>
    <row r="218" spans="1:27" s="49" customFormat="1" ht="18.75" customHeight="1">
      <c r="A218" s="50"/>
      <c r="B218" s="460"/>
      <c r="C218" s="466" t="s">
        <v>985</v>
      </c>
      <c r="D218" s="103" t="s">
        <v>986</v>
      </c>
      <c r="E218" s="95"/>
      <c r="F218" s="96"/>
      <c r="G218" s="97"/>
      <c r="H218" s="104">
        <f>SUMIFS(H207:H217,B207:B217,"設備")</f>
        <v>0</v>
      </c>
      <c r="I218" s="98"/>
      <c r="J218" s="105">
        <f>SUMIFS(J207:J217,B207:B217,"設備")</f>
        <v>0</v>
      </c>
      <c r="K218" s="465">
        <f t="shared" si="29"/>
        <v>0</v>
      </c>
      <c r="L218" s="107">
        <f>H218-J218</f>
        <v>0</v>
      </c>
      <c r="M218" s="189"/>
      <c r="O218" s="37"/>
      <c r="P218" s="37"/>
      <c r="Q218" s="37"/>
      <c r="R218" s="37"/>
      <c r="S218" s="37"/>
      <c r="T218" s="37"/>
      <c r="U218" s="37"/>
      <c r="V218" s="37"/>
      <c r="W218" s="37"/>
      <c r="X218" s="37"/>
      <c r="Y218" s="37"/>
      <c r="Z218" s="37"/>
      <c r="AA218" s="37"/>
    </row>
    <row r="219" spans="1:27" s="49" customFormat="1" ht="18.75" customHeight="1">
      <c r="A219" s="50"/>
      <c r="B219" s="460"/>
      <c r="C219" s="466" t="s">
        <v>987</v>
      </c>
      <c r="D219" s="103" t="s">
        <v>986</v>
      </c>
      <c r="E219" s="95"/>
      <c r="F219" s="96"/>
      <c r="G219" s="97"/>
      <c r="H219" s="104">
        <f>SUMIFS(H207:H217,B207:B217,"工事")</f>
        <v>0</v>
      </c>
      <c r="I219" s="98"/>
      <c r="J219" s="105">
        <f>SUMIFS(J207:J217,B207:B217,"工事")</f>
        <v>0</v>
      </c>
      <c r="K219" s="465">
        <f t="shared" si="29"/>
        <v>0</v>
      </c>
      <c r="L219" s="107">
        <f>H219-J219</f>
        <v>0</v>
      </c>
      <c r="M219" s="189"/>
      <c r="O219" s="37"/>
      <c r="P219" s="37"/>
      <c r="Q219" s="37"/>
      <c r="R219" s="37"/>
      <c r="S219" s="37"/>
      <c r="T219" s="37"/>
      <c r="U219" s="37"/>
      <c r="V219" s="37"/>
      <c r="W219" s="37"/>
      <c r="X219" s="37"/>
      <c r="Y219" s="37"/>
      <c r="Z219" s="37"/>
      <c r="AA219" s="37"/>
    </row>
    <row r="220" spans="1:27" s="49" customFormat="1" ht="18.75" customHeight="1" thickBot="1">
      <c r="A220" s="50"/>
      <c r="B220" s="472"/>
      <c r="C220" s="473" t="s">
        <v>980</v>
      </c>
      <c r="D220" s="474" t="s">
        <v>981</v>
      </c>
      <c r="E220" s="475"/>
      <c r="F220" s="476"/>
      <c r="G220" s="477"/>
      <c r="H220" s="478">
        <f>H218+H219</f>
        <v>0</v>
      </c>
      <c r="I220" s="479"/>
      <c r="J220" s="480">
        <f>J218+J219</f>
        <v>0</v>
      </c>
      <c r="K220" s="481">
        <f t="shared" si="29"/>
        <v>0</v>
      </c>
      <c r="L220" s="482">
        <f>H220-J220</f>
        <v>0</v>
      </c>
      <c r="M220" s="483"/>
      <c r="O220" s="37"/>
      <c r="P220" s="37"/>
      <c r="Q220" s="37"/>
      <c r="R220" s="37"/>
      <c r="S220" s="37"/>
      <c r="T220" s="37"/>
      <c r="U220" s="37"/>
      <c r="V220" s="37"/>
      <c r="W220" s="37"/>
      <c r="X220" s="37"/>
      <c r="Y220" s="37"/>
      <c r="Z220" s="37"/>
      <c r="AA220" s="37"/>
    </row>
    <row r="221" spans="1:27" ht="18.75" customHeight="1">
      <c r="A221" s="50"/>
      <c r="B221" s="462"/>
      <c r="C221" s="199" t="s">
        <v>991</v>
      </c>
      <c r="D221" s="468" t="s">
        <v>984</v>
      </c>
      <c r="E221" s="211"/>
      <c r="F221" s="200"/>
      <c r="G221" s="97"/>
      <c r="H221" s="97"/>
      <c r="I221" s="98"/>
      <c r="J221" s="98"/>
      <c r="K221" s="465"/>
      <c r="L221" s="100"/>
      <c r="M221" s="201"/>
      <c r="N221" s="101"/>
    </row>
    <row r="222" spans="1:27" ht="18.75" customHeight="1">
      <c r="A222" s="50"/>
      <c r="B222" s="462"/>
      <c r="C222" s="199"/>
      <c r="D222" s="471"/>
      <c r="E222" s="211"/>
      <c r="F222" s="200"/>
      <c r="G222" s="214"/>
      <c r="H222" s="97">
        <f t="shared" ref="H222:H231" si="30">F222*G222</f>
        <v>0</v>
      </c>
      <c r="I222" s="215"/>
      <c r="J222" s="98">
        <f t="shared" ref="J222:J231" si="31">F222*I222</f>
        <v>0</v>
      </c>
      <c r="K222" s="465">
        <f t="shared" ref="K222:L234" si="32">G222-I222</f>
        <v>0</v>
      </c>
      <c r="L222" s="100">
        <f t="shared" si="32"/>
        <v>0</v>
      </c>
      <c r="M222" s="201"/>
      <c r="N222" s="101"/>
    </row>
    <row r="223" spans="1:27" ht="18.75" customHeight="1">
      <c r="A223" s="50"/>
      <c r="B223" s="462"/>
      <c r="C223" s="199"/>
      <c r="D223" s="471"/>
      <c r="E223" s="211"/>
      <c r="F223" s="200"/>
      <c r="G223" s="214"/>
      <c r="H223" s="97">
        <f t="shared" si="30"/>
        <v>0</v>
      </c>
      <c r="I223" s="215"/>
      <c r="J223" s="98">
        <f t="shared" si="31"/>
        <v>0</v>
      </c>
      <c r="K223" s="465">
        <f t="shared" si="32"/>
        <v>0</v>
      </c>
      <c r="L223" s="100">
        <f t="shared" si="32"/>
        <v>0</v>
      </c>
      <c r="M223" s="201"/>
      <c r="N223" s="101"/>
    </row>
    <row r="224" spans="1:27" ht="18.75" customHeight="1">
      <c r="A224" s="50"/>
      <c r="B224" s="462"/>
      <c r="C224" s="199"/>
      <c r="D224" s="471"/>
      <c r="E224" s="211"/>
      <c r="F224" s="200"/>
      <c r="G224" s="214"/>
      <c r="H224" s="97">
        <f t="shared" si="30"/>
        <v>0</v>
      </c>
      <c r="I224" s="215"/>
      <c r="J224" s="98">
        <f t="shared" si="31"/>
        <v>0</v>
      </c>
      <c r="K224" s="465">
        <f t="shared" si="32"/>
        <v>0</v>
      </c>
      <c r="L224" s="100">
        <f t="shared" si="32"/>
        <v>0</v>
      </c>
      <c r="M224" s="201"/>
      <c r="N224" s="101"/>
    </row>
    <row r="225" spans="1:27" ht="18.75" customHeight="1">
      <c r="A225" s="50"/>
      <c r="B225" s="462"/>
      <c r="C225" s="199"/>
      <c r="D225" s="471"/>
      <c r="E225" s="211"/>
      <c r="F225" s="200"/>
      <c r="G225" s="214"/>
      <c r="H225" s="97">
        <f t="shared" si="30"/>
        <v>0</v>
      </c>
      <c r="I225" s="215"/>
      <c r="J225" s="98">
        <f t="shared" si="31"/>
        <v>0</v>
      </c>
      <c r="K225" s="465">
        <f>G225-I225</f>
        <v>0</v>
      </c>
      <c r="L225" s="100">
        <f t="shared" si="32"/>
        <v>0</v>
      </c>
      <c r="M225" s="201"/>
      <c r="N225" s="101"/>
    </row>
    <row r="226" spans="1:27" ht="18.75" customHeight="1">
      <c r="A226" s="50"/>
      <c r="B226" s="462"/>
      <c r="C226" s="199"/>
      <c r="D226" s="471"/>
      <c r="E226" s="211"/>
      <c r="F226" s="200"/>
      <c r="G226" s="214"/>
      <c r="H226" s="97">
        <f t="shared" si="30"/>
        <v>0</v>
      </c>
      <c r="I226" s="215"/>
      <c r="J226" s="98">
        <f t="shared" si="31"/>
        <v>0</v>
      </c>
      <c r="K226" s="465">
        <f t="shared" si="32"/>
        <v>0</v>
      </c>
      <c r="L226" s="100">
        <f t="shared" si="32"/>
        <v>0</v>
      </c>
      <c r="M226" s="201"/>
      <c r="N226" s="101"/>
    </row>
    <row r="227" spans="1:27" ht="18.75" customHeight="1">
      <c r="A227" s="50"/>
      <c r="B227" s="462"/>
      <c r="C227" s="199"/>
      <c r="D227" s="471"/>
      <c r="E227" s="211"/>
      <c r="F227" s="200"/>
      <c r="G227" s="214"/>
      <c r="H227" s="97">
        <f t="shared" si="30"/>
        <v>0</v>
      </c>
      <c r="I227" s="215"/>
      <c r="J227" s="98">
        <f t="shared" si="31"/>
        <v>0</v>
      </c>
      <c r="K227" s="465">
        <f t="shared" si="32"/>
        <v>0</v>
      </c>
      <c r="L227" s="100">
        <f t="shared" si="32"/>
        <v>0</v>
      </c>
      <c r="M227" s="201"/>
      <c r="N227" s="101"/>
    </row>
    <row r="228" spans="1:27" ht="18.75" customHeight="1">
      <c r="A228" s="50"/>
      <c r="B228" s="462"/>
      <c r="C228" s="199"/>
      <c r="D228" s="471"/>
      <c r="E228" s="211"/>
      <c r="F228" s="200"/>
      <c r="G228" s="214"/>
      <c r="H228" s="97">
        <f t="shared" si="30"/>
        <v>0</v>
      </c>
      <c r="I228" s="215"/>
      <c r="J228" s="98">
        <f t="shared" si="31"/>
        <v>0</v>
      </c>
      <c r="K228" s="465">
        <f t="shared" si="32"/>
        <v>0</v>
      </c>
      <c r="L228" s="100">
        <f t="shared" si="32"/>
        <v>0</v>
      </c>
      <c r="M228" s="201"/>
      <c r="N228" s="101"/>
    </row>
    <row r="229" spans="1:27" ht="18.75" customHeight="1">
      <c r="A229" s="50"/>
      <c r="B229" s="462"/>
      <c r="C229" s="199"/>
      <c r="D229" s="471"/>
      <c r="E229" s="211"/>
      <c r="F229" s="200"/>
      <c r="G229" s="214"/>
      <c r="H229" s="97">
        <f t="shared" si="30"/>
        <v>0</v>
      </c>
      <c r="I229" s="215"/>
      <c r="J229" s="98">
        <f t="shared" si="31"/>
        <v>0</v>
      </c>
      <c r="K229" s="465">
        <f t="shared" si="32"/>
        <v>0</v>
      </c>
      <c r="L229" s="100">
        <f t="shared" si="32"/>
        <v>0</v>
      </c>
      <c r="M229" s="201"/>
      <c r="N229" s="101"/>
    </row>
    <row r="230" spans="1:27" ht="18.75" customHeight="1">
      <c r="A230" s="50"/>
      <c r="B230" s="462"/>
      <c r="C230" s="199"/>
      <c r="D230" s="471"/>
      <c r="E230" s="211"/>
      <c r="F230" s="200"/>
      <c r="G230" s="214"/>
      <c r="H230" s="97">
        <f t="shared" si="30"/>
        <v>0</v>
      </c>
      <c r="I230" s="215"/>
      <c r="J230" s="98">
        <f t="shared" si="31"/>
        <v>0</v>
      </c>
      <c r="K230" s="465">
        <f t="shared" si="32"/>
        <v>0</v>
      </c>
      <c r="L230" s="100">
        <f t="shared" si="32"/>
        <v>0</v>
      </c>
      <c r="M230" s="201"/>
      <c r="N230" s="101"/>
    </row>
    <row r="231" spans="1:27" ht="18.75" customHeight="1">
      <c r="A231" s="50"/>
      <c r="B231" s="462"/>
      <c r="C231" s="199"/>
      <c r="D231" s="471"/>
      <c r="E231" s="211"/>
      <c r="F231" s="200"/>
      <c r="G231" s="214"/>
      <c r="H231" s="97">
        <f t="shared" si="30"/>
        <v>0</v>
      </c>
      <c r="I231" s="215"/>
      <c r="J231" s="98">
        <f t="shared" si="31"/>
        <v>0</v>
      </c>
      <c r="K231" s="465">
        <f t="shared" si="32"/>
        <v>0</v>
      </c>
      <c r="L231" s="100">
        <f t="shared" si="32"/>
        <v>0</v>
      </c>
      <c r="M231" s="201"/>
      <c r="N231" s="101"/>
    </row>
    <row r="232" spans="1:27" s="49" customFormat="1" ht="18.75" customHeight="1">
      <c r="A232" s="50"/>
      <c r="B232" s="460"/>
      <c r="C232" s="466" t="s">
        <v>985</v>
      </c>
      <c r="D232" s="103" t="s">
        <v>986</v>
      </c>
      <c r="E232" s="95"/>
      <c r="F232" s="96"/>
      <c r="G232" s="97"/>
      <c r="H232" s="104">
        <f>SUMIFS(H221:H231,B221:B231,"設備")</f>
        <v>0</v>
      </c>
      <c r="I232" s="98"/>
      <c r="J232" s="105">
        <f>SUMIFS(J221:J231,B221:B231,"設備")</f>
        <v>0</v>
      </c>
      <c r="K232" s="465">
        <f t="shared" si="32"/>
        <v>0</v>
      </c>
      <c r="L232" s="107">
        <f>H232-J232</f>
        <v>0</v>
      </c>
      <c r="M232" s="189"/>
      <c r="O232" s="37"/>
      <c r="P232" s="37"/>
      <c r="Q232" s="37"/>
      <c r="R232" s="37"/>
      <c r="S232" s="37"/>
      <c r="T232" s="37"/>
      <c r="U232" s="37"/>
      <c r="V232" s="37"/>
      <c r="W232" s="37"/>
      <c r="X232" s="37"/>
      <c r="Y232" s="37"/>
      <c r="Z232" s="37"/>
      <c r="AA232" s="37"/>
    </row>
    <row r="233" spans="1:27" s="49" customFormat="1" ht="18.75" customHeight="1">
      <c r="A233" s="50"/>
      <c r="B233" s="460"/>
      <c r="C233" s="466" t="s">
        <v>987</v>
      </c>
      <c r="D233" s="103" t="s">
        <v>986</v>
      </c>
      <c r="E233" s="95"/>
      <c r="F233" s="96"/>
      <c r="G233" s="97"/>
      <c r="H233" s="104">
        <f>SUMIFS(H221:H231,B221:B231,"工事")</f>
        <v>0</v>
      </c>
      <c r="I233" s="98"/>
      <c r="J233" s="105">
        <f>SUMIFS(J221:J231,B221:B231,"工事")</f>
        <v>0</v>
      </c>
      <c r="K233" s="465">
        <f t="shared" si="32"/>
        <v>0</v>
      </c>
      <c r="L233" s="107">
        <f>H233-J233</f>
        <v>0</v>
      </c>
      <c r="M233" s="189"/>
      <c r="O233" s="37"/>
      <c r="P233" s="37"/>
      <c r="Q233" s="37"/>
      <c r="R233" s="37"/>
      <c r="S233" s="37"/>
      <c r="T233" s="37"/>
      <c r="U233" s="37"/>
      <c r="V233" s="37"/>
      <c r="W233" s="37"/>
      <c r="X233" s="37"/>
      <c r="Y233" s="37"/>
      <c r="Z233" s="37"/>
      <c r="AA233" s="37"/>
    </row>
    <row r="234" spans="1:27" s="49" customFormat="1" ht="18.75" customHeight="1" thickBot="1">
      <c r="A234" s="50"/>
      <c r="B234" s="472"/>
      <c r="C234" s="473" t="s">
        <v>980</v>
      </c>
      <c r="D234" s="474" t="s">
        <v>981</v>
      </c>
      <c r="E234" s="475"/>
      <c r="F234" s="476"/>
      <c r="G234" s="477"/>
      <c r="H234" s="478">
        <f>H232+H233</f>
        <v>0</v>
      </c>
      <c r="I234" s="479"/>
      <c r="J234" s="480">
        <f>J232+J233</f>
        <v>0</v>
      </c>
      <c r="K234" s="481">
        <f t="shared" si="32"/>
        <v>0</v>
      </c>
      <c r="L234" s="482">
        <f>H234-J234</f>
        <v>0</v>
      </c>
      <c r="M234" s="483"/>
      <c r="O234" s="37"/>
      <c r="P234" s="37"/>
      <c r="Q234" s="37"/>
      <c r="R234" s="37"/>
      <c r="S234" s="37"/>
      <c r="T234" s="37"/>
      <c r="U234" s="37"/>
      <c r="V234" s="37"/>
      <c r="W234" s="37"/>
      <c r="X234" s="37"/>
      <c r="Y234" s="37"/>
      <c r="Z234" s="37"/>
      <c r="AA234" s="37"/>
    </row>
    <row r="235" spans="1:27" ht="18.75" customHeight="1">
      <c r="A235" s="50"/>
      <c r="B235" s="462"/>
      <c r="C235" s="199" t="s">
        <v>992</v>
      </c>
      <c r="D235" s="468" t="s">
        <v>984</v>
      </c>
      <c r="E235" s="211"/>
      <c r="F235" s="200"/>
      <c r="G235" s="97"/>
      <c r="H235" s="97"/>
      <c r="I235" s="98"/>
      <c r="J235" s="98"/>
      <c r="K235" s="465"/>
      <c r="L235" s="100"/>
      <c r="M235" s="201"/>
      <c r="N235" s="101"/>
    </row>
    <row r="236" spans="1:27" ht="18.75" customHeight="1">
      <c r="A236" s="50"/>
      <c r="B236" s="462"/>
      <c r="C236" s="199"/>
      <c r="D236" s="471"/>
      <c r="E236" s="211"/>
      <c r="F236" s="200"/>
      <c r="G236" s="214"/>
      <c r="H236" s="97">
        <f t="shared" ref="H236:H245" si="33">F236*G236</f>
        <v>0</v>
      </c>
      <c r="I236" s="215"/>
      <c r="J236" s="98">
        <f t="shared" ref="J236:J245" si="34">F236*I236</f>
        <v>0</v>
      </c>
      <c r="K236" s="465">
        <f t="shared" ref="K236:L248" si="35">G236-I236</f>
        <v>0</v>
      </c>
      <c r="L236" s="100">
        <f t="shared" si="35"/>
        <v>0</v>
      </c>
      <c r="M236" s="201"/>
      <c r="N236" s="101"/>
    </row>
    <row r="237" spans="1:27" ht="18.75" customHeight="1">
      <c r="A237" s="50"/>
      <c r="B237" s="462"/>
      <c r="C237" s="199"/>
      <c r="D237" s="471"/>
      <c r="E237" s="211"/>
      <c r="F237" s="200"/>
      <c r="G237" s="214"/>
      <c r="H237" s="97">
        <f t="shared" si="33"/>
        <v>0</v>
      </c>
      <c r="I237" s="215"/>
      <c r="J237" s="98">
        <f t="shared" si="34"/>
        <v>0</v>
      </c>
      <c r="K237" s="465">
        <f t="shared" si="35"/>
        <v>0</v>
      </c>
      <c r="L237" s="100">
        <f t="shared" si="35"/>
        <v>0</v>
      </c>
      <c r="M237" s="201"/>
      <c r="N237" s="101"/>
    </row>
    <row r="238" spans="1:27" ht="18.75" customHeight="1">
      <c r="A238" s="50"/>
      <c r="B238" s="462"/>
      <c r="C238" s="199"/>
      <c r="D238" s="471"/>
      <c r="E238" s="211"/>
      <c r="F238" s="200"/>
      <c r="G238" s="214"/>
      <c r="H238" s="97">
        <f t="shared" si="33"/>
        <v>0</v>
      </c>
      <c r="I238" s="215"/>
      <c r="J238" s="98">
        <f t="shared" si="34"/>
        <v>0</v>
      </c>
      <c r="K238" s="465">
        <f t="shared" si="35"/>
        <v>0</v>
      </c>
      <c r="L238" s="100">
        <f t="shared" si="35"/>
        <v>0</v>
      </c>
      <c r="M238" s="201"/>
      <c r="N238" s="101"/>
    </row>
    <row r="239" spans="1:27" ht="18.75" customHeight="1">
      <c r="A239" s="50"/>
      <c r="B239" s="462"/>
      <c r="C239" s="199"/>
      <c r="D239" s="471"/>
      <c r="E239" s="211"/>
      <c r="F239" s="200"/>
      <c r="G239" s="214"/>
      <c r="H239" s="97">
        <f t="shared" si="33"/>
        <v>0</v>
      </c>
      <c r="I239" s="215"/>
      <c r="J239" s="98">
        <f t="shared" si="34"/>
        <v>0</v>
      </c>
      <c r="K239" s="465">
        <f t="shared" si="35"/>
        <v>0</v>
      </c>
      <c r="L239" s="100">
        <f t="shared" si="35"/>
        <v>0</v>
      </c>
      <c r="M239" s="201"/>
      <c r="N239" s="101"/>
    </row>
    <row r="240" spans="1:27" ht="18.75" customHeight="1">
      <c r="A240" s="50"/>
      <c r="B240" s="462"/>
      <c r="C240" s="199"/>
      <c r="D240" s="471"/>
      <c r="E240" s="211"/>
      <c r="F240" s="200"/>
      <c r="G240" s="214"/>
      <c r="H240" s="97">
        <f t="shared" si="33"/>
        <v>0</v>
      </c>
      <c r="I240" s="215"/>
      <c r="J240" s="98">
        <f t="shared" si="34"/>
        <v>0</v>
      </c>
      <c r="K240" s="465">
        <f t="shared" si="35"/>
        <v>0</v>
      </c>
      <c r="L240" s="100">
        <f t="shared" si="35"/>
        <v>0</v>
      </c>
      <c r="M240" s="201"/>
      <c r="N240" s="101"/>
    </row>
    <row r="241" spans="1:27" ht="18.75" customHeight="1">
      <c r="A241" s="50"/>
      <c r="B241" s="462"/>
      <c r="C241" s="199"/>
      <c r="D241" s="471"/>
      <c r="E241" s="211"/>
      <c r="F241" s="200"/>
      <c r="G241" s="214"/>
      <c r="H241" s="97">
        <f t="shared" si="33"/>
        <v>0</v>
      </c>
      <c r="I241" s="215"/>
      <c r="J241" s="98">
        <f t="shared" si="34"/>
        <v>0</v>
      </c>
      <c r="K241" s="465">
        <f t="shared" si="35"/>
        <v>0</v>
      </c>
      <c r="L241" s="100">
        <f t="shared" si="35"/>
        <v>0</v>
      </c>
      <c r="M241" s="201"/>
      <c r="N241" s="101"/>
    </row>
    <row r="242" spans="1:27" ht="18.75" customHeight="1">
      <c r="A242" s="50"/>
      <c r="B242" s="462"/>
      <c r="C242" s="199"/>
      <c r="D242" s="471"/>
      <c r="E242" s="211"/>
      <c r="F242" s="200"/>
      <c r="G242" s="214"/>
      <c r="H242" s="97">
        <f t="shared" si="33"/>
        <v>0</v>
      </c>
      <c r="I242" s="215"/>
      <c r="J242" s="98">
        <f t="shared" si="34"/>
        <v>0</v>
      </c>
      <c r="K242" s="465">
        <f t="shared" si="35"/>
        <v>0</v>
      </c>
      <c r="L242" s="100">
        <f t="shared" si="35"/>
        <v>0</v>
      </c>
      <c r="M242" s="201"/>
      <c r="N242" s="101"/>
    </row>
    <row r="243" spans="1:27" ht="18.75" customHeight="1">
      <c r="A243" s="50"/>
      <c r="B243" s="462"/>
      <c r="C243" s="199"/>
      <c r="D243" s="471"/>
      <c r="E243" s="211"/>
      <c r="F243" s="200"/>
      <c r="G243" s="214"/>
      <c r="H243" s="97">
        <f t="shared" si="33"/>
        <v>0</v>
      </c>
      <c r="I243" s="215"/>
      <c r="J243" s="98">
        <f t="shared" si="34"/>
        <v>0</v>
      </c>
      <c r="K243" s="465">
        <f t="shared" si="35"/>
        <v>0</v>
      </c>
      <c r="L243" s="100">
        <f t="shared" si="35"/>
        <v>0</v>
      </c>
      <c r="M243" s="201"/>
      <c r="N243" s="101"/>
    </row>
    <row r="244" spans="1:27" ht="18.75" customHeight="1">
      <c r="A244" s="50"/>
      <c r="B244" s="462"/>
      <c r="C244" s="199"/>
      <c r="D244" s="471"/>
      <c r="E244" s="211"/>
      <c r="F244" s="200"/>
      <c r="G244" s="214"/>
      <c r="H244" s="97">
        <f t="shared" si="33"/>
        <v>0</v>
      </c>
      <c r="I244" s="215"/>
      <c r="J244" s="98">
        <f t="shared" si="34"/>
        <v>0</v>
      </c>
      <c r="K244" s="465">
        <f t="shared" si="35"/>
        <v>0</v>
      </c>
      <c r="L244" s="100">
        <f t="shared" si="35"/>
        <v>0</v>
      </c>
      <c r="M244" s="201"/>
      <c r="N244" s="101"/>
    </row>
    <row r="245" spans="1:27" ht="18.75" customHeight="1">
      <c r="A245" s="50"/>
      <c r="B245" s="462"/>
      <c r="C245" s="199"/>
      <c r="D245" s="471"/>
      <c r="E245" s="211"/>
      <c r="F245" s="200"/>
      <c r="G245" s="214"/>
      <c r="H245" s="97">
        <f t="shared" si="33"/>
        <v>0</v>
      </c>
      <c r="I245" s="215"/>
      <c r="J245" s="98">
        <f t="shared" si="34"/>
        <v>0</v>
      </c>
      <c r="K245" s="465">
        <f t="shared" si="35"/>
        <v>0</v>
      </c>
      <c r="L245" s="100">
        <f t="shared" si="35"/>
        <v>0</v>
      </c>
      <c r="M245" s="201"/>
      <c r="N245" s="101"/>
    </row>
    <row r="246" spans="1:27" s="49" customFormat="1" ht="18.75" customHeight="1">
      <c r="A246" s="50"/>
      <c r="B246" s="460"/>
      <c r="C246" s="466" t="s">
        <v>985</v>
      </c>
      <c r="D246" s="103" t="s">
        <v>986</v>
      </c>
      <c r="E246" s="95"/>
      <c r="F246" s="96"/>
      <c r="G246" s="97"/>
      <c r="H246" s="104">
        <f>SUMIFS(H235:H245,B235:B245,"設備")</f>
        <v>0</v>
      </c>
      <c r="I246" s="98"/>
      <c r="J246" s="105">
        <f>SUMIFS(J235:J245,B235:B245,"設備")</f>
        <v>0</v>
      </c>
      <c r="K246" s="465">
        <f t="shared" si="35"/>
        <v>0</v>
      </c>
      <c r="L246" s="107">
        <f>H246-J246</f>
        <v>0</v>
      </c>
      <c r="M246" s="189"/>
      <c r="O246" s="37"/>
      <c r="P246" s="37"/>
      <c r="Q246" s="37"/>
      <c r="R246" s="37"/>
      <c r="S246" s="37"/>
      <c r="T246" s="37"/>
      <c r="U246" s="37"/>
      <c r="V246" s="37"/>
      <c r="W246" s="37"/>
      <c r="X246" s="37"/>
      <c r="Y246" s="37"/>
      <c r="Z246" s="37"/>
      <c r="AA246" s="37"/>
    </row>
    <row r="247" spans="1:27" s="49" customFormat="1" ht="18.75" customHeight="1">
      <c r="A247" s="50"/>
      <c r="B247" s="460"/>
      <c r="C247" s="466" t="s">
        <v>987</v>
      </c>
      <c r="D247" s="103" t="s">
        <v>986</v>
      </c>
      <c r="E247" s="95"/>
      <c r="F247" s="96"/>
      <c r="G247" s="97"/>
      <c r="H247" s="104">
        <f>SUMIFS(H235:H245,B235:B245,"工事")</f>
        <v>0</v>
      </c>
      <c r="I247" s="98"/>
      <c r="J247" s="105">
        <f>SUMIFS(J235:J245,B235:B245,"工事")</f>
        <v>0</v>
      </c>
      <c r="K247" s="465">
        <f t="shared" si="35"/>
        <v>0</v>
      </c>
      <c r="L247" s="107">
        <f>H247-J247</f>
        <v>0</v>
      </c>
      <c r="M247" s="189"/>
      <c r="O247" s="37"/>
      <c r="P247" s="37"/>
      <c r="Q247" s="37"/>
      <c r="R247" s="37"/>
      <c r="S247" s="37"/>
      <c r="T247" s="37"/>
      <c r="U247" s="37"/>
      <c r="V247" s="37"/>
      <c r="W247" s="37"/>
      <c r="X247" s="37"/>
      <c r="Y247" s="37"/>
      <c r="Z247" s="37"/>
      <c r="AA247" s="37"/>
    </row>
    <row r="248" spans="1:27" s="49" customFormat="1" ht="18.75" customHeight="1" thickBot="1">
      <c r="A248" s="50"/>
      <c r="B248" s="472"/>
      <c r="C248" s="473" t="s">
        <v>980</v>
      </c>
      <c r="D248" s="474" t="s">
        <v>981</v>
      </c>
      <c r="E248" s="475"/>
      <c r="F248" s="476"/>
      <c r="G248" s="477"/>
      <c r="H248" s="478">
        <f>H246+H247</f>
        <v>0</v>
      </c>
      <c r="I248" s="479"/>
      <c r="J248" s="480">
        <f>J246+J247</f>
        <v>0</v>
      </c>
      <c r="K248" s="481">
        <f t="shared" si="35"/>
        <v>0</v>
      </c>
      <c r="L248" s="482">
        <f>H248-J248</f>
        <v>0</v>
      </c>
      <c r="M248" s="483"/>
      <c r="O248" s="37"/>
      <c r="P248" s="37"/>
      <c r="Q248" s="37"/>
      <c r="R248" s="37"/>
      <c r="S248" s="37"/>
      <c r="T248" s="37"/>
      <c r="U248" s="37"/>
      <c r="V248" s="37"/>
      <c r="W248" s="37"/>
      <c r="X248" s="37"/>
      <c r="Y248" s="37"/>
      <c r="Z248" s="37"/>
      <c r="AA248" s="37"/>
    </row>
    <row r="249" spans="1:27" ht="18.75" customHeight="1">
      <c r="A249" s="50"/>
      <c r="B249" s="462"/>
      <c r="C249" s="199" t="s">
        <v>993</v>
      </c>
      <c r="D249" s="468" t="s">
        <v>984</v>
      </c>
      <c r="E249" s="211"/>
      <c r="F249" s="200"/>
      <c r="G249" s="97"/>
      <c r="H249" s="97"/>
      <c r="I249" s="98"/>
      <c r="J249" s="98"/>
      <c r="K249" s="465"/>
      <c r="L249" s="100"/>
      <c r="M249" s="201"/>
      <c r="N249" s="101"/>
    </row>
    <row r="250" spans="1:27" ht="18.75" customHeight="1">
      <c r="A250" s="50"/>
      <c r="B250" s="462"/>
      <c r="C250" s="199"/>
      <c r="D250" s="471"/>
      <c r="E250" s="211"/>
      <c r="F250" s="200"/>
      <c r="G250" s="214"/>
      <c r="H250" s="97">
        <f t="shared" ref="H250:H259" si="36">F250*G250</f>
        <v>0</v>
      </c>
      <c r="I250" s="215"/>
      <c r="J250" s="98">
        <f t="shared" ref="J250:J259" si="37">F250*I250</f>
        <v>0</v>
      </c>
      <c r="K250" s="465">
        <f t="shared" ref="K250:L262" si="38">G250-I250</f>
        <v>0</v>
      </c>
      <c r="L250" s="100">
        <f t="shared" si="38"/>
        <v>0</v>
      </c>
      <c r="M250" s="201"/>
      <c r="N250" s="101"/>
    </row>
    <row r="251" spans="1:27" ht="18.75" customHeight="1">
      <c r="A251" s="50"/>
      <c r="B251" s="462"/>
      <c r="C251" s="199"/>
      <c r="D251" s="471"/>
      <c r="E251" s="211"/>
      <c r="F251" s="200"/>
      <c r="G251" s="214"/>
      <c r="H251" s="97">
        <f t="shared" si="36"/>
        <v>0</v>
      </c>
      <c r="I251" s="215"/>
      <c r="J251" s="98">
        <f t="shared" si="37"/>
        <v>0</v>
      </c>
      <c r="K251" s="465">
        <f t="shared" si="38"/>
        <v>0</v>
      </c>
      <c r="L251" s="100">
        <f t="shared" si="38"/>
        <v>0</v>
      </c>
      <c r="M251" s="201"/>
      <c r="N251" s="101"/>
    </row>
    <row r="252" spans="1:27" ht="18.75" customHeight="1">
      <c r="A252" s="50"/>
      <c r="B252" s="462"/>
      <c r="C252" s="199"/>
      <c r="D252" s="471"/>
      <c r="E252" s="211"/>
      <c r="F252" s="200"/>
      <c r="G252" s="214"/>
      <c r="H252" s="97">
        <f t="shared" si="36"/>
        <v>0</v>
      </c>
      <c r="I252" s="215"/>
      <c r="J252" s="98">
        <f t="shared" si="37"/>
        <v>0</v>
      </c>
      <c r="K252" s="465">
        <f t="shared" si="38"/>
        <v>0</v>
      </c>
      <c r="L252" s="100">
        <f t="shared" si="38"/>
        <v>0</v>
      </c>
      <c r="M252" s="201"/>
      <c r="N252" s="101"/>
    </row>
    <row r="253" spans="1:27" ht="18.75" customHeight="1">
      <c r="A253" s="50"/>
      <c r="B253" s="462"/>
      <c r="C253" s="199"/>
      <c r="D253" s="471"/>
      <c r="E253" s="211"/>
      <c r="F253" s="200"/>
      <c r="G253" s="214"/>
      <c r="H253" s="97">
        <f t="shared" si="36"/>
        <v>0</v>
      </c>
      <c r="I253" s="215"/>
      <c r="J253" s="98">
        <f t="shared" si="37"/>
        <v>0</v>
      </c>
      <c r="K253" s="465">
        <f t="shared" si="38"/>
        <v>0</v>
      </c>
      <c r="L253" s="100">
        <f t="shared" si="38"/>
        <v>0</v>
      </c>
      <c r="M253" s="201"/>
      <c r="N253" s="101"/>
    </row>
    <row r="254" spans="1:27" ht="18.75" customHeight="1">
      <c r="A254" s="50"/>
      <c r="B254" s="462"/>
      <c r="C254" s="199"/>
      <c r="D254" s="471"/>
      <c r="E254" s="211"/>
      <c r="F254" s="200"/>
      <c r="G254" s="214"/>
      <c r="H254" s="97">
        <f t="shared" si="36"/>
        <v>0</v>
      </c>
      <c r="I254" s="215"/>
      <c r="J254" s="98">
        <f t="shared" si="37"/>
        <v>0</v>
      </c>
      <c r="K254" s="465">
        <f t="shared" si="38"/>
        <v>0</v>
      </c>
      <c r="L254" s="100">
        <f t="shared" si="38"/>
        <v>0</v>
      </c>
      <c r="M254" s="201"/>
      <c r="N254" s="101"/>
    </row>
    <row r="255" spans="1:27" ht="18.75" customHeight="1">
      <c r="A255" s="50"/>
      <c r="B255" s="462"/>
      <c r="C255" s="199"/>
      <c r="D255" s="471"/>
      <c r="E255" s="211"/>
      <c r="F255" s="200"/>
      <c r="G255" s="214"/>
      <c r="H255" s="97">
        <f t="shared" si="36"/>
        <v>0</v>
      </c>
      <c r="I255" s="215"/>
      <c r="J255" s="98">
        <f t="shared" si="37"/>
        <v>0</v>
      </c>
      <c r="K255" s="465">
        <f t="shared" si="38"/>
        <v>0</v>
      </c>
      <c r="L255" s="100">
        <f t="shared" si="38"/>
        <v>0</v>
      </c>
      <c r="M255" s="201"/>
      <c r="N255" s="101"/>
    </row>
    <row r="256" spans="1:27" ht="18.75" customHeight="1">
      <c r="A256" s="50"/>
      <c r="B256" s="462"/>
      <c r="C256" s="199"/>
      <c r="D256" s="471"/>
      <c r="E256" s="211"/>
      <c r="F256" s="200"/>
      <c r="G256" s="214"/>
      <c r="H256" s="97">
        <f t="shared" si="36"/>
        <v>0</v>
      </c>
      <c r="I256" s="215"/>
      <c r="J256" s="98">
        <f t="shared" si="37"/>
        <v>0</v>
      </c>
      <c r="K256" s="465">
        <f t="shared" si="38"/>
        <v>0</v>
      </c>
      <c r="L256" s="100">
        <f t="shared" si="38"/>
        <v>0</v>
      </c>
      <c r="M256" s="201"/>
      <c r="N256" s="101"/>
    </row>
    <row r="257" spans="1:27" ht="18.75" customHeight="1">
      <c r="A257" s="50"/>
      <c r="B257" s="462"/>
      <c r="C257" s="199"/>
      <c r="D257" s="471"/>
      <c r="E257" s="211"/>
      <c r="F257" s="200"/>
      <c r="G257" s="214"/>
      <c r="H257" s="97">
        <f t="shared" si="36"/>
        <v>0</v>
      </c>
      <c r="I257" s="215"/>
      <c r="J257" s="98">
        <f t="shared" si="37"/>
        <v>0</v>
      </c>
      <c r="K257" s="465">
        <f t="shared" si="38"/>
        <v>0</v>
      </c>
      <c r="L257" s="100">
        <f t="shared" si="38"/>
        <v>0</v>
      </c>
      <c r="M257" s="201"/>
      <c r="N257" s="101"/>
    </row>
    <row r="258" spans="1:27" ht="18.75" customHeight="1">
      <c r="A258" s="50"/>
      <c r="B258" s="462"/>
      <c r="C258" s="199"/>
      <c r="D258" s="471"/>
      <c r="E258" s="211"/>
      <c r="F258" s="200"/>
      <c r="G258" s="214"/>
      <c r="H258" s="97">
        <f t="shared" si="36"/>
        <v>0</v>
      </c>
      <c r="I258" s="215"/>
      <c r="J258" s="98">
        <f t="shared" si="37"/>
        <v>0</v>
      </c>
      <c r="K258" s="465">
        <f t="shared" si="38"/>
        <v>0</v>
      </c>
      <c r="L258" s="100">
        <f t="shared" si="38"/>
        <v>0</v>
      </c>
      <c r="M258" s="201"/>
      <c r="N258" s="101"/>
    </row>
    <row r="259" spans="1:27" ht="18.75" customHeight="1">
      <c r="A259" s="50"/>
      <c r="B259" s="462"/>
      <c r="C259" s="199"/>
      <c r="D259" s="471"/>
      <c r="E259" s="211"/>
      <c r="F259" s="200"/>
      <c r="G259" s="214"/>
      <c r="H259" s="97">
        <f t="shared" si="36"/>
        <v>0</v>
      </c>
      <c r="I259" s="215"/>
      <c r="J259" s="98">
        <f t="shared" si="37"/>
        <v>0</v>
      </c>
      <c r="K259" s="465">
        <f t="shared" si="38"/>
        <v>0</v>
      </c>
      <c r="L259" s="100">
        <f t="shared" si="38"/>
        <v>0</v>
      </c>
      <c r="M259" s="201"/>
      <c r="N259" s="101"/>
    </row>
    <row r="260" spans="1:27" s="49" customFormat="1" ht="18.75" customHeight="1">
      <c r="A260" s="50"/>
      <c r="B260" s="460"/>
      <c r="C260" s="466" t="s">
        <v>985</v>
      </c>
      <c r="D260" s="103" t="s">
        <v>986</v>
      </c>
      <c r="E260" s="95"/>
      <c r="F260" s="96"/>
      <c r="G260" s="97"/>
      <c r="H260" s="104">
        <f>SUMIFS(H249:H259,B249:B259,"設備")</f>
        <v>0</v>
      </c>
      <c r="I260" s="98"/>
      <c r="J260" s="105">
        <f>SUMIFS(J249:J259,B249:B259,"設備")</f>
        <v>0</v>
      </c>
      <c r="K260" s="465">
        <f t="shared" si="38"/>
        <v>0</v>
      </c>
      <c r="L260" s="107">
        <f>H260-J260</f>
        <v>0</v>
      </c>
      <c r="M260" s="189"/>
      <c r="O260" s="37"/>
      <c r="P260" s="37"/>
      <c r="Q260" s="37"/>
      <c r="R260" s="37"/>
      <c r="S260" s="37"/>
      <c r="T260" s="37"/>
      <c r="U260" s="37"/>
      <c r="V260" s="37"/>
      <c r="W260" s="37"/>
      <c r="X260" s="37"/>
      <c r="Y260" s="37"/>
      <c r="Z260" s="37"/>
      <c r="AA260" s="37"/>
    </row>
    <row r="261" spans="1:27" s="49" customFormat="1" ht="18.75" customHeight="1">
      <c r="A261" s="50"/>
      <c r="B261" s="460"/>
      <c r="C261" s="466" t="s">
        <v>987</v>
      </c>
      <c r="D261" s="103" t="s">
        <v>986</v>
      </c>
      <c r="E261" s="95"/>
      <c r="F261" s="96"/>
      <c r="G261" s="97"/>
      <c r="H261" s="104">
        <f>SUMIFS(H249:H259,B249:B259,"工事")</f>
        <v>0</v>
      </c>
      <c r="I261" s="98"/>
      <c r="J261" s="105">
        <f>SUMIFS(J249:J259,B249:B259,"工事")</f>
        <v>0</v>
      </c>
      <c r="K261" s="465">
        <f>G261-I261</f>
        <v>0</v>
      </c>
      <c r="L261" s="107">
        <f>H261-J261</f>
        <v>0</v>
      </c>
      <c r="M261" s="189"/>
      <c r="O261" s="37"/>
      <c r="P261" s="37"/>
      <c r="Q261" s="37"/>
      <c r="R261" s="37"/>
      <c r="S261" s="37"/>
      <c r="T261" s="37"/>
      <c r="U261" s="37"/>
      <c r="V261" s="37"/>
      <c r="W261" s="37"/>
      <c r="X261" s="37"/>
      <c r="Y261" s="37"/>
      <c r="Z261" s="37"/>
      <c r="AA261" s="37"/>
    </row>
    <row r="262" spans="1:27" s="49" customFormat="1" ht="18.75" customHeight="1" thickBot="1">
      <c r="A262" s="50"/>
      <c r="B262" s="472"/>
      <c r="C262" s="473" t="s">
        <v>980</v>
      </c>
      <c r="D262" s="474" t="s">
        <v>981</v>
      </c>
      <c r="E262" s="475"/>
      <c r="F262" s="476"/>
      <c r="G262" s="477"/>
      <c r="H262" s="478">
        <f>H260+H261</f>
        <v>0</v>
      </c>
      <c r="I262" s="479"/>
      <c r="J262" s="480">
        <f>J260+J261</f>
        <v>0</v>
      </c>
      <c r="K262" s="481">
        <f t="shared" si="38"/>
        <v>0</v>
      </c>
      <c r="L262" s="482">
        <f>H262-J262</f>
        <v>0</v>
      </c>
      <c r="M262" s="483"/>
      <c r="O262" s="37"/>
      <c r="P262" s="37"/>
      <c r="Q262" s="37"/>
      <c r="R262" s="37"/>
      <c r="S262" s="37"/>
      <c r="T262" s="37"/>
      <c r="U262" s="37"/>
      <c r="V262" s="37"/>
      <c r="W262" s="37"/>
      <c r="X262" s="37"/>
      <c r="Y262" s="37"/>
      <c r="Z262" s="37"/>
      <c r="AA262" s="37"/>
    </row>
    <row r="263" spans="1:27" s="49" customFormat="1" ht="18.75" customHeight="1">
      <c r="A263" s="61"/>
      <c r="B263" s="172"/>
      <c r="C263" s="173"/>
      <c r="D263" s="174"/>
      <c r="E263" s="175"/>
      <c r="F263" s="135"/>
      <c r="G263" s="176"/>
      <c r="H263" s="177"/>
      <c r="I263" s="178"/>
      <c r="J263" s="179"/>
      <c r="K263" s="135"/>
      <c r="L263" s="180"/>
      <c r="M263" s="198"/>
      <c r="O263" s="37"/>
      <c r="P263" s="37"/>
      <c r="Q263" s="37"/>
      <c r="R263" s="37"/>
      <c r="S263" s="37"/>
      <c r="T263" s="37"/>
      <c r="U263" s="37"/>
      <c r="V263" s="37"/>
      <c r="W263" s="37"/>
      <c r="X263" s="37"/>
      <c r="Y263" s="37"/>
      <c r="Z263" s="37"/>
      <c r="AA263" s="37"/>
    </row>
  </sheetData>
  <mergeCells count="8">
    <mergeCell ref="B9:C9"/>
    <mergeCell ref="B10:B12"/>
    <mergeCell ref="E10:E12"/>
    <mergeCell ref="F10:L10"/>
    <mergeCell ref="F11:F12"/>
    <mergeCell ref="G11:H11"/>
    <mergeCell ref="I11:J11"/>
    <mergeCell ref="K11:L11"/>
  </mergeCells>
  <phoneticPr fontId="13"/>
  <dataValidations count="1">
    <dataValidation type="list" allowBlank="1" showInputMessage="1" showErrorMessage="1" sqref="B263 B14:B15">
      <formula1>$AA$9:$AA$11</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rowBreaks count="2" manualBreakCount="2">
    <brk id="61" min="1" max="12" man="1"/>
    <brk id="114" min="1" max="12"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date1!$F$2:$F$4</xm:f>
          </x14:formula1>
          <xm:sqref>B70:B262</xm:sqref>
        </x14:dataValidation>
        <x14:dataValidation type="list" allowBlank="1" showInputMessage="1" showErrorMessage="1">
          <x14:formula1>
            <xm:f>date1!$G$2:$G$14</xm:f>
          </x14:formula1>
          <xm:sqref>B16:B61</xm:sqref>
        </x14:dataValidation>
        <x14:dataValidation type="list" allowBlank="1" showInputMessage="1" showErrorMessage="1">
          <x14:formula1>
            <xm:f>date1!$E$2:$E$3</xm:f>
          </x14:formula1>
          <xm:sqref>B63:B68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63"/>
  <sheetViews>
    <sheetView showGridLines="0" view="pageBreakPreview" zoomScaleNormal="85" zoomScaleSheetLayoutView="100" workbookViewId="0">
      <pane ySplit="12" topLeftCell="A13" activePane="bottomLeft" state="frozen"/>
      <selection pane="bottomLeft" activeCell="B1" sqref="B1"/>
    </sheetView>
  </sheetViews>
  <sheetFormatPr defaultRowHeight="18.75" customHeight="1"/>
  <cols>
    <col min="1" max="1" width="4.625" style="37" customWidth="1"/>
    <col min="2" max="2" width="11.25" style="167" customWidth="1"/>
    <col min="3" max="3" width="37.5" style="37" customWidth="1"/>
    <col min="4" max="4" width="15" style="37" customWidth="1"/>
    <col min="5" max="5" width="4.375" style="49" customWidth="1"/>
    <col min="6" max="6" width="9.375" style="168" customWidth="1"/>
    <col min="7" max="7" width="5" style="168" customWidth="1"/>
    <col min="8" max="8" width="13" style="169" customWidth="1"/>
    <col min="9" max="9" width="5" style="168" customWidth="1"/>
    <col min="10" max="10" width="13" style="169" customWidth="1"/>
    <col min="11" max="11" width="5" style="170" customWidth="1"/>
    <col min="12" max="12" width="13" style="171" customWidth="1"/>
    <col min="13" max="13" width="15.625" style="181" customWidth="1"/>
    <col min="14" max="14" width="4.25" style="49" customWidth="1"/>
    <col min="15" max="25" width="9" style="37"/>
    <col min="26" max="27" width="9" style="37" customWidth="1"/>
    <col min="28" max="16384" width="9" style="37"/>
  </cols>
  <sheetData>
    <row r="1" spans="1:14" ht="22.5" customHeight="1">
      <c r="B1" s="925" t="s">
        <v>1882</v>
      </c>
    </row>
    <row r="2" spans="1:14" ht="15" customHeight="1">
      <c r="B2" s="925" t="s">
        <v>1787</v>
      </c>
    </row>
    <row r="3" spans="1:14" ht="15" customHeight="1">
      <c r="B3" s="925" t="s">
        <v>1788</v>
      </c>
    </row>
    <row r="4" spans="1:14" ht="15" customHeight="1">
      <c r="B4" s="925" t="s">
        <v>1789</v>
      </c>
    </row>
    <row r="5" spans="1:14" ht="7.5" customHeight="1">
      <c r="B5" s="925"/>
    </row>
    <row r="6" spans="1:14" ht="15" customHeight="1">
      <c r="B6" s="925" t="s">
        <v>1790</v>
      </c>
    </row>
    <row r="7" spans="1:14" ht="15" customHeight="1">
      <c r="B7" s="925" t="s">
        <v>1791</v>
      </c>
    </row>
    <row r="8" spans="1:14" ht="15" customHeight="1"/>
    <row r="9" spans="1:14" ht="22.5" customHeight="1" thickBot="1">
      <c r="B9" s="2507" t="s">
        <v>1111</v>
      </c>
      <c r="C9" s="2507"/>
      <c r="D9" s="43"/>
      <c r="E9" s="44"/>
      <c r="F9" s="45"/>
      <c r="G9" s="45"/>
      <c r="H9" s="46"/>
      <c r="I9" s="45"/>
      <c r="J9" s="46"/>
      <c r="K9" s="47"/>
      <c r="L9" s="48"/>
      <c r="M9" s="182"/>
    </row>
    <row r="10" spans="1:14" ht="18.75" customHeight="1">
      <c r="A10" s="50"/>
      <c r="B10" s="2508" t="s">
        <v>32</v>
      </c>
      <c r="C10" s="51" t="s">
        <v>60</v>
      </c>
      <c r="D10" s="52"/>
      <c r="E10" s="2511" t="s">
        <v>28</v>
      </c>
      <c r="F10" s="2514" t="s">
        <v>25</v>
      </c>
      <c r="G10" s="2515"/>
      <c r="H10" s="2515"/>
      <c r="I10" s="2515"/>
      <c r="J10" s="2515"/>
      <c r="K10" s="2515"/>
      <c r="L10" s="2516"/>
      <c r="M10" s="183" t="s">
        <v>0</v>
      </c>
      <c r="N10" s="53"/>
    </row>
    <row r="11" spans="1:14" ht="18.75" customHeight="1">
      <c r="A11" s="50"/>
      <c r="B11" s="2509"/>
      <c r="C11" s="42" t="s">
        <v>24</v>
      </c>
      <c r="D11" s="54" t="s">
        <v>34</v>
      </c>
      <c r="E11" s="2512"/>
      <c r="F11" s="2517" t="s">
        <v>26</v>
      </c>
      <c r="G11" s="2519" t="s">
        <v>35</v>
      </c>
      <c r="H11" s="2519"/>
      <c r="I11" s="2520" t="s">
        <v>36</v>
      </c>
      <c r="J11" s="2520"/>
      <c r="K11" s="2521" t="s">
        <v>37</v>
      </c>
      <c r="L11" s="2522"/>
      <c r="M11" s="184"/>
      <c r="N11" s="53"/>
    </row>
    <row r="12" spans="1:14" ht="18.75" customHeight="1" thickBot="1">
      <c r="A12" s="50"/>
      <c r="B12" s="2510"/>
      <c r="C12" s="55"/>
      <c r="D12" s="56"/>
      <c r="E12" s="2513"/>
      <c r="F12" s="2518"/>
      <c r="G12" s="57" t="s">
        <v>27</v>
      </c>
      <c r="H12" s="57" t="s">
        <v>21</v>
      </c>
      <c r="I12" s="58" t="s">
        <v>27</v>
      </c>
      <c r="J12" s="58" t="s">
        <v>21</v>
      </c>
      <c r="K12" s="59" t="s">
        <v>27</v>
      </c>
      <c r="L12" s="60" t="s">
        <v>21</v>
      </c>
      <c r="M12" s="185"/>
      <c r="N12" s="61"/>
    </row>
    <row r="13" spans="1:14" ht="18.75" customHeight="1" thickBot="1">
      <c r="A13" s="50"/>
      <c r="B13" s="62" t="s">
        <v>39</v>
      </c>
      <c r="C13" s="63"/>
      <c r="D13" s="64"/>
      <c r="E13" s="65"/>
      <c r="F13" s="66"/>
      <c r="G13" s="67"/>
      <c r="H13" s="67"/>
      <c r="I13" s="68"/>
      <c r="J13" s="68"/>
      <c r="K13" s="69"/>
      <c r="L13" s="70"/>
      <c r="M13" s="186"/>
      <c r="N13" s="61"/>
    </row>
    <row r="14" spans="1:14" ht="30" customHeight="1" thickTop="1">
      <c r="A14" s="50"/>
      <c r="B14" s="71"/>
      <c r="C14" s="72" t="s">
        <v>114</v>
      </c>
      <c r="D14" s="73" t="s">
        <v>20</v>
      </c>
      <c r="E14" s="219" t="s">
        <v>29</v>
      </c>
      <c r="F14" s="213"/>
      <c r="G14" s="76"/>
      <c r="H14" s="76">
        <f>H68</f>
        <v>0</v>
      </c>
      <c r="I14" s="77"/>
      <c r="J14" s="77">
        <f>J68</f>
        <v>0</v>
      </c>
      <c r="K14" s="93"/>
      <c r="L14" s="79">
        <f>L68</f>
        <v>0</v>
      </c>
      <c r="M14" s="210"/>
      <c r="N14" s="61"/>
    </row>
    <row r="15" spans="1:14" ht="18.75" customHeight="1" thickBot="1">
      <c r="A15" s="50"/>
      <c r="B15" s="80"/>
      <c r="C15" s="81"/>
      <c r="D15" s="82"/>
      <c r="E15" s="83"/>
      <c r="F15" s="84"/>
      <c r="G15" s="85"/>
      <c r="H15" s="86"/>
      <c r="I15" s="87"/>
      <c r="J15" s="88"/>
      <c r="L15" s="90"/>
      <c r="M15" s="188"/>
      <c r="N15" s="61"/>
    </row>
    <row r="16" spans="1:14" ht="18.75" customHeight="1" thickTop="1">
      <c r="A16" s="50"/>
      <c r="B16" s="71" t="s">
        <v>1052</v>
      </c>
      <c r="C16" s="72" t="s">
        <v>40</v>
      </c>
      <c r="D16" s="73"/>
      <c r="E16" s="74"/>
      <c r="F16" s="75"/>
      <c r="G16" s="91"/>
      <c r="H16" s="91"/>
      <c r="I16" s="92"/>
      <c r="J16" s="92"/>
      <c r="K16" s="93"/>
      <c r="L16" s="94"/>
      <c r="M16" s="187"/>
      <c r="N16" s="61"/>
    </row>
    <row r="17" spans="1:28" ht="18.75" customHeight="1">
      <c r="A17" s="50"/>
      <c r="B17" s="203" t="s">
        <v>1052</v>
      </c>
      <c r="C17" s="199" t="s">
        <v>51</v>
      </c>
      <c r="D17" s="209"/>
      <c r="E17" s="211" t="s">
        <v>29</v>
      </c>
      <c r="F17" s="200"/>
      <c r="G17" s="214"/>
      <c r="H17" s="97">
        <f>H112</f>
        <v>0</v>
      </c>
      <c r="I17" s="215"/>
      <c r="J17" s="98">
        <f>J112</f>
        <v>0</v>
      </c>
      <c r="K17" s="216"/>
      <c r="L17" s="100">
        <f>L112</f>
        <v>0</v>
      </c>
      <c r="M17" s="201"/>
      <c r="N17" s="101"/>
    </row>
    <row r="18" spans="1:28" ht="18.75" customHeight="1">
      <c r="A18" s="50"/>
      <c r="B18" s="203" t="s">
        <v>1052</v>
      </c>
      <c r="C18" s="199" t="s">
        <v>59</v>
      </c>
      <c r="D18" s="209"/>
      <c r="E18" s="211" t="s">
        <v>29</v>
      </c>
      <c r="F18" s="200"/>
      <c r="G18" s="214"/>
      <c r="H18" s="97">
        <f>H156</f>
        <v>0</v>
      </c>
      <c r="I18" s="215"/>
      <c r="J18" s="98">
        <f>J156</f>
        <v>0</v>
      </c>
      <c r="K18" s="216"/>
      <c r="L18" s="100">
        <f>L156</f>
        <v>0</v>
      </c>
      <c r="M18" s="243"/>
      <c r="N18" s="244"/>
      <c r="O18" s="245"/>
      <c r="P18" s="245"/>
      <c r="Q18" s="245"/>
      <c r="R18" s="245"/>
      <c r="S18" s="245"/>
      <c r="T18" s="245"/>
      <c r="U18" s="245"/>
      <c r="V18" s="245"/>
      <c r="W18" s="245"/>
      <c r="X18" s="245"/>
      <c r="Y18" s="245"/>
      <c r="Z18" s="245"/>
      <c r="AA18" s="245"/>
      <c r="AB18" s="245"/>
    </row>
    <row r="19" spans="1:28" ht="18.75" customHeight="1">
      <c r="A19" s="50"/>
      <c r="B19" s="203" t="s">
        <v>1052</v>
      </c>
      <c r="C19" s="199" t="s">
        <v>53</v>
      </c>
      <c r="D19" s="209"/>
      <c r="E19" s="211" t="s">
        <v>29</v>
      </c>
      <c r="F19" s="200"/>
      <c r="G19" s="214"/>
      <c r="H19" s="97">
        <f>H190</f>
        <v>0</v>
      </c>
      <c r="I19" s="215"/>
      <c r="J19" s="98">
        <f>J190</f>
        <v>0</v>
      </c>
      <c r="K19" s="216"/>
      <c r="L19" s="100">
        <f>L190</f>
        <v>0</v>
      </c>
      <c r="M19" s="243"/>
      <c r="N19" s="244"/>
      <c r="O19" s="245"/>
      <c r="P19" s="245"/>
      <c r="Q19" s="245"/>
      <c r="R19" s="245"/>
      <c r="S19" s="245"/>
      <c r="T19" s="245"/>
      <c r="U19" s="245"/>
      <c r="V19" s="245"/>
      <c r="W19" s="245"/>
      <c r="X19" s="245"/>
      <c r="Y19" s="245"/>
      <c r="Z19" s="245"/>
      <c r="AA19" s="245"/>
      <c r="AB19" s="245"/>
    </row>
    <row r="20" spans="1:28" ht="18.75" customHeight="1">
      <c r="A20" s="50"/>
      <c r="B20" s="203" t="s">
        <v>1052</v>
      </c>
      <c r="C20" s="199" t="s">
        <v>54</v>
      </c>
      <c r="D20" s="209"/>
      <c r="E20" s="211" t="s">
        <v>29</v>
      </c>
      <c r="F20" s="200"/>
      <c r="G20" s="214"/>
      <c r="H20" s="97">
        <f>H204</f>
        <v>0</v>
      </c>
      <c r="I20" s="215"/>
      <c r="J20" s="98">
        <f>J204</f>
        <v>0</v>
      </c>
      <c r="K20" s="216"/>
      <c r="L20" s="100">
        <f>L204</f>
        <v>0</v>
      </c>
      <c r="M20" s="201"/>
      <c r="N20" s="101"/>
    </row>
    <row r="21" spans="1:28" ht="18.75" customHeight="1">
      <c r="A21" s="50"/>
      <c r="B21" s="203" t="s">
        <v>1052</v>
      </c>
      <c r="C21" s="199" t="s">
        <v>55</v>
      </c>
      <c r="D21" s="209"/>
      <c r="E21" s="211" t="s">
        <v>29</v>
      </c>
      <c r="F21" s="200"/>
      <c r="G21" s="214"/>
      <c r="H21" s="97">
        <f>H218</f>
        <v>0</v>
      </c>
      <c r="I21" s="215"/>
      <c r="J21" s="98">
        <f>J218</f>
        <v>0</v>
      </c>
      <c r="K21" s="216"/>
      <c r="L21" s="100">
        <f>L218</f>
        <v>0</v>
      </c>
      <c r="M21" s="201"/>
      <c r="N21" s="101"/>
    </row>
    <row r="22" spans="1:28" ht="18.75" customHeight="1">
      <c r="A22" s="50"/>
      <c r="B22" s="203" t="s">
        <v>1052</v>
      </c>
      <c r="C22" s="199" t="s">
        <v>56</v>
      </c>
      <c r="D22" s="209"/>
      <c r="E22" s="211" t="s">
        <v>29</v>
      </c>
      <c r="F22" s="200"/>
      <c r="G22" s="214"/>
      <c r="H22" s="97">
        <f>H232</f>
        <v>0</v>
      </c>
      <c r="I22" s="215"/>
      <c r="J22" s="98">
        <f>J232</f>
        <v>0</v>
      </c>
      <c r="K22" s="216"/>
      <c r="L22" s="100">
        <f>L232</f>
        <v>0</v>
      </c>
      <c r="M22" s="201"/>
      <c r="N22" s="101"/>
    </row>
    <row r="23" spans="1:28" ht="18.75" customHeight="1">
      <c r="A23" s="50"/>
      <c r="B23" s="203" t="s">
        <v>1052</v>
      </c>
      <c r="C23" s="199" t="s">
        <v>57</v>
      </c>
      <c r="D23" s="209"/>
      <c r="E23" s="211" t="s">
        <v>29</v>
      </c>
      <c r="F23" s="200"/>
      <c r="G23" s="214"/>
      <c r="H23" s="97">
        <f>H246</f>
        <v>0</v>
      </c>
      <c r="I23" s="215"/>
      <c r="J23" s="98">
        <f>J246</f>
        <v>0</v>
      </c>
      <c r="K23" s="216"/>
      <c r="L23" s="100">
        <f>L246</f>
        <v>0</v>
      </c>
      <c r="M23" s="201"/>
      <c r="N23" s="101"/>
    </row>
    <row r="24" spans="1:28" ht="18.75" customHeight="1">
      <c r="A24" s="50"/>
      <c r="B24" s="203" t="s">
        <v>1052</v>
      </c>
      <c r="C24" s="199" t="s">
        <v>58</v>
      </c>
      <c r="D24" s="209"/>
      <c r="E24" s="211" t="s">
        <v>29</v>
      </c>
      <c r="F24" s="200"/>
      <c r="G24" s="214"/>
      <c r="H24" s="97">
        <f>H260</f>
        <v>0</v>
      </c>
      <c r="I24" s="215"/>
      <c r="J24" s="98">
        <f>J260</f>
        <v>0</v>
      </c>
      <c r="K24" s="216"/>
      <c r="L24" s="100">
        <f>L260</f>
        <v>0</v>
      </c>
      <c r="M24" s="201"/>
      <c r="N24" s="101"/>
    </row>
    <row r="25" spans="1:28" ht="18.75" customHeight="1">
      <c r="A25" s="50"/>
      <c r="B25" s="203" t="s">
        <v>1052</v>
      </c>
      <c r="C25" s="199"/>
      <c r="D25" s="209"/>
      <c r="E25" s="211"/>
      <c r="F25" s="200"/>
      <c r="G25" s="214"/>
      <c r="H25" s="97" t="s">
        <v>119</v>
      </c>
      <c r="I25" s="215"/>
      <c r="J25" s="98" t="s">
        <v>119</v>
      </c>
      <c r="K25" s="216"/>
      <c r="L25" s="100" t="s">
        <v>128</v>
      </c>
      <c r="M25" s="201"/>
      <c r="N25" s="101"/>
    </row>
    <row r="26" spans="1:28" ht="18.75" customHeight="1">
      <c r="A26" s="50"/>
      <c r="B26" s="203" t="s">
        <v>1052</v>
      </c>
      <c r="C26" s="199"/>
      <c r="D26" s="209"/>
      <c r="E26" s="211"/>
      <c r="F26" s="200"/>
      <c r="G26" s="214"/>
      <c r="H26" s="97" t="s">
        <v>119</v>
      </c>
      <c r="I26" s="215"/>
      <c r="J26" s="98" t="s">
        <v>119</v>
      </c>
      <c r="K26" s="216"/>
      <c r="L26" s="100" t="s">
        <v>128</v>
      </c>
      <c r="M26" s="201"/>
      <c r="N26" s="101"/>
    </row>
    <row r="27" spans="1:28" ht="18.75" customHeight="1">
      <c r="A27" s="50"/>
      <c r="B27" s="506" t="s">
        <v>1052</v>
      </c>
      <c r="C27" s="102" t="s">
        <v>41</v>
      </c>
      <c r="D27" s="103" t="s">
        <v>42</v>
      </c>
      <c r="E27" s="95"/>
      <c r="F27" s="96"/>
      <c r="G27" s="104"/>
      <c r="H27" s="104">
        <f>SUM(H17:H26)</f>
        <v>0</v>
      </c>
      <c r="I27" s="105"/>
      <c r="J27" s="105">
        <f>SUM(J17:J26)</f>
        <v>0</v>
      </c>
      <c r="K27" s="106"/>
      <c r="L27" s="107">
        <f>SUM(L17:L26)</f>
        <v>0</v>
      </c>
      <c r="M27" s="189"/>
      <c r="N27" s="108"/>
    </row>
    <row r="28" spans="1:28" ht="18.75" customHeight="1" thickBot="1">
      <c r="A28" s="50"/>
      <c r="B28" s="80" t="s">
        <v>1052</v>
      </c>
      <c r="C28" s="109"/>
      <c r="D28" s="110"/>
      <c r="E28" s="83"/>
      <c r="F28" s="84"/>
      <c r="G28" s="85"/>
      <c r="H28" s="85"/>
      <c r="I28" s="87"/>
      <c r="J28" s="87"/>
      <c r="K28" s="89"/>
      <c r="L28" s="111"/>
      <c r="M28" s="188"/>
      <c r="N28" s="108"/>
    </row>
    <row r="29" spans="1:28" ht="30" customHeight="1" thickTop="1">
      <c r="A29" s="50"/>
      <c r="B29" s="71" t="s">
        <v>1052</v>
      </c>
      <c r="C29" s="112" t="s">
        <v>41</v>
      </c>
      <c r="D29" s="73" t="s">
        <v>20</v>
      </c>
      <c r="E29" s="113"/>
      <c r="F29" s="114"/>
      <c r="G29" s="76"/>
      <c r="H29" s="76">
        <f>SUM(H27:H28)</f>
        <v>0</v>
      </c>
      <c r="I29" s="77"/>
      <c r="J29" s="77">
        <f>SUM(J27:J28)</f>
        <v>0</v>
      </c>
      <c r="K29" s="78"/>
      <c r="L29" s="79">
        <f>SUM(L27:L28)</f>
        <v>0</v>
      </c>
      <c r="M29" s="187"/>
      <c r="N29" s="108"/>
    </row>
    <row r="30" spans="1:28" ht="18.75" customHeight="1" thickBot="1">
      <c r="A30" s="50"/>
      <c r="B30" s="80" t="s">
        <v>1052</v>
      </c>
      <c r="C30" s="81"/>
      <c r="D30" s="82"/>
      <c r="E30" s="115"/>
      <c r="F30" s="116"/>
      <c r="G30" s="86"/>
      <c r="H30" s="86"/>
      <c r="I30" s="88"/>
      <c r="J30" s="88"/>
      <c r="K30" s="117"/>
      <c r="L30" s="90"/>
      <c r="M30" s="188"/>
      <c r="N30" s="108"/>
      <c r="S30" s="217"/>
    </row>
    <row r="31" spans="1:28" ht="18.75" customHeight="1" thickTop="1">
      <c r="A31" s="50"/>
      <c r="B31" s="71" t="s">
        <v>1052</v>
      </c>
      <c r="C31" s="72" t="s">
        <v>43</v>
      </c>
      <c r="D31" s="73"/>
      <c r="E31" s="74"/>
      <c r="F31" s="114"/>
      <c r="G31" s="76"/>
      <c r="H31" s="76"/>
      <c r="I31" s="77"/>
      <c r="J31" s="77"/>
      <c r="K31" s="78"/>
      <c r="L31" s="79"/>
      <c r="M31" s="187"/>
      <c r="N31" s="108"/>
    </row>
    <row r="32" spans="1:28" ht="18.75" customHeight="1">
      <c r="A32" s="50"/>
      <c r="B32" s="203" t="s">
        <v>1052</v>
      </c>
      <c r="C32" s="199" t="s">
        <v>51</v>
      </c>
      <c r="D32" s="209"/>
      <c r="E32" s="211" t="s">
        <v>29</v>
      </c>
      <c r="F32" s="202"/>
      <c r="G32" s="214"/>
      <c r="H32" s="97">
        <f>H113</f>
        <v>0</v>
      </c>
      <c r="I32" s="215"/>
      <c r="J32" s="98">
        <f>J113</f>
        <v>0</v>
      </c>
      <c r="K32" s="216"/>
      <c r="L32" s="100">
        <f>L113</f>
        <v>0</v>
      </c>
      <c r="M32" s="201"/>
      <c r="N32" s="108"/>
    </row>
    <row r="33" spans="1:18" ht="18.75" customHeight="1">
      <c r="A33" s="50"/>
      <c r="B33" s="203" t="s">
        <v>1052</v>
      </c>
      <c r="C33" s="199" t="s">
        <v>59</v>
      </c>
      <c r="D33" s="209"/>
      <c r="E33" s="211" t="s">
        <v>29</v>
      </c>
      <c r="F33" s="202"/>
      <c r="G33" s="214"/>
      <c r="H33" s="97">
        <f>H157</f>
        <v>0</v>
      </c>
      <c r="I33" s="215"/>
      <c r="J33" s="98">
        <f>J157</f>
        <v>0</v>
      </c>
      <c r="K33" s="216"/>
      <c r="L33" s="100">
        <f>L157</f>
        <v>0</v>
      </c>
      <c r="M33" s="201"/>
      <c r="N33" s="108"/>
    </row>
    <row r="34" spans="1:18" ht="18.75" customHeight="1">
      <c r="A34" s="50"/>
      <c r="B34" s="203" t="s">
        <v>1052</v>
      </c>
      <c r="C34" s="199" t="s">
        <v>53</v>
      </c>
      <c r="D34" s="209"/>
      <c r="E34" s="211" t="s">
        <v>29</v>
      </c>
      <c r="F34" s="202"/>
      <c r="G34" s="214"/>
      <c r="H34" s="97">
        <f>H191</f>
        <v>0</v>
      </c>
      <c r="I34" s="215"/>
      <c r="J34" s="98">
        <f>J191</f>
        <v>0</v>
      </c>
      <c r="K34" s="216"/>
      <c r="L34" s="100">
        <f>L191</f>
        <v>0</v>
      </c>
      <c r="M34" s="201"/>
      <c r="N34" s="108"/>
    </row>
    <row r="35" spans="1:18" ht="18.75" customHeight="1">
      <c r="A35" s="50"/>
      <c r="B35" s="203" t="s">
        <v>1052</v>
      </c>
      <c r="C35" s="199" t="s">
        <v>54</v>
      </c>
      <c r="D35" s="209"/>
      <c r="E35" s="211" t="s">
        <v>29</v>
      </c>
      <c r="F35" s="202"/>
      <c r="G35" s="214"/>
      <c r="H35" s="97">
        <f>H205</f>
        <v>0</v>
      </c>
      <c r="I35" s="215"/>
      <c r="J35" s="98">
        <f>J205</f>
        <v>0</v>
      </c>
      <c r="K35" s="216"/>
      <c r="L35" s="100">
        <f>L205</f>
        <v>0</v>
      </c>
      <c r="M35" s="201"/>
      <c r="N35" s="108"/>
    </row>
    <row r="36" spans="1:18" ht="18.75" customHeight="1">
      <c r="A36" s="50"/>
      <c r="B36" s="203" t="s">
        <v>1052</v>
      </c>
      <c r="C36" s="199" t="s">
        <v>55</v>
      </c>
      <c r="D36" s="209"/>
      <c r="E36" s="211" t="s">
        <v>29</v>
      </c>
      <c r="F36" s="202"/>
      <c r="G36" s="214"/>
      <c r="H36" s="97">
        <f>H219</f>
        <v>0</v>
      </c>
      <c r="I36" s="215"/>
      <c r="J36" s="98">
        <f>J219</f>
        <v>0</v>
      </c>
      <c r="K36" s="216"/>
      <c r="L36" s="100">
        <f>L219</f>
        <v>0</v>
      </c>
      <c r="M36" s="201"/>
      <c r="N36" s="108"/>
    </row>
    <row r="37" spans="1:18" ht="18.75" customHeight="1">
      <c r="A37" s="50"/>
      <c r="B37" s="203" t="s">
        <v>1052</v>
      </c>
      <c r="C37" s="199" t="s">
        <v>56</v>
      </c>
      <c r="D37" s="209"/>
      <c r="E37" s="211" t="s">
        <v>29</v>
      </c>
      <c r="F37" s="202"/>
      <c r="G37" s="214"/>
      <c r="H37" s="97">
        <f>H233</f>
        <v>0</v>
      </c>
      <c r="I37" s="215"/>
      <c r="J37" s="98">
        <f>J233</f>
        <v>0</v>
      </c>
      <c r="K37" s="216"/>
      <c r="L37" s="100">
        <f>L233</f>
        <v>0</v>
      </c>
      <c r="M37" s="201"/>
      <c r="N37" s="108"/>
    </row>
    <row r="38" spans="1:18" ht="18.75" customHeight="1">
      <c r="A38" s="50"/>
      <c r="B38" s="203" t="s">
        <v>1052</v>
      </c>
      <c r="C38" s="199" t="s">
        <v>57</v>
      </c>
      <c r="D38" s="209"/>
      <c r="E38" s="211" t="s">
        <v>29</v>
      </c>
      <c r="F38" s="202"/>
      <c r="G38" s="214"/>
      <c r="H38" s="97">
        <f>H247</f>
        <v>0</v>
      </c>
      <c r="I38" s="215"/>
      <c r="J38" s="98">
        <f>J247</f>
        <v>0</v>
      </c>
      <c r="K38" s="216"/>
      <c r="L38" s="100">
        <f>L247</f>
        <v>0</v>
      </c>
      <c r="M38" s="201"/>
      <c r="N38" s="108"/>
      <c r="R38" s="242"/>
    </row>
    <row r="39" spans="1:18" ht="18.75" customHeight="1">
      <c r="A39" s="50"/>
      <c r="B39" s="203" t="s">
        <v>1052</v>
      </c>
      <c r="C39" s="199" t="s">
        <v>58</v>
      </c>
      <c r="D39" s="209"/>
      <c r="E39" s="211" t="s">
        <v>29</v>
      </c>
      <c r="F39" s="202"/>
      <c r="G39" s="214"/>
      <c r="H39" s="97">
        <f>H261</f>
        <v>0</v>
      </c>
      <c r="I39" s="215"/>
      <c r="J39" s="98">
        <f>J261</f>
        <v>0</v>
      </c>
      <c r="K39" s="216"/>
      <c r="L39" s="100">
        <f>L261</f>
        <v>0</v>
      </c>
      <c r="M39" s="201"/>
      <c r="N39" s="108"/>
      <c r="R39" s="242"/>
    </row>
    <row r="40" spans="1:18" ht="18.75" customHeight="1">
      <c r="A40" s="50"/>
      <c r="B40" s="203" t="s">
        <v>1052</v>
      </c>
      <c r="C40" s="199"/>
      <c r="D40" s="209"/>
      <c r="E40" s="211"/>
      <c r="F40" s="202"/>
      <c r="G40" s="214"/>
      <c r="H40" s="97" t="s">
        <v>119</v>
      </c>
      <c r="I40" s="215"/>
      <c r="J40" s="98" t="s">
        <v>119</v>
      </c>
      <c r="K40" s="216"/>
      <c r="L40" s="100" t="s">
        <v>119</v>
      </c>
      <c r="M40" s="201"/>
      <c r="N40" s="108"/>
      <c r="R40" s="242"/>
    </row>
    <row r="41" spans="1:18" ht="18.75" customHeight="1">
      <c r="A41" s="50"/>
      <c r="B41" s="203" t="s">
        <v>1052</v>
      </c>
      <c r="C41" s="199"/>
      <c r="D41" s="209"/>
      <c r="E41" s="211"/>
      <c r="F41" s="202"/>
      <c r="G41" s="214"/>
      <c r="H41" s="97" t="s">
        <v>119</v>
      </c>
      <c r="I41" s="215"/>
      <c r="J41" s="98" t="s">
        <v>119</v>
      </c>
      <c r="K41" s="216"/>
      <c r="L41" s="100" t="s">
        <v>119</v>
      </c>
      <c r="M41" s="201"/>
      <c r="N41" s="108"/>
      <c r="R41" s="242"/>
    </row>
    <row r="42" spans="1:18" ht="18.75" customHeight="1">
      <c r="A42" s="50"/>
      <c r="B42" s="506" t="s">
        <v>1052</v>
      </c>
      <c r="C42" s="102" t="s">
        <v>44</v>
      </c>
      <c r="D42" s="103" t="s">
        <v>42</v>
      </c>
      <c r="E42" s="95"/>
      <c r="F42" s="96"/>
      <c r="G42" s="97"/>
      <c r="H42" s="104">
        <f>SUM(H32:H41)</f>
        <v>0</v>
      </c>
      <c r="I42" s="98"/>
      <c r="J42" s="105">
        <f>SUM(J32:J41)</f>
        <v>0</v>
      </c>
      <c r="K42" s="99"/>
      <c r="L42" s="107">
        <f>SUM(L32:L41)</f>
        <v>0</v>
      </c>
      <c r="M42" s="189"/>
      <c r="N42" s="108"/>
      <c r="R42" s="242"/>
    </row>
    <row r="43" spans="1:18" ht="18.75" customHeight="1" thickBot="1">
      <c r="A43" s="50"/>
      <c r="B43" s="80" t="s">
        <v>1052</v>
      </c>
      <c r="C43" s="109"/>
      <c r="D43" s="110"/>
      <c r="E43" s="83"/>
      <c r="F43" s="84"/>
      <c r="G43" s="85"/>
      <c r="H43" s="85"/>
      <c r="I43" s="87"/>
      <c r="J43" s="87"/>
      <c r="K43" s="89"/>
      <c r="L43" s="111"/>
      <c r="M43" s="188"/>
      <c r="N43" s="108"/>
      <c r="R43" s="242"/>
    </row>
    <row r="44" spans="1:18" ht="30" customHeight="1" thickTop="1">
      <c r="A44" s="50"/>
      <c r="B44" s="71" t="s">
        <v>1052</v>
      </c>
      <c r="C44" s="112" t="s">
        <v>45</v>
      </c>
      <c r="D44" s="73" t="s">
        <v>20</v>
      </c>
      <c r="E44" s="113"/>
      <c r="F44" s="114"/>
      <c r="G44" s="76"/>
      <c r="H44" s="76">
        <f>SUM(H42:H43)</f>
        <v>0</v>
      </c>
      <c r="I44" s="77"/>
      <c r="J44" s="77">
        <f>SUM(J42:J43)</f>
        <v>0</v>
      </c>
      <c r="K44" s="78"/>
      <c r="L44" s="79">
        <f>SUM(L42:L43)</f>
        <v>0</v>
      </c>
      <c r="M44" s="190"/>
      <c r="N44" s="119"/>
      <c r="R44" s="242"/>
    </row>
    <row r="45" spans="1:18" ht="18.75" customHeight="1" thickBot="1">
      <c r="A45" s="50"/>
      <c r="B45" s="506" t="s">
        <v>1052</v>
      </c>
      <c r="C45" s="120"/>
      <c r="D45" s="121"/>
      <c r="E45" s="122"/>
      <c r="F45" s="118"/>
      <c r="G45" s="104"/>
      <c r="H45" s="104"/>
      <c r="I45" s="105"/>
      <c r="J45" s="105"/>
      <c r="K45" s="106"/>
      <c r="L45" s="107"/>
      <c r="M45" s="191"/>
      <c r="N45" s="119"/>
      <c r="R45" s="242"/>
    </row>
    <row r="46" spans="1:18" ht="30" customHeight="1" thickTop="1" thickBot="1">
      <c r="A46" s="50"/>
      <c r="B46" s="123" t="s">
        <v>1052</v>
      </c>
      <c r="C46" s="124"/>
      <c r="D46" s="125" t="s">
        <v>46</v>
      </c>
      <c r="E46" s="126"/>
      <c r="F46" s="127"/>
      <c r="G46" s="128"/>
      <c r="H46" s="128">
        <f>SUM(H14,H29,H44)</f>
        <v>0</v>
      </c>
      <c r="I46" s="129"/>
      <c r="J46" s="129">
        <f>SUM(J14,J29,J44)</f>
        <v>0</v>
      </c>
      <c r="K46" s="130"/>
      <c r="L46" s="131">
        <f>SUM(L14,L29,L44)</f>
        <v>0</v>
      </c>
      <c r="M46" s="192"/>
      <c r="N46" s="61"/>
    </row>
    <row r="47" spans="1:18" ht="18.75" customHeight="1" thickBot="1">
      <c r="A47" s="61"/>
      <c r="B47" s="132" t="s">
        <v>1052</v>
      </c>
      <c r="C47" s="41"/>
      <c r="D47" s="41"/>
      <c r="E47" s="133"/>
      <c r="F47" s="134"/>
      <c r="G47" s="134"/>
      <c r="H47" s="134"/>
      <c r="I47" s="134"/>
      <c r="J47" s="134"/>
      <c r="K47" s="135"/>
      <c r="L47" s="135"/>
      <c r="M47" s="193"/>
      <c r="N47" s="61"/>
    </row>
    <row r="48" spans="1:18" ht="18.75" customHeight="1">
      <c r="A48" s="50"/>
      <c r="B48" s="136" t="s">
        <v>1052</v>
      </c>
      <c r="C48" s="137" t="s">
        <v>47</v>
      </c>
      <c r="D48" s="138"/>
      <c r="E48" s="139"/>
      <c r="F48" s="140"/>
      <c r="G48" s="141"/>
      <c r="H48" s="141"/>
      <c r="I48" s="141"/>
      <c r="J48" s="141"/>
      <c r="K48" s="141"/>
      <c r="L48" s="142"/>
      <c r="M48" s="194"/>
      <c r="N48" s="101"/>
    </row>
    <row r="49" spans="1:14" ht="18.75" customHeight="1">
      <c r="A49" s="50"/>
      <c r="B49" s="204" t="s">
        <v>1052</v>
      </c>
      <c r="C49" s="205" t="s">
        <v>50</v>
      </c>
      <c r="D49" s="208"/>
      <c r="E49" s="212" t="s">
        <v>29</v>
      </c>
      <c r="F49" s="206"/>
      <c r="G49" s="218"/>
      <c r="H49" s="146">
        <f>J49+L49</f>
        <v>0</v>
      </c>
      <c r="I49" s="218"/>
      <c r="J49" s="146">
        <f t="shared" ref="J49:L56" si="0">SUM(J17,J32)</f>
        <v>0</v>
      </c>
      <c r="K49" s="218"/>
      <c r="L49" s="147">
        <f>SUM(L17,L32)</f>
        <v>0</v>
      </c>
      <c r="M49" s="207"/>
      <c r="N49" s="101"/>
    </row>
    <row r="50" spans="1:14" ht="18.75" customHeight="1">
      <c r="A50" s="50"/>
      <c r="B50" s="204" t="s">
        <v>1052</v>
      </c>
      <c r="C50" s="205" t="s">
        <v>49</v>
      </c>
      <c r="D50" s="208"/>
      <c r="E50" s="212" t="s">
        <v>29</v>
      </c>
      <c r="F50" s="206"/>
      <c r="G50" s="218"/>
      <c r="H50" s="146">
        <f t="shared" ref="H50:H56" si="1">J50+L50</f>
        <v>0</v>
      </c>
      <c r="I50" s="218"/>
      <c r="J50" s="146">
        <f t="shared" si="0"/>
        <v>0</v>
      </c>
      <c r="K50" s="218"/>
      <c r="L50" s="147">
        <f t="shared" si="0"/>
        <v>0</v>
      </c>
      <c r="M50" s="207"/>
      <c r="N50" s="119"/>
    </row>
    <row r="51" spans="1:14" ht="18.75" customHeight="1">
      <c r="A51" s="50"/>
      <c r="B51" s="204" t="s">
        <v>1052</v>
      </c>
      <c r="C51" s="205" t="s">
        <v>52</v>
      </c>
      <c r="D51" s="208"/>
      <c r="E51" s="212" t="s">
        <v>29</v>
      </c>
      <c r="F51" s="206"/>
      <c r="G51" s="218"/>
      <c r="H51" s="146">
        <f t="shared" si="1"/>
        <v>0</v>
      </c>
      <c r="I51" s="218"/>
      <c r="J51" s="146">
        <f t="shared" si="0"/>
        <v>0</v>
      </c>
      <c r="K51" s="218"/>
      <c r="L51" s="147">
        <f t="shared" si="0"/>
        <v>0</v>
      </c>
      <c r="M51" s="207"/>
      <c r="N51" s="148"/>
    </row>
    <row r="52" spans="1:14" ht="18.75" customHeight="1">
      <c r="A52" s="50"/>
      <c r="B52" s="204" t="s">
        <v>1052</v>
      </c>
      <c r="C52" s="205" t="s">
        <v>54</v>
      </c>
      <c r="D52" s="208"/>
      <c r="E52" s="212" t="s">
        <v>29</v>
      </c>
      <c r="F52" s="206"/>
      <c r="G52" s="218"/>
      <c r="H52" s="146">
        <f t="shared" si="1"/>
        <v>0</v>
      </c>
      <c r="I52" s="218"/>
      <c r="J52" s="146">
        <f t="shared" si="0"/>
        <v>0</v>
      </c>
      <c r="K52" s="218"/>
      <c r="L52" s="147">
        <f t="shared" si="0"/>
        <v>0</v>
      </c>
      <c r="M52" s="207"/>
      <c r="N52" s="148"/>
    </row>
    <row r="53" spans="1:14" ht="18.75" customHeight="1">
      <c r="A53" s="50"/>
      <c r="B53" s="204" t="s">
        <v>1052</v>
      </c>
      <c r="C53" s="205" t="s">
        <v>55</v>
      </c>
      <c r="D53" s="208"/>
      <c r="E53" s="212" t="s">
        <v>29</v>
      </c>
      <c r="F53" s="206"/>
      <c r="G53" s="218"/>
      <c r="H53" s="146">
        <f t="shared" si="1"/>
        <v>0</v>
      </c>
      <c r="I53" s="218"/>
      <c r="J53" s="146">
        <f t="shared" si="0"/>
        <v>0</v>
      </c>
      <c r="K53" s="218"/>
      <c r="L53" s="147">
        <f t="shared" si="0"/>
        <v>0</v>
      </c>
      <c r="M53" s="207"/>
      <c r="N53" s="148"/>
    </row>
    <row r="54" spans="1:14" ht="18.75" customHeight="1">
      <c r="A54" s="50"/>
      <c r="B54" s="204" t="s">
        <v>1052</v>
      </c>
      <c r="C54" s="205" t="s">
        <v>56</v>
      </c>
      <c r="D54" s="208"/>
      <c r="E54" s="212" t="s">
        <v>29</v>
      </c>
      <c r="F54" s="206"/>
      <c r="G54" s="218"/>
      <c r="H54" s="146">
        <f t="shared" si="1"/>
        <v>0</v>
      </c>
      <c r="I54" s="218"/>
      <c r="J54" s="146">
        <f t="shared" si="0"/>
        <v>0</v>
      </c>
      <c r="K54" s="218"/>
      <c r="L54" s="147">
        <f t="shared" si="0"/>
        <v>0</v>
      </c>
      <c r="M54" s="207"/>
      <c r="N54" s="148"/>
    </row>
    <row r="55" spans="1:14" ht="18.75" customHeight="1">
      <c r="A55" s="50"/>
      <c r="B55" s="204" t="s">
        <v>1052</v>
      </c>
      <c r="C55" s="205" t="s">
        <v>57</v>
      </c>
      <c r="D55" s="208"/>
      <c r="E55" s="212" t="s">
        <v>29</v>
      </c>
      <c r="F55" s="206"/>
      <c r="G55" s="218"/>
      <c r="H55" s="146">
        <f t="shared" si="1"/>
        <v>0</v>
      </c>
      <c r="I55" s="218"/>
      <c r="J55" s="146">
        <f t="shared" si="0"/>
        <v>0</v>
      </c>
      <c r="K55" s="218"/>
      <c r="L55" s="147">
        <f t="shared" si="0"/>
        <v>0</v>
      </c>
      <c r="M55" s="207"/>
      <c r="N55" s="148"/>
    </row>
    <row r="56" spans="1:14" ht="18.75" customHeight="1">
      <c r="A56" s="50"/>
      <c r="B56" s="204" t="s">
        <v>1052</v>
      </c>
      <c r="C56" s="205" t="s">
        <v>58</v>
      </c>
      <c r="D56" s="208"/>
      <c r="E56" s="212" t="s">
        <v>29</v>
      </c>
      <c r="F56" s="206"/>
      <c r="G56" s="218"/>
      <c r="H56" s="146">
        <f t="shared" si="1"/>
        <v>0</v>
      </c>
      <c r="I56" s="218"/>
      <c r="J56" s="146">
        <f t="shared" si="0"/>
        <v>0</v>
      </c>
      <c r="K56" s="218"/>
      <c r="L56" s="147">
        <f t="shared" si="0"/>
        <v>0</v>
      </c>
      <c r="M56" s="207"/>
      <c r="N56" s="148"/>
    </row>
    <row r="57" spans="1:14" ht="18.75" customHeight="1">
      <c r="A57" s="50"/>
      <c r="B57" s="204" t="s">
        <v>1052</v>
      </c>
      <c r="C57" s="205"/>
      <c r="D57" s="208"/>
      <c r="E57" s="212"/>
      <c r="F57" s="206"/>
      <c r="G57" s="218"/>
      <c r="H57" s="146"/>
      <c r="I57" s="218"/>
      <c r="J57" s="146"/>
      <c r="K57" s="218"/>
      <c r="L57" s="147"/>
      <c r="M57" s="207"/>
      <c r="N57" s="148"/>
    </row>
    <row r="58" spans="1:14" ht="18.75" customHeight="1">
      <c r="A58" s="50"/>
      <c r="B58" s="204" t="s">
        <v>1052</v>
      </c>
      <c r="C58" s="205"/>
      <c r="D58" s="208"/>
      <c r="E58" s="212"/>
      <c r="F58" s="206"/>
      <c r="G58" s="218"/>
      <c r="H58" s="146"/>
      <c r="I58" s="218"/>
      <c r="J58" s="146"/>
      <c r="K58" s="218"/>
      <c r="L58" s="147"/>
      <c r="M58" s="207"/>
      <c r="N58" s="119"/>
    </row>
    <row r="59" spans="1:14" ht="18.75" customHeight="1">
      <c r="A59" s="50"/>
      <c r="B59" s="143" t="s">
        <v>1052</v>
      </c>
      <c r="C59" s="149" t="s">
        <v>48</v>
      </c>
      <c r="D59" s="150" t="s">
        <v>42</v>
      </c>
      <c r="E59" s="144"/>
      <c r="F59" s="145"/>
      <c r="G59" s="146"/>
      <c r="H59" s="151">
        <f>SUM(H49:H58)</f>
        <v>0</v>
      </c>
      <c r="I59" s="151"/>
      <c r="J59" s="151">
        <f>SUM(J49:J58)</f>
        <v>0</v>
      </c>
      <c r="K59" s="151"/>
      <c r="L59" s="152">
        <f>SUM(L49:L58)</f>
        <v>0</v>
      </c>
      <c r="M59" s="195"/>
      <c r="N59" s="101"/>
    </row>
    <row r="60" spans="1:14" ht="18.75" customHeight="1" thickBot="1">
      <c r="A60" s="50"/>
      <c r="B60" s="153" t="s">
        <v>1052</v>
      </c>
      <c r="C60" s="154"/>
      <c r="D60" s="155"/>
      <c r="E60" s="156"/>
      <c r="F60" s="157"/>
      <c r="G60" s="158"/>
      <c r="H60" s="158"/>
      <c r="I60" s="158"/>
      <c r="J60" s="158"/>
      <c r="K60" s="158"/>
      <c r="L60" s="159"/>
      <c r="M60" s="196"/>
      <c r="N60" s="101"/>
    </row>
    <row r="61" spans="1:14" ht="30" customHeight="1" thickTop="1" thickBot="1">
      <c r="A61" s="50"/>
      <c r="B61" s="160" t="s">
        <v>1052</v>
      </c>
      <c r="C61" s="161" t="s">
        <v>118</v>
      </c>
      <c r="D61" s="162" t="s">
        <v>20</v>
      </c>
      <c r="E61" s="163"/>
      <c r="F61" s="164"/>
      <c r="G61" s="165"/>
      <c r="H61" s="165">
        <f>SUM(H59:H60)</f>
        <v>0</v>
      </c>
      <c r="I61" s="165"/>
      <c r="J61" s="165">
        <f>SUM(J59:J60)</f>
        <v>0</v>
      </c>
      <c r="K61" s="165"/>
      <c r="L61" s="166">
        <f>SUM(L59:L60)</f>
        <v>0</v>
      </c>
      <c r="M61" s="197"/>
      <c r="N61" s="61"/>
    </row>
    <row r="62" spans="1:14" ht="18.75" customHeight="1">
      <c r="A62" s="50"/>
      <c r="B62" s="450" t="s">
        <v>978</v>
      </c>
      <c r="C62" s="451"/>
      <c r="D62" s="452"/>
      <c r="E62" s="453"/>
      <c r="F62" s="454"/>
      <c r="G62" s="455"/>
      <c r="H62" s="455"/>
      <c r="I62" s="456"/>
      <c r="J62" s="456"/>
      <c r="K62" s="457"/>
      <c r="L62" s="458"/>
      <c r="M62" s="459"/>
      <c r="N62" s="61"/>
    </row>
    <row r="63" spans="1:14" ht="18.75" customHeight="1">
      <c r="A63" s="50"/>
      <c r="B63" s="460"/>
      <c r="C63" s="461" t="s">
        <v>979</v>
      </c>
      <c r="D63" s="103"/>
      <c r="E63" s="95"/>
      <c r="F63" s="96"/>
      <c r="G63" s="97"/>
      <c r="H63" s="97"/>
      <c r="I63" s="98"/>
      <c r="J63" s="98"/>
      <c r="K63" s="99"/>
      <c r="L63" s="100"/>
      <c r="M63" s="189"/>
      <c r="N63" s="61"/>
    </row>
    <row r="64" spans="1:14" ht="18.75" customHeight="1">
      <c r="A64" s="50"/>
      <c r="B64" s="462"/>
      <c r="C64" s="463"/>
      <c r="D64" s="464"/>
      <c r="E64" s="211"/>
      <c r="F64" s="200"/>
      <c r="G64" s="214"/>
      <c r="H64" s="97">
        <f>F64*G64</f>
        <v>0</v>
      </c>
      <c r="I64" s="215"/>
      <c r="J64" s="98">
        <f>F64*I64</f>
        <v>0</v>
      </c>
      <c r="K64" s="465">
        <f t="shared" ref="K64:L67" si="2">G64-I64</f>
        <v>0</v>
      </c>
      <c r="L64" s="100">
        <f t="shared" si="2"/>
        <v>0</v>
      </c>
      <c r="M64" s="201"/>
      <c r="N64" s="61"/>
    </row>
    <row r="65" spans="1:14" ht="18.75" customHeight="1">
      <c r="A65" s="50"/>
      <c r="B65" s="462"/>
      <c r="C65" s="463"/>
      <c r="D65" s="464"/>
      <c r="E65" s="211"/>
      <c r="F65" s="200"/>
      <c r="G65" s="214"/>
      <c r="H65" s="97">
        <f>F65*G65</f>
        <v>0</v>
      </c>
      <c r="I65" s="215"/>
      <c r="J65" s="98">
        <f>F65*I65</f>
        <v>0</v>
      </c>
      <c r="K65" s="465">
        <f t="shared" si="2"/>
        <v>0</v>
      </c>
      <c r="L65" s="100">
        <f t="shared" si="2"/>
        <v>0</v>
      </c>
      <c r="M65" s="201"/>
      <c r="N65" s="101"/>
    </row>
    <row r="66" spans="1:14" ht="18.75" customHeight="1">
      <c r="A66" s="50"/>
      <c r="B66" s="462"/>
      <c r="C66" s="463"/>
      <c r="D66" s="464"/>
      <c r="E66" s="211"/>
      <c r="F66" s="200"/>
      <c r="G66" s="214"/>
      <c r="H66" s="97">
        <f>F66*G66</f>
        <v>0</v>
      </c>
      <c r="I66" s="215"/>
      <c r="J66" s="98">
        <f>F66*I66</f>
        <v>0</v>
      </c>
      <c r="K66" s="465">
        <f t="shared" si="2"/>
        <v>0</v>
      </c>
      <c r="L66" s="100">
        <f t="shared" si="2"/>
        <v>0</v>
      </c>
      <c r="M66" s="201"/>
      <c r="N66" s="101"/>
    </row>
    <row r="67" spans="1:14" ht="18.75" customHeight="1">
      <c r="A67" s="50"/>
      <c r="B67" s="462"/>
      <c r="C67" s="463"/>
      <c r="D67" s="464"/>
      <c r="E67" s="211"/>
      <c r="F67" s="200"/>
      <c r="G67" s="214"/>
      <c r="H67" s="97">
        <f>F67*G67</f>
        <v>0</v>
      </c>
      <c r="I67" s="215"/>
      <c r="J67" s="98">
        <f>F67*I67</f>
        <v>0</v>
      </c>
      <c r="K67" s="465">
        <f t="shared" si="2"/>
        <v>0</v>
      </c>
      <c r="L67" s="100">
        <f t="shared" si="2"/>
        <v>0</v>
      </c>
      <c r="M67" s="201"/>
      <c r="N67" s="101"/>
    </row>
    <row r="68" spans="1:14" ht="18.75" customHeight="1" thickBot="1">
      <c r="A68" s="50"/>
      <c r="B68" s="472"/>
      <c r="C68" s="473" t="s">
        <v>980</v>
      </c>
      <c r="D68" s="530" t="s">
        <v>981</v>
      </c>
      <c r="E68" s="475"/>
      <c r="F68" s="476"/>
      <c r="G68" s="477"/>
      <c r="H68" s="477">
        <f>SUM(H62:H67)</f>
        <v>0</v>
      </c>
      <c r="I68" s="479"/>
      <c r="J68" s="479">
        <f>SUM(J62:J67)</f>
        <v>0</v>
      </c>
      <c r="K68" s="481">
        <f>SUM(K62:K67)</f>
        <v>0</v>
      </c>
      <c r="L68" s="531">
        <f>SUM(L62:L67)</f>
        <v>0</v>
      </c>
      <c r="M68" s="483"/>
      <c r="N68" s="101"/>
    </row>
    <row r="69" spans="1:14" ht="18.75" customHeight="1">
      <c r="A69" s="50"/>
      <c r="B69" s="450" t="s">
        <v>978</v>
      </c>
      <c r="C69" s="451"/>
      <c r="D69" s="452"/>
      <c r="E69" s="453"/>
      <c r="F69" s="454"/>
      <c r="G69" s="455"/>
      <c r="H69" s="455"/>
      <c r="I69" s="456"/>
      <c r="J69" s="456"/>
      <c r="K69" s="532"/>
      <c r="L69" s="458"/>
      <c r="M69" s="459"/>
      <c r="N69" s="101"/>
    </row>
    <row r="70" spans="1:14" ht="18.75" customHeight="1">
      <c r="A70" s="50"/>
      <c r="B70" s="460"/>
      <c r="C70" s="461" t="s">
        <v>982</v>
      </c>
      <c r="D70" s="467"/>
      <c r="E70" s="95"/>
      <c r="F70" s="96"/>
      <c r="G70" s="97"/>
      <c r="H70" s="97"/>
      <c r="I70" s="98"/>
      <c r="J70" s="98"/>
      <c r="K70" s="465"/>
      <c r="L70" s="100"/>
      <c r="M70" s="189"/>
      <c r="N70" s="101"/>
    </row>
    <row r="71" spans="1:14" ht="18.75" customHeight="1">
      <c r="A71" s="50"/>
      <c r="B71" s="462"/>
      <c r="C71" s="463" t="s">
        <v>983</v>
      </c>
      <c r="D71" s="468" t="s">
        <v>984</v>
      </c>
      <c r="E71" s="211"/>
      <c r="F71" s="200"/>
      <c r="G71" s="469"/>
      <c r="H71" s="97"/>
      <c r="I71" s="470"/>
      <c r="J71" s="98"/>
      <c r="K71" s="465"/>
      <c r="L71" s="100"/>
      <c r="M71" s="201"/>
      <c r="N71" s="101"/>
    </row>
    <row r="72" spans="1:14" ht="18.75" customHeight="1">
      <c r="A72" s="50"/>
      <c r="B72" s="462"/>
      <c r="C72" s="463"/>
      <c r="D72" s="468"/>
      <c r="E72" s="211"/>
      <c r="F72" s="200"/>
      <c r="G72" s="214"/>
      <c r="H72" s="97">
        <f>F72*G72</f>
        <v>0</v>
      </c>
      <c r="I72" s="215"/>
      <c r="J72" s="98">
        <f>F72*I72</f>
        <v>0</v>
      </c>
      <c r="K72" s="465">
        <f>G72-I72</f>
        <v>0</v>
      </c>
      <c r="L72" s="100">
        <f>H72-J72</f>
        <v>0</v>
      </c>
      <c r="M72" s="201"/>
      <c r="N72" s="101"/>
    </row>
    <row r="73" spans="1:14" ht="18.75" customHeight="1">
      <c r="A73" s="50"/>
      <c r="B73" s="462"/>
      <c r="C73" s="199"/>
      <c r="D73" s="471"/>
      <c r="E73" s="211"/>
      <c r="F73" s="200"/>
      <c r="G73" s="214"/>
      <c r="H73" s="97">
        <f>F73*G73</f>
        <v>0</v>
      </c>
      <c r="I73" s="215"/>
      <c r="J73" s="98">
        <f>F73*I73</f>
        <v>0</v>
      </c>
      <c r="K73" s="465">
        <f t="shared" ref="K73:L114" si="3">G73-I73</f>
        <v>0</v>
      </c>
      <c r="L73" s="100">
        <f>H73-J73</f>
        <v>0</v>
      </c>
      <c r="M73" s="201"/>
      <c r="N73" s="101"/>
    </row>
    <row r="74" spans="1:14" ht="18.75" customHeight="1">
      <c r="A74" s="50"/>
      <c r="B74" s="462"/>
      <c r="C74" s="199"/>
      <c r="D74" s="471"/>
      <c r="E74" s="211"/>
      <c r="F74" s="200"/>
      <c r="G74" s="214"/>
      <c r="H74" s="97">
        <f t="shared" ref="H74:H82" si="4">F74*G74</f>
        <v>0</v>
      </c>
      <c r="I74" s="215"/>
      <c r="J74" s="98">
        <f t="shared" ref="J74:J82" si="5">F74*I74</f>
        <v>0</v>
      </c>
      <c r="K74" s="465">
        <f t="shared" si="3"/>
        <v>0</v>
      </c>
      <c r="L74" s="100">
        <f t="shared" si="3"/>
        <v>0</v>
      </c>
      <c r="M74" s="201"/>
      <c r="N74" s="101"/>
    </row>
    <row r="75" spans="1:14" ht="18.75" customHeight="1">
      <c r="A75" s="50"/>
      <c r="B75" s="462"/>
      <c r="C75" s="199"/>
      <c r="D75" s="471"/>
      <c r="E75" s="211"/>
      <c r="F75" s="200"/>
      <c r="G75" s="214"/>
      <c r="H75" s="97">
        <f t="shared" si="4"/>
        <v>0</v>
      </c>
      <c r="I75" s="215"/>
      <c r="J75" s="98">
        <f t="shared" si="5"/>
        <v>0</v>
      </c>
      <c r="K75" s="465">
        <f t="shared" si="3"/>
        <v>0</v>
      </c>
      <c r="L75" s="100">
        <f t="shared" si="3"/>
        <v>0</v>
      </c>
      <c r="M75" s="201"/>
      <c r="N75" s="101"/>
    </row>
    <row r="76" spans="1:14" ht="18.75" customHeight="1">
      <c r="A76" s="50"/>
      <c r="B76" s="462"/>
      <c r="C76" s="199"/>
      <c r="D76" s="471"/>
      <c r="E76" s="211"/>
      <c r="F76" s="200"/>
      <c r="G76" s="214"/>
      <c r="H76" s="97">
        <f t="shared" si="4"/>
        <v>0</v>
      </c>
      <c r="I76" s="215"/>
      <c r="J76" s="98">
        <f t="shared" si="5"/>
        <v>0</v>
      </c>
      <c r="K76" s="465">
        <f t="shared" si="3"/>
        <v>0</v>
      </c>
      <c r="L76" s="100">
        <f t="shared" si="3"/>
        <v>0</v>
      </c>
      <c r="M76" s="201"/>
      <c r="N76" s="101"/>
    </row>
    <row r="77" spans="1:14" ht="18.75" customHeight="1">
      <c r="A77" s="50"/>
      <c r="B77" s="462"/>
      <c r="C77" s="199"/>
      <c r="D77" s="471"/>
      <c r="E77" s="211"/>
      <c r="F77" s="200"/>
      <c r="G77" s="214"/>
      <c r="H77" s="97">
        <f t="shared" si="4"/>
        <v>0</v>
      </c>
      <c r="I77" s="215"/>
      <c r="J77" s="98">
        <f t="shared" si="5"/>
        <v>0</v>
      </c>
      <c r="K77" s="465">
        <f t="shared" si="3"/>
        <v>0</v>
      </c>
      <c r="L77" s="100">
        <f t="shared" si="3"/>
        <v>0</v>
      </c>
      <c r="M77" s="201"/>
      <c r="N77" s="101"/>
    </row>
    <row r="78" spans="1:14" ht="18.75" customHeight="1">
      <c r="A78" s="50"/>
      <c r="B78" s="462"/>
      <c r="C78" s="199"/>
      <c r="D78" s="471"/>
      <c r="E78" s="211"/>
      <c r="F78" s="200"/>
      <c r="G78" s="214"/>
      <c r="H78" s="97">
        <f>F78*G78</f>
        <v>0</v>
      </c>
      <c r="I78" s="215"/>
      <c r="J78" s="98">
        <f t="shared" si="5"/>
        <v>0</v>
      </c>
      <c r="K78" s="465">
        <f t="shared" si="3"/>
        <v>0</v>
      </c>
      <c r="L78" s="100">
        <f t="shared" si="3"/>
        <v>0</v>
      </c>
      <c r="M78" s="201"/>
      <c r="N78" s="101"/>
    </row>
    <row r="79" spans="1:14" ht="18.75" customHeight="1">
      <c r="A79" s="50"/>
      <c r="B79" s="462"/>
      <c r="C79" s="199"/>
      <c r="D79" s="471"/>
      <c r="E79" s="211"/>
      <c r="F79" s="200"/>
      <c r="G79" s="214"/>
      <c r="H79" s="97">
        <f t="shared" si="4"/>
        <v>0</v>
      </c>
      <c r="I79" s="215"/>
      <c r="J79" s="98">
        <f t="shared" si="5"/>
        <v>0</v>
      </c>
      <c r="K79" s="465">
        <f t="shared" si="3"/>
        <v>0</v>
      </c>
      <c r="L79" s="100">
        <f t="shared" si="3"/>
        <v>0</v>
      </c>
      <c r="M79" s="201"/>
      <c r="N79" s="101"/>
    </row>
    <row r="80" spans="1:14" ht="18.75" customHeight="1">
      <c r="A80" s="50"/>
      <c r="B80" s="462"/>
      <c r="C80" s="199"/>
      <c r="D80" s="471"/>
      <c r="E80" s="211"/>
      <c r="F80" s="200"/>
      <c r="G80" s="214"/>
      <c r="H80" s="97">
        <f t="shared" si="4"/>
        <v>0</v>
      </c>
      <c r="I80" s="215"/>
      <c r="J80" s="98">
        <f t="shared" si="5"/>
        <v>0</v>
      </c>
      <c r="K80" s="465">
        <f t="shared" si="3"/>
        <v>0</v>
      </c>
      <c r="L80" s="100">
        <f t="shared" si="3"/>
        <v>0</v>
      </c>
      <c r="M80" s="201"/>
      <c r="N80" s="101"/>
    </row>
    <row r="81" spans="1:14" ht="18.75" customHeight="1">
      <c r="A81" s="50"/>
      <c r="B81" s="462"/>
      <c r="C81" s="199"/>
      <c r="D81" s="471"/>
      <c r="E81" s="211"/>
      <c r="F81" s="200"/>
      <c r="G81" s="214"/>
      <c r="H81" s="97">
        <f t="shared" si="4"/>
        <v>0</v>
      </c>
      <c r="I81" s="215"/>
      <c r="J81" s="98">
        <f t="shared" si="5"/>
        <v>0</v>
      </c>
      <c r="K81" s="465">
        <f t="shared" si="3"/>
        <v>0</v>
      </c>
      <c r="L81" s="100">
        <f t="shared" si="3"/>
        <v>0</v>
      </c>
      <c r="M81" s="201"/>
      <c r="N81" s="101"/>
    </row>
    <row r="82" spans="1:14" ht="18.75" customHeight="1">
      <c r="A82" s="50"/>
      <c r="B82" s="462"/>
      <c r="C82" s="199"/>
      <c r="D82" s="471"/>
      <c r="E82" s="211"/>
      <c r="F82" s="200"/>
      <c r="G82" s="214"/>
      <c r="H82" s="97">
        <f t="shared" si="4"/>
        <v>0</v>
      </c>
      <c r="I82" s="215"/>
      <c r="J82" s="98">
        <f t="shared" si="5"/>
        <v>0</v>
      </c>
      <c r="K82" s="465">
        <f t="shared" si="3"/>
        <v>0</v>
      </c>
      <c r="L82" s="100">
        <f t="shared" si="3"/>
        <v>0</v>
      </c>
      <c r="M82" s="201"/>
      <c r="N82" s="101"/>
    </row>
    <row r="83" spans="1:14" ht="18.75" customHeight="1">
      <c r="A83" s="50"/>
      <c r="B83" s="462"/>
      <c r="C83" s="199"/>
      <c r="D83" s="471"/>
      <c r="E83" s="211"/>
      <c r="F83" s="200"/>
      <c r="G83" s="214"/>
      <c r="H83" s="97">
        <f>F83*G83</f>
        <v>0</v>
      </c>
      <c r="I83" s="215"/>
      <c r="J83" s="98">
        <f>F83*I83</f>
        <v>0</v>
      </c>
      <c r="K83" s="465">
        <f t="shared" si="3"/>
        <v>0</v>
      </c>
      <c r="L83" s="100">
        <f>H83-J83</f>
        <v>0</v>
      </c>
      <c r="M83" s="201"/>
      <c r="N83" s="101"/>
    </row>
    <row r="84" spans="1:14" ht="18.75" customHeight="1">
      <c r="A84" s="50"/>
      <c r="B84" s="462"/>
      <c r="C84" s="199"/>
      <c r="D84" s="471"/>
      <c r="E84" s="211"/>
      <c r="F84" s="200"/>
      <c r="G84" s="214"/>
      <c r="H84" s="97">
        <f t="shared" ref="H84:H92" si="6">F84*G84</f>
        <v>0</v>
      </c>
      <c r="I84" s="215"/>
      <c r="J84" s="98">
        <f t="shared" ref="J84:J92" si="7">F84*I84</f>
        <v>0</v>
      </c>
      <c r="K84" s="465">
        <f t="shared" si="3"/>
        <v>0</v>
      </c>
      <c r="L84" s="100">
        <f t="shared" si="3"/>
        <v>0</v>
      </c>
      <c r="M84" s="201"/>
      <c r="N84" s="101"/>
    </row>
    <row r="85" spans="1:14" ht="18.75" customHeight="1">
      <c r="A85" s="50"/>
      <c r="B85" s="462"/>
      <c r="C85" s="199"/>
      <c r="D85" s="471"/>
      <c r="E85" s="211"/>
      <c r="F85" s="200"/>
      <c r="G85" s="214"/>
      <c r="H85" s="97">
        <f t="shared" si="6"/>
        <v>0</v>
      </c>
      <c r="I85" s="215"/>
      <c r="J85" s="98">
        <f t="shared" si="7"/>
        <v>0</v>
      </c>
      <c r="K85" s="465">
        <f t="shared" si="3"/>
        <v>0</v>
      </c>
      <c r="L85" s="100">
        <f t="shared" si="3"/>
        <v>0</v>
      </c>
      <c r="M85" s="201"/>
      <c r="N85" s="101"/>
    </row>
    <row r="86" spans="1:14" ht="18.75" customHeight="1">
      <c r="A86" s="50"/>
      <c r="B86" s="462"/>
      <c r="C86" s="199"/>
      <c r="D86" s="471"/>
      <c r="E86" s="211"/>
      <c r="F86" s="200"/>
      <c r="G86" s="214"/>
      <c r="H86" s="97">
        <f t="shared" si="6"/>
        <v>0</v>
      </c>
      <c r="I86" s="215"/>
      <c r="J86" s="98">
        <f t="shared" si="7"/>
        <v>0</v>
      </c>
      <c r="K86" s="465">
        <f t="shared" si="3"/>
        <v>0</v>
      </c>
      <c r="L86" s="100">
        <f t="shared" si="3"/>
        <v>0</v>
      </c>
      <c r="M86" s="201"/>
      <c r="N86" s="101"/>
    </row>
    <row r="87" spans="1:14" ht="18.75" customHeight="1">
      <c r="A87" s="50"/>
      <c r="B87" s="462"/>
      <c r="C87" s="199"/>
      <c r="D87" s="471"/>
      <c r="E87" s="211"/>
      <c r="F87" s="200"/>
      <c r="G87" s="214"/>
      <c r="H87" s="97">
        <f t="shared" si="6"/>
        <v>0</v>
      </c>
      <c r="I87" s="215"/>
      <c r="J87" s="98">
        <f t="shared" si="7"/>
        <v>0</v>
      </c>
      <c r="K87" s="465">
        <f t="shared" si="3"/>
        <v>0</v>
      </c>
      <c r="L87" s="100">
        <f t="shared" si="3"/>
        <v>0</v>
      </c>
      <c r="M87" s="201"/>
      <c r="N87" s="101"/>
    </row>
    <row r="88" spans="1:14" ht="18.75" customHeight="1">
      <c r="A88" s="50"/>
      <c r="B88" s="462"/>
      <c r="C88" s="199"/>
      <c r="D88" s="471"/>
      <c r="E88" s="211"/>
      <c r="F88" s="200"/>
      <c r="G88" s="214"/>
      <c r="H88" s="97">
        <f t="shared" si="6"/>
        <v>0</v>
      </c>
      <c r="I88" s="215"/>
      <c r="J88" s="98">
        <f t="shared" si="7"/>
        <v>0</v>
      </c>
      <c r="K88" s="465">
        <f t="shared" si="3"/>
        <v>0</v>
      </c>
      <c r="L88" s="100">
        <f t="shared" si="3"/>
        <v>0</v>
      </c>
      <c r="M88" s="201"/>
      <c r="N88" s="101"/>
    </row>
    <row r="89" spans="1:14" ht="18.75" customHeight="1">
      <c r="A89" s="50"/>
      <c r="B89" s="462"/>
      <c r="C89" s="199"/>
      <c r="D89" s="471"/>
      <c r="E89" s="211"/>
      <c r="F89" s="200"/>
      <c r="G89" s="214"/>
      <c r="H89" s="97">
        <f t="shared" si="6"/>
        <v>0</v>
      </c>
      <c r="I89" s="215"/>
      <c r="J89" s="98">
        <f t="shared" si="7"/>
        <v>0</v>
      </c>
      <c r="K89" s="465">
        <f t="shared" si="3"/>
        <v>0</v>
      </c>
      <c r="L89" s="100">
        <f t="shared" si="3"/>
        <v>0</v>
      </c>
      <c r="M89" s="201"/>
      <c r="N89" s="101"/>
    </row>
    <row r="90" spans="1:14" ht="18.75" customHeight="1">
      <c r="A90" s="50"/>
      <c r="B90" s="462"/>
      <c r="C90" s="199"/>
      <c r="D90" s="471"/>
      <c r="E90" s="211"/>
      <c r="F90" s="200"/>
      <c r="G90" s="214"/>
      <c r="H90" s="97">
        <f t="shared" si="6"/>
        <v>0</v>
      </c>
      <c r="I90" s="215"/>
      <c r="J90" s="98">
        <f t="shared" si="7"/>
        <v>0</v>
      </c>
      <c r="K90" s="465">
        <f t="shared" si="3"/>
        <v>0</v>
      </c>
      <c r="L90" s="100">
        <f t="shared" si="3"/>
        <v>0</v>
      </c>
      <c r="M90" s="201"/>
      <c r="N90" s="101"/>
    </row>
    <row r="91" spans="1:14" ht="18.75" customHeight="1">
      <c r="A91" s="50"/>
      <c r="B91" s="462"/>
      <c r="C91" s="199"/>
      <c r="D91" s="471"/>
      <c r="E91" s="211"/>
      <c r="F91" s="200"/>
      <c r="G91" s="214"/>
      <c r="H91" s="97">
        <f t="shared" si="6"/>
        <v>0</v>
      </c>
      <c r="I91" s="215"/>
      <c r="J91" s="98">
        <f t="shared" si="7"/>
        <v>0</v>
      </c>
      <c r="K91" s="465">
        <f t="shared" si="3"/>
        <v>0</v>
      </c>
      <c r="L91" s="100">
        <f t="shared" si="3"/>
        <v>0</v>
      </c>
      <c r="M91" s="201"/>
      <c r="N91" s="101"/>
    </row>
    <row r="92" spans="1:14" ht="18.75" customHeight="1">
      <c r="A92" s="50"/>
      <c r="B92" s="462"/>
      <c r="C92" s="199"/>
      <c r="D92" s="471"/>
      <c r="E92" s="211"/>
      <c r="F92" s="200"/>
      <c r="G92" s="214"/>
      <c r="H92" s="97">
        <f t="shared" si="6"/>
        <v>0</v>
      </c>
      <c r="I92" s="215"/>
      <c r="J92" s="98">
        <f t="shared" si="7"/>
        <v>0</v>
      </c>
      <c r="K92" s="465">
        <f t="shared" si="3"/>
        <v>0</v>
      </c>
      <c r="L92" s="100">
        <f t="shared" si="3"/>
        <v>0</v>
      </c>
      <c r="M92" s="201"/>
      <c r="N92" s="101"/>
    </row>
    <row r="93" spans="1:14" ht="18.75" customHeight="1">
      <c r="A93" s="50"/>
      <c r="B93" s="462"/>
      <c r="C93" s="199"/>
      <c r="D93" s="471"/>
      <c r="E93" s="211"/>
      <c r="F93" s="200"/>
      <c r="G93" s="214"/>
      <c r="H93" s="97">
        <f>F93*G93</f>
        <v>0</v>
      </c>
      <c r="I93" s="215"/>
      <c r="J93" s="98">
        <f>F93*I93</f>
        <v>0</v>
      </c>
      <c r="K93" s="465">
        <f t="shared" si="3"/>
        <v>0</v>
      </c>
      <c r="L93" s="100">
        <f>H93-J93</f>
        <v>0</v>
      </c>
      <c r="M93" s="201"/>
      <c r="N93" s="101"/>
    </row>
    <row r="94" spans="1:14" ht="18.75" customHeight="1">
      <c r="A94" s="50"/>
      <c r="B94" s="462"/>
      <c r="C94" s="199"/>
      <c r="D94" s="471"/>
      <c r="E94" s="211"/>
      <c r="F94" s="200"/>
      <c r="G94" s="214"/>
      <c r="H94" s="97">
        <f t="shared" ref="H94:H102" si="8">F94*G94</f>
        <v>0</v>
      </c>
      <c r="I94" s="215"/>
      <c r="J94" s="98">
        <f t="shared" ref="J94:J102" si="9">F94*I94</f>
        <v>0</v>
      </c>
      <c r="K94" s="465">
        <f t="shared" si="3"/>
        <v>0</v>
      </c>
      <c r="L94" s="100">
        <f t="shared" si="3"/>
        <v>0</v>
      </c>
      <c r="M94" s="201"/>
      <c r="N94" s="101"/>
    </row>
    <row r="95" spans="1:14" ht="18.75" customHeight="1">
      <c r="A95" s="50"/>
      <c r="B95" s="462"/>
      <c r="C95" s="199"/>
      <c r="D95" s="471"/>
      <c r="E95" s="211"/>
      <c r="F95" s="200"/>
      <c r="G95" s="214"/>
      <c r="H95" s="97">
        <f t="shared" si="8"/>
        <v>0</v>
      </c>
      <c r="I95" s="215"/>
      <c r="J95" s="98">
        <f t="shared" si="9"/>
        <v>0</v>
      </c>
      <c r="K95" s="465">
        <f t="shared" si="3"/>
        <v>0</v>
      </c>
      <c r="L95" s="100">
        <f t="shared" si="3"/>
        <v>0</v>
      </c>
      <c r="M95" s="201"/>
      <c r="N95" s="101"/>
    </row>
    <row r="96" spans="1:14" ht="18.75" customHeight="1">
      <c r="A96" s="50"/>
      <c r="B96" s="462"/>
      <c r="C96" s="199"/>
      <c r="D96" s="471"/>
      <c r="E96" s="211"/>
      <c r="F96" s="200"/>
      <c r="G96" s="214"/>
      <c r="H96" s="97">
        <f t="shared" si="8"/>
        <v>0</v>
      </c>
      <c r="I96" s="215"/>
      <c r="J96" s="98">
        <f t="shared" si="9"/>
        <v>0</v>
      </c>
      <c r="K96" s="465">
        <f t="shared" si="3"/>
        <v>0</v>
      </c>
      <c r="L96" s="100">
        <f t="shared" si="3"/>
        <v>0</v>
      </c>
      <c r="M96" s="201"/>
      <c r="N96" s="101"/>
    </row>
    <row r="97" spans="1:14" ht="18.75" customHeight="1">
      <c r="A97" s="50"/>
      <c r="B97" s="462"/>
      <c r="C97" s="199"/>
      <c r="D97" s="471"/>
      <c r="E97" s="211"/>
      <c r="F97" s="200"/>
      <c r="G97" s="214"/>
      <c r="H97" s="97">
        <f t="shared" si="8"/>
        <v>0</v>
      </c>
      <c r="I97" s="215"/>
      <c r="J97" s="98">
        <f t="shared" si="9"/>
        <v>0</v>
      </c>
      <c r="K97" s="465">
        <f t="shared" si="3"/>
        <v>0</v>
      </c>
      <c r="L97" s="100">
        <f t="shared" si="3"/>
        <v>0</v>
      </c>
      <c r="M97" s="201"/>
      <c r="N97" s="101"/>
    </row>
    <row r="98" spans="1:14" ht="18.75" customHeight="1">
      <c r="A98" s="50"/>
      <c r="B98" s="462"/>
      <c r="C98" s="199"/>
      <c r="D98" s="471"/>
      <c r="E98" s="211"/>
      <c r="F98" s="200"/>
      <c r="G98" s="214"/>
      <c r="H98" s="97">
        <f t="shared" si="8"/>
        <v>0</v>
      </c>
      <c r="I98" s="215"/>
      <c r="J98" s="98">
        <f t="shared" si="9"/>
        <v>0</v>
      </c>
      <c r="K98" s="465">
        <f t="shared" si="3"/>
        <v>0</v>
      </c>
      <c r="L98" s="100">
        <f t="shared" si="3"/>
        <v>0</v>
      </c>
      <c r="M98" s="201"/>
      <c r="N98" s="101"/>
    </row>
    <row r="99" spans="1:14" ht="18.75" customHeight="1">
      <c r="A99" s="50"/>
      <c r="B99" s="462"/>
      <c r="C99" s="199"/>
      <c r="D99" s="471"/>
      <c r="E99" s="211"/>
      <c r="F99" s="200"/>
      <c r="G99" s="214"/>
      <c r="H99" s="97">
        <f t="shared" si="8"/>
        <v>0</v>
      </c>
      <c r="I99" s="215"/>
      <c r="J99" s="98">
        <f t="shared" si="9"/>
        <v>0</v>
      </c>
      <c r="K99" s="465">
        <f t="shared" si="3"/>
        <v>0</v>
      </c>
      <c r="L99" s="100">
        <f t="shared" si="3"/>
        <v>0</v>
      </c>
      <c r="M99" s="201"/>
      <c r="N99" s="101"/>
    </row>
    <row r="100" spans="1:14" ht="18.75" customHeight="1">
      <c r="A100" s="50"/>
      <c r="B100" s="462"/>
      <c r="C100" s="199"/>
      <c r="D100" s="471"/>
      <c r="E100" s="211"/>
      <c r="F100" s="200"/>
      <c r="G100" s="214"/>
      <c r="H100" s="97">
        <f t="shared" si="8"/>
        <v>0</v>
      </c>
      <c r="I100" s="215"/>
      <c r="J100" s="98">
        <f t="shared" si="9"/>
        <v>0</v>
      </c>
      <c r="K100" s="465">
        <f t="shared" si="3"/>
        <v>0</v>
      </c>
      <c r="L100" s="100">
        <f t="shared" si="3"/>
        <v>0</v>
      </c>
      <c r="M100" s="201"/>
      <c r="N100" s="101"/>
    </row>
    <row r="101" spans="1:14" ht="18.75" customHeight="1">
      <c r="A101" s="50"/>
      <c r="B101" s="462"/>
      <c r="C101" s="199"/>
      <c r="D101" s="471"/>
      <c r="E101" s="211"/>
      <c r="F101" s="200"/>
      <c r="G101" s="214"/>
      <c r="H101" s="97">
        <f t="shared" si="8"/>
        <v>0</v>
      </c>
      <c r="I101" s="215"/>
      <c r="J101" s="98">
        <f t="shared" si="9"/>
        <v>0</v>
      </c>
      <c r="K101" s="465">
        <f t="shared" si="3"/>
        <v>0</v>
      </c>
      <c r="L101" s="100">
        <f t="shared" si="3"/>
        <v>0</v>
      </c>
      <c r="M101" s="201"/>
      <c r="N101" s="101"/>
    </row>
    <row r="102" spans="1:14" ht="18.75" customHeight="1">
      <c r="A102" s="50"/>
      <c r="B102" s="462"/>
      <c r="C102" s="199"/>
      <c r="D102" s="471"/>
      <c r="E102" s="211"/>
      <c r="F102" s="200"/>
      <c r="G102" s="214"/>
      <c r="H102" s="97">
        <f t="shared" si="8"/>
        <v>0</v>
      </c>
      <c r="I102" s="215"/>
      <c r="J102" s="98">
        <f t="shared" si="9"/>
        <v>0</v>
      </c>
      <c r="K102" s="465">
        <f t="shared" si="3"/>
        <v>0</v>
      </c>
      <c r="L102" s="100">
        <f t="shared" si="3"/>
        <v>0</v>
      </c>
      <c r="M102" s="201"/>
      <c r="N102" s="101"/>
    </row>
    <row r="103" spans="1:14" ht="18.75" customHeight="1">
      <c r="A103" s="50"/>
      <c r="B103" s="462"/>
      <c r="C103" s="199"/>
      <c r="D103" s="471"/>
      <c r="E103" s="211"/>
      <c r="F103" s="200"/>
      <c r="G103" s="214"/>
      <c r="H103" s="97">
        <f>F103*G103</f>
        <v>0</v>
      </c>
      <c r="I103" s="215"/>
      <c r="J103" s="98">
        <f>F103*I103</f>
        <v>0</v>
      </c>
      <c r="K103" s="465">
        <f t="shared" si="3"/>
        <v>0</v>
      </c>
      <c r="L103" s="100">
        <f>H103-J103</f>
        <v>0</v>
      </c>
      <c r="M103" s="201"/>
      <c r="N103" s="101"/>
    </row>
    <row r="104" spans="1:14" ht="18.75" customHeight="1">
      <c r="A104" s="50"/>
      <c r="B104" s="462"/>
      <c r="C104" s="199"/>
      <c r="D104" s="471"/>
      <c r="E104" s="211"/>
      <c r="F104" s="200"/>
      <c r="G104" s="214"/>
      <c r="H104" s="97">
        <f t="shared" ref="H104:H111" si="10">F104*G104</f>
        <v>0</v>
      </c>
      <c r="I104" s="215"/>
      <c r="J104" s="98">
        <f t="shared" ref="J104:J111" si="11">F104*I104</f>
        <v>0</v>
      </c>
      <c r="K104" s="465">
        <f t="shared" si="3"/>
        <v>0</v>
      </c>
      <c r="L104" s="100">
        <f t="shared" si="3"/>
        <v>0</v>
      </c>
      <c r="M104" s="201"/>
      <c r="N104" s="101"/>
    </row>
    <row r="105" spans="1:14" ht="18.75" customHeight="1">
      <c r="A105" s="50"/>
      <c r="B105" s="462"/>
      <c r="C105" s="199"/>
      <c r="D105" s="471"/>
      <c r="E105" s="211"/>
      <c r="F105" s="200"/>
      <c r="G105" s="214"/>
      <c r="H105" s="97">
        <f t="shared" si="10"/>
        <v>0</v>
      </c>
      <c r="I105" s="215"/>
      <c r="J105" s="98">
        <f t="shared" si="11"/>
        <v>0</v>
      </c>
      <c r="K105" s="465">
        <f t="shared" si="3"/>
        <v>0</v>
      </c>
      <c r="L105" s="100">
        <f t="shared" si="3"/>
        <v>0</v>
      </c>
      <c r="M105" s="201"/>
      <c r="N105" s="101"/>
    </row>
    <row r="106" spans="1:14" ht="18.75" customHeight="1">
      <c r="A106" s="50"/>
      <c r="B106" s="462"/>
      <c r="C106" s="199"/>
      <c r="D106" s="471"/>
      <c r="E106" s="211"/>
      <c r="F106" s="200"/>
      <c r="G106" s="214"/>
      <c r="H106" s="97">
        <f t="shared" si="10"/>
        <v>0</v>
      </c>
      <c r="I106" s="215"/>
      <c r="J106" s="98">
        <f t="shared" si="11"/>
        <v>0</v>
      </c>
      <c r="K106" s="465">
        <f t="shared" si="3"/>
        <v>0</v>
      </c>
      <c r="L106" s="100">
        <f t="shared" si="3"/>
        <v>0</v>
      </c>
      <c r="M106" s="201"/>
      <c r="N106" s="108"/>
    </row>
    <row r="107" spans="1:14" ht="18.75" customHeight="1">
      <c r="A107" s="50"/>
      <c r="B107" s="462"/>
      <c r="C107" s="199"/>
      <c r="D107" s="471"/>
      <c r="E107" s="211"/>
      <c r="F107" s="200"/>
      <c r="G107" s="214"/>
      <c r="H107" s="97">
        <f t="shared" si="10"/>
        <v>0</v>
      </c>
      <c r="I107" s="215"/>
      <c r="J107" s="98">
        <f t="shared" si="11"/>
        <v>0</v>
      </c>
      <c r="K107" s="465">
        <f t="shared" si="3"/>
        <v>0</v>
      </c>
      <c r="L107" s="100">
        <f>H107-J107</f>
        <v>0</v>
      </c>
      <c r="M107" s="201"/>
      <c r="N107" s="61"/>
    </row>
    <row r="108" spans="1:14" ht="18.75" customHeight="1">
      <c r="A108" s="50"/>
      <c r="B108" s="462"/>
      <c r="C108" s="199"/>
      <c r="D108" s="471"/>
      <c r="E108" s="211"/>
      <c r="F108" s="200"/>
      <c r="G108" s="214"/>
      <c r="H108" s="97">
        <f t="shared" si="10"/>
        <v>0</v>
      </c>
      <c r="I108" s="215"/>
      <c r="J108" s="98">
        <f t="shared" si="11"/>
        <v>0</v>
      </c>
      <c r="K108" s="465">
        <f t="shared" si="3"/>
        <v>0</v>
      </c>
      <c r="L108" s="100">
        <f t="shared" si="3"/>
        <v>0</v>
      </c>
      <c r="M108" s="201"/>
      <c r="N108" s="108"/>
    </row>
    <row r="109" spans="1:14" ht="18.75" customHeight="1">
      <c r="A109" s="50"/>
      <c r="B109" s="462"/>
      <c r="C109" s="199"/>
      <c r="D109" s="471"/>
      <c r="E109" s="211"/>
      <c r="F109" s="200"/>
      <c r="G109" s="214"/>
      <c r="H109" s="97">
        <f t="shared" si="10"/>
        <v>0</v>
      </c>
      <c r="I109" s="215"/>
      <c r="J109" s="98">
        <f t="shared" si="11"/>
        <v>0</v>
      </c>
      <c r="K109" s="465">
        <f t="shared" si="3"/>
        <v>0</v>
      </c>
      <c r="L109" s="100">
        <f t="shared" si="3"/>
        <v>0</v>
      </c>
      <c r="M109" s="201"/>
    </row>
    <row r="110" spans="1:14" ht="18.75" customHeight="1">
      <c r="A110" s="50"/>
      <c r="B110" s="462"/>
      <c r="C110" s="199"/>
      <c r="D110" s="471"/>
      <c r="E110" s="211"/>
      <c r="F110" s="200"/>
      <c r="G110" s="214"/>
      <c r="H110" s="97">
        <f t="shared" si="10"/>
        <v>0</v>
      </c>
      <c r="I110" s="215"/>
      <c r="J110" s="98">
        <f t="shared" si="11"/>
        <v>0</v>
      </c>
      <c r="K110" s="465">
        <f t="shared" si="3"/>
        <v>0</v>
      </c>
      <c r="L110" s="100">
        <f t="shared" si="3"/>
        <v>0</v>
      </c>
      <c r="M110" s="201"/>
    </row>
    <row r="111" spans="1:14" ht="18.75" customHeight="1">
      <c r="A111" s="50"/>
      <c r="B111" s="462"/>
      <c r="C111" s="199"/>
      <c r="D111" s="471"/>
      <c r="E111" s="211"/>
      <c r="F111" s="200"/>
      <c r="G111" s="214"/>
      <c r="H111" s="97">
        <f t="shared" si="10"/>
        <v>0</v>
      </c>
      <c r="I111" s="215"/>
      <c r="J111" s="98">
        <f t="shared" si="11"/>
        <v>0</v>
      </c>
      <c r="K111" s="465">
        <f t="shared" si="3"/>
        <v>0</v>
      </c>
      <c r="L111" s="100">
        <f t="shared" si="3"/>
        <v>0</v>
      </c>
      <c r="M111" s="201"/>
      <c r="N111" s="101"/>
    </row>
    <row r="112" spans="1:14" ht="18.75" customHeight="1">
      <c r="A112" s="50"/>
      <c r="B112" s="460"/>
      <c r="C112" s="466" t="s">
        <v>985</v>
      </c>
      <c r="D112" s="103" t="s">
        <v>986</v>
      </c>
      <c r="E112" s="95"/>
      <c r="F112" s="96"/>
      <c r="G112" s="469"/>
      <c r="H112" s="104">
        <f>SUMIFS(H71:H111,B71:B111,"設備")</f>
        <v>0</v>
      </c>
      <c r="I112" s="98"/>
      <c r="J112" s="105">
        <f>SUMIFS(J71:J111,B71:B111,"設備")</f>
        <v>0</v>
      </c>
      <c r="K112" s="465">
        <f t="shared" si="3"/>
        <v>0</v>
      </c>
      <c r="L112" s="107">
        <f>H112-J112</f>
        <v>0</v>
      </c>
      <c r="M112" s="189"/>
      <c r="N112" s="101"/>
    </row>
    <row r="113" spans="1:14" ht="18.75" customHeight="1">
      <c r="A113" s="50"/>
      <c r="B113" s="460"/>
      <c r="C113" s="466" t="s">
        <v>987</v>
      </c>
      <c r="D113" s="103" t="s">
        <v>986</v>
      </c>
      <c r="E113" s="95"/>
      <c r="F113" s="96"/>
      <c r="G113" s="97"/>
      <c r="H113" s="104">
        <f>SUMIFS(H71:H111,B71:B111,"工事")</f>
        <v>0</v>
      </c>
      <c r="I113" s="98"/>
      <c r="J113" s="105">
        <f>SUMIFS(J71:J111,B71:B111,"工事")</f>
        <v>0</v>
      </c>
      <c r="K113" s="465">
        <f t="shared" si="3"/>
        <v>0</v>
      </c>
      <c r="L113" s="107">
        <f>H113-J113</f>
        <v>0</v>
      </c>
      <c r="M113" s="189"/>
      <c r="N113" s="101"/>
    </row>
    <row r="114" spans="1:14" ht="18.75" customHeight="1" thickBot="1">
      <c r="A114" s="50"/>
      <c r="B114" s="472"/>
      <c r="C114" s="473" t="s">
        <v>980</v>
      </c>
      <c r="D114" s="474" t="s">
        <v>981</v>
      </c>
      <c r="E114" s="475"/>
      <c r="F114" s="476"/>
      <c r="G114" s="477"/>
      <c r="H114" s="478">
        <f>H112+H113</f>
        <v>0</v>
      </c>
      <c r="I114" s="479"/>
      <c r="J114" s="480">
        <f>J112+J113</f>
        <v>0</v>
      </c>
      <c r="K114" s="481">
        <f t="shared" si="3"/>
        <v>0</v>
      </c>
      <c r="L114" s="482">
        <f>H114-J114</f>
        <v>0</v>
      </c>
      <c r="M114" s="483"/>
      <c r="N114" s="101"/>
    </row>
    <row r="115" spans="1:14" ht="18.75" customHeight="1">
      <c r="A115" s="50"/>
      <c r="B115" s="533"/>
      <c r="C115" s="534" t="s">
        <v>988</v>
      </c>
      <c r="D115" s="535" t="s">
        <v>984</v>
      </c>
      <c r="E115" s="536"/>
      <c r="F115" s="537"/>
      <c r="G115" s="455"/>
      <c r="H115" s="455"/>
      <c r="I115" s="456"/>
      <c r="J115" s="456"/>
      <c r="K115" s="532"/>
      <c r="L115" s="458"/>
      <c r="M115" s="538"/>
      <c r="N115" s="101"/>
    </row>
    <row r="116" spans="1:14" ht="18.75" customHeight="1">
      <c r="A116" s="50"/>
      <c r="B116" s="462"/>
      <c r="C116" s="463"/>
      <c r="D116" s="468"/>
      <c r="E116" s="211"/>
      <c r="F116" s="200"/>
      <c r="G116" s="214"/>
      <c r="H116" s="97">
        <f>F116*G116</f>
        <v>0</v>
      </c>
      <c r="I116" s="215"/>
      <c r="J116" s="470">
        <f>F116*I116</f>
        <v>0</v>
      </c>
      <c r="K116" s="465">
        <f>G116-I116</f>
        <v>0</v>
      </c>
      <c r="L116" s="100">
        <f>H116-J116</f>
        <v>0</v>
      </c>
      <c r="M116" s="201"/>
      <c r="N116" s="101"/>
    </row>
    <row r="117" spans="1:14" ht="18.75" customHeight="1">
      <c r="A117" s="50"/>
      <c r="B117" s="462"/>
      <c r="C117" s="199"/>
      <c r="D117" s="471"/>
      <c r="E117" s="211"/>
      <c r="F117" s="200"/>
      <c r="G117" s="214"/>
      <c r="H117" s="97">
        <f>F117*G117</f>
        <v>0</v>
      </c>
      <c r="I117" s="215"/>
      <c r="J117" s="470">
        <f>F117*I117</f>
        <v>0</v>
      </c>
      <c r="K117" s="465">
        <f t="shared" ref="K117:L158" si="12">G117-I117</f>
        <v>0</v>
      </c>
      <c r="L117" s="100">
        <f>H117-J117</f>
        <v>0</v>
      </c>
      <c r="M117" s="201"/>
      <c r="N117" s="101"/>
    </row>
    <row r="118" spans="1:14" ht="18.75" customHeight="1">
      <c r="A118" s="50"/>
      <c r="B118" s="462"/>
      <c r="C118" s="199"/>
      <c r="D118" s="471"/>
      <c r="E118" s="211"/>
      <c r="F118" s="200"/>
      <c r="G118" s="214"/>
      <c r="H118" s="97">
        <f t="shared" ref="H118:H126" si="13">F118*G118</f>
        <v>0</v>
      </c>
      <c r="I118" s="215"/>
      <c r="J118" s="470">
        <f t="shared" ref="J118:J126" si="14">F118*I118</f>
        <v>0</v>
      </c>
      <c r="K118" s="465">
        <f t="shared" si="12"/>
        <v>0</v>
      </c>
      <c r="L118" s="100">
        <f t="shared" si="12"/>
        <v>0</v>
      </c>
      <c r="M118" s="201"/>
      <c r="N118" s="101"/>
    </row>
    <row r="119" spans="1:14" ht="18.75" customHeight="1">
      <c r="A119" s="50"/>
      <c r="B119" s="462"/>
      <c r="C119" s="199"/>
      <c r="D119" s="471"/>
      <c r="E119" s="211"/>
      <c r="F119" s="200"/>
      <c r="G119" s="214"/>
      <c r="H119" s="97">
        <f t="shared" si="13"/>
        <v>0</v>
      </c>
      <c r="I119" s="215"/>
      <c r="J119" s="470">
        <f t="shared" si="14"/>
        <v>0</v>
      </c>
      <c r="K119" s="465">
        <f t="shared" si="12"/>
        <v>0</v>
      </c>
      <c r="L119" s="100">
        <f t="shared" si="12"/>
        <v>0</v>
      </c>
      <c r="M119" s="201"/>
      <c r="N119" s="101"/>
    </row>
    <row r="120" spans="1:14" ht="18.75" customHeight="1">
      <c r="A120" s="50"/>
      <c r="B120" s="462"/>
      <c r="C120" s="199"/>
      <c r="D120" s="471"/>
      <c r="E120" s="211"/>
      <c r="F120" s="200"/>
      <c r="G120" s="214"/>
      <c r="H120" s="97">
        <f t="shared" si="13"/>
        <v>0</v>
      </c>
      <c r="I120" s="215"/>
      <c r="J120" s="470">
        <f t="shared" si="14"/>
        <v>0</v>
      </c>
      <c r="K120" s="465">
        <f t="shared" si="12"/>
        <v>0</v>
      </c>
      <c r="L120" s="100">
        <f t="shared" si="12"/>
        <v>0</v>
      </c>
      <c r="M120" s="201"/>
      <c r="N120" s="101"/>
    </row>
    <row r="121" spans="1:14" ht="18.75" customHeight="1">
      <c r="A121" s="50"/>
      <c r="B121" s="462"/>
      <c r="C121" s="199"/>
      <c r="D121" s="471"/>
      <c r="E121" s="211"/>
      <c r="F121" s="200"/>
      <c r="G121" s="214"/>
      <c r="H121" s="97">
        <f t="shared" si="13"/>
        <v>0</v>
      </c>
      <c r="I121" s="215"/>
      <c r="J121" s="470">
        <f t="shared" si="14"/>
        <v>0</v>
      </c>
      <c r="K121" s="465">
        <f t="shared" si="12"/>
        <v>0</v>
      </c>
      <c r="L121" s="100">
        <f t="shared" si="12"/>
        <v>0</v>
      </c>
      <c r="M121" s="201"/>
      <c r="N121" s="101"/>
    </row>
    <row r="122" spans="1:14" ht="18.75" customHeight="1">
      <c r="A122" s="50"/>
      <c r="B122" s="462"/>
      <c r="C122" s="199"/>
      <c r="D122" s="471"/>
      <c r="E122" s="211"/>
      <c r="F122" s="200"/>
      <c r="G122" s="214"/>
      <c r="H122" s="97">
        <f t="shared" si="13"/>
        <v>0</v>
      </c>
      <c r="I122" s="215"/>
      <c r="J122" s="470">
        <f t="shared" si="14"/>
        <v>0</v>
      </c>
      <c r="K122" s="465">
        <f t="shared" si="12"/>
        <v>0</v>
      </c>
      <c r="L122" s="100">
        <f t="shared" si="12"/>
        <v>0</v>
      </c>
      <c r="M122" s="201"/>
      <c r="N122" s="101"/>
    </row>
    <row r="123" spans="1:14" ht="18.75" customHeight="1">
      <c r="A123" s="50"/>
      <c r="B123" s="462"/>
      <c r="C123" s="199"/>
      <c r="D123" s="471"/>
      <c r="E123" s="211"/>
      <c r="F123" s="200"/>
      <c r="G123" s="214"/>
      <c r="H123" s="97">
        <f t="shared" si="13"/>
        <v>0</v>
      </c>
      <c r="I123" s="215"/>
      <c r="J123" s="470">
        <f t="shared" si="14"/>
        <v>0</v>
      </c>
      <c r="K123" s="465">
        <f t="shared" si="12"/>
        <v>0</v>
      </c>
      <c r="L123" s="100">
        <f t="shared" si="12"/>
        <v>0</v>
      </c>
      <c r="M123" s="201"/>
      <c r="N123" s="101"/>
    </row>
    <row r="124" spans="1:14" ht="18.75" customHeight="1">
      <c r="A124" s="50"/>
      <c r="B124" s="462"/>
      <c r="C124" s="199"/>
      <c r="D124" s="471"/>
      <c r="E124" s="211"/>
      <c r="F124" s="200"/>
      <c r="G124" s="214"/>
      <c r="H124" s="97">
        <f t="shared" si="13"/>
        <v>0</v>
      </c>
      <c r="I124" s="215"/>
      <c r="J124" s="470">
        <f t="shared" si="14"/>
        <v>0</v>
      </c>
      <c r="K124" s="465">
        <f t="shared" si="12"/>
        <v>0</v>
      </c>
      <c r="L124" s="100">
        <f t="shared" si="12"/>
        <v>0</v>
      </c>
      <c r="M124" s="201"/>
      <c r="N124" s="101"/>
    </row>
    <row r="125" spans="1:14" ht="18.75" customHeight="1">
      <c r="A125" s="50"/>
      <c r="B125" s="462"/>
      <c r="C125" s="199"/>
      <c r="D125" s="471"/>
      <c r="E125" s="211"/>
      <c r="F125" s="200"/>
      <c r="G125" s="214"/>
      <c r="H125" s="97">
        <f t="shared" si="13"/>
        <v>0</v>
      </c>
      <c r="I125" s="215"/>
      <c r="J125" s="470">
        <f t="shared" si="14"/>
        <v>0</v>
      </c>
      <c r="K125" s="465">
        <f t="shared" si="12"/>
        <v>0</v>
      </c>
      <c r="L125" s="100">
        <f t="shared" si="12"/>
        <v>0</v>
      </c>
      <c r="M125" s="201"/>
      <c r="N125" s="101"/>
    </row>
    <row r="126" spans="1:14" ht="18.75" customHeight="1">
      <c r="A126" s="50"/>
      <c r="B126" s="462"/>
      <c r="C126" s="199"/>
      <c r="D126" s="471"/>
      <c r="E126" s="211"/>
      <c r="F126" s="200"/>
      <c r="G126" s="214"/>
      <c r="H126" s="97">
        <f t="shared" si="13"/>
        <v>0</v>
      </c>
      <c r="I126" s="215"/>
      <c r="J126" s="470">
        <f t="shared" si="14"/>
        <v>0</v>
      </c>
      <c r="K126" s="465">
        <f t="shared" si="12"/>
        <v>0</v>
      </c>
      <c r="L126" s="100">
        <f t="shared" si="12"/>
        <v>0</v>
      </c>
      <c r="M126" s="201"/>
      <c r="N126" s="101"/>
    </row>
    <row r="127" spans="1:14" ht="18.75" customHeight="1">
      <c r="A127" s="50"/>
      <c r="B127" s="462"/>
      <c r="C127" s="199"/>
      <c r="D127" s="471"/>
      <c r="E127" s="211"/>
      <c r="F127" s="200"/>
      <c r="G127" s="214"/>
      <c r="H127" s="97">
        <f>F127*G127</f>
        <v>0</v>
      </c>
      <c r="I127" s="215"/>
      <c r="J127" s="470">
        <f>F127*I127</f>
        <v>0</v>
      </c>
      <c r="K127" s="465">
        <f t="shared" si="12"/>
        <v>0</v>
      </c>
      <c r="L127" s="100">
        <f>H127-J127</f>
        <v>0</v>
      </c>
      <c r="M127" s="201"/>
      <c r="N127" s="101"/>
    </row>
    <row r="128" spans="1:14" ht="18.75" customHeight="1">
      <c r="A128" s="50"/>
      <c r="B128" s="462"/>
      <c r="C128" s="199"/>
      <c r="D128" s="471"/>
      <c r="E128" s="211"/>
      <c r="F128" s="200"/>
      <c r="G128" s="214"/>
      <c r="H128" s="97">
        <f t="shared" ref="H128:H136" si="15">F128*G128</f>
        <v>0</v>
      </c>
      <c r="I128" s="215"/>
      <c r="J128" s="470">
        <f t="shared" ref="J128:J136" si="16">F128*I128</f>
        <v>0</v>
      </c>
      <c r="K128" s="465">
        <f t="shared" si="12"/>
        <v>0</v>
      </c>
      <c r="L128" s="100">
        <f t="shared" si="12"/>
        <v>0</v>
      </c>
      <c r="M128" s="201"/>
      <c r="N128" s="101"/>
    </row>
    <row r="129" spans="1:14" ht="18.75" customHeight="1">
      <c r="A129" s="50"/>
      <c r="B129" s="462"/>
      <c r="C129" s="199"/>
      <c r="D129" s="471"/>
      <c r="E129" s="211"/>
      <c r="F129" s="200"/>
      <c r="G129" s="214"/>
      <c r="H129" s="97">
        <f t="shared" si="15"/>
        <v>0</v>
      </c>
      <c r="I129" s="215"/>
      <c r="J129" s="470">
        <f t="shared" si="16"/>
        <v>0</v>
      </c>
      <c r="K129" s="465">
        <f t="shared" si="12"/>
        <v>0</v>
      </c>
      <c r="L129" s="100">
        <f t="shared" si="12"/>
        <v>0</v>
      </c>
      <c r="M129" s="201"/>
      <c r="N129" s="101"/>
    </row>
    <row r="130" spans="1:14" ht="18.75" customHeight="1">
      <c r="A130" s="50"/>
      <c r="B130" s="462"/>
      <c r="C130" s="199"/>
      <c r="D130" s="471"/>
      <c r="E130" s="211"/>
      <c r="F130" s="200"/>
      <c r="G130" s="214"/>
      <c r="H130" s="97">
        <f t="shared" si="15"/>
        <v>0</v>
      </c>
      <c r="I130" s="215"/>
      <c r="J130" s="470">
        <f t="shared" si="16"/>
        <v>0</v>
      </c>
      <c r="K130" s="465">
        <f t="shared" si="12"/>
        <v>0</v>
      </c>
      <c r="L130" s="100">
        <f t="shared" si="12"/>
        <v>0</v>
      </c>
      <c r="M130" s="201"/>
      <c r="N130" s="101"/>
    </row>
    <row r="131" spans="1:14" ht="18.75" customHeight="1">
      <c r="A131" s="50"/>
      <c r="B131" s="462"/>
      <c r="C131" s="199"/>
      <c r="D131" s="471"/>
      <c r="E131" s="211"/>
      <c r="F131" s="200"/>
      <c r="G131" s="214"/>
      <c r="H131" s="97">
        <f t="shared" si="15"/>
        <v>0</v>
      </c>
      <c r="I131" s="215"/>
      <c r="J131" s="470">
        <f t="shared" si="16"/>
        <v>0</v>
      </c>
      <c r="K131" s="465">
        <f t="shared" si="12"/>
        <v>0</v>
      </c>
      <c r="L131" s="100">
        <f t="shared" si="12"/>
        <v>0</v>
      </c>
      <c r="M131" s="201"/>
      <c r="N131" s="101"/>
    </row>
    <row r="132" spans="1:14" ht="18.75" customHeight="1">
      <c r="A132" s="50"/>
      <c r="B132" s="462"/>
      <c r="C132" s="199"/>
      <c r="D132" s="471"/>
      <c r="E132" s="211"/>
      <c r="F132" s="200"/>
      <c r="G132" s="214"/>
      <c r="H132" s="97">
        <f t="shared" si="15"/>
        <v>0</v>
      </c>
      <c r="I132" s="215"/>
      <c r="J132" s="470">
        <f t="shared" si="16"/>
        <v>0</v>
      </c>
      <c r="K132" s="465">
        <f t="shared" si="12"/>
        <v>0</v>
      </c>
      <c r="L132" s="100">
        <f t="shared" si="12"/>
        <v>0</v>
      </c>
      <c r="M132" s="201"/>
      <c r="N132" s="101"/>
    </row>
    <row r="133" spans="1:14" ht="18.75" customHeight="1">
      <c r="A133" s="50"/>
      <c r="B133" s="462"/>
      <c r="C133" s="199"/>
      <c r="D133" s="471"/>
      <c r="E133" s="211"/>
      <c r="F133" s="200"/>
      <c r="G133" s="214"/>
      <c r="H133" s="97">
        <f t="shared" si="15"/>
        <v>0</v>
      </c>
      <c r="I133" s="215"/>
      <c r="J133" s="470">
        <f t="shared" si="16"/>
        <v>0</v>
      </c>
      <c r="K133" s="465">
        <f t="shared" si="12"/>
        <v>0</v>
      </c>
      <c r="L133" s="100">
        <f t="shared" si="12"/>
        <v>0</v>
      </c>
      <c r="M133" s="201"/>
      <c r="N133" s="101"/>
    </row>
    <row r="134" spans="1:14" ht="18.75" customHeight="1">
      <c r="A134" s="50"/>
      <c r="B134" s="462"/>
      <c r="C134" s="199"/>
      <c r="D134" s="471"/>
      <c r="E134" s="211"/>
      <c r="F134" s="200"/>
      <c r="G134" s="214"/>
      <c r="H134" s="97">
        <f t="shared" si="15"/>
        <v>0</v>
      </c>
      <c r="I134" s="215"/>
      <c r="J134" s="470">
        <f t="shared" si="16"/>
        <v>0</v>
      </c>
      <c r="K134" s="465">
        <f t="shared" si="12"/>
        <v>0</v>
      </c>
      <c r="L134" s="100">
        <f t="shared" si="12"/>
        <v>0</v>
      </c>
      <c r="M134" s="201"/>
      <c r="N134" s="101"/>
    </row>
    <row r="135" spans="1:14" ht="18.75" customHeight="1">
      <c r="A135" s="50"/>
      <c r="B135" s="462"/>
      <c r="C135" s="199"/>
      <c r="D135" s="471"/>
      <c r="E135" s="211"/>
      <c r="F135" s="200"/>
      <c r="G135" s="214"/>
      <c r="H135" s="97">
        <f t="shared" si="15"/>
        <v>0</v>
      </c>
      <c r="I135" s="215"/>
      <c r="J135" s="470">
        <f t="shared" si="16"/>
        <v>0</v>
      </c>
      <c r="K135" s="465">
        <f t="shared" si="12"/>
        <v>0</v>
      </c>
      <c r="L135" s="100">
        <f t="shared" si="12"/>
        <v>0</v>
      </c>
      <c r="M135" s="201"/>
      <c r="N135" s="101"/>
    </row>
    <row r="136" spans="1:14" ht="18.75" customHeight="1">
      <c r="A136" s="50"/>
      <c r="B136" s="462"/>
      <c r="C136" s="199"/>
      <c r="D136" s="471"/>
      <c r="E136" s="211"/>
      <c r="F136" s="200"/>
      <c r="G136" s="214"/>
      <c r="H136" s="97">
        <f t="shared" si="15"/>
        <v>0</v>
      </c>
      <c r="I136" s="215"/>
      <c r="J136" s="470">
        <f t="shared" si="16"/>
        <v>0</v>
      </c>
      <c r="K136" s="465">
        <f t="shared" si="12"/>
        <v>0</v>
      </c>
      <c r="L136" s="100">
        <f t="shared" si="12"/>
        <v>0</v>
      </c>
      <c r="M136" s="201"/>
      <c r="N136" s="101"/>
    </row>
    <row r="137" spans="1:14" ht="18.75" customHeight="1">
      <c r="A137" s="50"/>
      <c r="B137" s="462"/>
      <c r="C137" s="199"/>
      <c r="D137" s="471"/>
      <c r="E137" s="211"/>
      <c r="F137" s="200"/>
      <c r="G137" s="214"/>
      <c r="H137" s="97">
        <f>F137*G137</f>
        <v>0</v>
      </c>
      <c r="I137" s="215"/>
      <c r="J137" s="470">
        <f>F137*I137</f>
        <v>0</v>
      </c>
      <c r="K137" s="465">
        <f t="shared" si="12"/>
        <v>0</v>
      </c>
      <c r="L137" s="100">
        <f>H137-J137</f>
        <v>0</v>
      </c>
      <c r="M137" s="201"/>
      <c r="N137" s="101"/>
    </row>
    <row r="138" spans="1:14" ht="18.75" customHeight="1">
      <c r="A138" s="50"/>
      <c r="B138" s="462"/>
      <c r="C138" s="199"/>
      <c r="D138" s="471"/>
      <c r="E138" s="211"/>
      <c r="F138" s="200"/>
      <c r="G138" s="214"/>
      <c r="H138" s="97">
        <f t="shared" ref="H138:H146" si="17">F138*G138</f>
        <v>0</v>
      </c>
      <c r="I138" s="215"/>
      <c r="J138" s="470">
        <f t="shared" ref="J138:J146" si="18">F138*I138</f>
        <v>0</v>
      </c>
      <c r="K138" s="465">
        <f t="shared" si="12"/>
        <v>0</v>
      </c>
      <c r="L138" s="100">
        <f t="shared" si="12"/>
        <v>0</v>
      </c>
      <c r="M138" s="201"/>
      <c r="N138" s="101"/>
    </row>
    <row r="139" spans="1:14" ht="18.75" customHeight="1">
      <c r="A139" s="50"/>
      <c r="B139" s="462"/>
      <c r="C139" s="199"/>
      <c r="D139" s="471"/>
      <c r="E139" s="211"/>
      <c r="F139" s="200"/>
      <c r="G139" s="214"/>
      <c r="H139" s="97">
        <f t="shared" si="17"/>
        <v>0</v>
      </c>
      <c r="I139" s="215"/>
      <c r="J139" s="470">
        <f t="shared" si="18"/>
        <v>0</v>
      </c>
      <c r="K139" s="465">
        <f t="shared" si="12"/>
        <v>0</v>
      </c>
      <c r="L139" s="100">
        <f t="shared" si="12"/>
        <v>0</v>
      </c>
      <c r="M139" s="201"/>
      <c r="N139" s="101"/>
    </row>
    <row r="140" spans="1:14" ht="18.75" customHeight="1">
      <c r="A140" s="50"/>
      <c r="B140" s="462"/>
      <c r="C140" s="199"/>
      <c r="D140" s="471"/>
      <c r="E140" s="211"/>
      <c r="F140" s="200"/>
      <c r="G140" s="214"/>
      <c r="H140" s="97">
        <f t="shared" si="17"/>
        <v>0</v>
      </c>
      <c r="I140" s="215"/>
      <c r="J140" s="470">
        <f t="shared" si="18"/>
        <v>0</v>
      </c>
      <c r="K140" s="465">
        <f t="shared" si="12"/>
        <v>0</v>
      </c>
      <c r="L140" s="100">
        <f t="shared" si="12"/>
        <v>0</v>
      </c>
      <c r="M140" s="201"/>
      <c r="N140" s="101"/>
    </row>
    <row r="141" spans="1:14" ht="18.75" customHeight="1">
      <c r="A141" s="50"/>
      <c r="B141" s="462"/>
      <c r="C141" s="199"/>
      <c r="D141" s="471"/>
      <c r="E141" s="211"/>
      <c r="F141" s="200"/>
      <c r="G141" s="214"/>
      <c r="H141" s="97">
        <f t="shared" si="17"/>
        <v>0</v>
      </c>
      <c r="I141" s="215"/>
      <c r="J141" s="470">
        <f t="shared" si="18"/>
        <v>0</v>
      </c>
      <c r="K141" s="465">
        <f t="shared" si="12"/>
        <v>0</v>
      </c>
      <c r="L141" s="100">
        <f t="shared" si="12"/>
        <v>0</v>
      </c>
      <c r="M141" s="201"/>
      <c r="N141" s="101"/>
    </row>
    <row r="142" spans="1:14" ht="18.75" customHeight="1">
      <c r="A142" s="50"/>
      <c r="B142" s="462"/>
      <c r="C142" s="199"/>
      <c r="D142" s="471"/>
      <c r="E142" s="211"/>
      <c r="F142" s="200"/>
      <c r="G142" s="214"/>
      <c r="H142" s="97">
        <f t="shared" si="17"/>
        <v>0</v>
      </c>
      <c r="I142" s="215"/>
      <c r="J142" s="470">
        <f t="shared" si="18"/>
        <v>0</v>
      </c>
      <c r="K142" s="465">
        <f t="shared" si="12"/>
        <v>0</v>
      </c>
      <c r="L142" s="100">
        <f t="shared" si="12"/>
        <v>0</v>
      </c>
      <c r="M142" s="201"/>
      <c r="N142" s="101"/>
    </row>
    <row r="143" spans="1:14" ht="18.75" customHeight="1">
      <c r="A143" s="50"/>
      <c r="B143" s="462"/>
      <c r="C143" s="199"/>
      <c r="D143" s="471"/>
      <c r="E143" s="211"/>
      <c r="F143" s="200"/>
      <c r="G143" s="214"/>
      <c r="H143" s="97">
        <f t="shared" si="17"/>
        <v>0</v>
      </c>
      <c r="I143" s="215"/>
      <c r="J143" s="470">
        <f t="shared" si="18"/>
        <v>0</v>
      </c>
      <c r="K143" s="465">
        <f t="shared" si="12"/>
        <v>0</v>
      </c>
      <c r="L143" s="100">
        <f t="shared" si="12"/>
        <v>0</v>
      </c>
      <c r="M143" s="201"/>
      <c r="N143" s="101"/>
    </row>
    <row r="144" spans="1:14" ht="18.75" customHeight="1">
      <c r="A144" s="50"/>
      <c r="B144" s="462"/>
      <c r="C144" s="199"/>
      <c r="D144" s="471"/>
      <c r="E144" s="211"/>
      <c r="F144" s="200"/>
      <c r="G144" s="214"/>
      <c r="H144" s="97">
        <f t="shared" si="17"/>
        <v>0</v>
      </c>
      <c r="I144" s="215"/>
      <c r="J144" s="470">
        <f t="shared" si="18"/>
        <v>0</v>
      </c>
      <c r="K144" s="465">
        <f t="shared" si="12"/>
        <v>0</v>
      </c>
      <c r="L144" s="100">
        <f t="shared" si="12"/>
        <v>0</v>
      </c>
      <c r="M144" s="201"/>
      <c r="N144" s="101"/>
    </row>
    <row r="145" spans="1:14" ht="18.75" customHeight="1">
      <c r="A145" s="50"/>
      <c r="B145" s="462"/>
      <c r="C145" s="199"/>
      <c r="D145" s="471"/>
      <c r="E145" s="211"/>
      <c r="F145" s="200"/>
      <c r="G145" s="214"/>
      <c r="H145" s="97">
        <f t="shared" si="17"/>
        <v>0</v>
      </c>
      <c r="I145" s="215"/>
      <c r="J145" s="470">
        <f t="shared" si="18"/>
        <v>0</v>
      </c>
      <c r="K145" s="465">
        <f t="shared" si="12"/>
        <v>0</v>
      </c>
      <c r="L145" s="100">
        <f t="shared" si="12"/>
        <v>0</v>
      </c>
      <c r="M145" s="201"/>
      <c r="N145" s="101"/>
    </row>
    <row r="146" spans="1:14" ht="18.75" customHeight="1">
      <c r="A146" s="50"/>
      <c r="B146" s="462"/>
      <c r="C146" s="199"/>
      <c r="D146" s="471"/>
      <c r="E146" s="211"/>
      <c r="F146" s="200"/>
      <c r="G146" s="214"/>
      <c r="H146" s="97">
        <f t="shared" si="17"/>
        <v>0</v>
      </c>
      <c r="I146" s="215"/>
      <c r="J146" s="470">
        <f t="shared" si="18"/>
        <v>0</v>
      </c>
      <c r="K146" s="465">
        <f t="shared" si="12"/>
        <v>0</v>
      </c>
      <c r="L146" s="100">
        <f t="shared" si="12"/>
        <v>0</v>
      </c>
      <c r="M146" s="201"/>
      <c r="N146" s="101"/>
    </row>
    <row r="147" spans="1:14" ht="18.75" customHeight="1">
      <c r="A147" s="50"/>
      <c r="B147" s="462"/>
      <c r="C147" s="199"/>
      <c r="D147" s="471"/>
      <c r="E147" s="211"/>
      <c r="F147" s="200"/>
      <c r="G147" s="214"/>
      <c r="H147" s="97">
        <f>F147*G147</f>
        <v>0</v>
      </c>
      <c r="I147" s="215"/>
      <c r="J147" s="470">
        <f>F147*I147</f>
        <v>0</v>
      </c>
      <c r="K147" s="465">
        <f t="shared" si="12"/>
        <v>0</v>
      </c>
      <c r="L147" s="100">
        <f>H147-J147</f>
        <v>0</v>
      </c>
      <c r="M147" s="201"/>
      <c r="N147" s="101"/>
    </row>
    <row r="148" spans="1:14" ht="18.75" customHeight="1">
      <c r="A148" s="50"/>
      <c r="B148" s="462"/>
      <c r="C148" s="199"/>
      <c r="D148" s="471"/>
      <c r="E148" s="211"/>
      <c r="F148" s="200"/>
      <c r="G148" s="214"/>
      <c r="H148" s="97">
        <f t="shared" ref="H148:H155" si="19">F148*G148</f>
        <v>0</v>
      </c>
      <c r="I148" s="215"/>
      <c r="J148" s="470">
        <f t="shared" ref="J148:J155" si="20">F148*I148</f>
        <v>0</v>
      </c>
      <c r="K148" s="465">
        <f t="shared" si="12"/>
        <v>0</v>
      </c>
      <c r="L148" s="100">
        <f t="shared" si="12"/>
        <v>0</v>
      </c>
      <c r="M148" s="201"/>
      <c r="N148" s="101"/>
    </row>
    <row r="149" spans="1:14" ht="18.75" customHeight="1">
      <c r="A149" s="50"/>
      <c r="B149" s="462"/>
      <c r="C149" s="199"/>
      <c r="D149" s="471"/>
      <c r="E149" s="211"/>
      <c r="F149" s="200"/>
      <c r="G149" s="214"/>
      <c r="H149" s="97">
        <f t="shared" si="19"/>
        <v>0</v>
      </c>
      <c r="I149" s="215"/>
      <c r="J149" s="470">
        <f t="shared" si="20"/>
        <v>0</v>
      </c>
      <c r="K149" s="465">
        <f t="shared" si="12"/>
        <v>0</v>
      </c>
      <c r="L149" s="100">
        <f t="shared" si="12"/>
        <v>0</v>
      </c>
      <c r="M149" s="201"/>
      <c r="N149" s="101"/>
    </row>
    <row r="150" spans="1:14" ht="18.75" customHeight="1">
      <c r="A150" s="50"/>
      <c r="B150" s="462"/>
      <c r="C150" s="199"/>
      <c r="D150" s="471"/>
      <c r="E150" s="211"/>
      <c r="F150" s="200"/>
      <c r="G150" s="214"/>
      <c r="H150" s="97">
        <f t="shared" si="19"/>
        <v>0</v>
      </c>
      <c r="I150" s="215"/>
      <c r="J150" s="470">
        <f t="shared" si="20"/>
        <v>0</v>
      </c>
      <c r="K150" s="465">
        <f t="shared" si="12"/>
        <v>0</v>
      </c>
      <c r="L150" s="100">
        <f t="shared" si="12"/>
        <v>0</v>
      </c>
      <c r="M150" s="201"/>
      <c r="N150" s="101"/>
    </row>
    <row r="151" spans="1:14" ht="18.75" customHeight="1">
      <c r="A151" s="50"/>
      <c r="B151" s="462"/>
      <c r="C151" s="199"/>
      <c r="D151" s="471"/>
      <c r="E151" s="211"/>
      <c r="F151" s="200"/>
      <c r="G151" s="214"/>
      <c r="H151" s="97">
        <f t="shared" si="19"/>
        <v>0</v>
      </c>
      <c r="I151" s="215"/>
      <c r="J151" s="470">
        <f t="shared" si="20"/>
        <v>0</v>
      </c>
      <c r="K151" s="465">
        <f t="shared" si="12"/>
        <v>0</v>
      </c>
      <c r="L151" s="100">
        <f t="shared" si="12"/>
        <v>0</v>
      </c>
      <c r="M151" s="201"/>
      <c r="N151" s="101"/>
    </row>
    <row r="152" spans="1:14" ht="18.75" customHeight="1">
      <c r="A152" s="50"/>
      <c r="B152" s="462"/>
      <c r="C152" s="199"/>
      <c r="D152" s="471"/>
      <c r="E152" s="211"/>
      <c r="F152" s="200"/>
      <c r="G152" s="214"/>
      <c r="H152" s="97">
        <f t="shared" si="19"/>
        <v>0</v>
      </c>
      <c r="I152" s="215"/>
      <c r="J152" s="470">
        <f t="shared" si="20"/>
        <v>0</v>
      </c>
      <c r="K152" s="465">
        <f t="shared" si="12"/>
        <v>0</v>
      </c>
      <c r="L152" s="100">
        <f t="shared" si="12"/>
        <v>0</v>
      </c>
      <c r="M152" s="201"/>
      <c r="N152" s="101"/>
    </row>
    <row r="153" spans="1:14" ht="18.75" customHeight="1">
      <c r="A153" s="50"/>
      <c r="B153" s="462"/>
      <c r="C153" s="199"/>
      <c r="D153" s="471"/>
      <c r="E153" s="211"/>
      <c r="F153" s="200"/>
      <c r="G153" s="214"/>
      <c r="H153" s="97">
        <f t="shared" si="19"/>
        <v>0</v>
      </c>
      <c r="I153" s="215"/>
      <c r="J153" s="470">
        <f t="shared" si="20"/>
        <v>0</v>
      </c>
      <c r="K153" s="465">
        <f t="shared" si="12"/>
        <v>0</v>
      </c>
      <c r="L153" s="100">
        <f t="shared" si="12"/>
        <v>0</v>
      </c>
      <c r="M153" s="201"/>
      <c r="N153" s="101"/>
    </row>
    <row r="154" spans="1:14" ht="18.75" customHeight="1">
      <c r="A154" s="50"/>
      <c r="B154" s="462"/>
      <c r="C154" s="199"/>
      <c r="D154" s="471"/>
      <c r="E154" s="211"/>
      <c r="F154" s="200"/>
      <c r="G154" s="214"/>
      <c r="H154" s="97">
        <f t="shared" si="19"/>
        <v>0</v>
      </c>
      <c r="I154" s="215"/>
      <c r="J154" s="470">
        <f t="shared" si="20"/>
        <v>0</v>
      </c>
      <c r="K154" s="465">
        <f t="shared" si="12"/>
        <v>0</v>
      </c>
      <c r="L154" s="100">
        <f t="shared" si="12"/>
        <v>0</v>
      </c>
      <c r="M154" s="201"/>
      <c r="N154" s="101"/>
    </row>
    <row r="155" spans="1:14" ht="18.75" customHeight="1">
      <c r="A155" s="50"/>
      <c r="B155" s="462"/>
      <c r="C155" s="199"/>
      <c r="D155" s="471"/>
      <c r="E155" s="211"/>
      <c r="F155" s="200"/>
      <c r="G155" s="214"/>
      <c r="H155" s="97">
        <f t="shared" si="19"/>
        <v>0</v>
      </c>
      <c r="I155" s="215"/>
      <c r="J155" s="470">
        <f t="shared" si="20"/>
        <v>0</v>
      </c>
      <c r="K155" s="465">
        <f t="shared" si="12"/>
        <v>0</v>
      </c>
      <c r="L155" s="100">
        <f t="shared" si="12"/>
        <v>0</v>
      </c>
      <c r="M155" s="201"/>
      <c r="N155" s="101"/>
    </row>
    <row r="156" spans="1:14" ht="18.75" customHeight="1">
      <c r="A156" s="50"/>
      <c r="B156" s="460"/>
      <c r="C156" s="466" t="s">
        <v>985</v>
      </c>
      <c r="D156" s="103" t="s">
        <v>986</v>
      </c>
      <c r="E156" s="95"/>
      <c r="F156" s="96"/>
      <c r="G156" s="97"/>
      <c r="H156" s="104">
        <f>SUMIFS(H115:H155,B115:B155,"設備")</f>
        <v>0</v>
      </c>
      <c r="I156" s="98"/>
      <c r="J156" s="105">
        <f>SUMIFS(J115:J155,B115:B155,"設備")</f>
        <v>0</v>
      </c>
      <c r="K156" s="465">
        <f t="shared" si="12"/>
        <v>0</v>
      </c>
      <c r="L156" s="107">
        <f>H156-J156</f>
        <v>0</v>
      </c>
      <c r="M156" s="189"/>
      <c r="N156" s="101"/>
    </row>
    <row r="157" spans="1:14" ht="18.75" customHeight="1">
      <c r="A157" s="50"/>
      <c r="B157" s="460"/>
      <c r="C157" s="466" t="s">
        <v>987</v>
      </c>
      <c r="D157" s="103" t="s">
        <v>986</v>
      </c>
      <c r="E157" s="95"/>
      <c r="F157" s="96"/>
      <c r="G157" s="97"/>
      <c r="H157" s="104">
        <f>SUMIFS(H115:H155,B115:B155,"工事")</f>
        <v>0</v>
      </c>
      <c r="I157" s="98"/>
      <c r="J157" s="105">
        <f>SUMIFS(J115:J155,B115:B155,"工事")</f>
        <v>0</v>
      </c>
      <c r="K157" s="465">
        <f t="shared" si="12"/>
        <v>0</v>
      </c>
      <c r="L157" s="107">
        <f>H157-J157</f>
        <v>0</v>
      </c>
      <c r="M157" s="189"/>
      <c r="N157" s="101"/>
    </row>
    <row r="158" spans="1:14" ht="18.75" customHeight="1" thickBot="1">
      <c r="A158" s="50"/>
      <c r="B158" s="472"/>
      <c r="C158" s="473" t="s">
        <v>980</v>
      </c>
      <c r="D158" s="474" t="s">
        <v>981</v>
      </c>
      <c r="E158" s="475"/>
      <c r="F158" s="476"/>
      <c r="G158" s="477"/>
      <c r="H158" s="478">
        <f>H156+H157</f>
        <v>0</v>
      </c>
      <c r="I158" s="479"/>
      <c r="J158" s="480">
        <f>J156+J157</f>
        <v>0</v>
      </c>
      <c r="K158" s="481">
        <f t="shared" si="12"/>
        <v>0</v>
      </c>
      <c r="L158" s="482">
        <f>H158-J158</f>
        <v>0</v>
      </c>
      <c r="M158" s="483"/>
      <c r="N158" s="101"/>
    </row>
    <row r="159" spans="1:14" ht="18.75" customHeight="1">
      <c r="A159" s="50"/>
      <c r="B159" s="533"/>
      <c r="C159" s="539" t="s">
        <v>53</v>
      </c>
      <c r="D159" s="535" t="s">
        <v>984</v>
      </c>
      <c r="E159" s="536"/>
      <c r="F159" s="537"/>
      <c r="G159" s="455"/>
      <c r="H159" s="455"/>
      <c r="I159" s="456"/>
      <c r="J159" s="456"/>
      <c r="K159" s="532"/>
      <c r="L159" s="458"/>
      <c r="M159" s="538"/>
      <c r="N159" s="101"/>
    </row>
    <row r="160" spans="1:14" ht="18.75" customHeight="1">
      <c r="A160" s="50"/>
      <c r="B160" s="462"/>
      <c r="C160" s="199"/>
      <c r="D160" s="471"/>
      <c r="E160" s="211"/>
      <c r="F160" s="200"/>
      <c r="G160" s="214"/>
      <c r="H160" s="97">
        <f t="shared" ref="H160:H189" si="21">F160*G160</f>
        <v>0</v>
      </c>
      <c r="I160" s="215"/>
      <c r="J160" s="98">
        <f t="shared" ref="J160:J189" si="22">F160*I160</f>
        <v>0</v>
      </c>
      <c r="K160" s="465">
        <f>G160-I160</f>
        <v>0</v>
      </c>
      <c r="L160" s="100">
        <f>H160-J160</f>
        <v>0</v>
      </c>
      <c r="M160" s="201"/>
      <c r="N160" s="101"/>
    </row>
    <row r="161" spans="1:14" ht="18.75" customHeight="1">
      <c r="A161" s="50"/>
      <c r="B161" s="462"/>
      <c r="C161" s="199"/>
      <c r="D161" s="471"/>
      <c r="E161" s="211"/>
      <c r="F161" s="200"/>
      <c r="G161" s="214"/>
      <c r="H161" s="97">
        <f t="shared" si="21"/>
        <v>0</v>
      </c>
      <c r="I161" s="215"/>
      <c r="J161" s="98">
        <f t="shared" si="22"/>
        <v>0</v>
      </c>
      <c r="K161" s="465">
        <f t="shared" ref="K161:L192" si="23">G161-I161</f>
        <v>0</v>
      </c>
      <c r="L161" s="100">
        <f t="shared" si="23"/>
        <v>0</v>
      </c>
      <c r="M161" s="201"/>
      <c r="N161" s="101"/>
    </row>
    <row r="162" spans="1:14" ht="18.75" customHeight="1">
      <c r="A162" s="50"/>
      <c r="B162" s="462"/>
      <c r="C162" s="199"/>
      <c r="D162" s="471"/>
      <c r="E162" s="211"/>
      <c r="F162" s="200"/>
      <c r="G162" s="214"/>
      <c r="H162" s="97">
        <f t="shared" si="21"/>
        <v>0</v>
      </c>
      <c r="I162" s="215"/>
      <c r="J162" s="98">
        <f t="shared" si="22"/>
        <v>0</v>
      </c>
      <c r="K162" s="465">
        <f t="shared" si="23"/>
        <v>0</v>
      </c>
      <c r="L162" s="100">
        <f t="shared" si="23"/>
        <v>0</v>
      </c>
      <c r="M162" s="201"/>
      <c r="N162" s="101"/>
    </row>
    <row r="163" spans="1:14" ht="18.75" customHeight="1">
      <c r="A163" s="50"/>
      <c r="B163" s="462"/>
      <c r="C163" s="199"/>
      <c r="D163" s="471"/>
      <c r="E163" s="211"/>
      <c r="F163" s="200"/>
      <c r="G163" s="214"/>
      <c r="H163" s="97">
        <f t="shared" si="21"/>
        <v>0</v>
      </c>
      <c r="I163" s="215"/>
      <c r="J163" s="98">
        <f t="shared" si="22"/>
        <v>0</v>
      </c>
      <c r="K163" s="465">
        <f t="shared" si="23"/>
        <v>0</v>
      </c>
      <c r="L163" s="100">
        <f t="shared" si="23"/>
        <v>0</v>
      </c>
      <c r="M163" s="201"/>
      <c r="N163" s="101"/>
    </row>
    <row r="164" spans="1:14" ht="18.75" customHeight="1">
      <c r="A164" s="50"/>
      <c r="B164" s="462"/>
      <c r="C164" s="199"/>
      <c r="D164" s="471"/>
      <c r="E164" s="211"/>
      <c r="F164" s="200"/>
      <c r="G164" s="214"/>
      <c r="H164" s="97">
        <f t="shared" si="21"/>
        <v>0</v>
      </c>
      <c r="I164" s="215"/>
      <c r="J164" s="98">
        <f t="shared" si="22"/>
        <v>0</v>
      </c>
      <c r="K164" s="465">
        <f t="shared" si="23"/>
        <v>0</v>
      </c>
      <c r="L164" s="100">
        <f t="shared" si="23"/>
        <v>0</v>
      </c>
      <c r="M164" s="201"/>
      <c r="N164" s="101"/>
    </row>
    <row r="165" spans="1:14" ht="18.75" customHeight="1">
      <c r="A165" s="50"/>
      <c r="B165" s="462"/>
      <c r="C165" s="199"/>
      <c r="D165" s="471"/>
      <c r="E165" s="211"/>
      <c r="F165" s="200"/>
      <c r="G165" s="214"/>
      <c r="H165" s="97">
        <f t="shared" si="21"/>
        <v>0</v>
      </c>
      <c r="I165" s="215"/>
      <c r="J165" s="98">
        <f t="shared" si="22"/>
        <v>0</v>
      </c>
      <c r="K165" s="465">
        <f t="shared" si="23"/>
        <v>0</v>
      </c>
      <c r="L165" s="100">
        <f t="shared" si="23"/>
        <v>0</v>
      </c>
      <c r="M165" s="201"/>
      <c r="N165" s="101"/>
    </row>
    <row r="166" spans="1:14" ht="18.75" customHeight="1">
      <c r="A166" s="50"/>
      <c r="B166" s="462"/>
      <c r="C166" s="199"/>
      <c r="D166" s="471"/>
      <c r="E166" s="211"/>
      <c r="F166" s="200"/>
      <c r="G166" s="214"/>
      <c r="H166" s="97">
        <f t="shared" si="21"/>
        <v>0</v>
      </c>
      <c r="I166" s="215"/>
      <c r="J166" s="98">
        <f t="shared" si="22"/>
        <v>0</v>
      </c>
      <c r="K166" s="465">
        <f t="shared" si="23"/>
        <v>0</v>
      </c>
      <c r="L166" s="100">
        <f t="shared" si="23"/>
        <v>0</v>
      </c>
      <c r="M166" s="201"/>
      <c r="N166" s="101"/>
    </row>
    <row r="167" spans="1:14" ht="18.75" customHeight="1">
      <c r="A167" s="50"/>
      <c r="B167" s="462"/>
      <c r="C167" s="199"/>
      <c r="D167" s="471"/>
      <c r="E167" s="211"/>
      <c r="F167" s="200"/>
      <c r="G167" s="214"/>
      <c r="H167" s="97">
        <f t="shared" si="21"/>
        <v>0</v>
      </c>
      <c r="I167" s="215"/>
      <c r="J167" s="98">
        <f t="shared" si="22"/>
        <v>0</v>
      </c>
      <c r="K167" s="465">
        <f t="shared" si="23"/>
        <v>0</v>
      </c>
      <c r="L167" s="100">
        <f t="shared" si="23"/>
        <v>0</v>
      </c>
      <c r="M167" s="201"/>
      <c r="N167" s="101"/>
    </row>
    <row r="168" spans="1:14" ht="18.75" customHeight="1">
      <c r="A168" s="50"/>
      <c r="B168" s="462"/>
      <c r="C168" s="199"/>
      <c r="D168" s="471"/>
      <c r="E168" s="211"/>
      <c r="F168" s="200"/>
      <c r="G168" s="214"/>
      <c r="H168" s="97">
        <f t="shared" si="21"/>
        <v>0</v>
      </c>
      <c r="I168" s="215"/>
      <c r="J168" s="98">
        <f t="shared" si="22"/>
        <v>0</v>
      </c>
      <c r="K168" s="465">
        <f t="shared" si="23"/>
        <v>0</v>
      </c>
      <c r="L168" s="100">
        <f t="shared" si="23"/>
        <v>0</v>
      </c>
      <c r="M168" s="201"/>
      <c r="N168" s="101"/>
    </row>
    <row r="169" spans="1:14" ht="18.75" customHeight="1">
      <c r="A169" s="50"/>
      <c r="B169" s="462"/>
      <c r="C169" s="199"/>
      <c r="D169" s="471"/>
      <c r="E169" s="211"/>
      <c r="F169" s="200"/>
      <c r="G169" s="214"/>
      <c r="H169" s="97">
        <f t="shared" si="21"/>
        <v>0</v>
      </c>
      <c r="I169" s="215"/>
      <c r="J169" s="98">
        <f t="shared" si="22"/>
        <v>0</v>
      </c>
      <c r="K169" s="465">
        <f t="shared" si="23"/>
        <v>0</v>
      </c>
      <c r="L169" s="100">
        <f t="shared" si="23"/>
        <v>0</v>
      </c>
      <c r="M169" s="201"/>
      <c r="N169" s="101"/>
    </row>
    <row r="170" spans="1:14" ht="18.75" customHeight="1">
      <c r="A170" s="50"/>
      <c r="B170" s="462"/>
      <c r="C170" s="199"/>
      <c r="D170" s="471"/>
      <c r="E170" s="211"/>
      <c r="F170" s="200"/>
      <c r="G170" s="214"/>
      <c r="H170" s="97">
        <f t="shared" si="21"/>
        <v>0</v>
      </c>
      <c r="I170" s="215"/>
      <c r="J170" s="98">
        <f t="shared" si="22"/>
        <v>0</v>
      </c>
      <c r="K170" s="465">
        <f t="shared" si="23"/>
        <v>0</v>
      </c>
      <c r="L170" s="100">
        <f t="shared" si="23"/>
        <v>0</v>
      </c>
      <c r="M170" s="201"/>
      <c r="N170" s="101"/>
    </row>
    <row r="171" spans="1:14" ht="18.75" customHeight="1">
      <c r="A171" s="50"/>
      <c r="B171" s="462"/>
      <c r="C171" s="199"/>
      <c r="D171" s="471"/>
      <c r="E171" s="211"/>
      <c r="F171" s="200"/>
      <c r="G171" s="214"/>
      <c r="H171" s="97">
        <f t="shared" si="21"/>
        <v>0</v>
      </c>
      <c r="I171" s="215"/>
      <c r="J171" s="98">
        <f t="shared" si="22"/>
        <v>0</v>
      </c>
      <c r="K171" s="465">
        <f t="shared" si="23"/>
        <v>0</v>
      </c>
      <c r="L171" s="100">
        <f t="shared" si="23"/>
        <v>0</v>
      </c>
      <c r="M171" s="201"/>
      <c r="N171" s="101"/>
    </row>
    <row r="172" spans="1:14" ht="18.75" customHeight="1">
      <c r="A172" s="50"/>
      <c r="B172" s="462"/>
      <c r="C172" s="199"/>
      <c r="D172" s="471"/>
      <c r="E172" s="211"/>
      <c r="F172" s="200"/>
      <c r="G172" s="214"/>
      <c r="H172" s="97">
        <f t="shared" si="21"/>
        <v>0</v>
      </c>
      <c r="I172" s="215"/>
      <c r="J172" s="98">
        <f t="shared" si="22"/>
        <v>0</v>
      </c>
      <c r="K172" s="465">
        <f t="shared" si="23"/>
        <v>0</v>
      </c>
      <c r="L172" s="100">
        <f t="shared" si="23"/>
        <v>0</v>
      </c>
      <c r="M172" s="201"/>
      <c r="N172" s="101"/>
    </row>
    <row r="173" spans="1:14" ht="18.75" customHeight="1">
      <c r="A173" s="50"/>
      <c r="B173" s="462"/>
      <c r="C173" s="199"/>
      <c r="D173" s="471"/>
      <c r="E173" s="211"/>
      <c r="F173" s="200"/>
      <c r="G173" s="214"/>
      <c r="H173" s="97">
        <f t="shared" si="21"/>
        <v>0</v>
      </c>
      <c r="I173" s="215"/>
      <c r="J173" s="98">
        <f t="shared" si="22"/>
        <v>0</v>
      </c>
      <c r="K173" s="465">
        <f t="shared" si="23"/>
        <v>0</v>
      </c>
      <c r="L173" s="100">
        <f t="shared" si="23"/>
        <v>0</v>
      </c>
      <c r="M173" s="201"/>
      <c r="N173" s="101"/>
    </row>
    <row r="174" spans="1:14" ht="18.75" customHeight="1">
      <c r="A174" s="50"/>
      <c r="B174" s="462"/>
      <c r="C174" s="199"/>
      <c r="D174" s="471"/>
      <c r="E174" s="211"/>
      <c r="F174" s="200"/>
      <c r="G174" s="214"/>
      <c r="H174" s="97">
        <f t="shared" si="21"/>
        <v>0</v>
      </c>
      <c r="I174" s="215"/>
      <c r="J174" s="98">
        <f t="shared" si="22"/>
        <v>0</v>
      </c>
      <c r="K174" s="465">
        <f t="shared" si="23"/>
        <v>0</v>
      </c>
      <c r="L174" s="100">
        <f t="shared" si="23"/>
        <v>0</v>
      </c>
      <c r="M174" s="201"/>
      <c r="N174" s="101"/>
    </row>
    <row r="175" spans="1:14" ht="18.75" customHeight="1">
      <c r="A175" s="50"/>
      <c r="B175" s="462"/>
      <c r="C175" s="199"/>
      <c r="D175" s="471"/>
      <c r="E175" s="211"/>
      <c r="F175" s="200"/>
      <c r="G175" s="214"/>
      <c r="H175" s="97">
        <f t="shared" si="21"/>
        <v>0</v>
      </c>
      <c r="I175" s="215"/>
      <c r="J175" s="98">
        <f t="shared" si="22"/>
        <v>0</v>
      </c>
      <c r="K175" s="465">
        <f t="shared" si="23"/>
        <v>0</v>
      </c>
      <c r="L175" s="100">
        <f t="shared" si="23"/>
        <v>0</v>
      </c>
      <c r="M175" s="201"/>
      <c r="N175" s="101"/>
    </row>
    <row r="176" spans="1:14" ht="18.75" customHeight="1">
      <c r="A176" s="50"/>
      <c r="B176" s="462"/>
      <c r="C176" s="199"/>
      <c r="D176" s="471"/>
      <c r="E176" s="211"/>
      <c r="F176" s="200"/>
      <c r="G176" s="214"/>
      <c r="H176" s="97">
        <f t="shared" si="21"/>
        <v>0</v>
      </c>
      <c r="I176" s="215"/>
      <c r="J176" s="98">
        <f t="shared" si="22"/>
        <v>0</v>
      </c>
      <c r="K176" s="465">
        <f t="shared" si="23"/>
        <v>0</v>
      </c>
      <c r="L176" s="100">
        <f t="shared" si="23"/>
        <v>0</v>
      </c>
      <c r="M176" s="201"/>
      <c r="N176" s="101"/>
    </row>
    <row r="177" spans="1:27" ht="18.75" customHeight="1">
      <c r="A177" s="50"/>
      <c r="B177" s="462"/>
      <c r="C177" s="199"/>
      <c r="D177" s="471"/>
      <c r="E177" s="211"/>
      <c r="F177" s="200"/>
      <c r="G177" s="214"/>
      <c r="H177" s="97">
        <f t="shared" si="21"/>
        <v>0</v>
      </c>
      <c r="I177" s="215"/>
      <c r="J177" s="98">
        <f t="shared" si="22"/>
        <v>0</v>
      </c>
      <c r="K177" s="465">
        <f t="shared" si="23"/>
        <v>0</v>
      </c>
      <c r="L177" s="100">
        <f t="shared" si="23"/>
        <v>0</v>
      </c>
      <c r="M177" s="201"/>
      <c r="N177" s="101"/>
    </row>
    <row r="178" spans="1:27" ht="18.75" customHeight="1">
      <c r="A178" s="50"/>
      <c r="B178" s="462"/>
      <c r="C178" s="199"/>
      <c r="D178" s="471"/>
      <c r="E178" s="211"/>
      <c r="F178" s="200"/>
      <c r="G178" s="214"/>
      <c r="H178" s="97">
        <f t="shared" si="21"/>
        <v>0</v>
      </c>
      <c r="I178" s="215"/>
      <c r="J178" s="98">
        <f t="shared" si="22"/>
        <v>0</v>
      </c>
      <c r="K178" s="465">
        <f t="shared" si="23"/>
        <v>0</v>
      </c>
      <c r="L178" s="100">
        <f t="shared" si="23"/>
        <v>0</v>
      </c>
      <c r="M178" s="201"/>
      <c r="N178" s="101"/>
    </row>
    <row r="179" spans="1:27" ht="18.75" customHeight="1">
      <c r="A179" s="50"/>
      <c r="B179" s="462"/>
      <c r="C179" s="199"/>
      <c r="D179" s="471"/>
      <c r="E179" s="211"/>
      <c r="F179" s="200"/>
      <c r="G179" s="214"/>
      <c r="H179" s="97">
        <f t="shared" si="21"/>
        <v>0</v>
      </c>
      <c r="I179" s="215"/>
      <c r="J179" s="98">
        <f t="shared" si="22"/>
        <v>0</v>
      </c>
      <c r="K179" s="465">
        <f t="shared" si="23"/>
        <v>0</v>
      </c>
      <c r="L179" s="100">
        <f t="shared" si="23"/>
        <v>0</v>
      </c>
      <c r="M179" s="201"/>
      <c r="N179" s="101"/>
    </row>
    <row r="180" spans="1:27" ht="18.75" customHeight="1">
      <c r="A180" s="50"/>
      <c r="B180" s="462"/>
      <c r="C180" s="199"/>
      <c r="D180" s="471"/>
      <c r="E180" s="211"/>
      <c r="F180" s="200"/>
      <c r="G180" s="214"/>
      <c r="H180" s="97">
        <f t="shared" si="21"/>
        <v>0</v>
      </c>
      <c r="I180" s="215"/>
      <c r="J180" s="98">
        <f t="shared" si="22"/>
        <v>0</v>
      </c>
      <c r="K180" s="465">
        <f t="shared" si="23"/>
        <v>0</v>
      </c>
      <c r="L180" s="100">
        <f t="shared" si="23"/>
        <v>0</v>
      </c>
      <c r="M180" s="201"/>
      <c r="N180" s="101"/>
    </row>
    <row r="181" spans="1:27" ht="18.75" customHeight="1">
      <c r="A181" s="50"/>
      <c r="B181" s="462"/>
      <c r="C181" s="199"/>
      <c r="D181" s="471"/>
      <c r="E181" s="211"/>
      <c r="F181" s="200"/>
      <c r="G181" s="214"/>
      <c r="H181" s="97">
        <f t="shared" si="21"/>
        <v>0</v>
      </c>
      <c r="I181" s="215"/>
      <c r="J181" s="98">
        <f t="shared" si="22"/>
        <v>0</v>
      </c>
      <c r="K181" s="465">
        <f t="shared" si="23"/>
        <v>0</v>
      </c>
      <c r="L181" s="100">
        <f t="shared" si="23"/>
        <v>0</v>
      </c>
      <c r="M181" s="201"/>
      <c r="N181" s="101"/>
    </row>
    <row r="182" spans="1:27" ht="18.75" customHeight="1">
      <c r="A182" s="50"/>
      <c r="B182" s="462"/>
      <c r="C182" s="199"/>
      <c r="D182" s="471"/>
      <c r="E182" s="211"/>
      <c r="F182" s="200"/>
      <c r="G182" s="214"/>
      <c r="H182" s="97">
        <f t="shared" si="21"/>
        <v>0</v>
      </c>
      <c r="I182" s="215"/>
      <c r="J182" s="98">
        <f t="shared" si="22"/>
        <v>0</v>
      </c>
      <c r="K182" s="465">
        <f t="shared" si="23"/>
        <v>0</v>
      </c>
      <c r="L182" s="100">
        <f t="shared" si="23"/>
        <v>0</v>
      </c>
      <c r="M182" s="201"/>
      <c r="N182" s="101"/>
    </row>
    <row r="183" spans="1:27" ht="18.75" customHeight="1">
      <c r="A183" s="50"/>
      <c r="B183" s="462"/>
      <c r="C183" s="199"/>
      <c r="D183" s="471"/>
      <c r="E183" s="211"/>
      <c r="F183" s="200"/>
      <c r="G183" s="214"/>
      <c r="H183" s="97">
        <f t="shared" si="21"/>
        <v>0</v>
      </c>
      <c r="I183" s="215"/>
      <c r="J183" s="98">
        <f t="shared" si="22"/>
        <v>0</v>
      </c>
      <c r="K183" s="465">
        <f t="shared" si="23"/>
        <v>0</v>
      </c>
      <c r="L183" s="100">
        <f t="shared" si="23"/>
        <v>0</v>
      </c>
      <c r="M183" s="201"/>
      <c r="N183" s="101"/>
    </row>
    <row r="184" spans="1:27" ht="18.75" customHeight="1">
      <c r="A184" s="50"/>
      <c r="B184" s="462"/>
      <c r="C184" s="199"/>
      <c r="D184" s="471"/>
      <c r="E184" s="211"/>
      <c r="F184" s="200"/>
      <c r="G184" s="214"/>
      <c r="H184" s="97">
        <f t="shared" si="21"/>
        <v>0</v>
      </c>
      <c r="I184" s="215"/>
      <c r="J184" s="98">
        <f t="shared" si="22"/>
        <v>0</v>
      </c>
      <c r="K184" s="465">
        <f t="shared" si="23"/>
        <v>0</v>
      </c>
      <c r="L184" s="100">
        <f t="shared" si="23"/>
        <v>0</v>
      </c>
      <c r="M184" s="201"/>
      <c r="N184" s="108"/>
    </row>
    <row r="185" spans="1:27" ht="18.75" customHeight="1">
      <c r="A185" s="50"/>
      <c r="B185" s="462"/>
      <c r="C185" s="199"/>
      <c r="D185" s="471"/>
      <c r="E185" s="211"/>
      <c r="F185" s="200"/>
      <c r="G185" s="214"/>
      <c r="H185" s="97">
        <f t="shared" si="21"/>
        <v>0</v>
      </c>
      <c r="I185" s="215"/>
      <c r="J185" s="98">
        <f t="shared" si="22"/>
        <v>0</v>
      </c>
      <c r="K185" s="465">
        <f t="shared" si="23"/>
        <v>0</v>
      </c>
      <c r="L185" s="100">
        <f t="shared" si="23"/>
        <v>0</v>
      </c>
      <c r="M185" s="201"/>
      <c r="N185" s="61"/>
    </row>
    <row r="186" spans="1:27" ht="18.75" customHeight="1">
      <c r="A186" s="50"/>
      <c r="B186" s="462"/>
      <c r="C186" s="199"/>
      <c r="D186" s="471"/>
      <c r="E186" s="211"/>
      <c r="F186" s="200"/>
      <c r="G186" s="214"/>
      <c r="H186" s="97">
        <f t="shared" si="21"/>
        <v>0</v>
      </c>
      <c r="I186" s="215"/>
      <c r="J186" s="98">
        <f t="shared" si="22"/>
        <v>0</v>
      </c>
      <c r="K186" s="465">
        <f t="shared" si="23"/>
        <v>0</v>
      </c>
      <c r="L186" s="100">
        <f t="shared" si="23"/>
        <v>0</v>
      </c>
      <c r="M186" s="201"/>
      <c r="N186" s="108"/>
    </row>
    <row r="187" spans="1:27" s="49" customFormat="1" ht="18.75" customHeight="1">
      <c r="A187" s="50"/>
      <c r="B187" s="462"/>
      <c r="C187" s="199"/>
      <c r="D187" s="471"/>
      <c r="E187" s="211"/>
      <c r="F187" s="200"/>
      <c r="G187" s="214"/>
      <c r="H187" s="97">
        <f t="shared" si="21"/>
        <v>0</v>
      </c>
      <c r="I187" s="215"/>
      <c r="J187" s="98">
        <f t="shared" si="22"/>
        <v>0</v>
      </c>
      <c r="K187" s="465">
        <f t="shared" si="23"/>
        <v>0</v>
      </c>
      <c r="L187" s="100">
        <f t="shared" si="23"/>
        <v>0</v>
      </c>
      <c r="M187" s="201"/>
      <c r="O187" s="37"/>
      <c r="P187" s="37"/>
      <c r="Q187" s="37"/>
      <c r="R187" s="37"/>
      <c r="S187" s="37"/>
      <c r="T187" s="37"/>
      <c r="U187" s="37"/>
      <c r="V187" s="37"/>
      <c r="W187" s="37"/>
      <c r="X187" s="37"/>
      <c r="Y187" s="37"/>
      <c r="Z187" s="37"/>
      <c r="AA187" s="37"/>
    </row>
    <row r="188" spans="1:27" s="49" customFormat="1" ht="18.75" customHeight="1">
      <c r="A188" s="50"/>
      <c r="B188" s="462"/>
      <c r="C188" s="199"/>
      <c r="D188" s="471"/>
      <c r="E188" s="211"/>
      <c r="F188" s="200"/>
      <c r="G188" s="214"/>
      <c r="H188" s="97">
        <f t="shared" si="21"/>
        <v>0</v>
      </c>
      <c r="I188" s="215"/>
      <c r="J188" s="98">
        <f t="shared" si="22"/>
        <v>0</v>
      </c>
      <c r="K188" s="465">
        <f t="shared" si="23"/>
        <v>0</v>
      </c>
      <c r="L188" s="100">
        <f t="shared" si="23"/>
        <v>0</v>
      </c>
      <c r="M188" s="201"/>
      <c r="O188" s="37"/>
      <c r="P188" s="37"/>
      <c r="Q188" s="37"/>
      <c r="R188" s="37"/>
      <c r="S188" s="37"/>
      <c r="T188" s="37"/>
      <c r="U188" s="37"/>
      <c r="V188" s="37"/>
      <c r="W188" s="37"/>
      <c r="X188" s="37"/>
      <c r="Y188" s="37"/>
      <c r="Z188" s="37"/>
      <c r="AA188" s="37"/>
    </row>
    <row r="189" spans="1:27" s="49" customFormat="1" ht="18.75" customHeight="1">
      <c r="A189" s="50"/>
      <c r="B189" s="462"/>
      <c r="C189" s="199"/>
      <c r="D189" s="471"/>
      <c r="E189" s="211"/>
      <c r="F189" s="200"/>
      <c r="G189" s="214"/>
      <c r="H189" s="97">
        <f t="shared" si="21"/>
        <v>0</v>
      </c>
      <c r="I189" s="215"/>
      <c r="J189" s="98">
        <f t="shared" si="22"/>
        <v>0</v>
      </c>
      <c r="K189" s="465">
        <f t="shared" si="23"/>
        <v>0</v>
      </c>
      <c r="L189" s="100">
        <f t="shared" si="23"/>
        <v>0</v>
      </c>
      <c r="M189" s="201"/>
      <c r="O189" s="37"/>
      <c r="P189" s="37"/>
      <c r="Q189" s="37"/>
      <c r="R189" s="37"/>
      <c r="S189" s="37"/>
      <c r="T189" s="37"/>
      <c r="U189" s="37"/>
      <c r="V189" s="37"/>
      <c r="W189" s="37"/>
      <c r="X189" s="37"/>
      <c r="Y189" s="37"/>
      <c r="Z189" s="37"/>
      <c r="AA189" s="37"/>
    </row>
    <row r="190" spans="1:27" s="49" customFormat="1" ht="18.75" customHeight="1">
      <c r="A190" s="50"/>
      <c r="B190" s="460"/>
      <c r="C190" s="466" t="s">
        <v>985</v>
      </c>
      <c r="D190" s="103" t="s">
        <v>986</v>
      </c>
      <c r="E190" s="95"/>
      <c r="F190" s="96"/>
      <c r="G190" s="97"/>
      <c r="H190" s="104">
        <f>SUMIFS(H159:H189,B159:B189,"設備")</f>
        <v>0</v>
      </c>
      <c r="I190" s="98"/>
      <c r="J190" s="105">
        <f>SUMIFS(J159:J189,B159:B189,"設備")</f>
        <v>0</v>
      </c>
      <c r="K190" s="465">
        <f t="shared" si="23"/>
        <v>0</v>
      </c>
      <c r="L190" s="107">
        <f>H190-J190</f>
        <v>0</v>
      </c>
      <c r="M190" s="189"/>
      <c r="O190" s="37"/>
      <c r="P190" s="37"/>
      <c r="Q190" s="37"/>
      <c r="R190" s="37"/>
      <c r="S190" s="37"/>
      <c r="T190" s="37"/>
      <c r="U190" s="37"/>
      <c r="V190" s="37"/>
      <c r="W190" s="37"/>
      <c r="X190" s="37"/>
      <c r="Y190" s="37"/>
      <c r="Z190" s="37"/>
      <c r="AA190" s="37"/>
    </row>
    <row r="191" spans="1:27" s="49" customFormat="1" ht="18.75" customHeight="1">
      <c r="A191" s="50"/>
      <c r="B191" s="460"/>
      <c r="C191" s="466" t="s">
        <v>987</v>
      </c>
      <c r="D191" s="103" t="s">
        <v>986</v>
      </c>
      <c r="E191" s="95"/>
      <c r="F191" s="96"/>
      <c r="G191" s="97"/>
      <c r="H191" s="104">
        <f>SUMIFS(H159:H189,B159:B189,"工事")</f>
        <v>0</v>
      </c>
      <c r="I191" s="98"/>
      <c r="J191" s="105">
        <f>SUMIFS(J159:J189,B159:B189,"工事")</f>
        <v>0</v>
      </c>
      <c r="K191" s="465">
        <f t="shared" si="23"/>
        <v>0</v>
      </c>
      <c r="L191" s="107">
        <f>H191-J191</f>
        <v>0</v>
      </c>
      <c r="M191" s="189"/>
      <c r="O191" s="37"/>
      <c r="P191" s="37"/>
      <c r="Q191" s="37"/>
      <c r="R191" s="37"/>
      <c r="S191" s="37"/>
      <c r="T191" s="37"/>
      <c r="U191" s="37"/>
      <c r="V191" s="37"/>
      <c r="W191" s="37"/>
      <c r="X191" s="37"/>
      <c r="Y191" s="37"/>
      <c r="Z191" s="37"/>
      <c r="AA191" s="37"/>
    </row>
    <row r="192" spans="1:27" s="49" customFormat="1" ht="18.75" customHeight="1" thickBot="1">
      <c r="A192" s="50"/>
      <c r="B192" s="472"/>
      <c r="C192" s="473" t="s">
        <v>980</v>
      </c>
      <c r="D192" s="474" t="s">
        <v>981</v>
      </c>
      <c r="E192" s="475"/>
      <c r="F192" s="476"/>
      <c r="G192" s="477"/>
      <c r="H192" s="478">
        <f>H190+H191</f>
        <v>0</v>
      </c>
      <c r="I192" s="479"/>
      <c r="J192" s="480">
        <f>J190+J191</f>
        <v>0</v>
      </c>
      <c r="K192" s="481">
        <f t="shared" si="23"/>
        <v>0</v>
      </c>
      <c r="L192" s="482">
        <f>H192-J192</f>
        <v>0</v>
      </c>
      <c r="M192" s="483"/>
      <c r="O192" s="37"/>
      <c r="P192" s="37"/>
      <c r="Q192" s="37"/>
      <c r="R192" s="37"/>
      <c r="S192" s="37"/>
      <c r="T192" s="37"/>
      <c r="U192" s="37"/>
      <c r="V192" s="37"/>
      <c r="W192" s="37"/>
      <c r="X192" s="37"/>
      <c r="Y192" s="37"/>
      <c r="Z192" s="37"/>
      <c r="AA192" s="37"/>
    </row>
    <row r="193" spans="1:27" ht="18.75" customHeight="1">
      <c r="A193" s="50"/>
      <c r="B193" s="462"/>
      <c r="C193" s="199" t="s">
        <v>989</v>
      </c>
      <c r="D193" s="468" t="s">
        <v>984</v>
      </c>
      <c r="E193" s="211"/>
      <c r="F193" s="200"/>
      <c r="G193" s="97"/>
      <c r="H193" s="97"/>
      <c r="I193" s="98"/>
      <c r="J193" s="98"/>
      <c r="K193" s="465"/>
      <c r="L193" s="100"/>
      <c r="M193" s="201"/>
      <c r="N193" s="101"/>
    </row>
    <row r="194" spans="1:27" ht="18.75" customHeight="1">
      <c r="A194" s="50"/>
      <c r="B194" s="462"/>
      <c r="C194" s="199"/>
      <c r="D194" s="471"/>
      <c r="E194" s="211"/>
      <c r="F194" s="200"/>
      <c r="G194" s="214"/>
      <c r="H194" s="97">
        <f t="shared" ref="H194:H203" si="24">F194*G194</f>
        <v>0</v>
      </c>
      <c r="I194" s="215"/>
      <c r="J194" s="98">
        <f t="shared" ref="J194:J203" si="25">F194*I194</f>
        <v>0</v>
      </c>
      <c r="K194" s="465">
        <f t="shared" ref="K194:L206" si="26">G194-I194</f>
        <v>0</v>
      </c>
      <c r="L194" s="100">
        <f t="shared" si="26"/>
        <v>0</v>
      </c>
      <c r="M194" s="201"/>
      <c r="N194" s="101"/>
    </row>
    <row r="195" spans="1:27" ht="18.75" customHeight="1">
      <c r="A195" s="50"/>
      <c r="B195" s="462"/>
      <c r="C195" s="199"/>
      <c r="D195" s="471"/>
      <c r="E195" s="211"/>
      <c r="F195" s="200"/>
      <c r="G195" s="214"/>
      <c r="H195" s="97">
        <f t="shared" si="24"/>
        <v>0</v>
      </c>
      <c r="I195" s="215"/>
      <c r="J195" s="98">
        <f t="shared" si="25"/>
        <v>0</v>
      </c>
      <c r="K195" s="465">
        <f t="shared" si="26"/>
        <v>0</v>
      </c>
      <c r="L195" s="100">
        <f t="shared" si="26"/>
        <v>0</v>
      </c>
      <c r="M195" s="201"/>
      <c r="N195" s="101"/>
    </row>
    <row r="196" spans="1:27" ht="18.75" customHeight="1">
      <c r="A196" s="50"/>
      <c r="B196" s="462"/>
      <c r="C196" s="199"/>
      <c r="D196" s="471"/>
      <c r="E196" s="211"/>
      <c r="F196" s="200"/>
      <c r="G196" s="214"/>
      <c r="H196" s="97">
        <f t="shared" si="24"/>
        <v>0</v>
      </c>
      <c r="I196" s="215"/>
      <c r="J196" s="98">
        <f t="shared" si="25"/>
        <v>0</v>
      </c>
      <c r="K196" s="465">
        <f t="shared" si="26"/>
        <v>0</v>
      </c>
      <c r="L196" s="100">
        <f t="shared" si="26"/>
        <v>0</v>
      </c>
      <c r="M196" s="201"/>
      <c r="N196" s="101"/>
    </row>
    <row r="197" spans="1:27" ht="18.75" customHeight="1">
      <c r="A197" s="50"/>
      <c r="B197" s="462"/>
      <c r="C197" s="199"/>
      <c r="D197" s="471"/>
      <c r="E197" s="211"/>
      <c r="F197" s="200"/>
      <c r="G197" s="214"/>
      <c r="H197" s="97">
        <f t="shared" si="24"/>
        <v>0</v>
      </c>
      <c r="I197" s="215"/>
      <c r="J197" s="98">
        <f t="shared" si="25"/>
        <v>0</v>
      </c>
      <c r="K197" s="465">
        <f t="shared" si="26"/>
        <v>0</v>
      </c>
      <c r="L197" s="100">
        <f t="shared" si="26"/>
        <v>0</v>
      </c>
      <c r="M197" s="201"/>
      <c r="N197" s="101"/>
    </row>
    <row r="198" spans="1:27" ht="18.75" customHeight="1">
      <c r="A198" s="50"/>
      <c r="B198" s="462"/>
      <c r="C198" s="199"/>
      <c r="D198" s="471"/>
      <c r="E198" s="211"/>
      <c r="F198" s="200"/>
      <c r="G198" s="214"/>
      <c r="H198" s="97">
        <f t="shared" si="24"/>
        <v>0</v>
      </c>
      <c r="I198" s="215"/>
      <c r="J198" s="98">
        <f t="shared" si="25"/>
        <v>0</v>
      </c>
      <c r="K198" s="465">
        <f t="shared" si="26"/>
        <v>0</v>
      </c>
      <c r="L198" s="100">
        <f t="shared" si="26"/>
        <v>0</v>
      </c>
      <c r="M198" s="201"/>
      <c r="N198" s="101"/>
    </row>
    <row r="199" spans="1:27" ht="18.75" customHeight="1">
      <c r="A199" s="50"/>
      <c r="B199" s="462"/>
      <c r="C199" s="199"/>
      <c r="D199" s="471"/>
      <c r="E199" s="211"/>
      <c r="F199" s="200"/>
      <c r="G199" s="214"/>
      <c r="H199" s="97">
        <f t="shared" si="24"/>
        <v>0</v>
      </c>
      <c r="I199" s="215"/>
      <c r="J199" s="98">
        <f t="shared" si="25"/>
        <v>0</v>
      </c>
      <c r="K199" s="465">
        <f t="shared" si="26"/>
        <v>0</v>
      </c>
      <c r="L199" s="100">
        <f t="shared" si="26"/>
        <v>0</v>
      </c>
      <c r="M199" s="201"/>
      <c r="N199" s="101"/>
    </row>
    <row r="200" spans="1:27" ht="18.75" customHeight="1">
      <c r="A200" s="50"/>
      <c r="B200" s="462"/>
      <c r="C200" s="199"/>
      <c r="D200" s="471"/>
      <c r="E200" s="211"/>
      <c r="F200" s="200"/>
      <c r="G200" s="214"/>
      <c r="H200" s="97">
        <f t="shared" si="24"/>
        <v>0</v>
      </c>
      <c r="I200" s="215"/>
      <c r="J200" s="98">
        <f t="shared" si="25"/>
        <v>0</v>
      </c>
      <c r="K200" s="465">
        <f t="shared" si="26"/>
        <v>0</v>
      </c>
      <c r="L200" s="100">
        <f t="shared" si="26"/>
        <v>0</v>
      </c>
      <c r="M200" s="201"/>
      <c r="N200" s="101"/>
    </row>
    <row r="201" spans="1:27" ht="18.75" customHeight="1">
      <c r="A201" s="50"/>
      <c r="B201" s="462"/>
      <c r="C201" s="199"/>
      <c r="D201" s="471"/>
      <c r="E201" s="211"/>
      <c r="F201" s="200"/>
      <c r="G201" s="214"/>
      <c r="H201" s="97">
        <f t="shared" si="24"/>
        <v>0</v>
      </c>
      <c r="I201" s="215"/>
      <c r="J201" s="98">
        <f t="shared" si="25"/>
        <v>0</v>
      </c>
      <c r="K201" s="465">
        <f t="shared" si="26"/>
        <v>0</v>
      </c>
      <c r="L201" s="100">
        <f t="shared" si="26"/>
        <v>0</v>
      </c>
      <c r="M201" s="201"/>
      <c r="N201" s="101"/>
    </row>
    <row r="202" spans="1:27" ht="18.75" customHeight="1">
      <c r="A202" s="50"/>
      <c r="B202" s="462"/>
      <c r="C202" s="199"/>
      <c r="D202" s="471"/>
      <c r="E202" s="211"/>
      <c r="F202" s="200"/>
      <c r="G202" s="214"/>
      <c r="H202" s="97">
        <f t="shared" si="24"/>
        <v>0</v>
      </c>
      <c r="I202" s="215"/>
      <c r="J202" s="98">
        <f t="shared" si="25"/>
        <v>0</v>
      </c>
      <c r="K202" s="465">
        <f t="shared" si="26"/>
        <v>0</v>
      </c>
      <c r="L202" s="100">
        <f t="shared" si="26"/>
        <v>0</v>
      </c>
      <c r="M202" s="201"/>
      <c r="N202" s="101"/>
    </row>
    <row r="203" spans="1:27" ht="18.75" customHeight="1">
      <c r="A203" s="50"/>
      <c r="B203" s="462"/>
      <c r="C203" s="199"/>
      <c r="D203" s="471"/>
      <c r="E203" s="211"/>
      <c r="F203" s="200"/>
      <c r="G203" s="214"/>
      <c r="H203" s="97">
        <f t="shared" si="24"/>
        <v>0</v>
      </c>
      <c r="I203" s="215"/>
      <c r="J203" s="98">
        <f t="shared" si="25"/>
        <v>0</v>
      </c>
      <c r="K203" s="465">
        <f t="shared" si="26"/>
        <v>0</v>
      </c>
      <c r="L203" s="100">
        <f t="shared" si="26"/>
        <v>0</v>
      </c>
      <c r="M203" s="201"/>
      <c r="N203" s="101"/>
    </row>
    <row r="204" spans="1:27" s="49" customFormat="1" ht="18.75" customHeight="1">
      <c r="A204" s="50"/>
      <c r="B204" s="460"/>
      <c r="C204" s="466" t="s">
        <v>985</v>
      </c>
      <c r="D204" s="103" t="s">
        <v>986</v>
      </c>
      <c r="E204" s="95"/>
      <c r="F204" s="96"/>
      <c r="G204" s="97"/>
      <c r="H204" s="104">
        <f>SUMIFS(H193:H203,B193:B203,"設備")</f>
        <v>0</v>
      </c>
      <c r="I204" s="98"/>
      <c r="J204" s="105">
        <f>SUMIFS(J193:J203,B193:B203,"設備")</f>
        <v>0</v>
      </c>
      <c r="K204" s="465">
        <f t="shared" si="26"/>
        <v>0</v>
      </c>
      <c r="L204" s="107">
        <f>H204-J204</f>
        <v>0</v>
      </c>
      <c r="M204" s="189"/>
      <c r="O204" s="37"/>
      <c r="P204" s="37"/>
      <c r="Q204" s="37"/>
      <c r="R204" s="37"/>
      <c r="S204" s="37"/>
      <c r="T204" s="37"/>
      <c r="U204" s="37"/>
      <c r="V204" s="37"/>
      <c r="W204" s="37"/>
      <c r="X204" s="37"/>
      <c r="Y204" s="37"/>
      <c r="Z204" s="37"/>
      <c r="AA204" s="37"/>
    </row>
    <row r="205" spans="1:27" s="49" customFormat="1" ht="18.75" customHeight="1">
      <c r="A205" s="50"/>
      <c r="B205" s="460"/>
      <c r="C205" s="466" t="s">
        <v>987</v>
      </c>
      <c r="D205" s="103" t="s">
        <v>986</v>
      </c>
      <c r="E205" s="95"/>
      <c r="F205" s="96"/>
      <c r="G205" s="97"/>
      <c r="H205" s="104">
        <f>SUMIFS(H193:H203,B193:B203,"工事")</f>
        <v>0</v>
      </c>
      <c r="I205" s="98"/>
      <c r="J205" s="105">
        <f>SUMIFS(J193:J203,B193:B203,"工事")</f>
        <v>0</v>
      </c>
      <c r="K205" s="465">
        <f t="shared" si="26"/>
        <v>0</v>
      </c>
      <c r="L205" s="107">
        <f>H205-J205</f>
        <v>0</v>
      </c>
      <c r="M205" s="189"/>
      <c r="O205" s="37"/>
      <c r="P205" s="37"/>
      <c r="Q205" s="37"/>
      <c r="R205" s="37"/>
      <c r="S205" s="37"/>
      <c r="T205" s="37"/>
      <c r="U205" s="37"/>
      <c r="V205" s="37"/>
      <c r="W205" s="37"/>
      <c r="X205" s="37"/>
      <c r="Y205" s="37"/>
      <c r="Z205" s="37"/>
      <c r="AA205" s="37"/>
    </row>
    <row r="206" spans="1:27" s="49" customFormat="1" ht="18.75" customHeight="1" thickBot="1">
      <c r="A206" s="50"/>
      <c r="B206" s="472"/>
      <c r="C206" s="473" t="s">
        <v>980</v>
      </c>
      <c r="D206" s="474" t="s">
        <v>981</v>
      </c>
      <c r="E206" s="475"/>
      <c r="F206" s="476"/>
      <c r="G206" s="477"/>
      <c r="H206" s="478">
        <f>H204+H205</f>
        <v>0</v>
      </c>
      <c r="I206" s="479"/>
      <c r="J206" s="480">
        <f>J204+J205</f>
        <v>0</v>
      </c>
      <c r="K206" s="481">
        <f t="shared" si="26"/>
        <v>0</v>
      </c>
      <c r="L206" s="482">
        <f>H206-J206</f>
        <v>0</v>
      </c>
      <c r="M206" s="483"/>
      <c r="O206" s="37"/>
      <c r="P206" s="37"/>
      <c r="Q206" s="37"/>
      <c r="R206" s="37"/>
      <c r="S206" s="37"/>
      <c r="T206" s="37"/>
      <c r="U206" s="37"/>
      <c r="V206" s="37"/>
      <c r="W206" s="37"/>
      <c r="X206" s="37"/>
      <c r="Y206" s="37"/>
      <c r="Z206" s="37"/>
      <c r="AA206" s="37"/>
    </row>
    <row r="207" spans="1:27" ht="18.75" customHeight="1">
      <c r="A207" s="50"/>
      <c r="B207" s="462"/>
      <c r="C207" s="199" t="s">
        <v>990</v>
      </c>
      <c r="D207" s="468" t="s">
        <v>984</v>
      </c>
      <c r="E207" s="211"/>
      <c r="F207" s="200"/>
      <c r="G207" s="97"/>
      <c r="H207" s="97"/>
      <c r="I207" s="98"/>
      <c r="J207" s="98"/>
      <c r="K207" s="465"/>
      <c r="L207" s="100"/>
      <c r="M207" s="201"/>
      <c r="N207" s="101"/>
    </row>
    <row r="208" spans="1:27" ht="18.75" customHeight="1">
      <c r="A208" s="50"/>
      <c r="B208" s="462"/>
      <c r="C208" s="199"/>
      <c r="D208" s="471"/>
      <c r="E208" s="211"/>
      <c r="F208" s="200"/>
      <c r="G208" s="214"/>
      <c r="H208" s="97">
        <f t="shared" ref="H208:H217" si="27">F208*G208</f>
        <v>0</v>
      </c>
      <c r="I208" s="215"/>
      <c r="J208" s="98">
        <f t="shared" ref="J208:J217" si="28">F208*I208</f>
        <v>0</v>
      </c>
      <c r="K208" s="465">
        <f t="shared" ref="K208:L220" si="29">G208-I208</f>
        <v>0</v>
      </c>
      <c r="L208" s="100">
        <f t="shared" si="29"/>
        <v>0</v>
      </c>
      <c r="M208" s="201"/>
      <c r="N208" s="101"/>
    </row>
    <row r="209" spans="1:27" ht="18.75" customHeight="1">
      <c r="A209" s="50"/>
      <c r="B209" s="462"/>
      <c r="C209" s="199"/>
      <c r="D209" s="471"/>
      <c r="E209" s="211"/>
      <c r="F209" s="200"/>
      <c r="G209" s="214"/>
      <c r="H209" s="97">
        <f t="shared" si="27"/>
        <v>0</v>
      </c>
      <c r="I209" s="215"/>
      <c r="J209" s="98">
        <f t="shared" si="28"/>
        <v>0</v>
      </c>
      <c r="K209" s="465">
        <f t="shared" si="29"/>
        <v>0</v>
      </c>
      <c r="L209" s="100">
        <f t="shared" si="29"/>
        <v>0</v>
      </c>
      <c r="M209" s="201"/>
      <c r="N209" s="101"/>
    </row>
    <row r="210" spans="1:27" ht="18.75" customHeight="1">
      <c r="A210" s="50"/>
      <c r="B210" s="462"/>
      <c r="C210" s="199"/>
      <c r="D210" s="471"/>
      <c r="E210" s="211"/>
      <c r="F210" s="200"/>
      <c r="G210" s="214"/>
      <c r="H210" s="97">
        <f t="shared" si="27"/>
        <v>0</v>
      </c>
      <c r="I210" s="215"/>
      <c r="J210" s="98">
        <f t="shared" si="28"/>
        <v>0</v>
      </c>
      <c r="K210" s="465">
        <f t="shared" si="29"/>
        <v>0</v>
      </c>
      <c r="L210" s="100">
        <f t="shared" si="29"/>
        <v>0</v>
      </c>
      <c r="M210" s="201"/>
      <c r="N210" s="101"/>
    </row>
    <row r="211" spans="1:27" ht="18.75" customHeight="1">
      <c r="A211" s="50"/>
      <c r="B211" s="462"/>
      <c r="C211" s="199"/>
      <c r="D211" s="471"/>
      <c r="E211" s="211"/>
      <c r="F211" s="200"/>
      <c r="G211" s="214"/>
      <c r="H211" s="97">
        <f t="shared" si="27"/>
        <v>0</v>
      </c>
      <c r="I211" s="215"/>
      <c r="J211" s="98">
        <f t="shared" si="28"/>
        <v>0</v>
      </c>
      <c r="K211" s="465">
        <f t="shared" si="29"/>
        <v>0</v>
      </c>
      <c r="L211" s="100">
        <f t="shared" si="29"/>
        <v>0</v>
      </c>
      <c r="M211" s="201"/>
      <c r="N211" s="101"/>
    </row>
    <row r="212" spans="1:27" ht="18.75" customHeight="1">
      <c r="A212" s="50"/>
      <c r="B212" s="462"/>
      <c r="C212" s="199"/>
      <c r="D212" s="471"/>
      <c r="E212" s="211"/>
      <c r="F212" s="200"/>
      <c r="G212" s="214"/>
      <c r="H212" s="97">
        <f t="shared" si="27"/>
        <v>0</v>
      </c>
      <c r="I212" s="215"/>
      <c r="J212" s="98">
        <f t="shared" si="28"/>
        <v>0</v>
      </c>
      <c r="K212" s="465">
        <f t="shared" si="29"/>
        <v>0</v>
      </c>
      <c r="L212" s="100">
        <f t="shared" si="29"/>
        <v>0</v>
      </c>
      <c r="M212" s="201"/>
      <c r="N212" s="101"/>
    </row>
    <row r="213" spans="1:27" ht="18.75" customHeight="1">
      <c r="A213" s="50"/>
      <c r="B213" s="462"/>
      <c r="C213" s="199"/>
      <c r="D213" s="471"/>
      <c r="E213" s="211"/>
      <c r="F213" s="200"/>
      <c r="G213" s="214"/>
      <c r="H213" s="97">
        <f t="shared" si="27"/>
        <v>0</v>
      </c>
      <c r="I213" s="215"/>
      <c r="J213" s="98">
        <f t="shared" si="28"/>
        <v>0</v>
      </c>
      <c r="K213" s="465">
        <f t="shared" si="29"/>
        <v>0</v>
      </c>
      <c r="L213" s="100">
        <f t="shared" si="29"/>
        <v>0</v>
      </c>
      <c r="M213" s="201"/>
      <c r="N213" s="101"/>
    </row>
    <row r="214" spans="1:27" ht="18.75" customHeight="1">
      <c r="A214" s="50"/>
      <c r="B214" s="462"/>
      <c r="C214" s="199"/>
      <c r="D214" s="471"/>
      <c r="E214" s="211"/>
      <c r="F214" s="200"/>
      <c r="G214" s="214"/>
      <c r="H214" s="97">
        <f t="shared" si="27"/>
        <v>0</v>
      </c>
      <c r="I214" s="215"/>
      <c r="J214" s="98">
        <f t="shared" si="28"/>
        <v>0</v>
      </c>
      <c r="K214" s="465">
        <f t="shared" si="29"/>
        <v>0</v>
      </c>
      <c r="L214" s="100">
        <f t="shared" si="29"/>
        <v>0</v>
      </c>
      <c r="M214" s="201"/>
      <c r="N214" s="101"/>
    </row>
    <row r="215" spans="1:27" ht="18.75" customHeight="1">
      <c r="A215" s="50"/>
      <c r="B215" s="462"/>
      <c r="C215" s="199"/>
      <c r="D215" s="471"/>
      <c r="E215" s="211"/>
      <c r="F215" s="200"/>
      <c r="G215" s="214"/>
      <c r="H215" s="97">
        <f t="shared" si="27"/>
        <v>0</v>
      </c>
      <c r="I215" s="215"/>
      <c r="J215" s="98">
        <f t="shared" si="28"/>
        <v>0</v>
      </c>
      <c r="K215" s="465">
        <f t="shared" si="29"/>
        <v>0</v>
      </c>
      <c r="L215" s="100">
        <f t="shared" si="29"/>
        <v>0</v>
      </c>
      <c r="M215" s="201"/>
      <c r="N215" s="101"/>
    </row>
    <row r="216" spans="1:27" ht="18.75" customHeight="1">
      <c r="A216" s="50"/>
      <c r="B216" s="462"/>
      <c r="C216" s="199"/>
      <c r="D216" s="471"/>
      <c r="E216" s="211"/>
      <c r="F216" s="200"/>
      <c r="G216" s="214"/>
      <c r="H216" s="97">
        <f t="shared" si="27"/>
        <v>0</v>
      </c>
      <c r="I216" s="215"/>
      <c r="J216" s="98">
        <f t="shared" si="28"/>
        <v>0</v>
      </c>
      <c r="K216" s="465">
        <f t="shared" si="29"/>
        <v>0</v>
      </c>
      <c r="L216" s="100">
        <f t="shared" si="29"/>
        <v>0</v>
      </c>
      <c r="M216" s="201"/>
      <c r="N216" s="101"/>
    </row>
    <row r="217" spans="1:27" ht="18.75" customHeight="1">
      <c r="A217" s="50"/>
      <c r="B217" s="462"/>
      <c r="C217" s="199"/>
      <c r="D217" s="471"/>
      <c r="E217" s="211"/>
      <c r="F217" s="200"/>
      <c r="G217" s="214"/>
      <c r="H217" s="97">
        <f t="shared" si="27"/>
        <v>0</v>
      </c>
      <c r="I217" s="215"/>
      <c r="J217" s="98">
        <f t="shared" si="28"/>
        <v>0</v>
      </c>
      <c r="K217" s="465">
        <f t="shared" si="29"/>
        <v>0</v>
      </c>
      <c r="L217" s="100">
        <f t="shared" si="29"/>
        <v>0</v>
      </c>
      <c r="M217" s="201"/>
      <c r="N217" s="101"/>
    </row>
    <row r="218" spans="1:27" s="49" customFormat="1" ht="18.75" customHeight="1">
      <c r="A218" s="50"/>
      <c r="B218" s="460"/>
      <c r="C218" s="466" t="s">
        <v>985</v>
      </c>
      <c r="D218" s="103" t="s">
        <v>986</v>
      </c>
      <c r="E218" s="95"/>
      <c r="F218" s="96"/>
      <c r="G218" s="97"/>
      <c r="H218" s="104">
        <f>SUMIFS(H207:H217,B207:B217,"設備")</f>
        <v>0</v>
      </c>
      <c r="I218" s="98"/>
      <c r="J218" s="105">
        <f>SUMIFS(J207:J217,B207:B217,"設備")</f>
        <v>0</v>
      </c>
      <c r="K218" s="465">
        <f t="shared" si="29"/>
        <v>0</v>
      </c>
      <c r="L218" s="107">
        <f>H218-J218</f>
        <v>0</v>
      </c>
      <c r="M218" s="189"/>
      <c r="O218" s="37"/>
      <c r="P218" s="37"/>
      <c r="Q218" s="37"/>
      <c r="R218" s="37"/>
      <c r="S218" s="37"/>
      <c r="T218" s="37"/>
      <c r="U218" s="37"/>
      <c r="V218" s="37"/>
      <c r="W218" s="37"/>
      <c r="X218" s="37"/>
      <c r="Y218" s="37"/>
      <c r="Z218" s="37"/>
      <c r="AA218" s="37"/>
    </row>
    <row r="219" spans="1:27" s="49" customFormat="1" ht="18.75" customHeight="1">
      <c r="A219" s="50"/>
      <c r="B219" s="460"/>
      <c r="C219" s="466" t="s">
        <v>987</v>
      </c>
      <c r="D219" s="103" t="s">
        <v>986</v>
      </c>
      <c r="E219" s="95"/>
      <c r="F219" s="96"/>
      <c r="G219" s="97"/>
      <c r="H219" s="104">
        <f>SUMIFS(H207:H217,B207:B217,"工事")</f>
        <v>0</v>
      </c>
      <c r="I219" s="98"/>
      <c r="J219" s="105">
        <f>SUMIFS(J207:J217,B207:B217,"工事")</f>
        <v>0</v>
      </c>
      <c r="K219" s="465">
        <f t="shared" si="29"/>
        <v>0</v>
      </c>
      <c r="L219" s="107">
        <f>H219-J219</f>
        <v>0</v>
      </c>
      <c r="M219" s="189"/>
      <c r="O219" s="37"/>
      <c r="P219" s="37"/>
      <c r="Q219" s="37"/>
      <c r="R219" s="37"/>
      <c r="S219" s="37"/>
      <c r="T219" s="37"/>
      <c r="U219" s="37"/>
      <c r="V219" s="37"/>
      <c r="W219" s="37"/>
      <c r="X219" s="37"/>
      <c r="Y219" s="37"/>
      <c r="Z219" s="37"/>
      <c r="AA219" s="37"/>
    </row>
    <row r="220" spans="1:27" s="49" customFormat="1" ht="18.75" customHeight="1" thickBot="1">
      <c r="A220" s="50"/>
      <c r="B220" s="472"/>
      <c r="C220" s="473" t="s">
        <v>980</v>
      </c>
      <c r="D220" s="474" t="s">
        <v>981</v>
      </c>
      <c r="E220" s="475"/>
      <c r="F220" s="476"/>
      <c r="G220" s="477"/>
      <c r="H220" s="478">
        <f>H218+H219</f>
        <v>0</v>
      </c>
      <c r="I220" s="479"/>
      <c r="J220" s="480">
        <f>J218+J219</f>
        <v>0</v>
      </c>
      <c r="K220" s="481">
        <f t="shared" si="29"/>
        <v>0</v>
      </c>
      <c r="L220" s="482">
        <f>H220-J220</f>
        <v>0</v>
      </c>
      <c r="M220" s="483"/>
      <c r="O220" s="37"/>
      <c r="P220" s="37"/>
      <c r="Q220" s="37"/>
      <c r="R220" s="37"/>
      <c r="S220" s="37"/>
      <c r="T220" s="37"/>
      <c r="U220" s="37"/>
      <c r="V220" s="37"/>
      <c r="W220" s="37"/>
      <c r="X220" s="37"/>
      <c r="Y220" s="37"/>
      <c r="Z220" s="37"/>
      <c r="AA220" s="37"/>
    </row>
    <row r="221" spans="1:27" ht="18.75" customHeight="1">
      <c r="A221" s="50"/>
      <c r="B221" s="462"/>
      <c r="C221" s="199" t="s">
        <v>991</v>
      </c>
      <c r="D221" s="468" t="s">
        <v>984</v>
      </c>
      <c r="E221" s="211"/>
      <c r="F221" s="200"/>
      <c r="G221" s="97"/>
      <c r="H221" s="97"/>
      <c r="I221" s="98"/>
      <c r="J221" s="98"/>
      <c r="K221" s="465"/>
      <c r="L221" s="100"/>
      <c r="M221" s="201"/>
      <c r="N221" s="101"/>
    </row>
    <row r="222" spans="1:27" ht="18.75" customHeight="1">
      <c r="A222" s="50"/>
      <c r="B222" s="462"/>
      <c r="C222" s="199"/>
      <c r="D222" s="471"/>
      <c r="E222" s="211"/>
      <c r="F222" s="200"/>
      <c r="G222" s="214"/>
      <c r="H222" s="97">
        <f t="shared" ref="H222:H231" si="30">F222*G222</f>
        <v>0</v>
      </c>
      <c r="I222" s="215"/>
      <c r="J222" s="98">
        <f t="shared" ref="J222:J231" si="31">F222*I222</f>
        <v>0</v>
      </c>
      <c r="K222" s="465">
        <f t="shared" ref="K222:L234" si="32">G222-I222</f>
        <v>0</v>
      </c>
      <c r="L222" s="100">
        <f t="shared" si="32"/>
        <v>0</v>
      </c>
      <c r="M222" s="201"/>
      <c r="N222" s="101"/>
    </row>
    <row r="223" spans="1:27" ht="18.75" customHeight="1">
      <c r="A223" s="50"/>
      <c r="B223" s="462"/>
      <c r="C223" s="199"/>
      <c r="D223" s="471"/>
      <c r="E223" s="211"/>
      <c r="F223" s="200"/>
      <c r="G223" s="214"/>
      <c r="H223" s="97">
        <f t="shared" si="30"/>
        <v>0</v>
      </c>
      <c r="I223" s="215"/>
      <c r="J223" s="98">
        <f t="shared" si="31"/>
        <v>0</v>
      </c>
      <c r="K223" s="465">
        <f t="shared" si="32"/>
        <v>0</v>
      </c>
      <c r="L223" s="100">
        <f t="shared" si="32"/>
        <v>0</v>
      </c>
      <c r="M223" s="201"/>
      <c r="N223" s="101"/>
    </row>
    <row r="224" spans="1:27" ht="18.75" customHeight="1">
      <c r="A224" s="50"/>
      <c r="B224" s="462"/>
      <c r="C224" s="199"/>
      <c r="D224" s="471"/>
      <c r="E224" s="211"/>
      <c r="F224" s="200"/>
      <c r="G224" s="214"/>
      <c r="H224" s="97">
        <f t="shared" si="30"/>
        <v>0</v>
      </c>
      <c r="I224" s="215"/>
      <c r="J224" s="98">
        <f t="shared" si="31"/>
        <v>0</v>
      </c>
      <c r="K224" s="465">
        <f t="shared" si="32"/>
        <v>0</v>
      </c>
      <c r="L224" s="100">
        <f t="shared" si="32"/>
        <v>0</v>
      </c>
      <c r="M224" s="201"/>
      <c r="N224" s="101"/>
    </row>
    <row r="225" spans="1:27" ht="18.75" customHeight="1">
      <c r="A225" s="50"/>
      <c r="B225" s="462"/>
      <c r="C225" s="199"/>
      <c r="D225" s="471"/>
      <c r="E225" s="211"/>
      <c r="F225" s="200"/>
      <c r="G225" s="214"/>
      <c r="H225" s="97">
        <f t="shared" si="30"/>
        <v>0</v>
      </c>
      <c r="I225" s="215"/>
      <c r="J225" s="98">
        <f t="shared" si="31"/>
        <v>0</v>
      </c>
      <c r="K225" s="465">
        <f>G225-I225</f>
        <v>0</v>
      </c>
      <c r="L225" s="100">
        <f t="shared" si="32"/>
        <v>0</v>
      </c>
      <c r="M225" s="201"/>
      <c r="N225" s="101"/>
    </row>
    <row r="226" spans="1:27" ht="18.75" customHeight="1">
      <c r="A226" s="50"/>
      <c r="B226" s="462"/>
      <c r="C226" s="199"/>
      <c r="D226" s="471"/>
      <c r="E226" s="211"/>
      <c r="F226" s="200"/>
      <c r="G226" s="214"/>
      <c r="H226" s="97">
        <f t="shared" si="30"/>
        <v>0</v>
      </c>
      <c r="I226" s="215"/>
      <c r="J226" s="98">
        <f t="shared" si="31"/>
        <v>0</v>
      </c>
      <c r="K226" s="465">
        <f t="shared" si="32"/>
        <v>0</v>
      </c>
      <c r="L226" s="100">
        <f t="shared" si="32"/>
        <v>0</v>
      </c>
      <c r="M226" s="201"/>
      <c r="N226" s="101"/>
    </row>
    <row r="227" spans="1:27" ht="18.75" customHeight="1">
      <c r="A227" s="50"/>
      <c r="B227" s="462"/>
      <c r="C227" s="199"/>
      <c r="D227" s="471"/>
      <c r="E227" s="211"/>
      <c r="F227" s="200"/>
      <c r="G227" s="214"/>
      <c r="H227" s="97">
        <f t="shared" si="30"/>
        <v>0</v>
      </c>
      <c r="I227" s="215"/>
      <c r="J227" s="98">
        <f t="shared" si="31"/>
        <v>0</v>
      </c>
      <c r="K227" s="465">
        <f t="shared" si="32"/>
        <v>0</v>
      </c>
      <c r="L227" s="100">
        <f t="shared" si="32"/>
        <v>0</v>
      </c>
      <c r="M227" s="201"/>
      <c r="N227" s="101"/>
    </row>
    <row r="228" spans="1:27" ht="18.75" customHeight="1">
      <c r="A228" s="50"/>
      <c r="B228" s="462"/>
      <c r="C228" s="199"/>
      <c r="D228" s="471"/>
      <c r="E228" s="211"/>
      <c r="F228" s="200"/>
      <c r="G228" s="214"/>
      <c r="H228" s="97">
        <f t="shared" si="30"/>
        <v>0</v>
      </c>
      <c r="I228" s="215"/>
      <c r="J228" s="98">
        <f t="shared" si="31"/>
        <v>0</v>
      </c>
      <c r="K228" s="465">
        <f t="shared" si="32"/>
        <v>0</v>
      </c>
      <c r="L228" s="100">
        <f t="shared" si="32"/>
        <v>0</v>
      </c>
      <c r="M228" s="201"/>
      <c r="N228" s="101"/>
    </row>
    <row r="229" spans="1:27" ht="18.75" customHeight="1">
      <c r="A229" s="50"/>
      <c r="B229" s="462"/>
      <c r="C229" s="199"/>
      <c r="D229" s="471"/>
      <c r="E229" s="211"/>
      <c r="F229" s="200"/>
      <c r="G229" s="214"/>
      <c r="H229" s="97">
        <f t="shared" si="30"/>
        <v>0</v>
      </c>
      <c r="I229" s="215"/>
      <c r="J229" s="98">
        <f t="shared" si="31"/>
        <v>0</v>
      </c>
      <c r="K229" s="465">
        <f t="shared" si="32"/>
        <v>0</v>
      </c>
      <c r="L229" s="100">
        <f t="shared" si="32"/>
        <v>0</v>
      </c>
      <c r="M229" s="201"/>
      <c r="N229" s="101"/>
    </row>
    <row r="230" spans="1:27" ht="18.75" customHeight="1">
      <c r="A230" s="50"/>
      <c r="B230" s="462"/>
      <c r="C230" s="199"/>
      <c r="D230" s="471"/>
      <c r="E230" s="211"/>
      <c r="F230" s="200"/>
      <c r="G230" s="214"/>
      <c r="H230" s="97">
        <f t="shared" si="30"/>
        <v>0</v>
      </c>
      <c r="I230" s="215"/>
      <c r="J230" s="98">
        <f t="shared" si="31"/>
        <v>0</v>
      </c>
      <c r="K230" s="465">
        <f t="shared" si="32"/>
        <v>0</v>
      </c>
      <c r="L230" s="100">
        <f t="shared" si="32"/>
        <v>0</v>
      </c>
      <c r="M230" s="201"/>
      <c r="N230" s="101"/>
    </row>
    <row r="231" spans="1:27" ht="18.75" customHeight="1">
      <c r="A231" s="50"/>
      <c r="B231" s="462"/>
      <c r="C231" s="199"/>
      <c r="D231" s="471"/>
      <c r="E231" s="211"/>
      <c r="F231" s="200"/>
      <c r="G231" s="214"/>
      <c r="H231" s="97">
        <f t="shared" si="30"/>
        <v>0</v>
      </c>
      <c r="I231" s="215"/>
      <c r="J231" s="98">
        <f t="shared" si="31"/>
        <v>0</v>
      </c>
      <c r="K231" s="465">
        <f t="shared" si="32"/>
        <v>0</v>
      </c>
      <c r="L231" s="100">
        <f t="shared" si="32"/>
        <v>0</v>
      </c>
      <c r="M231" s="201"/>
      <c r="N231" s="101"/>
    </row>
    <row r="232" spans="1:27" s="49" customFormat="1" ht="18.75" customHeight="1">
      <c r="A232" s="50"/>
      <c r="B232" s="460"/>
      <c r="C232" s="466" t="s">
        <v>985</v>
      </c>
      <c r="D232" s="103" t="s">
        <v>986</v>
      </c>
      <c r="E232" s="95"/>
      <c r="F232" s="96"/>
      <c r="G232" s="97"/>
      <c r="H232" s="104">
        <f>SUMIFS(H221:H231,B221:B231,"設備")</f>
        <v>0</v>
      </c>
      <c r="I232" s="98"/>
      <c r="J232" s="105">
        <f>SUMIFS(J221:J231,B221:B231,"設備")</f>
        <v>0</v>
      </c>
      <c r="K232" s="465">
        <f t="shared" si="32"/>
        <v>0</v>
      </c>
      <c r="L232" s="107">
        <f>H232-J232</f>
        <v>0</v>
      </c>
      <c r="M232" s="189"/>
      <c r="O232" s="37"/>
      <c r="P232" s="37"/>
      <c r="Q232" s="37"/>
      <c r="R232" s="37"/>
      <c r="S232" s="37"/>
      <c r="T232" s="37"/>
      <c r="U232" s="37"/>
      <c r="V232" s="37"/>
      <c r="W232" s="37"/>
      <c r="X232" s="37"/>
      <c r="Y232" s="37"/>
      <c r="Z232" s="37"/>
      <c r="AA232" s="37"/>
    </row>
    <row r="233" spans="1:27" s="49" customFormat="1" ht="18.75" customHeight="1">
      <c r="A233" s="50"/>
      <c r="B233" s="460"/>
      <c r="C233" s="466" t="s">
        <v>987</v>
      </c>
      <c r="D233" s="103" t="s">
        <v>986</v>
      </c>
      <c r="E233" s="95"/>
      <c r="F233" s="96"/>
      <c r="G233" s="97"/>
      <c r="H233" s="104">
        <f>SUMIFS(H221:H231,B221:B231,"工事")</f>
        <v>0</v>
      </c>
      <c r="I233" s="98"/>
      <c r="J233" s="105">
        <f>SUMIFS(J221:J231,B221:B231,"工事")</f>
        <v>0</v>
      </c>
      <c r="K233" s="465">
        <f t="shared" si="32"/>
        <v>0</v>
      </c>
      <c r="L233" s="107">
        <f>H233-J233</f>
        <v>0</v>
      </c>
      <c r="M233" s="189"/>
      <c r="O233" s="37"/>
      <c r="P233" s="37"/>
      <c r="Q233" s="37"/>
      <c r="R233" s="37"/>
      <c r="S233" s="37"/>
      <c r="T233" s="37"/>
      <c r="U233" s="37"/>
      <c r="V233" s="37"/>
      <c r="W233" s="37"/>
      <c r="X233" s="37"/>
      <c r="Y233" s="37"/>
      <c r="Z233" s="37"/>
      <c r="AA233" s="37"/>
    </row>
    <row r="234" spans="1:27" s="49" customFormat="1" ht="18.75" customHeight="1" thickBot="1">
      <c r="A234" s="50"/>
      <c r="B234" s="472"/>
      <c r="C234" s="473" t="s">
        <v>980</v>
      </c>
      <c r="D234" s="474" t="s">
        <v>981</v>
      </c>
      <c r="E234" s="475"/>
      <c r="F234" s="476"/>
      <c r="G234" s="477"/>
      <c r="H234" s="478">
        <f>H232+H233</f>
        <v>0</v>
      </c>
      <c r="I234" s="479"/>
      <c r="J234" s="480">
        <f>J232+J233</f>
        <v>0</v>
      </c>
      <c r="K234" s="481">
        <f t="shared" si="32"/>
        <v>0</v>
      </c>
      <c r="L234" s="482">
        <f>H234-J234</f>
        <v>0</v>
      </c>
      <c r="M234" s="483"/>
      <c r="O234" s="37"/>
      <c r="P234" s="37"/>
      <c r="Q234" s="37"/>
      <c r="R234" s="37"/>
      <c r="S234" s="37"/>
      <c r="T234" s="37"/>
      <c r="U234" s="37"/>
      <c r="V234" s="37"/>
      <c r="W234" s="37"/>
      <c r="X234" s="37"/>
      <c r="Y234" s="37"/>
      <c r="Z234" s="37"/>
      <c r="AA234" s="37"/>
    </row>
    <row r="235" spans="1:27" ht="18.75" customHeight="1">
      <c r="A235" s="50"/>
      <c r="B235" s="462"/>
      <c r="C235" s="199" t="s">
        <v>992</v>
      </c>
      <c r="D235" s="468" t="s">
        <v>984</v>
      </c>
      <c r="E235" s="211"/>
      <c r="F235" s="200"/>
      <c r="G235" s="97"/>
      <c r="H235" s="97"/>
      <c r="I235" s="98"/>
      <c r="J235" s="98"/>
      <c r="K235" s="465"/>
      <c r="L235" s="100"/>
      <c r="M235" s="201"/>
      <c r="N235" s="101"/>
    </row>
    <row r="236" spans="1:27" ht="18.75" customHeight="1">
      <c r="A236" s="50"/>
      <c r="B236" s="462"/>
      <c r="C236" s="199"/>
      <c r="D236" s="471"/>
      <c r="E236" s="211"/>
      <c r="F236" s="200"/>
      <c r="G236" s="214"/>
      <c r="H236" s="97">
        <f t="shared" ref="H236:H245" si="33">F236*G236</f>
        <v>0</v>
      </c>
      <c r="I236" s="215"/>
      <c r="J236" s="98">
        <f t="shared" ref="J236:J245" si="34">F236*I236</f>
        <v>0</v>
      </c>
      <c r="K236" s="465">
        <f t="shared" ref="K236:L248" si="35">G236-I236</f>
        <v>0</v>
      </c>
      <c r="L236" s="100">
        <f t="shared" si="35"/>
        <v>0</v>
      </c>
      <c r="M236" s="201"/>
      <c r="N236" s="101"/>
    </row>
    <row r="237" spans="1:27" ht="18.75" customHeight="1">
      <c r="A237" s="50"/>
      <c r="B237" s="462"/>
      <c r="C237" s="199"/>
      <c r="D237" s="471"/>
      <c r="E237" s="211"/>
      <c r="F237" s="200"/>
      <c r="G237" s="214"/>
      <c r="H237" s="97">
        <f t="shared" si="33"/>
        <v>0</v>
      </c>
      <c r="I237" s="215"/>
      <c r="J237" s="98">
        <f t="shared" si="34"/>
        <v>0</v>
      </c>
      <c r="K237" s="465">
        <f t="shared" si="35"/>
        <v>0</v>
      </c>
      <c r="L237" s="100">
        <f t="shared" si="35"/>
        <v>0</v>
      </c>
      <c r="M237" s="201"/>
      <c r="N237" s="101"/>
    </row>
    <row r="238" spans="1:27" ht="18.75" customHeight="1">
      <c r="A238" s="50"/>
      <c r="B238" s="462"/>
      <c r="C238" s="199"/>
      <c r="D238" s="471"/>
      <c r="E238" s="211"/>
      <c r="F238" s="200"/>
      <c r="G238" s="214"/>
      <c r="H238" s="97">
        <f t="shared" si="33"/>
        <v>0</v>
      </c>
      <c r="I238" s="215"/>
      <c r="J238" s="98">
        <f t="shared" si="34"/>
        <v>0</v>
      </c>
      <c r="K238" s="465">
        <f t="shared" si="35"/>
        <v>0</v>
      </c>
      <c r="L238" s="100">
        <f t="shared" si="35"/>
        <v>0</v>
      </c>
      <c r="M238" s="201"/>
      <c r="N238" s="101"/>
    </row>
    <row r="239" spans="1:27" ht="18.75" customHeight="1">
      <c r="A239" s="50"/>
      <c r="B239" s="462"/>
      <c r="C239" s="199"/>
      <c r="D239" s="471"/>
      <c r="E239" s="211"/>
      <c r="F239" s="200"/>
      <c r="G239" s="214"/>
      <c r="H239" s="97">
        <f t="shared" si="33"/>
        <v>0</v>
      </c>
      <c r="I239" s="215"/>
      <c r="J239" s="98">
        <f t="shared" si="34"/>
        <v>0</v>
      </c>
      <c r="K239" s="465">
        <f t="shared" si="35"/>
        <v>0</v>
      </c>
      <c r="L239" s="100">
        <f t="shared" si="35"/>
        <v>0</v>
      </c>
      <c r="M239" s="201"/>
      <c r="N239" s="101"/>
    </row>
    <row r="240" spans="1:27" ht="18.75" customHeight="1">
      <c r="A240" s="50"/>
      <c r="B240" s="462"/>
      <c r="C240" s="199"/>
      <c r="D240" s="471"/>
      <c r="E240" s="211"/>
      <c r="F240" s="200"/>
      <c r="G240" s="214"/>
      <c r="H240" s="97">
        <f t="shared" si="33"/>
        <v>0</v>
      </c>
      <c r="I240" s="215"/>
      <c r="J240" s="98">
        <f t="shared" si="34"/>
        <v>0</v>
      </c>
      <c r="K240" s="465">
        <f t="shared" si="35"/>
        <v>0</v>
      </c>
      <c r="L240" s="100">
        <f t="shared" si="35"/>
        <v>0</v>
      </c>
      <c r="M240" s="201"/>
      <c r="N240" s="101"/>
    </row>
    <row r="241" spans="1:27" ht="18.75" customHeight="1">
      <c r="A241" s="50"/>
      <c r="B241" s="462"/>
      <c r="C241" s="199"/>
      <c r="D241" s="471"/>
      <c r="E241" s="211"/>
      <c r="F241" s="200"/>
      <c r="G241" s="214"/>
      <c r="H241" s="97">
        <f t="shared" si="33"/>
        <v>0</v>
      </c>
      <c r="I241" s="215"/>
      <c r="J241" s="98">
        <f t="shared" si="34"/>
        <v>0</v>
      </c>
      <c r="K241" s="465">
        <f t="shared" si="35"/>
        <v>0</v>
      </c>
      <c r="L241" s="100">
        <f t="shared" si="35"/>
        <v>0</v>
      </c>
      <c r="M241" s="201"/>
      <c r="N241" s="101"/>
    </row>
    <row r="242" spans="1:27" ht="18.75" customHeight="1">
      <c r="A242" s="50"/>
      <c r="B242" s="462"/>
      <c r="C242" s="199"/>
      <c r="D242" s="471"/>
      <c r="E242" s="211"/>
      <c r="F242" s="200"/>
      <c r="G242" s="214"/>
      <c r="H242" s="97">
        <f t="shared" si="33"/>
        <v>0</v>
      </c>
      <c r="I242" s="215"/>
      <c r="J242" s="98">
        <f t="shared" si="34"/>
        <v>0</v>
      </c>
      <c r="K242" s="465">
        <f t="shared" si="35"/>
        <v>0</v>
      </c>
      <c r="L242" s="100">
        <f t="shared" si="35"/>
        <v>0</v>
      </c>
      <c r="M242" s="201"/>
      <c r="N242" s="101"/>
    </row>
    <row r="243" spans="1:27" ht="18.75" customHeight="1">
      <c r="A243" s="50"/>
      <c r="B243" s="462"/>
      <c r="C243" s="199"/>
      <c r="D243" s="471"/>
      <c r="E243" s="211"/>
      <c r="F243" s="200"/>
      <c r="G243" s="214"/>
      <c r="H243" s="97">
        <f t="shared" si="33"/>
        <v>0</v>
      </c>
      <c r="I243" s="215"/>
      <c r="J243" s="98">
        <f t="shared" si="34"/>
        <v>0</v>
      </c>
      <c r="K243" s="465">
        <f t="shared" si="35"/>
        <v>0</v>
      </c>
      <c r="L243" s="100">
        <f t="shared" si="35"/>
        <v>0</v>
      </c>
      <c r="M243" s="201"/>
      <c r="N243" s="101"/>
    </row>
    <row r="244" spans="1:27" ht="18.75" customHeight="1">
      <c r="A244" s="50"/>
      <c r="B244" s="462"/>
      <c r="C244" s="199"/>
      <c r="D244" s="471"/>
      <c r="E244" s="211"/>
      <c r="F244" s="200"/>
      <c r="G244" s="214"/>
      <c r="H244" s="97">
        <f t="shared" si="33"/>
        <v>0</v>
      </c>
      <c r="I244" s="215"/>
      <c r="J244" s="98">
        <f t="shared" si="34"/>
        <v>0</v>
      </c>
      <c r="K244" s="465">
        <f t="shared" si="35"/>
        <v>0</v>
      </c>
      <c r="L244" s="100">
        <f t="shared" si="35"/>
        <v>0</v>
      </c>
      <c r="M244" s="201"/>
      <c r="N244" s="101"/>
    </row>
    <row r="245" spans="1:27" ht="18.75" customHeight="1">
      <c r="A245" s="50"/>
      <c r="B245" s="462"/>
      <c r="C245" s="199"/>
      <c r="D245" s="471"/>
      <c r="E245" s="211"/>
      <c r="F245" s="200"/>
      <c r="G245" s="214"/>
      <c r="H245" s="97">
        <f t="shared" si="33"/>
        <v>0</v>
      </c>
      <c r="I245" s="215"/>
      <c r="J245" s="98">
        <f t="shared" si="34"/>
        <v>0</v>
      </c>
      <c r="K245" s="465">
        <f t="shared" si="35"/>
        <v>0</v>
      </c>
      <c r="L245" s="100">
        <f t="shared" si="35"/>
        <v>0</v>
      </c>
      <c r="M245" s="201"/>
      <c r="N245" s="101"/>
    </row>
    <row r="246" spans="1:27" s="49" customFormat="1" ht="18.75" customHeight="1">
      <c r="A246" s="50"/>
      <c r="B246" s="460"/>
      <c r="C246" s="466" t="s">
        <v>985</v>
      </c>
      <c r="D246" s="103" t="s">
        <v>986</v>
      </c>
      <c r="E246" s="95"/>
      <c r="F246" s="96"/>
      <c r="G246" s="97"/>
      <c r="H246" s="104">
        <f>SUMIFS(H235:H245,B235:B245,"設備")</f>
        <v>0</v>
      </c>
      <c r="I246" s="98"/>
      <c r="J246" s="105">
        <f>SUMIFS(J235:J245,B235:B245,"設備")</f>
        <v>0</v>
      </c>
      <c r="K246" s="465">
        <f t="shared" si="35"/>
        <v>0</v>
      </c>
      <c r="L246" s="107">
        <f>H246-J246</f>
        <v>0</v>
      </c>
      <c r="M246" s="189"/>
      <c r="O246" s="37"/>
      <c r="P246" s="37"/>
      <c r="Q246" s="37"/>
      <c r="R246" s="37"/>
      <c r="S246" s="37"/>
      <c r="T246" s="37"/>
      <c r="U246" s="37"/>
      <c r="V246" s="37"/>
      <c r="W246" s="37"/>
      <c r="X246" s="37"/>
      <c r="Y246" s="37"/>
      <c r="Z246" s="37"/>
      <c r="AA246" s="37"/>
    </row>
    <row r="247" spans="1:27" s="49" customFormat="1" ht="18.75" customHeight="1">
      <c r="A247" s="50"/>
      <c r="B247" s="460"/>
      <c r="C247" s="466" t="s">
        <v>987</v>
      </c>
      <c r="D247" s="103" t="s">
        <v>986</v>
      </c>
      <c r="E247" s="95"/>
      <c r="F247" s="96"/>
      <c r="G247" s="97"/>
      <c r="H247" s="104">
        <f>SUMIFS(H235:H245,B235:B245,"工事")</f>
        <v>0</v>
      </c>
      <c r="I247" s="98"/>
      <c r="J247" s="105">
        <f>SUMIFS(J235:J245,B235:B245,"工事")</f>
        <v>0</v>
      </c>
      <c r="K247" s="465">
        <f t="shared" si="35"/>
        <v>0</v>
      </c>
      <c r="L247" s="107">
        <f>H247-J247</f>
        <v>0</v>
      </c>
      <c r="M247" s="189"/>
      <c r="O247" s="37"/>
      <c r="P247" s="37"/>
      <c r="Q247" s="37"/>
      <c r="R247" s="37"/>
      <c r="S247" s="37"/>
      <c r="T247" s="37"/>
      <c r="U247" s="37"/>
      <c r="V247" s="37"/>
      <c r="W247" s="37"/>
      <c r="X247" s="37"/>
      <c r="Y247" s="37"/>
      <c r="Z247" s="37"/>
      <c r="AA247" s="37"/>
    </row>
    <row r="248" spans="1:27" s="49" customFormat="1" ht="18.75" customHeight="1" thickBot="1">
      <c r="A248" s="50"/>
      <c r="B248" s="472"/>
      <c r="C248" s="473" t="s">
        <v>980</v>
      </c>
      <c r="D248" s="474" t="s">
        <v>981</v>
      </c>
      <c r="E248" s="475"/>
      <c r="F248" s="476"/>
      <c r="G248" s="477"/>
      <c r="H248" s="478">
        <f>H246+H247</f>
        <v>0</v>
      </c>
      <c r="I248" s="479"/>
      <c r="J248" s="480">
        <f>J246+J247</f>
        <v>0</v>
      </c>
      <c r="K248" s="481">
        <f t="shared" si="35"/>
        <v>0</v>
      </c>
      <c r="L248" s="482">
        <f>H248-J248</f>
        <v>0</v>
      </c>
      <c r="M248" s="483"/>
      <c r="O248" s="37"/>
      <c r="P248" s="37"/>
      <c r="Q248" s="37"/>
      <c r="R248" s="37"/>
      <c r="S248" s="37"/>
      <c r="T248" s="37"/>
      <c r="U248" s="37"/>
      <c r="V248" s="37"/>
      <c r="W248" s="37"/>
      <c r="X248" s="37"/>
      <c r="Y248" s="37"/>
      <c r="Z248" s="37"/>
      <c r="AA248" s="37"/>
    </row>
    <row r="249" spans="1:27" ht="18.75" customHeight="1">
      <c r="A249" s="50"/>
      <c r="B249" s="462"/>
      <c r="C249" s="199" t="s">
        <v>993</v>
      </c>
      <c r="D249" s="468" t="s">
        <v>984</v>
      </c>
      <c r="E249" s="211"/>
      <c r="F249" s="200"/>
      <c r="G249" s="97"/>
      <c r="H249" s="97"/>
      <c r="I249" s="98"/>
      <c r="J249" s="98"/>
      <c r="K249" s="465"/>
      <c r="L249" s="100"/>
      <c r="M249" s="201"/>
      <c r="N249" s="101"/>
    </row>
    <row r="250" spans="1:27" ht="18.75" customHeight="1">
      <c r="A250" s="50"/>
      <c r="B250" s="462"/>
      <c r="C250" s="199"/>
      <c r="D250" s="471"/>
      <c r="E250" s="211"/>
      <c r="F250" s="200"/>
      <c r="G250" s="214"/>
      <c r="H250" s="97">
        <f t="shared" ref="H250:H259" si="36">F250*G250</f>
        <v>0</v>
      </c>
      <c r="I250" s="215"/>
      <c r="J250" s="98">
        <f t="shared" ref="J250:J259" si="37">F250*I250</f>
        <v>0</v>
      </c>
      <c r="K250" s="465">
        <f t="shared" ref="K250:L262" si="38">G250-I250</f>
        <v>0</v>
      </c>
      <c r="L250" s="100">
        <f t="shared" si="38"/>
        <v>0</v>
      </c>
      <c r="M250" s="201"/>
      <c r="N250" s="101"/>
    </row>
    <row r="251" spans="1:27" ht="18.75" customHeight="1">
      <c r="A251" s="50"/>
      <c r="B251" s="462"/>
      <c r="C251" s="199"/>
      <c r="D251" s="471"/>
      <c r="E251" s="211"/>
      <c r="F251" s="200"/>
      <c r="G251" s="214"/>
      <c r="H251" s="97">
        <f t="shared" si="36"/>
        <v>0</v>
      </c>
      <c r="I251" s="215"/>
      <c r="J251" s="98">
        <f t="shared" si="37"/>
        <v>0</v>
      </c>
      <c r="K251" s="465">
        <f t="shared" si="38"/>
        <v>0</v>
      </c>
      <c r="L251" s="100">
        <f t="shared" si="38"/>
        <v>0</v>
      </c>
      <c r="M251" s="201"/>
      <c r="N251" s="101"/>
    </row>
    <row r="252" spans="1:27" ht="18.75" customHeight="1">
      <c r="A252" s="50"/>
      <c r="B252" s="462"/>
      <c r="C252" s="199"/>
      <c r="D252" s="471"/>
      <c r="E252" s="211"/>
      <c r="F252" s="200"/>
      <c r="G252" s="214"/>
      <c r="H252" s="97">
        <f t="shared" si="36"/>
        <v>0</v>
      </c>
      <c r="I252" s="215"/>
      <c r="J252" s="98">
        <f t="shared" si="37"/>
        <v>0</v>
      </c>
      <c r="K252" s="465">
        <f t="shared" si="38"/>
        <v>0</v>
      </c>
      <c r="L252" s="100">
        <f t="shared" si="38"/>
        <v>0</v>
      </c>
      <c r="M252" s="201"/>
      <c r="N252" s="101"/>
    </row>
    <row r="253" spans="1:27" ht="18.75" customHeight="1">
      <c r="A253" s="50"/>
      <c r="B253" s="462"/>
      <c r="C253" s="199"/>
      <c r="D253" s="471"/>
      <c r="E253" s="211"/>
      <c r="F253" s="200"/>
      <c r="G253" s="214"/>
      <c r="H253" s="97">
        <f t="shared" si="36"/>
        <v>0</v>
      </c>
      <c r="I253" s="215"/>
      <c r="J253" s="98">
        <f t="shared" si="37"/>
        <v>0</v>
      </c>
      <c r="K253" s="465">
        <f t="shared" si="38"/>
        <v>0</v>
      </c>
      <c r="L253" s="100">
        <f t="shared" si="38"/>
        <v>0</v>
      </c>
      <c r="M253" s="201"/>
      <c r="N253" s="101"/>
    </row>
    <row r="254" spans="1:27" ht="18.75" customHeight="1">
      <c r="A254" s="50"/>
      <c r="B254" s="462"/>
      <c r="C254" s="199"/>
      <c r="D254" s="471"/>
      <c r="E254" s="211"/>
      <c r="F254" s="200"/>
      <c r="G254" s="214"/>
      <c r="H254" s="97">
        <f t="shared" si="36"/>
        <v>0</v>
      </c>
      <c r="I254" s="215"/>
      <c r="J254" s="98">
        <f t="shared" si="37"/>
        <v>0</v>
      </c>
      <c r="K254" s="465">
        <f t="shared" si="38"/>
        <v>0</v>
      </c>
      <c r="L254" s="100">
        <f t="shared" si="38"/>
        <v>0</v>
      </c>
      <c r="M254" s="201"/>
      <c r="N254" s="101"/>
    </row>
    <row r="255" spans="1:27" ht="18.75" customHeight="1">
      <c r="A255" s="50"/>
      <c r="B255" s="462"/>
      <c r="C255" s="199"/>
      <c r="D255" s="471"/>
      <c r="E255" s="211"/>
      <c r="F255" s="200"/>
      <c r="G255" s="214"/>
      <c r="H255" s="97">
        <f t="shared" si="36"/>
        <v>0</v>
      </c>
      <c r="I255" s="215"/>
      <c r="J255" s="98">
        <f t="shared" si="37"/>
        <v>0</v>
      </c>
      <c r="K255" s="465">
        <f t="shared" si="38"/>
        <v>0</v>
      </c>
      <c r="L255" s="100">
        <f t="shared" si="38"/>
        <v>0</v>
      </c>
      <c r="M255" s="201"/>
      <c r="N255" s="101"/>
    </row>
    <row r="256" spans="1:27" ht="18.75" customHeight="1">
      <c r="A256" s="50"/>
      <c r="B256" s="462"/>
      <c r="C256" s="199"/>
      <c r="D256" s="471"/>
      <c r="E256" s="211"/>
      <c r="F256" s="200"/>
      <c r="G256" s="214"/>
      <c r="H256" s="97">
        <f t="shared" si="36"/>
        <v>0</v>
      </c>
      <c r="I256" s="215"/>
      <c r="J256" s="98">
        <f t="shared" si="37"/>
        <v>0</v>
      </c>
      <c r="K256" s="465">
        <f t="shared" si="38"/>
        <v>0</v>
      </c>
      <c r="L256" s="100">
        <f t="shared" si="38"/>
        <v>0</v>
      </c>
      <c r="M256" s="201"/>
      <c r="N256" s="101"/>
    </row>
    <row r="257" spans="1:27" ht="18.75" customHeight="1">
      <c r="A257" s="50"/>
      <c r="B257" s="462"/>
      <c r="C257" s="199"/>
      <c r="D257" s="471"/>
      <c r="E257" s="211"/>
      <c r="F257" s="200"/>
      <c r="G257" s="214"/>
      <c r="H257" s="97">
        <f t="shared" si="36"/>
        <v>0</v>
      </c>
      <c r="I257" s="215"/>
      <c r="J257" s="98">
        <f t="shared" si="37"/>
        <v>0</v>
      </c>
      <c r="K257" s="465">
        <f t="shared" si="38"/>
        <v>0</v>
      </c>
      <c r="L257" s="100">
        <f t="shared" si="38"/>
        <v>0</v>
      </c>
      <c r="M257" s="201"/>
      <c r="N257" s="101"/>
    </row>
    <row r="258" spans="1:27" ht="18.75" customHeight="1">
      <c r="A258" s="50"/>
      <c r="B258" s="462"/>
      <c r="C258" s="199"/>
      <c r="D258" s="471"/>
      <c r="E258" s="211"/>
      <c r="F258" s="200"/>
      <c r="G258" s="214"/>
      <c r="H258" s="97">
        <f t="shared" si="36"/>
        <v>0</v>
      </c>
      <c r="I258" s="215"/>
      <c r="J258" s="98">
        <f t="shared" si="37"/>
        <v>0</v>
      </c>
      <c r="K258" s="465">
        <f t="shared" si="38"/>
        <v>0</v>
      </c>
      <c r="L258" s="100">
        <f t="shared" si="38"/>
        <v>0</v>
      </c>
      <c r="M258" s="201"/>
      <c r="N258" s="101"/>
    </row>
    <row r="259" spans="1:27" ht="18.75" customHeight="1">
      <c r="A259" s="50"/>
      <c r="B259" s="462"/>
      <c r="C259" s="199"/>
      <c r="D259" s="471"/>
      <c r="E259" s="211"/>
      <c r="F259" s="200"/>
      <c r="G259" s="214"/>
      <c r="H259" s="97">
        <f t="shared" si="36"/>
        <v>0</v>
      </c>
      <c r="I259" s="215"/>
      <c r="J259" s="98">
        <f t="shared" si="37"/>
        <v>0</v>
      </c>
      <c r="K259" s="465">
        <f t="shared" si="38"/>
        <v>0</v>
      </c>
      <c r="L259" s="100">
        <f t="shared" si="38"/>
        <v>0</v>
      </c>
      <c r="M259" s="201"/>
      <c r="N259" s="101"/>
    </row>
    <row r="260" spans="1:27" s="49" customFormat="1" ht="18.75" customHeight="1">
      <c r="A260" s="50"/>
      <c r="B260" s="460"/>
      <c r="C260" s="466" t="s">
        <v>985</v>
      </c>
      <c r="D260" s="103" t="s">
        <v>986</v>
      </c>
      <c r="E260" s="95"/>
      <c r="F260" s="96"/>
      <c r="G260" s="97"/>
      <c r="H260" s="104">
        <f>SUMIFS(H249:H259,B249:B259,"設備")</f>
        <v>0</v>
      </c>
      <c r="I260" s="98"/>
      <c r="J260" s="105">
        <f>SUMIFS(J249:J259,B249:B259,"設備")</f>
        <v>0</v>
      </c>
      <c r="K260" s="465">
        <f t="shared" si="38"/>
        <v>0</v>
      </c>
      <c r="L260" s="107">
        <f>H260-J260</f>
        <v>0</v>
      </c>
      <c r="M260" s="189"/>
      <c r="O260" s="37"/>
      <c r="P260" s="37"/>
      <c r="Q260" s="37"/>
      <c r="R260" s="37"/>
      <c r="S260" s="37"/>
      <c r="T260" s="37"/>
      <c r="U260" s="37"/>
      <c r="V260" s="37"/>
      <c r="W260" s="37"/>
      <c r="X260" s="37"/>
      <c r="Y260" s="37"/>
      <c r="Z260" s="37"/>
      <c r="AA260" s="37"/>
    </row>
    <row r="261" spans="1:27" s="49" customFormat="1" ht="18.75" customHeight="1">
      <c r="A261" s="50"/>
      <c r="B261" s="460"/>
      <c r="C261" s="466" t="s">
        <v>987</v>
      </c>
      <c r="D261" s="103" t="s">
        <v>986</v>
      </c>
      <c r="E261" s="95"/>
      <c r="F261" s="96"/>
      <c r="G261" s="97"/>
      <c r="H261" s="104">
        <f>SUMIFS(H249:H259,B249:B259,"工事")</f>
        <v>0</v>
      </c>
      <c r="I261" s="98"/>
      <c r="J261" s="105">
        <f>SUMIFS(J249:J259,B249:B259,"工事")</f>
        <v>0</v>
      </c>
      <c r="K261" s="465">
        <f>G261-I261</f>
        <v>0</v>
      </c>
      <c r="L261" s="107">
        <f>H261-J261</f>
        <v>0</v>
      </c>
      <c r="M261" s="189"/>
      <c r="O261" s="37"/>
      <c r="P261" s="37"/>
      <c r="Q261" s="37"/>
      <c r="R261" s="37"/>
      <c r="S261" s="37"/>
      <c r="T261" s="37"/>
      <c r="U261" s="37"/>
      <c r="V261" s="37"/>
      <c r="W261" s="37"/>
      <c r="X261" s="37"/>
      <c r="Y261" s="37"/>
      <c r="Z261" s="37"/>
      <c r="AA261" s="37"/>
    </row>
    <row r="262" spans="1:27" s="49" customFormat="1" ht="18.75" customHeight="1" thickBot="1">
      <c r="A262" s="50"/>
      <c r="B262" s="472"/>
      <c r="C262" s="473" t="s">
        <v>980</v>
      </c>
      <c r="D262" s="474" t="s">
        <v>981</v>
      </c>
      <c r="E262" s="475"/>
      <c r="F262" s="476"/>
      <c r="G262" s="477"/>
      <c r="H262" s="478">
        <f>H260+H261</f>
        <v>0</v>
      </c>
      <c r="I262" s="479"/>
      <c r="J262" s="480">
        <f>J260+J261</f>
        <v>0</v>
      </c>
      <c r="K262" s="481">
        <f t="shared" si="38"/>
        <v>0</v>
      </c>
      <c r="L262" s="482">
        <f>H262-J262</f>
        <v>0</v>
      </c>
      <c r="M262" s="483"/>
      <c r="O262" s="37"/>
      <c r="P262" s="37"/>
      <c r="Q262" s="37"/>
      <c r="R262" s="37"/>
      <c r="S262" s="37"/>
      <c r="T262" s="37"/>
      <c r="U262" s="37"/>
      <c r="V262" s="37"/>
      <c r="W262" s="37"/>
      <c r="X262" s="37"/>
      <c r="Y262" s="37"/>
      <c r="Z262" s="37"/>
      <c r="AA262" s="37"/>
    </row>
    <row r="263" spans="1:27" s="49" customFormat="1" ht="18.75" customHeight="1">
      <c r="A263" s="61"/>
      <c r="B263" s="172"/>
      <c r="C263" s="173"/>
      <c r="D263" s="174"/>
      <c r="E263" s="175"/>
      <c r="F263" s="135"/>
      <c r="G263" s="176"/>
      <c r="H263" s="177"/>
      <c r="I263" s="178"/>
      <c r="J263" s="179"/>
      <c r="K263" s="135"/>
      <c r="L263" s="180"/>
      <c r="M263" s="198"/>
      <c r="O263" s="37"/>
      <c r="P263" s="37"/>
      <c r="Q263" s="37"/>
      <c r="R263" s="37"/>
      <c r="S263" s="37"/>
      <c r="T263" s="37"/>
      <c r="U263" s="37"/>
      <c r="V263" s="37"/>
      <c r="W263" s="37"/>
      <c r="X263" s="37"/>
      <c r="Y263" s="37"/>
      <c r="Z263" s="37"/>
      <c r="AA263" s="37"/>
    </row>
  </sheetData>
  <mergeCells count="8">
    <mergeCell ref="B9:C9"/>
    <mergeCell ref="B10:B12"/>
    <mergeCell ref="E10:E12"/>
    <mergeCell ref="F10:L10"/>
    <mergeCell ref="F11:F12"/>
    <mergeCell ref="G11:H11"/>
    <mergeCell ref="I11:J11"/>
    <mergeCell ref="K11:L11"/>
  </mergeCells>
  <phoneticPr fontId="13"/>
  <dataValidations count="1">
    <dataValidation type="list" allowBlank="1" showInputMessage="1" showErrorMessage="1" sqref="B263 B14:B15">
      <formula1>$AA$9:$AA$11</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rowBreaks count="2" manualBreakCount="2">
    <brk id="61" min="1" max="12" man="1"/>
    <brk id="114" min="1" max="12"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date1!$G$2:$G$14</xm:f>
          </x14:formula1>
          <xm:sqref>B16:B61</xm:sqref>
        </x14:dataValidation>
        <x14:dataValidation type="list" allowBlank="1" showInputMessage="1" showErrorMessage="1">
          <x14:formula1>
            <xm:f>date1!$E$2:$E$3</xm:f>
          </x14:formula1>
          <xm:sqref>B63:B68</xm:sqref>
        </x14:dataValidation>
        <x14:dataValidation type="list" allowBlank="1" showInputMessage="1" showErrorMessage="1">
          <x14:formula1>
            <xm:f>date1!$F$2:$F$4</xm:f>
          </x14:formula1>
          <xm:sqref>B70:B262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63"/>
  <sheetViews>
    <sheetView showGridLines="0" view="pageBreakPreview" zoomScaleNormal="85" zoomScaleSheetLayoutView="100" workbookViewId="0">
      <pane ySplit="12" topLeftCell="A13" activePane="bottomLeft" state="frozen"/>
      <selection pane="bottomLeft" activeCell="B1" sqref="B1"/>
    </sheetView>
  </sheetViews>
  <sheetFormatPr defaultRowHeight="18.75" customHeight="1"/>
  <cols>
    <col min="1" max="1" width="4.625" style="37" customWidth="1"/>
    <col min="2" max="2" width="11.25" style="167" customWidth="1"/>
    <col min="3" max="3" width="37.5" style="37" customWidth="1"/>
    <col min="4" max="4" width="15" style="37" customWidth="1"/>
    <col min="5" max="5" width="4.375" style="49" customWidth="1"/>
    <col min="6" max="6" width="9.375" style="168" customWidth="1"/>
    <col min="7" max="7" width="5" style="168" customWidth="1"/>
    <col min="8" max="8" width="13" style="169" customWidth="1"/>
    <col min="9" max="9" width="5" style="168" customWidth="1"/>
    <col min="10" max="10" width="13" style="169" customWidth="1"/>
    <col min="11" max="11" width="5" style="170" customWidth="1"/>
    <col min="12" max="12" width="13" style="171" customWidth="1"/>
    <col min="13" max="13" width="15.625" style="181" customWidth="1"/>
    <col min="14" max="14" width="4.25" style="49" customWidth="1"/>
    <col min="15" max="25" width="9" style="37"/>
    <col min="26" max="27" width="9" style="37" customWidth="1"/>
    <col min="28" max="16384" width="9" style="37"/>
  </cols>
  <sheetData>
    <row r="1" spans="1:14" ht="22.5" customHeight="1">
      <c r="B1" s="925" t="s">
        <v>1882</v>
      </c>
    </row>
    <row r="2" spans="1:14" ht="15" customHeight="1">
      <c r="B2" s="925" t="s">
        <v>1787</v>
      </c>
    </row>
    <row r="3" spans="1:14" ht="15" customHeight="1">
      <c r="B3" s="925" t="s">
        <v>1788</v>
      </c>
    </row>
    <row r="4" spans="1:14" ht="15" customHeight="1">
      <c r="B4" s="925" t="s">
        <v>1789</v>
      </c>
    </row>
    <row r="5" spans="1:14" ht="7.5" customHeight="1">
      <c r="B5" s="925"/>
    </row>
    <row r="6" spans="1:14" ht="15" customHeight="1">
      <c r="B6" s="925" t="s">
        <v>1790</v>
      </c>
    </row>
    <row r="7" spans="1:14" ht="15" customHeight="1">
      <c r="B7" s="925" t="s">
        <v>1791</v>
      </c>
    </row>
    <row r="8" spans="1:14" ht="15" customHeight="1"/>
    <row r="9" spans="1:14" ht="22.5" customHeight="1" thickBot="1">
      <c r="B9" s="2507" t="s">
        <v>1112</v>
      </c>
      <c r="C9" s="2507"/>
      <c r="D9" s="43"/>
      <c r="E9" s="44"/>
      <c r="F9" s="45"/>
      <c r="G9" s="45"/>
      <c r="H9" s="46"/>
      <c r="I9" s="45"/>
      <c r="J9" s="46"/>
      <c r="K9" s="47"/>
      <c r="L9" s="48"/>
      <c r="M9" s="182"/>
    </row>
    <row r="10" spans="1:14" ht="18.75" customHeight="1">
      <c r="A10" s="50"/>
      <c r="B10" s="2508" t="s">
        <v>32</v>
      </c>
      <c r="C10" s="51" t="s">
        <v>60</v>
      </c>
      <c r="D10" s="52"/>
      <c r="E10" s="2511" t="s">
        <v>28</v>
      </c>
      <c r="F10" s="2514" t="s">
        <v>25</v>
      </c>
      <c r="G10" s="2515"/>
      <c r="H10" s="2515"/>
      <c r="I10" s="2515"/>
      <c r="J10" s="2515"/>
      <c r="K10" s="2515"/>
      <c r="L10" s="2516"/>
      <c r="M10" s="183" t="s">
        <v>0</v>
      </c>
      <c r="N10" s="53"/>
    </row>
    <row r="11" spans="1:14" ht="18.75" customHeight="1">
      <c r="A11" s="50"/>
      <c r="B11" s="2509"/>
      <c r="C11" s="42" t="s">
        <v>24</v>
      </c>
      <c r="D11" s="54" t="s">
        <v>34</v>
      </c>
      <c r="E11" s="2512"/>
      <c r="F11" s="2517" t="s">
        <v>26</v>
      </c>
      <c r="G11" s="2519" t="s">
        <v>35</v>
      </c>
      <c r="H11" s="2519"/>
      <c r="I11" s="2520" t="s">
        <v>36</v>
      </c>
      <c r="J11" s="2520"/>
      <c r="K11" s="2521" t="s">
        <v>37</v>
      </c>
      <c r="L11" s="2522"/>
      <c r="M11" s="184"/>
      <c r="N11" s="53"/>
    </row>
    <row r="12" spans="1:14" ht="18.75" customHeight="1" thickBot="1">
      <c r="A12" s="50"/>
      <c r="B12" s="2510"/>
      <c r="C12" s="55"/>
      <c r="D12" s="56"/>
      <c r="E12" s="2513"/>
      <c r="F12" s="2518"/>
      <c r="G12" s="57" t="s">
        <v>27</v>
      </c>
      <c r="H12" s="57" t="s">
        <v>21</v>
      </c>
      <c r="I12" s="58" t="s">
        <v>27</v>
      </c>
      <c r="J12" s="58" t="s">
        <v>21</v>
      </c>
      <c r="K12" s="59" t="s">
        <v>27</v>
      </c>
      <c r="L12" s="60" t="s">
        <v>21</v>
      </c>
      <c r="M12" s="185"/>
      <c r="N12" s="61"/>
    </row>
    <row r="13" spans="1:14" ht="18.75" customHeight="1" thickBot="1">
      <c r="A13" s="50"/>
      <c r="B13" s="62" t="s">
        <v>39</v>
      </c>
      <c r="C13" s="63"/>
      <c r="D13" s="64"/>
      <c r="E13" s="65"/>
      <c r="F13" s="66"/>
      <c r="G13" s="67"/>
      <c r="H13" s="67"/>
      <c r="I13" s="68"/>
      <c r="J13" s="68"/>
      <c r="K13" s="69"/>
      <c r="L13" s="70"/>
      <c r="M13" s="186"/>
      <c r="N13" s="61"/>
    </row>
    <row r="14" spans="1:14" ht="30" customHeight="1" thickTop="1">
      <c r="A14" s="50"/>
      <c r="B14" s="71"/>
      <c r="C14" s="72" t="s">
        <v>114</v>
      </c>
      <c r="D14" s="73" t="s">
        <v>20</v>
      </c>
      <c r="E14" s="219" t="s">
        <v>29</v>
      </c>
      <c r="F14" s="213"/>
      <c r="G14" s="76"/>
      <c r="H14" s="76">
        <f>H68</f>
        <v>0</v>
      </c>
      <c r="I14" s="77"/>
      <c r="J14" s="77">
        <f>J68</f>
        <v>0</v>
      </c>
      <c r="K14" s="93"/>
      <c r="L14" s="79">
        <f>L68</f>
        <v>0</v>
      </c>
      <c r="M14" s="210"/>
      <c r="N14" s="61"/>
    </row>
    <row r="15" spans="1:14" ht="18.75" customHeight="1" thickBot="1">
      <c r="A15" s="50"/>
      <c r="B15" s="80"/>
      <c r="C15" s="81"/>
      <c r="D15" s="82"/>
      <c r="E15" s="83"/>
      <c r="F15" s="84"/>
      <c r="G15" s="85"/>
      <c r="H15" s="86"/>
      <c r="I15" s="87"/>
      <c r="J15" s="88"/>
      <c r="L15" s="90"/>
      <c r="M15" s="188"/>
      <c r="N15" s="61"/>
    </row>
    <row r="16" spans="1:14" ht="18.75" customHeight="1" thickTop="1">
      <c r="A16" s="50"/>
      <c r="B16" s="71" t="s">
        <v>1052</v>
      </c>
      <c r="C16" s="72" t="s">
        <v>40</v>
      </c>
      <c r="D16" s="73"/>
      <c r="E16" s="74"/>
      <c r="F16" s="75"/>
      <c r="G16" s="91"/>
      <c r="H16" s="91"/>
      <c r="I16" s="92"/>
      <c r="J16" s="92"/>
      <c r="K16" s="93"/>
      <c r="L16" s="94"/>
      <c r="M16" s="187"/>
      <c r="N16" s="61"/>
    </row>
    <row r="17" spans="1:28" ht="18.75" customHeight="1">
      <c r="A17" s="50"/>
      <c r="B17" s="203" t="s">
        <v>1052</v>
      </c>
      <c r="C17" s="199" t="s">
        <v>51</v>
      </c>
      <c r="D17" s="209"/>
      <c r="E17" s="211" t="s">
        <v>29</v>
      </c>
      <c r="F17" s="200"/>
      <c r="G17" s="214"/>
      <c r="H17" s="97">
        <f>H112</f>
        <v>0</v>
      </c>
      <c r="I17" s="215"/>
      <c r="J17" s="98">
        <f>J112</f>
        <v>0</v>
      </c>
      <c r="K17" s="216"/>
      <c r="L17" s="100">
        <f>L112</f>
        <v>0</v>
      </c>
      <c r="M17" s="201"/>
      <c r="N17" s="101"/>
    </row>
    <row r="18" spans="1:28" ht="18.75" customHeight="1">
      <c r="A18" s="50"/>
      <c r="B18" s="203" t="s">
        <v>1052</v>
      </c>
      <c r="C18" s="199" t="s">
        <v>59</v>
      </c>
      <c r="D18" s="209"/>
      <c r="E18" s="211" t="s">
        <v>29</v>
      </c>
      <c r="F18" s="200"/>
      <c r="G18" s="214"/>
      <c r="H18" s="97">
        <f>H156</f>
        <v>0</v>
      </c>
      <c r="I18" s="215"/>
      <c r="J18" s="98">
        <f>J156</f>
        <v>0</v>
      </c>
      <c r="K18" s="216"/>
      <c r="L18" s="100">
        <f>L156</f>
        <v>0</v>
      </c>
      <c r="M18" s="243"/>
      <c r="N18" s="244"/>
      <c r="O18" s="245"/>
      <c r="P18" s="245"/>
      <c r="Q18" s="245"/>
      <c r="R18" s="245"/>
      <c r="S18" s="245"/>
      <c r="T18" s="245"/>
      <c r="U18" s="245"/>
      <c r="V18" s="245"/>
      <c r="W18" s="245"/>
      <c r="X18" s="245"/>
      <c r="Y18" s="245"/>
      <c r="Z18" s="245"/>
      <c r="AA18" s="245"/>
      <c r="AB18" s="245"/>
    </row>
    <row r="19" spans="1:28" ht="18.75" customHeight="1">
      <c r="A19" s="50"/>
      <c r="B19" s="203" t="s">
        <v>1052</v>
      </c>
      <c r="C19" s="199" t="s">
        <v>53</v>
      </c>
      <c r="D19" s="209"/>
      <c r="E19" s="211" t="s">
        <v>29</v>
      </c>
      <c r="F19" s="200"/>
      <c r="G19" s="214"/>
      <c r="H19" s="97">
        <f>H190</f>
        <v>0</v>
      </c>
      <c r="I19" s="215"/>
      <c r="J19" s="98">
        <f>J190</f>
        <v>0</v>
      </c>
      <c r="K19" s="216"/>
      <c r="L19" s="100">
        <f>L190</f>
        <v>0</v>
      </c>
      <c r="M19" s="243"/>
      <c r="N19" s="244"/>
      <c r="O19" s="245"/>
      <c r="P19" s="245"/>
      <c r="Q19" s="245"/>
      <c r="R19" s="245"/>
      <c r="S19" s="245"/>
      <c r="T19" s="245"/>
      <c r="U19" s="245"/>
      <c r="V19" s="245"/>
      <c r="W19" s="245"/>
      <c r="X19" s="245"/>
      <c r="Y19" s="245"/>
      <c r="Z19" s="245"/>
      <c r="AA19" s="245"/>
      <c r="AB19" s="245"/>
    </row>
    <row r="20" spans="1:28" ht="18.75" customHeight="1">
      <c r="A20" s="50"/>
      <c r="B20" s="203" t="s">
        <v>1052</v>
      </c>
      <c r="C20" s="199" t="s">
        <v>54</v>
      </c>
      <c r="D20" s="209"/>
      <c r="E20" s="211" t="s">
        <v>29</v>
      </c>
      <c r="F20" s="200"/>
      <c r="G20" s="214"/>
      <c r="H20" s="97">
        <f>H204</f>
        <v>0</v>
      </c>
      <c r="I20" s="215"/>
      <c r="J20" s="98">
        <f>J204</f>
        <v>0</v>
      </c>
      <c r="K20" s="216"/>
      <c r="L20" s="100">
        <f>L204</f>
        <v>0</v>
      </c>
      <c r="M20" s="201"/>
      <c r="N20" s="101"/>
    </row>
    <row r="21" spans="1:28" ht="18.75" customHeight="1">
      <c r="A21" s="50"/>
      <c r="B21" s="203" t="s">
        <v>1052</v>
      </c>
      <c r="C21" s="199" t="s">
        <v>55</v>
      </c>
      <c r="D21" s="209"/>
      <c r="E21" s="211" t="s">
        <v>29</v>
      </c>
      <c r="F21" s="200"/>
      <c r="G21" s="214"/>
      <c r="H21" s="97">
        <f>H218</f>
        <v>0</v>
      </c>
      <c r="I21" s="215"/>
      <c r="J21" s="98">
        <f>J218</f>
        <v>0</v>
      </c>
      <c r="K21" s="216"/>
      <c r="L21" s="100">
        <f>L218</f>
        <v>0</v>
      </c>
      <c r="M21" s="201"/>
      <c r="N21" s="101"/>
    </row>
    <row r="22" spans="1:28" ht="18.75" customHeight="1">
      <c r="A22" s="50"/>
      <c r="B22" s="203" t="s">
        <v>1052</v>
      </c>
      <c r="C22" s="199" t="s">
        <v>56</v>
      </c>
      <c r="D22" s="209"/>
      <c r="E22" s="211" t="s">
        <v>29</v>
      </c>
      <c r="F22" s="200"/>
      <c r="G22" s="214"/>
      <c r="H22" s="97">
        <f>H232</f>
        <v>0</v>
      </c>
      <c r="I22" s="215"/>
      <c r="J22" s="98">
        <f>J232</f>
        <v>0</v>
      </c>
      <c r="K22" s="216"/>
      <c r="L22" s="100">
        <f>L232</f>
        <v>0</v>
      </c>
      <c r="M22" s="201"/>
      <c r="N22" s="101"/>
    </row>
    <row r="23" spans="1:28" ht="18.75" customHeight="1">
      <c r="A23" s="50"/>
      <c r="B23" s="203" t="s">
        <v>1052</v>
      </c>
      <c r="C23" s="199" t="s">
        <v>57</v>
      </c>
      <c r="D23" s="209"/>
      <c r="E23" s="211" t="s">
        <v>29</v>
      </c>
      <c r="F23" s="200"/>
      <c r="G23" s="214"/>
      <c r="H23" s="97">
        <f>H246</f>
        <v>0</v>
      </c>
      <c r="I23" s="215"/>
      <c r="J23" s="98">
        <f>J246</f>
        <v>0</v>
      </c>
      <c r="K23" s="216"/>
      <c r="L23" s="100">
        <f>L246</f>
        <v>0</v>
      </c>
      <c r="M23" s="201"/>
      <c r="N23" s="101"/>
    </row>
    <row r="24" spans="1:28" ht="18.75" customHeight="1">
      <c r="A24" s="50"/>
      <c r="B24" s="203" t="s">
        <v>1052</v>
      </c>
      <c r="C24" s="199" t="s">
        <v>58</v>
      </c>
      <c r="D24" s="209"/>
      <c r="E24" s="211" t="s">
        <v>29</v>
      </c>
      <c r="F24" s="200"/>
      <c r="G24" s="214"/>
      <c r="H24" s="97">
        <f>H260</f>
        <v>0</v>
      </c>
      <c r="I24" s="215"/>
      <c r="J24" s="98">
        <f>J260</f>
        <v>0</v>
      </c>
      <c r="K24" s="216"/>
      <c r="L24" s="100">
        <f>L260</f>
        <v>0</v>
      </c>
      <c r="M24" s="201"/>
      <c r="N24" s="101"/>
    </row>
    <row r="25" spans="1:28" ht="18.75" customHeight="1">
      <c r="A25" s="50"/>
      <c r="B25" s="203" t="s">
        <v>1052</v>
      </c>
      <c r="C25" s="199"/>
      <c r="D25" s="209"/>
      <c r="E25" s="211"/>
      <c r="F25" s="200"/>
      <c r="G25" s="214"/>
      <c r="H25" s="97" t="s">
        <v>119</v>
      </c>
      <c r="I25" s="215"/>
      <c r="J25" s="98" t="s">
        <v>119</v>
      </c>
      <c r="K25" s="216"/>
      <c r="L25" s="100" t="s">
        <v>128</v>
      </c>
      <c r="M25" s="201"/>
      <c r="N25" s="101"/>
    </row>
    <row r="26" spans="1:28" ht="18.75" customHeight="1">
      <c r="A26" s="50"/>
      <c r="B26" s="203" t="s">
        <v>1052</v>
      </c>
      <c r="C26" s="199"/>
      <c r="D26" s="209"/>
      <c r="E26" s="211"/>
      <c r="F26" s="200"/>
      <c r="G26" s="214"/>
      <c r="H26" s="97" t="s">
        <v>119</v>
      </c>
      <c r="I26" s="215"/>
      <c r="J26" s="98" t="s">
        <v>119</v>
      </c>
      <c r="K26" s="216"/>
      <c r="L26" s="100" t="s">
        <v>128</v>
      </c>
      <c r="M26" s="201"/>
      <c r="N26" s="101"/>
    </row>
    <row r="27" spans="1:28" ht="18.75" customHeight="1">
      <c r="A27" s="50"/>
      <c r="B27" s="506" t="s">
        <v>1052</v>
      </c>
      <c r="C27" s="102" t="s">
        <v>41</v>
      </c>
      <c r="D27" s="103" t="s">
        <v>42</v>
      </c>
      <c r="E27" s="95"/>
      <c r="F27" s="96"/>
      <c r="G27" s="104"/>
      <c r="H27" s="104">
        <f>SUM(H17:H26)</f>
        <v>0</v>
      </c>
      <c r="I27" s="105"/>
      <c r="J27" s="105">
        <f>SUM(J17:J26)</f>
        <v>0</v>
      </c>
      <c r="K27" s="106"/>
      <c r="L27" s="107">
        <f>SUM(L17:L26)</f>
        <v>0</v>
      </c>
      <c r="M27" s="189"/>
      <c r="N27" s="108"/>
    </row>
    <row r="28" spans="1:28" ht="18.75" customHeight="1" thickBot="1">
      <c r="A28" s="50"/>
      <c r="B28" s="80" t="s">
        <v>1052</v>
      </c>
      <c r="C28" s="109"/>
      <c r="D28" s="110"/>
      <c r="E28" s="83"/>
      <c r="F28" s="84"/>
      <c r="G28" s="85"/>
      <c r="H28" s="85"/>
      <c r="I28" s="87"/>
      <c r="J28" s="87"/>
      <c r="K28" s="89"/>
      <c r="L28" s="111"/>
      <c r="M28" s="188"/>
      <c r="N28" s="108"/>
    </row>
    <row r="29" spans="1:28" ht="30" customHeight="1" thickTop="1">
      <c r="A29" s="50"/>
      <c r="B29" s="71" t="s">
        <v>1052</v>
      </c>
      <c r="C29" s="112" t="s">
        <v>41</v>
      </c>
      <c r="D29" s="73" t="s">
        <v>20</v>
      </c>
      <c r="E29" s="113"/>
      <c r="F29" s="114"/>
      <c r="G29" s="76"/>
      <c r="H29" s="76">
        <f>SUM(H27:H28)</f>
        <v>0</v>
      </c>
      <c r="I29" s="77"/>
      <c r="J29" s="77">
        <f>SUM(J27:J28)</f>
        <v>0</v>
      </c>
      <c r="K29" s="78"/>
      <c r="L29" s="79">
        <f>SUM(L27:L28)</f>
        <v>0</v>
      </c>
      <c r="M29" s="187"/>
      <c r="N29" s="108"/>
    </row>
    <row r="30" spans="1:28" ht="18.75" customHeight="1" thickBot="1">
      <c r="A30" s="50"/>
      <c r="B30" s="80" t="s">
        <v>1052</v>
      </c>
      <c r="C30" s="81"/>
      <c r="D30" s="82"/>
      <c r="E30" s="115"/>
      <c r="F30" s="116"/>
      <c r="G30" s="86"/>
      <c r="H30" s="86"/>
      <c r="I30" s="88"/>
      <c r="J30" s="88"/>
      <c r="K30" s="117"/>
      <c r="L30" s="90"/>
      <c r="M30" s="188"/>
      <c r="N30" s="108"/>
      <c r="S30" s="217"/>
    </row>
    <row r="31" spans="1:28" ht="18.75" customHeight="1" thickTop="1">
      <c r="A31" s="50"/>
      <c r="B31" s="71" t="s">
        <v>1052</v>
      </c>
      <c r="C31" s="72" t="s">
        <v>43</v>
      </c>
      <c r="D31" s="73"/>
      <c r="E31" s="74"/>
      <c r="F31" s="114"/>
      <c r="G31" s="76"/>
      <c r="H31" s="76"/>
      <c r="I31" s="77"/>
      <c r="J31" s="77"/>
      <c r="K31" s="78"/>
      <c r="L31" s="79"/>
      <c r="M31" s="187"/>
      <c r="N31" s="108"/>
    </row>
    <row r="32" spans="1:28" ht="18.75" customHeight="1">
      <c r="A32" s="50"/>
      <c r="B32" s="203" t="s">
        <v>1052</v>
      </c>
      <c r="C32" s="199" t="s">
        <v>51</v>
      </c>
      <c r="D32" s="209"/>
      <c r="E32" s="211" t="s">
        <v>29</v>
      </c>
      <c r="F32" s="202"/>
      <c r="G32" s="214"/>
      <c r="H32" s="97">
        <f>H113</f>
        <v>0</v>
      </c>
      <c r="I32" s="215"/>
      <c r="J32" s="98">
        <f>J113</f>
        <v>0</v>
      </c>
      <c r="K32" s="216"/>
      <c r="L32" s="100">
        <f>L113</f>
        <v>0</v>
      </c>
      <c r="M32" s="201"/>
      <c r="N32" s="108"/>
    </row>
    <row r="33" spans="1:18" ht="18.75" customHeight="1">
      <c r="A33" s="50"/>
      <c r="B33" s="203" t="s">
        <v>1052</v>
      </c>
      <c r="C33" s="199" t="s">
        <v>59</v>
      </c>
      <c r="D33" s="209"/>
      <c r="E33" s="211" t="s">
        <v>29</v>
      </c>
      <c r="F33" s="202"/>
      <c r="G33" s="214"/>
      <c r="H33" s="97">
        <f>H157</f>
        <v>0</v>
      </c>
      <c r="I33" s="215"/>
      <c r="J33" s="98">
        <f>J157</f>
        <v>0</v>
      </c>
      <c r="K33" s="216"/>
      <c r="L33" s="100">
        <f>L157</f>
        <v>0</v>
      </c>
      <c r="M33" s="201"/>
      <c r="N33" s="108"/>
    </row>
    <row r="34" spans="1:18" ht="18.75" customHeight="1">
      <c r="A34" s="50"/>
      <c r="B34" s="203" t="s">
        <v>1052</v>
      </c>
      <c r="C34" s="199" t="s">
        <v>53</v>
      </c>
      <c r="D34" s="209"/>
      <c r="E34" s="211" t="s">
        <v>29</v>
      </c>
      <c r="F34" s="202"/>
      <c r="G34" s="214"/>
      <c r="H34" s="97">
        <f>H191</f>
        <v>0</v>
      </c>
      <c r="I34" s="215"/>
      <c r="J34" s="98">
        <f>J191</f>
        <v>0</v>
      </c>
      <c r="K34" s="216"/>
      <c r="L34" s="100">
        <f>L191</f>
        <v>0</v>
      </c>
      <c r="M34" s="201"/>
      <c r="N34" s="108"/>
    </row>
    <row r="35" spans="1:18" ht="18.75" customHeight="1">
      <c r="A35" s="50"/>
      <c r="B35" s="203" t="s">
        <v>1052</v>
      </c>
      <c r="C35" s="199" t="s">
        <v>54</v>
      </c>
      <c r="D35" s="209"/>
      <c r="E35" s="211" t="s">
        <v>29</v>
      </c>
      <c r="F35" s="202"/>
      <c r="G35" s="214"/>
      <c r="H35" s="97">
        <f>H205</f>
        <v>0</v>
      </c>
      <c r="I35" s="215"/>
      <c r="J35" s="98">
        <f>J205</f>
        <v>0</v>
      </c>
      <c r="K35" s="216"/>
      <c r="L35" s="100">
        <f>L205</f>
        <v>0</v>
      </c>
      <c r="M35" s="201"/>
      <c r="N35" s="108"/>
    </row>
    <row r="36" spans="1:18" ht="18.75" customHeight="1">
      <c r="A36" s="50"/>
      <c r="B36" s="203" t="s">
        <v>1052</v>
      </c>
      <c r="C36" s="199" t="s">
        <v>55</v>
      </c>
      <c r="D36" s="209"/>
      <c r="E36" s="211" t="s">
        <v>29</v>
      </c>
      <c r="F36" s="202"/>
      <c r="G36" s="214"/>
      <c r="H36" s="97">
        <f>H219</f>
        <v>0</v>
      </c>
      <c r="I36" s="215"/>
      <c r="J36" s="98">
        <f>J219</f>
        <v>0</v>
      </c>
      <c r="K36" s="216"/>
      <c r="L36" s="100">
        <f>L219</f>
        <v>0</v>
      </c>
      <c r="M36" s="201"/>
      <c r="N36" s="108"/>
    </row>
    <row r="37" spans="1:18" ht="18.75" customHeight="1">
      <c r="A37" s="50"/>
      <c r="B37" s="203" t="s">
        <v>1052</v>
      </c>
      <c r="C37" s="199" t="s">
        <v>56</v>
      </c>
      <c r="D37" s="209"/>
      <c r="E37" s="211" t="s">
        <v>29</v>
      </c>
      <c r="F37" s="202"/>
      <c r="G37" s="214"/>
      <c r="H37" s="97">
        <f>H233</f>
        <v>0</v>
      </c>
      <c r="I37" s="215"/>
      <c r="J37" s="98">
        <f>J233</f>
        <v>0</v>
      </c>
      <c r="K37" s="216"/>
      <c r="L37" s="100">
        <f>L233</f>
        <v>0</v>
      </c>
      <c r="M37" s="201"/>
      <c r="N37" s="108"/>
    </row>
    <row r="38" spans="1:18" ht="18.75" customHeight="1">
      <c r="A38" s="50"/>
      <c r="B38" s="203" t="s">
        <v>1052</v>
      </c>
      <c r="C38" s="199" t="s">
        <v>57</v>
      </c>
      <c r="D38" s="209"/>
      <c r="E38" s="211" t="s">
        <v>29</v>
      </c>
      <c r="F38" s="202"/>
      <c r="G38" s="214"/>
      <c r="H38" s="97">
        <f>H247</f>
        <v>0</v>
      </c>
      <c r="I38" s="215"/>
      <c r="J38" s="98">
        <f>J247</f>
        <v>0</v>
      </c>
      <c r="K38" s="216"/>
      <c r="L38" s="100">
        <f>L247</f>
        <v>0</v>
      </c>
      <c r="M38" s="201"/>
      <c r="N38" s="108"/>
      <c r="R38" s="242"/>
    </row>
    <row r="39" spans="1:18" ht="18.75" customHeight="1">
      <c r="A39" s="50"/>
      <c r="B39" s="203" t="s">
        <v>1052</v>
      </c>
      <c r="C39" s="199" t="s">
        <v>58</v>
      </c>
      <c r="D39" s="209"/>
      <c r="E39" s="211" t="s">
        <v>29</v>
      </c>
      <c r="F39" s="202"/>
      <c r="G39" s="214"/>
      <c r="H39" s="97">
        <f>H261</f>
        <v>0</v>
      </c>
      <c r="I39" s="215"/>
      <c r="J39" s="98">
        <f>J261</f>
        <v>0</v>
      </c>
      <c r="K39" s="216"/>
      <c r="L39" s="100">
        <f>L261</f>
        <v>0</v>
      </c>
      <c r="M39" s="201"/>
      <c r="N39" s="108"/>
      <c r="R39" s="242"/>
    </row>
    <row r="40" spans="1:18" ht="18.75" customHeight="1">
      <c r="A40" s="50"/>
      <c r="B40" s="203" t="s">
        <v>1052</v>
      </c>
      <c r="C40" s="199"/>
      <c r="D40" s="209"/>
      <c r="E40" s="211"/>
      <c r="F40" s="202"/>
      <c r="G40" s="214"/>
      <c r="H40" s="97" t="s">
        <v>119</v>
      </c>
      <c r="I40" s="215"/>
      <c r="J40" s="98" t="s">
        <v>119</v>
      </c>
      <c r="K40" s="216"/>
      <c r="L40" s="100" t="s">
        <v>119</v>
      </c>
      <c r="M40" s="201"/>
      <c r="N40" s="108"/>
      <c r="R40" s="242"/>
    </row>
    <row r="41" spans="1:18" ht="18.75" customHeight="1">
      <c r="A41" s="50"/>
      <c r="B41" s="203" t="s">
        <v>1052</v>
      </c>
      <c r="C41" s="199"/>
      <c r="D41" s="209"/>
      <c r="E41" s="211"/>
      <c r="F41" s="202"/>
      <c r="G41" s="214"/>
      <c r="H41" s="97" t="s">
        <v>119</v>
      </c>
      <c r="I41" s="215"/>
      <c r="J41" s="98" t="s">
        <v>119</v>
      </c>
      <c r="K41" s="216"/>
      <c r="L41" s="100" t="s">
        <v>119</v>
      </c>
      <c r="M41" s="201"/>
      <c r="N41" s="108"/>
      <c r="R41" s="242"/>
    </row>
    <row r="42" spans="1:18" ht="18.75" customHeight="1">
      <c r="A42" s="50"/>
      <c r="B42" s="506" t="s">
        <v>1052</v>
      </c>
      <c r="C42" s="102" t="s">
        <v>44</v>
      </c>
      <c r="D42" s="103" t="s">
        <v>42</v>
      </c>
      <c r="E42" s="95"/>
      <c r="F42" s="96"/>
      <c r="G42" s="97"/>
      <c r="H42" s="104">
        <f>SUM(H32:H41)</f>
        <v>0</v>
      </c>
      <c r="I42" s="98"/>
      <c r="J42" s="105">
        <f>SUM(J32:J41)</f>
        <v>0</v>
      </c>
      <c r="K42" s="99"/>
      <c r="L42" s="107">
        <f>SUM(L32:L41)</f>
        <v>0</v>
      </c>
      <c r="M42" s="189"/>
      <c r="N42" s="108"/>
      <c r="R42" s="242"/>
    </row>
    <row r="43" spans="1:18" ht="18.75" customHeight="1" thickBot="1">
      <c r="A43" s="50"/>
      <c r="B43" s="80" t="s">
        <v>1052</v>
      </c>
      <c r="C43" s="109"/>
      <c r="D43" s="110"/>
      <c r="E43" s="83"/>
      <c r="F43" s="84"/>
      <c r="G43" s="85"/>
      <c r="H43" s="85"/>
      <c r="I43" s="87"/>
      <c r="J43" s="87"/>
      <c r="K43" s="89"/>
      <c r="L43" s="111"/>
      <c r="M43" s="188"/>
      <c r="N43" s="108"/>
      <c r="R43" s="242"/>
    </row>
    <row r="44" spans="1:18" ht="30" customHeight="1" thickTop="1">
      <c r="A44" s="50"/>
      <c r="B44" s="71" t="s">
        <v>1052</v>
      </c>
      <c r="C44" s="112" t="s">
        <v>45</v>
      </c>
      <c r="D44" s="73" t="s">
        <v>20</v>
      </c>
      <c r="E44" s="113"/>
      <c r="F44" s="114"/>
      <c r="G44" s="76"/>
      <c r="H44" s="76">
        <f>SUM(H42:H43)</f>
        <v>0</v>
      </c>
      <c r="I44" s="77"/>
      <c r="J44" s="77">
        <f>SUM(J42:J43)</f>
        <v>0</v>
      </c>
      <c r="K44" s="78"/>
      <c r="L44" s="79">
        <f>SUM(L42:L43)</f>
        <v>0</v>
      </c>
      <c r="M44" s="190"/>
      <c r="N44" s="119"/>
      <c r="R44" s="242"/>
    </row>
    <row r="45" spans="1:18" ht="18.75" customHeight="1" thickBot="1">
      <c r="A45" s="50"/>
      <c r="B45" s="506" t="s">
        <v>1052</v>
      </c>
      <c r="C45" s="120"/>
      <c r="D45" s="121"/>
      <c r="E45" s="122"/>
      <c r="F45" s="118"/>
      <c r="G45" s="104"/>
      <c r="H45" s="104"/>
      <c r="I45" s="105"/>
      <c r="J45" s="105"/>
      <c r="K45" s="106"/>
      <c r="L45" s="107"/>
      <c r="M45" s="191"/>
      <c r="N45" s="119"/>
      <c r="R45" s="242"/>
    </row>
    <row r="46" spans="1:18" ht="30" customHeight="1" thickTop="1" thickBot="1">
      <c r="A46" s="50"/>
      <c r="B46" s="123" t="s">
        <v>1052</v>
      </c>
      <c r="C46" s="124"/>
      <c r="D46" s="125" t="s">
        <v>46</v>
      </c>
      <c r="E46" s="126"/>
      <c r="F46" s="127"/>
      <c r="G46" s="128"/>
      <c r="H46" s="128">
        <f>SUM(H14,H29,H44)</f>
        <v>0</v>
      </c>
      <c r="I46" s="129"/>
      <c r="J46" s="129">
        <f>SUM(J14,J29,J44)</f>
        <v>0</v>
      </c>
      <c r="K46" s="130"/>
      <c r="L46" s="131">
        <f>SUM(L14,L29,L44)</f>
        <v>0</v>
      </c>
      <c r="M46" s="192"/>
      <c r="N46" s="61"/>
    </row>
    <row r="47" spans="1:18" ht="18.75" customHeight="1" thickBot="1">
      <c r="A47" s="61"/>
      <c r="B47" s="132" t="s">
        <v>1052</v>
      </c>
      <c r="C47" s="41"/>
      <c r="D47" s="41"/>
      <c r="E47" s="133"/>
      <c r="F47" s="134"/>
      <c r="G47" s="134"/>
      <c r="H47" s="134"/>
      <c r="I47" s="134"/>
      <c r="J47" s="134"/>
      <c r="K47" s="135"/>
      <c r="L47" s="135"/>
      <c r="M47" s="193"/>
      <c r="N47" s="61"/>
    </row>
    <row r="48" spans="1:18" ht="18.75" customHeight="1">
      <c r="A48" s="50"/>
      <c r="B48" s="136" t="s">
        <v>1052</v>
      </c>
      <c r="C48" s="137" t="s">
        <v>47</v>
      </c>
      <c r="D48" s="138"/>
      <c r="E48" s="139"/>
      <c r="F48" s="140"/>
      <c r="G48" s="141"/>
      <c r="H48" s="141"/>
      <c r="I48" s="141"/>
      <c r="J48" s="141"/>
      <c r="K48" s="141"/>
      <c r="L48" s="142"/>
      <c r="M48" s="194"/>
      <c r="N48" s="101"/>
    </row>
    <row r="49" spans="1:14" ht="18.75" customHeight="1">
      <c r="A49" s="50"/>
      <c r="B49" s="204" t="s">
        <v>1052</v>
      </c>
      <c r="C49" s="205" t="s">
        <v>50</v>
      </c>
      <c r="D49" s="208"/>
      <c r="E49" s="212" t="s">
        <v>29</v>
      </c>
      <c r="F49" s="206"/>
      <c r="G49" s="218"/>
      <c r="H49" s="146">
        <f>J49+L49</f>
        <v>0</v>
      </c>
      <c r="I49" s="218"/>
      <c r="J49" s="146">
        <f t="shared" ref="J49:L56" si="0">SUM(J17,J32)</f>
        <v>0</v>
      </c>
      <c r="K49" s="218"/>
      <c r="L49" s="147">
        <f>SUM(L17,L32)</f>
        <v>0</v>
      </c>
      <c r="M49" s="207"/>
      <c r="N49" s="101"/>
    </row>
    <row r="50" spans="1:14" ht="18.75" customHeight="1">
      <c r="A50" s="50"/>
      <c r="B50" s="204" t="s">
        <v>1052</v>
      </c>
      <c r="C50" s="205" t="s">
        <v>49</v>
      </c>
      <c r="D50" s="208"/>
      <c r="E50" s="212" t="s">
        <v>29</v>
      </c>
      <c r="F50" s="206"/>
      <c r="G50" s="218"/>
      <c r="H50" s="146">
        <f t="shared" ref="H50:H56" si="1">J50+L50</f>
        <v>0</v>
      </c>
      <c r="I50" s="218"/>
      <c r="J50" s="146">
        <f t="shared" si="0"/>
        <v>0</v>
      </c>
      <c r="K50" s="218"/>
      <c r="L50" s="147">
        <f t="shared" si="0"/>
        <v>0</v>
      </c>
      <c r="M50" s="207"/>
      <c r="N50" s="119"/>
    </row>
    <row r="51" spans="1:14" ht="18.75" customHeight="1">
      <c r="A51" s="50"/>
      <c r="B51" s="204" t="s">
        <v>1052</v>
      </c>
      <c r="C51" s="205" t="s">
        <v>52</v>
      </c>
      <c r="D51" s="208"/>
      <c r="E51" s="212" t="s">
        <v>29</v>
      </c>
      <c r="F51" s="206"/>
      <c r="G51" s="218"/>
      <c r="H51" s="146">
        <f t="shared" si="1"/>
        <v>0</v>
      </c>
      <c r="I51" s="218"/>
      <c r="J51" s="146">
        <f t="shared" si="0"/>
        <v>0</v>
      </c>
      <c r="K51" s="218"/>
      <c r="L51" s="147">
        <f t="shared" si="0"/>
        <v>0</v>
      </c>
      <c r="M51" s="207"/>
      <c r="N51" s="148"/>
    </row>
    <row r="52" spans="1:14" ht="18.75" customHeight="1">
      <c r="A52" s="50"/>
      <c r="B52" s="204" t="s">
        <v>1052</v>
      </c>
      <c r="C52" s="205" t="s">
        <v>54</v>
      </c>
      <c r="D52" s="208"/>
      <c r="E52" s="212" t="s">
        <v>29</v>
      </c>
      <c r="F52" s="206"/>
      <c r="G52" s="218"/>
      <c r="H52" s="146">
        <f t="shared" si="1"/>
        <v>0</v>
      </c>
      <c r="I52" s="218"/>
      <c r="J52" s="146">
        <f t="shared" si="0"/>
        <v>0</v>
      </c>
      <c r="K52" s="218"/>
      <c r="L52" s="147">
        <f t="shared" si="0"/>
        <v>0</v>
      </c>
      <c r="M52" s="207"/>
      <c r="N52" s="148"/>
    </row>
    <row r="53" spans="1:14" ht="18.75" customHeight="1">
      <c r="A53" s="50"/>
      <c r="B53" s="204" t="s">
        <v>1052</v>
      </c>
      <c r="C53" s="205" t="s">
        <v>55</v>
      </c>
      <c r="D53" s="208"/>
      <c r="E53" s="212" t="s">
        <v>29</v>
      </c>
      <c r="F53" s="206"/>
      <c r="G53" s="218"/>
      <c r="H53" s="146">
        <f t="shared" si="1"/>
        <v>0</v>
      </c>
      <c r="I53" s="218"/>
      <c r="J53" s="146">
        <f t="shared" si="0"/>
        <v>0</v>
      </c>
      <c r="K53" s="218"/>
      <c r="L53" s="147">
        <f t="shared" si="0"/>
        <v>0</v>
      </c>
      <c r="M53" s="207"/>
      <c r="N53" s="148"/>
    </row>
    <row r="54" spans="1:14" ht="18.75" customHeight="1">
      <c r="A54" s="50"/>
      <c r="B54" s="204" t="s">
        <v>1052</v>
      </c>
      <c r="C54" s="205" t="s">
        <v>56</v>
      </c>
      <c r="D54" s="208"/>
      <c r="E54" s="212" t="s">
        <v>29</v>
      </c>
      <c r="F54" s="206"/>
      <c r="G54" s="218"/>
      <c r="H54" s="146">
        <f t="shared" si="1"/>
        <v>0</v>
      </c>
      <c r="I54" s="218"/>
      <c r="J54" s="146">
        <f t="shared" si="0"/>
        <v>0</v>
      </c>
      <c r="K54" s="218"/>
      <c r="L54" s="147">
        <f t="shared" si="0"/>
        <v>0</v>
      </c>
      <c r="M54" s="207"/>
      <c r="N54" s="148"/>
    </row>
    <row r="55" spans="1:14" ht="18.75" customHeight="1">
      <c r="A55" s="50"/>
      <c r="B55" s="204" t="s">
        <v>1052</v>
      </c>
      <c r="C55" s="205" t="s">
        <v>57</v>
      </c>
      <c r="D55" s="208"/>
      <c r="E55" s="212" t="s">
        <v>29</v>
      </c>
      <c r="F55" s="206"/>
      <c r="G55" s="218"/>
      <c r="H55" s="146">
        <f t="shared" si="1"/>
        <v>0</v>
      </c>
      <c r="I55" s="218"/>
      <c r="J55" s="146">
        <f t="shared" si="0"/>
        <v>0</v>
      </c>
      <c r="K55" s="218"/>
      <c r="L55" s="147">
        <f t="shared" si="0"/>
        <v>0</v>
      </c>
      <c r="M55" s="207"/>
      <c r="N55" s="148"/>
    </row>
    <row r="56" spans="1:14" ht="18.75" customHeight="1">
      <c r="A56" s="50"/>
      <c r="B56" s="204" t="s">
        <v>1052</v>
      </c>
      <c r="C56" s="205" t="s">
        <v>58</v>
      </c>
      <c r="D56" s="208"/>
      <c r="E56" s="212" t="s">
        <v>29</v>
      </c>
      <c r="F56" s="206"/>
      <c r="G56" s="218"/>
      <c r="H56" s="146">
        <f t="shared" si="1"/>
        <v>0</v>
      </c>
      <c r="I56" s="218"/>
      <c r="J56" s="146">
        <f t="shared" si="0"/>
        <v>0</v>
      </c>
      <c r="K56" s="218"/>
      <c r="L56" s="147">
        <f t="shared" si="0"/>
        <v>0</v>
      </c>
      <c r="M56" s="207"/>
      <c r="N56" s="148"/>
    </row>
    <row r="57" spans="1:14" ht="18.75" customHeight="1">
      <c r="A57" s="50"/>
      <c r="B57" s="204" t="s">
        <v>1052</v>
      </c>
      <c r="C57" s="205"/>
      <c r="D57" s="208"/>
      <c r="E57" s="212"/>
      <c r="F57" s="206"/>
      <c r="G57" s="218"/>
      <c r="H57" s="146"/>
      <c r="I57" s="218"/>
      <c r="J57" s="146"/>
      <c r="K57" s="218"/>
      <c r="L57" s="147"/>
      <c r="M57" s="207"/>
      <c r="N57" s="148"/>
    </row>
    <row r="58" spans="1:14" ht="18.75" customHeight="1">
      <c r="A58" s="50"/>
      <c r="B58" s="204" t="s">
        <v>1052</v>
      </c>
      <c r="C58" s="205"/>
      <c r="D58" s="208"/>
      <c r="E58" s="212"/>
      <c r="F58" s="206"/>
      <c r="G58" s="218"/>
      <c r="H58" s="146"/>
      <c r="I58" s="218"/>
      <c r="J58" s="146"/>
      <c r="K58" s="218"/>
      <c r="L58" s="147"/>
      <c r="M58" s="207"/>
      <c r="N58" s="119"/>
    </row>
    <row r="59" spans="1:14" ht="18.75" customHeight="1">
      <c r="A59" s="50"/>
      <c r="B59" s="143" t="s">
        <v>1052</v>
      </c>
      <c r="C59" s="149" t="s">
        <v>48</v>
      </c>
      <c r="D59" s="150" t="s">
        <v>42</v>
      </c>
      <c r="E59" s="144"/>
      <c r="F59" s="145"/>
      <c r="G59" s="146"/>
      <c r="H59" s="151">
        <f>SUM(H49:H58)</f>
        <v>0</v>
      </c>
      <c r="I59" s="151"/>
      <c r="J59" s="151">
        <f>SUM(J49:J58)</f>
        <v>0</v>
      </c>
      <c r="K59" s="151"/>
      <c r="L59" s="152">
        <f>SUM(L49:L58)</f>
        <v>0</v>
      </c>
      <c r="M59" s="195"/>
      <c r="N59" s="101"/>
    </row>
    <row r="60" spans="1:14" ht="18.75" customHeight="1" thickBot="1">
      <c r="A60" s="50"/>
      <c r="B60" s="153" t="s">
        <v>1052</v>
      </c>
      <c r="C60" s="154"/>
      <c r="D60" s="155"/>
      <c r="E60" s="156"/>
      <c r="F60" s="157"/>
      <c r="G60" s="158"/>
      <c r="H60" s="158"/>
      <c r="I60" s="158"/>
      <c r="J60" s="158"/>
      <c r="K60" s="158"/>
      <c r="L60" s="159"/>
      <c r="M60" s="196"/>
      <c r="N60" s="101"/>
    </row>
    <row r="61" spans="1:14" ht="30" customHeight="1" thickTop="1" thickBot="1">
      <c r="A61" s="50"/>
      <c r="B61" s="160" t="s">
        <v>1052</v>
      </c>
      <c r="C61" s="161" t="s">
        <v>118</v>
      </c>
      <c r="D61" s="162" t="s">
        <v>20</v>
      </c>
      <c r="E61" s="163"/>
      <c r="F61" s="164"/>
      <c r="G61" s="165"/>
      <c r="H61" s="165">
        <f>SUM(H59:H60)</f>
        <v>0</v>
      </c>
      <c r="I61" s="165"/>
      <c r="J61" s="165">
        <f>SUM(J59:J60)</f>
        <v>0</v>
      </c>
      <c r="K61" s="165"/>
      <c r="L61" s="166">
        <f>SUM(L59:L60)</f>
        <v>0</v>
      </c>
      <c r="M61" s="197"/>
      <c r="N61" s="61"/>
    </row>
    <row r="62" spans="1:14" ht="18.75" customHeight="1">
      <c r="A62" s="50"/>
      <c r="B62" s="450" t="s">
        <v>978</v>
      </c>
      <c r="C62" s="451"/>
      <c r="D62" s="452"/>
      <c r="E62" s="453"/>
      <c r="F62" s="454"/>
      <c r="G62" s="455"/>
      <c r="H62" s="455"/>
      <c r="I62" s="456"/>
      <c r="J62" s="456"/>
      <c r="K62" s="457"/>
      <c r="L62" s="458"/>
      <c r="M62" s="459"/>
      <c r="N62" s="61"/>
    </row>
    <row r="63" spans="1:14" ht="18.75" customHeight="1">
      <c r="A63" s="50"/>
      <c r="B63" s="460"/>
      <c r="C63" s="461" t="s">
        <v>979</v>
      </c>
      <c r="D63" s="103"/>
      <c r="E63" s="95"/>
      <c r="F63" s="96"/>
      <c r="G63" s="97"/>
      <c r="H63" s="97"/>
      <c r="I63" s="98"/>
      <c r="J63" s="98"/>
      <c r="K63" s="99"/>
      <c r="L63" s="100"/>
      <c r="M63" s="189"/>
      <c r="N63" s="61"/>
    </row>
    <row r="64" spans="1:14" ht="18.75" customHeight="1">
      <c r="A64" s="50"/>
      <c r="B64" s="462"/>
      <c r="C64" s="463"/>
      <c r="D64" s="464"/>
      <c r="E64" s="211"/>
      <c r="F64" s="200"/>
      <c r="G64" s="214"/>
      <c r="H64" s="97">
        <f>F64*G64</f>
        <v>0</v>
      </c>
      <c r="I64" s="215"/>
      <c r="J64" s="98">
        <f>F64*I64</f>
        <v>0</v>
      </c>
      <c r="K64" s="465">
        <f t="shared" ref="K64:L67" si="2">G64-I64</f>
        <v>0</v>
      </c>
      <c r="L64" s="100">
        <f t="shared" si="2"/>
        <v>0</v>
      </c>
      <c r="M64" s="201"/>
      <c r="N64" s="61"/>
    </row>
    <row r="65" spans="1:14" ht="18.75" customHeight="1">
      <c r="A65" s="50"/>
      <c r="B65" s="462"/>
      <c r="C65" s="463"/>
      <c r="D65" s="464"/>
      <c r="E65" s="211"/>
      <c r="F65" s="200"/>
      <c r="G65" s="214"/>
      <c r="H65" s="97">
        <f>F65*G65</f>
        <v>0</v>
      </c>
      <c r="I65" s="215"/>
      <c r="J65" s="98">
        <f>F65*I65</f>
        <v>0</v>
      </c>
      <c r="K65" s="465">
        <f t="shared" si="2"/>
        <v>0</v>
      </c>
      <c r="L65" s="100">
        <f t="shared" si="2"/>
        <v>0</v>
      </c>
      <c r="M65" s="201"/>
      <c r="N65" s="101"/>
    </row>
    <row r="66" spans="1:14" ht="18.75" customHeight="1">
      <c r="A66" s="50"/>
      <c r="B66" s="462"/>
      <c r="C66" s="463"/>
      <c r="D66" s="464"/>
      <c r="E66" s="211"/>
      <c r="F66" s="200"/>
      <c r="G66" s="214"/>
      <c r="H66" s="97">
        <f>F66*G66</f>
        <v>0</v>
      </c>
      <c r="I66" s="215"/>
      <c r="J66" s="98">
        <f>F66*I66</f>
        <v>0</v>
      </c>
      <c r="K66" s="465">
        <f t="shared" si="2"/>
        <v>0</v>
      </c>
      <c r="L66" s="100">
        <f t="shared" si="2"/>
        <v>0</v>
      </c>
      <c r="M66" s="201"/>
      <c r="N66" s="101"/>
    </row>
    <row r="67" spans="1:14" ht="18.75" customHeight="1">
      <c r="A67" s="50"/>
      <c r="B67" s="462"/>
      <c r="C67" s="463"/>
      <c r="D67" s="464"/>
      <c r="E67" s="211"/>
      <c r="F67" s="200"/>
      <c r="G67" s="214"/>
      <c r="H67" s="97">
        <f>F67*G67</f>
        <v>0</v>
      </c>
      <c r="I67" s="215"/>
      <c r="J67" s="98">
        <f>F67*I67</f>
        <v>0</v>
      </c>
      <c r="K67" s="465">
        <f t="shared" si="2"/>
        <v>0</v>
      </c>
      <c r="L67" s="100">
        <f t="shared" si="2"/>
        <v>0</v>
      </c>
      <c r="M67" s="201"/>
      <c r="N67" s="101"/>
    </row>
    <row r="68" spans="1:14" ht="18.75" customHeight="1" thickBot="1">
      <c r="A68" s="50"/>
      <c r="B68" s="472"/>
      <c r="C68" s="473" t="s">
        <v>980</v>
      </c>
      <c r="D68" s="530" t="s">
        <v>981</v>
      </c>
      <c r="E68" s="475"/>
      <c r="F68" s="476"/>
      <c r="G68" s="477"/>
      <c r="H68" s="477">
        <f>SUM(H62:H67)</f>
        <v>0</v>
      </c>
      <c r="I68" s="479"/>
      <c r="J68" s="479">
        <f>SUM(J62:J67)</f>
        <v>0</v>
      </c>
      <c r="K68" s="481">
        <f>SUM(K62:K67)</f>
        <v>0</v>
      </c>
      <c r="L68" s="531">
        <f>SUM(L62:L67)</f>
        <v>0</v>
      </c>
      <c r="M68" s="483"/>
      <c r="N68" s="101"/>
    </row>
    <row r="69" spans="1:14" ht="18.75" customHeight="1">
      <c r="A69" s="50"/>
      <c r="B69" s="450" t="s">
        <v>978</v>
      </c>
      <c r="C69" s="451"/>
      <c r="D69" s="452"/>
      <c r="E69" s="453"/>
      <c r="F69" s="454"/>
      <c r="G69" s="455"/>
      <c r="H69" s="455"/>
      <c r="I69" s="456"/>
      <c r="J69" s="456"/>
      <c r="K69" s="532"/>
      <c r="L69" s="458"/>
      <c r="M69" s="459"/>
      <c r="N69" s="101"/>
    </row>
    <row r="70" spans="1:14" ht="18.75" customHeight="1">
      <c r="A70" s="50"/>
      <c r="B70" s="460"/>
      <c r="C70" s="461" t="s">
        <v>982</v>
      </c>
      <c r="D70" s="467"/>
      <c r="E70" s="95"/>
      <c r="F70" s="96"/>
      <c r="G70" s="97"/>
      <c r="H70" s="97"/>
      <c r="I70" s="98"/>
      <c r="J70" s="98"/>
      <c r="K70" s="465"/>
      <c r="L70" s="100"/>
      <c r="M70" s="189"/>
      <c r="N70" s="101"/>
    </row>
    <row r="71" spans="1:14" ht="18.75" customHeight="1">
      <c r="A71" s="50"/>
      <c r="B71" s="462"/>
      <c r="C71" s="463" t="s">
        <v>983</v>
      </c>
      <c r="D71" s="468" t="s">
        <v>984</v>
      </c>
      <c r="E71" s="211"/>
      <c r="F71" s="200"/>
      <c r="G71" s="469"/>
      <c r="H71" s="97"/>
      <c r="I71" s="470"/>
      <c r="J71" s="98"/>
      <c r="K71" s="465"/>
      <c r="L71" s="100"/>
      <c r="M71" s="201"/>
      <c r="N71" s="101"/>
    </row>
    <row r="72" spans="1:14" ht="18.75" customHeight="1">
      <c r="A72" s="50"/>
      <c r="B72" s="462"/>
      <c r="C72" s="463"/>
      <c r="D72" s="468"/>
      <c r="E72" s="211"/>
      <c r="F72" s="200"/>
      <c r="G72" s="214"/>
      <c r="H72" s="97">
        <f>F72*G72</f>
        <v>0</v>
      </c>
      <c r="I72" s="215"/>
      <c r="J72" s="98">
        <f>F72*I72</f>
        <v>0</v>
      </c>
      <c r="K72" s="465">
        <f>G72-I72</f>
        <v>0</v>
      </c>
      <c r="L72" s="100">
        <f>H72-J72</f>
        <v>0</v>
      </c>
      <c r="M72" s="201"/>
      <c r="N72" s="101"/>
    </row>
    <row r="73" spans="1:14" ht="18.75" customHeight="1">
      <c r="A73" s="50"/>
      <c r="B73" s="462"/>
      <c r="C73" s="199"/>
      <c r="D73" s="471"/>
      <c r="E73" s="211"/>
      <c r="F73" s="200"/>
      <c r="G73" s="214"/>
      <c r="H73" s="97">
        <f>F73*G73</f>
        <v>0</v>
      </c>
      <c r="I73" s="215"/>
      <c r="J73" s="98">
        <f>F73*I73</f>
        <v>0</v>
      </c>
      <c r="K73" s="465">
        <f t="shared" ref="K73:L114" si="3">G73-I73</f>
        <v>0</v>
      </c>
      <c r="L73" s="100">
        <f>H73-J73</f>
        <v>0</v>
      </c>
      <c r="M73" s="201"/>
      <c r="N73" s="101"/>
    </row>
    <row r="74" spans="1:14" ht="18.75" customHeight="1">
      <c r="A74" s="50"/>
      <c r="B74" s="462"/>
      <c r="C74" s="199"/>
      <c r="D74" s="471"/>
      <c r="E74" s="211"/>
      <c r="F74" s="200"/>
      <c r="G74" s="214"/>
      <c r="H74" s="97">
        <f t="shared" ref="H74:H82" si="4">F74*G74</f>
        <v>0</v>
      </c>
      <c r="I74" s="215"/>
      <c r="J74" s="98">
        <f t="shared" ref="J74:J82" si="5">F74*I74</f>
        <v>0</v>
      </c>
      <c r="K74" s="465">
        <f t="shared" si="3"/>
        <v>0</v>
      </c>
      <c r="L74" s="100">
        <f t="shared" si="3"/>
        <v>0</v>
      </c>
      <c r="M74" s="201"/>
      <c r="N74" s="101"/>
    </row>
    <row r="75" spans="1:14" ht="18.75" customHeight="1">
      <c r="A75" s="50"/>
      <c r="B75" s="462"/>
      <c r="C75" s="199"/>
      <c r="D75" s="471"/>
      <c r="E75" s="211"/>
      <c r="F75" s="200"/>
      <c r="G75" s="214"/>
      <c r="H75" s="97">
        <f t="shared" si="4"/>
        <v>0</v>
      </c>
      <c r="I75" s="215"/>
      <c r="J75" s="98">
        <f t="shared" si="5"/>
        <v>0</v>
      </c>
      <c r="K75" s="465">
        <f t="shared" si="3"/>
        <v>0</v>
      </c>
      <c r="L75" s="100">
        <f t="shared" si="3"/>
        <v>0</v>
      </c>
      <c r="M75" s="201"/>
      <c r="N75" s="101"/>
    </row>
    <row r="76" spans="1:14" ht="18.75" customHeight="1">
      <c r="A76" s="50"/>
      <c r="B76" s="462"/>
      <c r="C76" s="199"/>
      <c r="D76" s="471"/>
      <c r="E76" s="211"/>
      <c r="F76" s="200"/>
      <c r="G76" s="214"/>
      <c r="H76" s="97">
        <f t="shared" si="4"/>
        <v>0</v>
      </c>
      <c r="I76" s="215"/>
      <c r="J76" s="98">
        <f t="shared" si="5"/>
        <v>0</v>
      </c>
      <c r="K76" s="465">
        <f t="shared" si="3"/>
        <v>0</v>
      </c>
      <c r="L76" s="100">
        <f t="shared" si="3"/>
        <v>0</v>
      </c>
      <c r="M76" s="201"/>
      <c r="N76" s="101"/>
    </row>
    <row r="77" spans="1:14" ht="18.75" customHeight="1">
      <c r="A77" s="50"/>
      <c r="B77" s="462"/>
      <c r="C77" s="199"/>
      <c r="D77" s="471"/>
      <c r="E77" s="211"/>
      <c r="F77" s="200"/>
      <c r="G77" s="214"/>
      <c r="H77" s="97">
        <f t="shared" si="4"/>
        <v>0</v>
      </c>
      <c r="I77" s="215"/>
      <c r="J77" s="98">
        <f t="shared" si="5"/>
        <v>0</v>
      </c>
      <c r="K77" s="465">
        <f t="shared" si="3"/>
        <v>0</v>
      </c>
      <c r="L77" s="100">
        <f t="shared" si="3"/>
        <v>0</v>
      </c>
      <c r="M77" s="201"/>
      <c r="N77" s="101"/>
    </row>
    <row r="78" spans="1:14" ht="18.75" customHeight="1">
      <c r="A78" s="50"/>
      <c r="B78" s="462"/>
      <c r="C78" s="199"/>
      <c r="D78" s="471"/>
      <c r="E78" s="211"/>
      <c r="F78" s="200"/>
      <c r="G78" s="214"/>
      <c r="H78" s="97">
        <f>F78*G78</f>
        <v>0</v>
      </c>
      <c r="I78" s="215"/>
      <c r="J78" s="98">
        <f t="shared" si="5"/>
        <v>0</v>
      </c>
      <c r="K78" s="465">
        <f t="shared" si="3"/>
        <v>0</v>
      </c>
      <c r="L78" s="100">
        <f t="shared" si="3"/>
        <v>0</v>
      </c>
      <c r="M78" s="201"/>
      <c r="N78" s="101"/>
    </row>
    <row r="79" spans="1:14" ht="18.75" customHeight="1">
      <c r="A79" s="50"/>
      <c r="B79" s="462"/>
      <c r="C79" s="199"/>
      <c r="D79" s="471"/>
      <c r="E79" s="211"/>
      <c r="F79" s="200"/>
      <c r="G79" s="214"/>
      <c r="H79" s="97">
        <f t="shared" si="4"/>
        <v>0</v>
      </c>
      <c r="I79" s="215"/>
      <c r="J79" s="98">
        <f t="shared" si="5"/>
        <v>0</v>
      </c>
      <c r="K79" s="465">
        <f t="shared" si="3"/>
        <v>0</v>
      </c>
      <c r="L79" s="100">
        <f t="shared" si="3"/>
        <v>0</v>
      </c>
      <c r="M79" s="201"/>
      <c r="N79" s="101"/>
    </row>
    <row r="80" spans="1:14" ht="18.75" customHeight="1">
      <c r="A80" s="50"/>
      <c r="B80" s="462"/>
      <c r="C80" s="199"/>
      <c r="D80" s="471"/>
      <c r="E80" s="211"/>
      <c r="F80" s="200"/>
      <c r="G80" s="214"/>
      <c r="H80" s="97">
        <f t="shared" si="4"/>
        <v>0</v>
      </c>
      <c r="I80" s="215"/>
      <c r="J80" s="98">
        <f t="shared" si="5"/>
        <v>0</v>
      </c>
      <c r="K80" s="465">
        <f t="shared" si="3"/>
        <v>0</v>
      </c>
      <c r="L80" s="100">
        <f t="shared" si="3"/>
        <v>0</v>
      </c>
      <c r="M80" s="201"/>
      <c r="N80" s="101"/>
    </row>
    <row r="81" spans="1:14" ht="18.75" customHeight="1">
      <c r="A81" s="50"/>
      <c r="B81" s="462"/>
      <c r="C81" s="199"/>
      <c r="D81" s="471"/>
      <c r="E81" s="211"/>
      <c r="F81" s="200"/>
      <c r="G81" s="214"/>
      <c r="H81" s="97">
        <f t="shared" si="4"/>
        <v>0</v>
      </c>
      <c r="I81" s="215"/>
      <c r="J81" s="98">
        <f t="shared" si="5"/>
        <v>0</v>
      </c>
      <c r="K81" s="465">
        <f t="shared" si="3"/>
        <v>0</v>
      </c>
      <c r="L81" s="100">
        <f t="shared" si="3"/>
        <v>0</v>
      </c>
      <c r="M81" s="201"/>
      <c r="N81" s="101"/>
    </row>
    <row r="82" spans="1:14" ht="18.75" customHeight="1">
      <c r="A82" s="50"/>
      <c r="B82" s="462"/>
      <c r="C82" s="199"/>
      <c r="D82" s="471"/>
      <c r="E82" s="211"/>
      <c r="F82" s="200"/>
      <c r="G82" s="214"/>
      <c r="H82" s="97">
        <f t="shared" si="4"/>
        <v>0</v>
      </c>
      <c r="I82" s="215"/>
      <c r="J82" s="98">
        <f t="shared" si="5"/>
        <v>0</v>
      </c>
      <c r="K82" s="465">
        <f t="shared" si="3"/>
        <v>0</v>
      </c>
      <c r="L82" s="100">
        <f t="shared" si="3"/>
        <v>0</v>
      </c>
      <c r="M82" s="201"/>
      <c r="N82" s="101"/>
    </row>
    <row r="83" spans="1:14" ht="18.75" customHeight="1">
      <c r="A83" s="50"/>
      <c r="B83" s="462"/>
      <c r="C83" s="199"/>
      <c r="D83" s="471"/>
      <c r="E83" s="211"/>
      <c r="F83" s="200"/>
      <c r="G83" s="214"/>
      <c r="H83" s="97">
        <f>F83*G83</f>
        <v>0</v>
      </c>
      <c r="I83" s="215"/>
      <c r="J83" s="98">
        <f>F83*I83</f>
        <v>0</v>
      </c>
      <c r="K83" s="465">
        <f t="shared" si="3"/>
        <v>0</v>
      </c>
      <c r="L83" s="100">
        <f>H83-J83</f>
        <v>0</v>
      </c>
      <c r="M83" s="201"/>
      <c r="N83" s="101"/>
    </row>
    <row r="84" spans="1:14" ht="18.75" customHeight="1">
      <c r="A84" s="50"/>
      <c r="B84" s="462"/>
      <c r="C84" s="199"/>
      <c r="D84" s="471"/>
      <c r="E84" s="211"/>
      <c r="F84" s="200"/>
      <c r="G84" s="214"/>
      <c r="H84" s="97">
        <f t="shared" ref="H84:H92" si="6">F84*G84</f>
        <v>0</v>
      </c>
      <c r="I84" s="215"/>
      <c r="J84" s="98">
        <f t="shared" ref="J84:J92" si="7">F84*I84</f>
        <v>0</v>
      </c>
      <c r="K84" s="465">
        <f t="shared" si="3"/>
        <v>0</v>
      </c>
      <c r="L84" s="100">
        <f t="shared" si="3"/>
        <v>0</v>
      </c>
      <c r="M84" s="201"/>
      <c r="N84" s="101"/>
    </row>
    <row r="85" spans="1:14" ht="18.75" customHeight="1">
      <c r="A85" s="50"/>
      <c r="B85" s="462"/>
      <c r="C85" s="199"/>
      <c r="D85" s="471"/>
      <c r="E85" s="211"/>
      <c r="F85" s="200"/>
      <c r="G85" s="214"/>
      <c r="H85" s="97">
        <f t="shared" si="6"/>
        <v>0</v>
      </c>
      <c r="I85" s="215"/>
      <c r="J85" s="98">
        <f t="shared" si="7"/>
        <v>0</v>
      </c>
      <c r="K85" s="465">
        <f t="shared" si="3"/>
        <v>0</v>
      </c>
      <c r="L85" s="100">
        <f t="shared" si="3"/>
        <v>0</v>
      </c>
      <c r="M85" s="201"/>
      <c r="N85" s="101"/>
    </row>
    <row r="86" spans="1:14" ht="18.75" customHeight="1">
      <c r="A86" s="50"/>
      <c r="B86" s="462"/>
      <c r="C86" s="199"/>
      <c r="D86" s="471"/>
      <c r="E86" s="211"/>
      <c r="F86" s="200"/>
      <c r="G86" s="214"/>
      <c r="H86" s="97">
        <f t="shared" si="6"/>
        <v>0</v>
      </c>
      <c r="I86" s="215"/>
      <c r="J86" s="98">
        <f t="shared" si="7"/>
        <v>0</v>
      </c>
      <c r="K86" s="465">
        <f t="shared" si="3"/>
        <v>0</v>
      </c>
      <c r="L86" s="100">
        <f t="shared" si="3"/>
        <v>0</v>
      </c>
      <c r="M86" s="201"/>
      <c r="N86" s="101"/>
    </row>
    <row r="87" spans="1:14" ht="18.75" customHeight="1">
      <c r="A87" s="50"/>
      <c r="B87" s="462"/>
      <c r="C87" s="199"/>
      <c r="D87" s="471"/>
      <c r="E87" s="211"/>
      <c r="F87" s="200"/>
      <c r="G87" s="214"/>
      <c r="H87" s="97">
        <f t="shared" si="6"/>
        <v>0</v>
      </c>
      <c r="I87" s="215"/>
      <c r="J87" s="98">
        <f t="shared" si="7"/>
        <v>0</v>
      </c>
      <c r="K87" s="465">
        <f t="shared" si="3"/>
        <v>0</v>
      </c>
      <c r="L87" s="100">
        <f t="shared" si="3"/>
        <v>0</v>
      </c>
      <c r="M87" s="201"/>
      <c r="N87" s="101"/>
    </row>
    <row r="88" spans="1:14" ht="18.75" customHeight="1">
      <c r="A88" s="50"/>
      <c r="B88" s="462"/>
      <c r="C88" s="199"/>
      <c r="D88" s="471"/>
      <c r="E88" s="211"/>
      <c r="F88" s="200"/>
      <c r="G88" s="214"/>
      <c r="H88" s="97">
        <f t="shared" si="6"/>
        <v>0</v>
      </c>
      <c r="I88" s="215"/>
      <c r="J88" s="98">
        <f t="shared" si="7"/>
        <v>0</v>
      </c>
      <c r="K88" s="465">
        <f t="shared" si="3"/>
        <v>0</v>
      </c>
      <c r="L88" s="100">
        <f t="shared" si="3"/>
        <v>0</v>
      </c>
      <c r="M88" s="201"/>
      <c r="N88" s="101"/>
    </row>
    <row r="89" spans="1:14" ht="18.75" customHeight="1">
      <c r="A89" s="50"/>
      <c r="B89" s="462"/>
      <c r="C89" s="199"/>
      <c r="D89" s="471"/>
      <c r="E89" s="211"/>
      <c r="F89" s="200"/>
      <c r="G89" s="214"/>
      <c r="H89" s="97">
        <f t="shared" si="6"/>
        <v>0</v>
      </c>
      <c r="I89" s="215"/>
      <c r="J89" s="98">
        <f t="shared" si="7"/>
        <v>0</v>
      </c>
      <c r="K89" s="465">
        <f t="shared" si="3"/>
        <v>0</v>
      </c>
      <c r="L89" s="100">
        <f t="shared" si="3"/>
        <v>0</v>
      </c>
      <c r="M89" s="201"/>
      <c r="N89" s="101"/>
    </row>
    <row r="90" spans="1:14" ht="18.75" customHeight="1">
      <c r="A90" s="50"/>
      <c r="B90" s="462"/>
      <c r="C90" s="199"/>
      <c r="D90" s="471"/>
      <c r="E90" s="211"/>
      <c r="F90" s="200"/>
      <c r="G90" s="214"/>
      <c r="H90" s="97">
        <f t="shared" si="6"/>
        <v>0</v>
      </c>
      <c r="I90" s="215"/>
      <c r="J90" s="98">
        <f t="shared" si="7"/>
        <v>0</v>
      </c>
      <c r="K90" s="465">
        <f t="shared" si="3"/>
        <v>0</v>
      </c>
      <c r="L90" s="100">
        <f t="shared" si="3"/>
        <v>0</v>
      </c>
      <c r="M90" s="201"/>
      <c r="N90" s="101"/>
    </row>
    <row r="91" spans="1:14" ht="18.75" customHeight="1">
      <c r="A91" s="50"/>
      <c r="B91" s="462"/>
      <c r="C91" s="199"/>
      <c r="D91" s="471"/>
      <c r="E91" s="211"/>
      <c r="F91" s="200"/>
      <c r="G91" s="214"/>
      <c r="H91" s="97">
        <f t="shared" si="6"/>
        <v>0</v>
      </c>
      <c r="I91" s="215"/>
      <c r="J91" s="98">
        <f t="shared" si="7"/>
        <v>0</v>
      </c>
      <c r="K91" s="465">
        <f t="shared" si="3"/>
        <v>0</v>
      </c>
      <c r="L91" s="100">
        <f t="shared" si="3"/>
        <v>0</v>
      </c>
      <c r="M91" s="201"/>
      <c r="N91" s="101"/>
    </row>
    <row r="92" spans="1:14" ht="18.75" customHeight="1">
      <c r="A92" s="50"/>
      <c r="B92" s="462"/>
      <c r="C92" s="199"/>
      <c r="D92" s="471"/>
      <c r="E92" s="211"/>
      <c r="F92" s="200"/>
      <c r="G92" s="214"/>
      <c r="H92" s="97">
        <f t="shared" si="6"/>
        <v>0</v>
      </c>
      <c r="I92" s="215"/>
      <c r="J92" s="98">
        <f t="shared" si="7"/>
        <v>0</v>
      </c>
      <c r="K92" s="465">
        <f t="shared" si="3"/>
        <v>0</v>
      </c>
      <c r="L92" s="100">
        <f t="shared" si="3"/>
        <v>0</v>
      </c>
      <c r="M92" s="201"/>
      <c r="N92" s="101"/>
    </row>
    <row r="93" spans="1:14" ht="18.75" customHeight="1">
      <c r="A93" s="50"/>
      <c r="B93" s="462"/>
      <c r="C93" s="199"/>
      <c r="D93" s="471"/>
      <c r="E93" s="211"/>
      <c r="F93" s="200"/>
      <c r="G93" s="214"/>
      <c r="H93" s="97">
        <f>F93*G93</f>
        <v>0</v>
      </c>
      <c r="I93" s="215"/>
      <c r="J93" s="98">
        <f>F93*I93</f>
        <v>0</v>
      </c>
      <c r="K93" s="465">
        <f t="shared" si="3"/>
        <v>0</v>
      </c>
      <c r="L93" s="100">
        <f>H93-J93</f>
        <v>0</v>
      </c>
      <c r="M93" s="201"/>
      <c r="N93" s="101"/>
    </row>
    <row r="94" spans="1:14" ht="18.75" customHeight="1">
      <c r="A94" s="50"/>
      <c r="B94" s="462"/>
      <c r="C94" s="199"/>
      <c r="D94" s="471"/>
      <c r="E94" s="211"/>
      <c r="F94" s="200"/>
      <c r="G94" s="214"/>
      <c r="H94" s="97">
        <f t="shared" ref="H94:H102" si="8">F94*G94</f>
        <v>0</v>
      </c>
      <c r="I94" s="215"/>
      <c r="J94" s="98">
        <f t="shared" ref="J94:J102" si="9">F94*I94</f>
        <v>0</v>
      </c>
      <c r="K94" s="465">
        <f t="shared" si="3"/>
        <v>0</v>
      </c>
      <c r="L94" s="100">
        <f t="shared" si="3"/>
        <v>0</v>
      </c>
      <c r="M94" s="201"/>
      <c r="N94" s="101"/>
    </row>
    <row r="95" spans="1:14" ht="18.75" customHeight="1">
      <c r="A95" s="50"/>
      <c r="B95" s="462"/>
      <c r="C95" s="199"/>
      <c r="D95" s="471"/>
      <c r="E95" s="211"/>
      <c r="F95" s="200"/>
      <c r="G95" s="214"/>
      <c r="H95" s="97">
        <f t="shared" si="8"/>
        <v>0</v>
      </c>
      <c r="I95" s="215"/>
      <c r="J95" s="98">
        <f t="shared" si="9"/>
        <v>0</v>
      </c>
      <c r="K95" s="465">
        <f t="shared" si="3"/>
        <v>0</v>
      </c>
      <c r="L95" s="100">
        <f t="shared" si="3"/>
        <v>0</v>
      </c>
      <c r="M95" s="201"/>
      <c r="N95" s="101"/>
    </row>
    <row r="96" spans="1:14" ht="18.75" customHeight="1">
      <c r="A96" s="50"/>
      <c r="B96" s="462"/>
      <c r="C96" s="199"/>
      <c r="D96" s="471"/>
      <c r="E96" s="211"/>
      <c r="F96" s="200"/>
      <c r="G96" s="214"/>
      <c r="H96" s="97">
        <f t="shared" si="8"/>
        <v>0</v>
      </c>
      <c r="I96" s="215"/>
      <c r="J96" s="98">
        <f t="shared" si="9"/>
        <v>0</v>
      </c>
      <c r="K96" s="465">
        <f t="shared" si="3"/>
        <v>0</v>
      </c>
      <c r="L96" s="100">
        <f t="shared" si="3"/>
        <v>0</v>
      </c>
      <c r="M96" s="201"/>
      <c r="N96" s="101"/>
    </row>
    <row r="97" spans="1:14" ht="18.75" customHeight="1">
      <c r="A97" s="50"/>
      <c r="B97" s="462"/>
      <c r="C97" s="199"/>
      <c r="D97" s="471"/>
      <c r="E97" s="211"/>
      <c r="F97" s="200"/>
      <c r="G97" s="214"/>
      <c r="H97" s="97">
        <f t="shared" si="8"/>
        <v>0</v>
      </c>
      <c r="I97" s="215"/>
      <c r="J97" s="98">
        <f t="shared" si="9"/>
        <v>0</v>
      </c>
      <c r="K97" s="465">
        <f t="shared" si="3"/>
        <v>0</v>
      </c>
      <c r="L97" s="100">
        <f t="shared" si="3"/>
        <v>0</v>
      </c>
      <c r="M97" s="201"/>
      <c r="N97" s="101"/>
    </row>
    <row r="98" spans="1:14" ht="18.75" customHeight="1">
      <c r="A98" s="50"/>
      <c r="B98" s="462"/>
      <c r="C98" s="199"/>
      <c r="D98" s="471"/>
      <c r="E98" s="211"/>
      <c r="F98" s="200"/>
      <c r="G98" s="214"/>
      <c r="H98" s="97">
        <f t="shared" si="8"/>
        <v>0</v>
      </c>
      <c r="I98" s="215"/>
      <c r="J98" s="98">
        <f t="shared" si="9"/>
        <v>0</v>
      </c>
      <c r="K98" s="465">
        <f t="shared" si="3"/>
        <v>0</v>
      </c>
      <c r="L98" s="100">
        <f t="shared" si="3"/>
        <v>0</v>
      </c>
      <c r="M98" s="201"/>
      <c r="N98" s="101"/>
    </row>
    <row r="99" spans="1:14" ht="18.75" customHeight="1">
      <c r="A99" s="50"/>
      <c r="B99" s="462"/>
      <c r="C99" s="199"/>
      <c r="D99" s="471"/>
      <c r="E99" s="211"/>
      <c r="F99" s="200"/>
      <c r="G99" s="214"/>
      <c r="H99" s="97">
        <f t="shared" si="8"/>
        <v>0</v>
      </c>
      <c r="I99" s="215"/>
      <c r="J99" s="98">
        <f t="shared" si="9"/>
        <v>0</v>
      </c>
      <c r="K99" s="465">
        <f t="shared" si="3"/>
        <v>0</v>
      </c>
      <c r="L99" s="100">
        <f t="shared" si="3"/>
        <v>0</v>
      </c>
      <c r="M99" s="201"/>
      <c r="N99" s="101"/>
    </row>
    <row r="100" spans="1:14" ht="18.75" customHeight="1">
      <c r="A100" s="50"/>
      <c r="B100" s="462"/>
      <c r="C100" s="199"/>
      <c r="D100" s="471"/>
      <c r="E100" s="211"/>
      <c r="F100" s="200"/>
      <c r="G100" s="214"/>
      <c r="H100" s="97">
        <f t="shared" si="8"/>
        <v>0</v>
      </c>
      <c r="I100" s="215"/>
      <c r="J100" s="98">
        <f t="shared" si="9"/>
        <v>0</v>
      </c>
      <c r="K100" s="465">
        <f t="shared" si="3"/>
        <v>0</v>
      </c>
      <c r="L100" s="100">
        <f t="shared" si="3"/>
        <v>0</v>
      </c>
      <c r="M100" s="201"/>
      <c r="N100" s="101"/>
    </row>
    <row r="101" spans="1:14" ht="18.75" customHeight="1">
      <c r="A101" s="50"/>
      <c r="B101" s="462"/>
      <c r="C101" s="199"/>
      <c r="D101" s="471"/>
      <c r="E101" s="211"/>
      <c r="F101" s="200"/>
      <c r="G101" s="214"/>
      <c r="H101" s="97">
        <f t="shared" si="8"/>
        <v>0</v>
      </c>
      <c r="I101" s="215"/>
      <c r="J101" s="98">
        <f t="shared" si="9"/>
        <v>0</v>
      </c>
      <c r="K101" s="465">
        <f t="shared" si="3"/>
        <v>0</v>
      </c>
      <c r="L101" s="100">
        <f t="shared" si="3"/>
        <v>0</v>
      </c>
      <c r="M101" s="201"/>
      <c r="N101" s="101"/>
    </row>
    <row r="102" spans="1:14" ht="18.75" customHeight="1">
      <c r="A102" s="50"/>
      <c r="B102" s="462"/>
      <c r="C102" s="199"/>
      <c r="D102" s="471"/>
      <c r="E102" s="211"/>
      <c r="F102" s="200"/>
      <c r="G102" s="214"/>
      <c r="H102" s="97">
        <f t="shared" si="8"/>
        <v>0</v>
      </c>
      <c r="I102" s="215"/>
      <c r="J102" s="98">
        <f t="shared" si="9"/>
        <v>0</v>
      </c>
      <c r="K102" s="465">
        <f t="shared" si="3"/>
        <v>0</v>
      </c>
      <c r="L102" s="100">
        <f t="shared" si="3"/>
        <v>0</v>
      </c>
      <c r="M102" s="201"/>
      <c r="N102" s="101"/>
    </row>
    <row r="103" spans="1:14" ht="18.75" customHeight="1">
      <c r="A103" s="50"/>
      <c r="B103" s="462"/>
      <c r="C103" s="199"/>
      <c r="D103" s="471"/>
      <c r="E103" s="211"/>
      <c r="F103" s="200"/>
      <c r="G103" s="214"/>
      <c r="H103" s="97">
        <f>F103*G103</f>
        <v>0</v>
      </c>
      <c r="I103" s="215"/>
      <c r="J103" s="98">
        <f>F103*I103</f>
        <v>0</v>
      </c>
      <c r="K103" s="465">
        <f t="shared" si="3"/>
        <v>0</v>
      </c>
      <c r="L103" s="100">
        <f>H103-J103</f>
        <v>0</v>
      </c>
      <c r="M103" s="201"/>
      <c r="N103" s="101"/>
    </row>
    <row r="104" spans="1:14" ht="18.75" customHeight="1">
      <c r="A104" s="50"/>
      <c r="B104" s="462"/>
      <c r="C104" s="199"/>
      <c r="D104" s="471"/>
      <c r="E104" s="211"/>
      <c r="F104" s="200"/>
      <c r="G104" s="214"/>
      <c r="H104" s="97">
        <f t="shared" ref="H104:H111" si="10">F104*G104</f>
        <v>0</v>
      </c>
      <c r="I104" s="215"/>
      <c r="J104" s="98">
        <f t="shared" ref="J104:J111" si="11">F104*I104</f>
        <v>0</v>
      </c>
      <c r="K104" s="465">
        <f t="shared" si="3"/>
        <v>0</v>
      </c>
      <c r="L104" s="100">
        <f t="shared" si="3"/>
        <v>0</v>
      </c>
      <c r="M104" s="201"/>
      <c r="N104" s="101"/>
    </row>
    <row r="105" spans="1:14" ht="18.75" customHeight="1">
      <c r="A105" s="50"/>
      <c r="B105" s="462"/>
      <c r="C105" s="199"/>
      <c r="D105" s="471"/>
      <c r="E105" s="211"/>
      <c r="F105" s="200"/>
      <c r="G105" s="214"/>
      <c r="H105" s="97">
        <f t="shared" si="10"/>
        <v>0</v>
      </c>
      <c r="I105" s="215"/>
      <c r="J105" s="98">
        <f t="shared" si="11"/>
        <v>0</v>
      </c>
      <c r="K105" s="465">
        <f t="shared" si="3"/>
        <v>0</v>
      </c>
      <c r="L105" s="100">
        <f t="shared" si="3"/>
        <v>0</v>
      </c>
      <c r="M105" s="201"/>
      <c r="N105" s="101"/>
    </row>
    <row r="106" spans="1:14" ht="18.75" customHeight="1">
      <c r="A106" s="50"/>
      <c r="B106" s="462"/>
      <c r="C106" s="199"/>
      <c r="D106" s="471"/>
      <c r="E106" s="211"/>
      <c r="F106" s="200"/>
      <c r="G106" s="214"/>
      <c r="H106" s="97">
        <f t="shared" si="10"/>
        <v>0</v>
      </c>
      <c r="I106" s="215"/>
      <c r="J106" s="98">
        <f t="shared" si="11"/>
        <v>0</v>
      </c>
      <c r="K106" s="465">
        <f t="shared" si="3"/>
        <v>0</v>
      </c>
      <c r="L106" s="100">
        <f t="shared" si="3"/>
        <v>0</v>
      </c>
      <c r="M106" s="201"/>
      <c r="N106" s="108"/>
    </row>
    <row r="107" spans="1:14" ht="18.75" customHeight="1">
      <c r="A107" s="50"/>
      <c r="B107" s="462"/>
      <c r="C107" s="199"/>
      <c r="D107" s="471"/>
      <c r="E107" s="211"/>
      <c r="F107" s="200"/>
      <c r="G107" s="214"/>
      <c r="H107" s="97">
        <f t="shared" si="10"/>
        <v>0</v>
      </c>
      <c r="I107" s="215"/>
      <c r="J107" s="98">
        <f t="shared" si="11"/>
        <v>0</v>
      </c>
      <c r="K107" s="465">
        <f t="shared" si="3"/>
        <v>0</v>
      </c>
      <c r="L107" s="100">
        <f>H107-J107</f>
        <v>0</v>
      </c>
      <c r="M107" s="201"/>
      <c r="N107" s="61"/>
    </row>
    <row r="108" spans="1:14" ht="18.75" customHeight="1">
      <c r="A108" s="50"/>
      <c r="B108" s="462"/>
      <c r="C108" s="199"/>
      <c r="D108" s="471"/>
      <c r="E108" s="211"/>
      <c r="F108" s="200"/>
      <c r="G108" s="214"/>
      <c r="H108" s="97">
        <f t="shared" si="10"/>
        <v>0</v>
      </c>
      <c r="I108" s="215"/>
      <c r="J108" s="98">
        <f t="shared" si="11"/>
        <v>0</v>
      </c>
      <c r="K108" s="465">
        <f t="shared" si="3"/>
        <v>0</v>
      </c>
      <c r="L108" s="100">
        <f t="shared" si="3"/>
        <v>0</v>
      </c>
      <c r="M108" s="201"/>
      <c r="N108" s="108"/>
    </row>
    <row r="109" spans="1:14" ht="18.75" customHeight="1">
      <c r="A109" s="50"/>
      <c r="B109" s="462"/>
      <c r="C109" s="199"/>
      <c r="D109" s="471"/>
      <c r="E109" s="211"/>
      <c r="F109" s="200"/>
      <c r="G109" s="214"/>
      <c r="H109" s="97">
        <f t="shared" si="10"/>
        <v>0</v>
      </c>
      <c r="I109" s="215"/>
      <c r="J109" s="98">
        <f t="shared" si="11"/>
        <v>0</v>
      </c>
      <c r="K109" s="465">
        <f t="shared" si="3"/>
        <v>0</v>
      </c>
      <c r="L109" s="100">
        <f t="shared" si="3"/>
        <v>0</v>
      </c>
      <c r="M109" s="201"/>
    </row>
    <row r="110" spans="1:14" ht="18.75" customHeight="1">
      <c r="A110" s="50"/>
      <c r="B110" s="462"/>
      <c r="C110" s="199"/>
      <c r="D110" s="471"/>
      <c r="E110" s="211"/>
      <c r="F110" s="200"/>
      <c r="G110" s="214"/>
      <c r="H110" s="97">
        <f t="shared" si="10"/>
        <v>0</v>
      </c>
      <c r="I110" s="215"/>
      <c r="J110" s="98">
        <f t="shared" si="11"/>
        <v>0</v>
      </c>
      <c r="K110" s="465">
        <f t="shared" si="3"/>
        <v>0</v>
      </c>
      <c r="L110" s="100">
        <f t="shared" si="3"/>
        <v>0</v>
      </c>
      <c r="M110" s="201"/>
    </row>
    <row r="111" spans="1:14" ht="18.75" customHeight="1">
      <c r="A111" s="50"/>
      <c r="B111" s="462"/>
      <c r="C111" s="199"/>
      <c r="D111" s="471"/>
      <c r="E111" s="211"/>
      <c r="F111" s="200"/>
      <c r="G111" s="214"/>
      <c r="H111" s="97">
        <f t="shared" si="10"/>
        <v>0</v>
      </c>
      <c r="I111" s="215"/>
      <c r="J111" s="98">
        <f t="shared" si="11"/>
        <v>0</v>
      </c>
      <c r="K111" s="465">
        <f t="shared" si="3"/>
        <v>0</v>
      </c>
      <c r="L111" s="100">
        <f t="shared" si="3"/>
        <v>0</v>
      </c>
      <c r="M111" s="201"/>
      <c r="N111" s="101"/>
    </row>
    <row r="112" spans="1:14" ht="18.75" customHeight="1">
      <c r="A112" s="50"/>
      <c r="B112" s="460"/>
      <c r="C112" s="466" t="s">
        <v>985</v>
      </c>
      <c r="D112" s="103" t="s">
        <v>986</v>
      </c>
      <c r="E112" s="95"/>
      <c r="F112" s="96"/>
      <c r="G112" s="469"/>
      <c r="H112" s="104">
        <f>SUMIFS(H71:H111,B71:B111,"設備")</f>
        <v>0</v>
      </c>
      <c r="I112" s="98"/>
      <c r="J112" s="105">
        <f>SUMIFS(J71:J111,B71:B111,"設備")</f>
        <v>0</v>
      </c>
      <c r="K112" s="465">
        <f t="shared" si="3"/>
        <v>0</v>
      </c>
      <c r="L112" s="107">
        <f>H112-J112</f>
        <v>0</v>
      </c>
      <c r="M112" s="189"/>
      <c r="N112" s="101"/>
    </row>
    <row r="113" spans="1:14" ht="18.75" customHeight="1">
      <c r="A113" s="50"/>
      <c r="B113" s="460"/>
      <c r="C113" s="466" t="s">
        <v>987</v>
      </c>
      <c r="D113" s="103" t="s">
        <v>986</v>
      </c>
      <c r="E113" s="95"/>
      <c r="F113" s="96"/>
      <c r="G113" s="97"/>
      <c r="H113" s="104">
        <f>SUMIFS(H71:H111,B71:B111,"工事")</f>
        <v>0</v>
      </c>
      <c r="I113" s="98"/>
      <c r="J113" s="105">
        <f>SUMIFS(J71:J111,B71:B111,"工事")</f>
        <v>0</v>
      </c>
      <c r="K113" s="465">
        <f t="shared" si="3"/>
        <v>0</v>
      </c>
      <c r="L113" s="107">
        <f>H113-J113</f>
        <v>0</v>
      </c>
      <c r="M113" s="189"/>
      <c r="N113" s="101"/>
    </row>
    <row r="114" spans="1:14" ht="18.75" customHeight="1" thickBot="1">
      <c r="A114" s="50"/>
      <c r="B114" s="472"/>
      <c r="C114" s="473" t="s">
        <v>980</v>
      </c>
      <c r="D114" s="474" t="s">
        <v>981</v>
      </c>
      <c r="E114" s="475"/>
      <c r="F114" s="476"/>
      <c r="G114" s="477"/>
      <c r="H114" s="478">
        <f>H112+H113</f>
        <v>0</v>
      </c>
      <c r="I114" s="479"/>
      <c r="J114" s="480">
        <f>J112+J113</f>
        <v>0</v>
      </c>
      <c r="K114" s="481">
        <f t="shared" si="3"/>
        <v>0</v>
      </c>
      <c r="L114" s="482">
        <f>H114-J114</f>
        <v>0</v>
      </c>
      <c r="M114" s="483"/>
      <c r="N114" s="101"/>
    </row>
    <row r="115" spans="1:14" ht="18.75" customHeight="1">
      <c r="A115" s="50"/>
      <c r="B115" s="533"/>
      <c r="C115" s="534" t="s">
        <v>988</v>
      </c>
      <c r="D115" s="535" t="s">
        <v>984</v>
      </c>
      <c r="E115" s="536"/>
      <c r="F115" s="537"/>
      <c r="G115" s="455"/>
      <c r="H115" s="455"/>
      <c r="I115" s="456"/>
      <c r="J115" s="456"/>
      <c r="K115" s="532"/>
      <c r="L115" s="458"/>
      <c r="M115" s="538"/>
      <c r="N115" s="101"/>
    </row>
    <row r="116" spans="1:14" ht="18.75" customHeight="1">
      <c r="A116" s="50"/>
      <c r="B116" s="462"/>
      <c r="C116" s="463"/>
      <c r="D116" s="468"/>
      <c r="E116" s="211"/>
      <c r="F116" s="200"/>
      <c r="G116" s="214"/>
      <c r="H116" s="97">
        <f>F116*G116</f>
        <v>0</v>
      </c>
      <c r="I116" s="215"/>
      <c r="J116" s="470">
        <f>F116*I116</f>
        <v>0</v>
      </c>
      <c r="K116" s="465">
        <f>G116-I116</f>
        <v>0</v>
      </c>
      <c r="L116" s="100">
        <f>H116-J116</f>
        <v>0</v>
      </c>
      <c r="M116" s="201"/>
      <c r="N116" s="101"/>
    </row>
    <row r="117" spans="1:14" ht="18.75" customHeight="1">
      <c r="A117" s="50"/>
      <c r="B117" s="462"/>
      <c r="C117" s="199"/>
      <c r="D117" s="471"/>
      <c r="E117" s="211"/>
      <c r="F117" s="200"/>
      <c r="G117" s="214"/>
      <c r="H117" s="97">
        <f>F117*G117</f>
        <v>0</v>
      </c>
      <c r="I117" s="215"/>
      <c r="J117" s="470">
        <f>F117*I117</f>
        <v>0</v>
      </c>
      <c r="K117" s="465">
        <f t="shared" ref="K117:L158" si="12">G117-I117</f>
        <v>0</v>
      </c>
      <c r="L117" s="100">
        <f>H117-J117</f>
        <v>0</v>
      </c>
      <c r="M117" s="201"/>
      <c r="N117" s="101"/>
    </row>
    <row r="118" spans="1:14" ht="18.75" customHeight="1">
      <c r="A118" s="50"/>
      <c r="B118" s="462"/>
      <c r="C118" s="199"/>
      <c r="D118" s="471"/>
      <c r="E118" s="211"/>
      <c r="F118" s="200"/>
      <c r="G118" s="214"/>
      <c r="H118" s="97">
        <f t="shared" ref="H118:H126" si="13">F118*G118</f>
        <v>0</v>
      </c>
      <c r="I118" s="215"/>
      <c r="J118" s="470">
        <f t="shared" ref="J118:J126" si="14">F118*I118</f>
        <v>0</v>
      </c>
      <c r="K118" s="465">
        <f t="shared" si="12"/>
        <v>0</v>
      </c>
      <c r="L118" s="100">
        <f t="shared" si="12"/>
        <v>0</v>
      </c>
      <c r="M118" s="201"/>
      <c r="N118" s="101"/>
    </row>
    <row r="119" spans="1:14" ht="18.75" customHeight="1">
      <c r="A119" s="50"/>
      <c r="B119" s="462"/>
      <c r="C119" s="199"/>
      <c r="D119" s="471"/>
      <c r="E119" s="211"/>
      <c r="F119" s="200"/>
      <c r="G119" s="214"/>
      <c r="H119" s="97">
        <f t="shared" si="13"/>
        <v>0</v>
      </c>
      <c r="I119" s="215"/>
      <c r="J119" s="470">
        <f t="shared" si="14"/>
        <v>0</v>
      </c>
      <c r="K119" s="465">
        <f t="shared" si="12"/>
        <v>0</v>
      </c>
      <c r="L119" s="100">
        <f t="shared" si="12"/>
        <v>0</v>
      </c>
      <c r="M119" s="201"/>
      <c r="N119" s="101"/>
    </row>
    <row r="120" spans="1:14" ht="18.75" customHeight="1">
      <c r="A120" s="50"/>
      <c r="B120" s="462"/>
      <c r="C120" s="199"/>
      <c r="D120" s="471"/>
      <c r="E120" s="211"/>
      <c r="F120" s="200"/>
      <c r="G120" s="214"/>
      <c r="H120" s="97">
        <f t="shared" si="13"/>
        <v>0</v>
      </c>
      <c r="I120" s="215"/>
      <c r="J120" s="470">
        <f t="shared" si="14"/>
        <v>0</v>
      </c>
      <c r="K120" s="465">
        <f t="shared" si="12"/>
        <v>0</v>
      </c>
      <c r="L120" s="100">
        <f t="shared" si="12"/>
        <v>0</v>
      </c>
      <c r="M120" s="201"/>
      <c r="N120" s="101"/>
    </row>
    <row r="121" spans="1:14" ht="18.75" customHeight="1">
      <c r="A121" s="50"/>
      <c r="B121" s="462"/>
      <c r="C121" s="199"/>
      <c r="D121" s="471"/>
      <c r="E121" s="211"/>
      <c r="F121" s="200"/>
      <c r="G121" s="214"/>
      <c r="H121" s="97">
        <f t="shared" si="13"/>
        <v>0</v>
      </c>
      <c r="I121" s="215"/>
      <c r="J121" s="470">
        <f t="shared" si="14"/>
        <v>0</v>
      </c>
      <c r="K121" s="465">
        <f t="shared" si="12"/>
        <v>0</v>
      </c>
      <c r="L121" s="100">
        <f t="shared" si="12"/>
        <v>0</v>
      </c>
      <c r="M121" s="201"/>
      <c r="N121" s="101"/>
    </row>
    <row r="122" spans="1:14" ht="18.75" customHeight="1">
      <c r="A122" s="50"/>
      <c r="B122" s="462"/>
      <c r="C122" s="199"/>
      <c r="D122" s="471"/>
      <c r="E122" s="211"/>
      <c r="F122" s="200"/>
      <c r="G122" s="214"/>
      <c r="H122" s="97">
        <f t="shared" si="13"/>
        <v>0</v>
      </c>
      <c r="I122" s="215"/>
      <c r="J122" s="470">
        <f t="shared" si="14"/>
        <v>0</v>
      </c>
      <c r="K122" s="465">
        <f t="shared" si="12"/>
        <v>0</v>
      </c>
      <c r="L122" s="100">
        <f t="shared" si="12"/>
        <v>0</v>
      </c>
      <c r="M122" s="201"/>
      <c r="N122" s="101"/>
    </row>
    <row r="123" spans="1:14" ht="18.75" customHeight="1">
      <c r="A123" s="50"/>
      <c r="B123" s="462"/>
      <c r="C123" s="199"/>
      <c r="D123" s="471"/>
      <c r="E123" s="211"/>
      <c r="F123" s="200"/>
      <c r="G123" s="214"/>
      <c r="H123" s="97">
        <f t="shared" si="13"/>
        <v>0</v>
      </c>
      <c r="I123" s="215"/>
      <c r="J123" s="470">
        <f t="shared" si="14"/>
        <v>0</v>
      </c>
      <c r="K123" s="465">
        <f t="shared" si="12"/>
        <v>0</v>
      </c>
      <c r="L123" s="100">
        <f t="shared" si="12"/>
        <v>0</v>
      </c>
      <c r="M123" s="201"/>
      <c r="N123" s="101"/>
    </row>
    <row r="124" spans="1:14" ht="18.75" customHeight="1">
      <c r="A124" s="50"/>
      <c r="B124" s="462"/>
      <c r="C124" s="199"/>
      <c r="D124" s="471"/>
      <c r="E124" s="211"/>
      <c r="F124" s="200"/>
      <c r="G124" s="214"/>
      <c r="H124" s="97">
        <f t="shared" si="13"/>
        <v>0</v>
      </c>
      <c r="I124" s="215"/>
      <c r="J124" s="470">
        <f t="shared" si="14"/>
        <v>0</v>
      </c>
      <c r="K124" s="465">
        <f t="shared" si="12"/>
        <v>0</v>
      </c>
      <c r="L124" s="100">
        <f t="shared" si="12"/>
        <v>0</v>
      </c>
      <c r="M124" s="201"/>
      <c r="N124" s="101"/>
    </row>
    <row r="125" spans="1:14" ht="18.75" customHeight="1">
      <c r="A125" s="50"/>
      <c r="B125" s="462"/>
      <c r="C125" s="199"/>
      <c r="D125" s="471"/>
      <c r="E125" s="211"/>
      <c r="F125" s="200"/>
      <c r="G125" s="214"/>
      <c r="H125" s="97">
        <f t="shared" si="13"/>
        <v>0</v>
      </c>
      <c r="I125" s="215"/>
      <c r="J125" s="470">
        <f t="shared" si="14"/>
        <v>0</v>
      </c>
      <c r="K125" s="465">
        <f t="shared" si="12"/>
        <v>0</v>
      </c>
      <c r="L125" s="100">
        <f t="shared" si="12"/>
        <v>0</v>
      </c>
      <c r="M125" s="201"/>
      <c r="N125" s="101"/>
    </row>
    <row r="126" spans="1:14" ht="18.75" customHeight="1">
      <c r="A126" s="50"/>
      <c r="B126" s="462"/>
      <c r="C126" s="199"/>
      <c r="D126" s="471"/>
      <c r="E126" s="211"/>
      <c r="F126" s="200"/>
      <c r="G126" s="214"/>
      <c r="H126" s="97">
        <f t="shared" si="13"/>
        <v>0</v>
      </c>
      <c r="I126" s="215"/>
      <c r="J126" s="470">
        <f t="shared" si="14"/>
        <v>0</v>
      </c>
      <c r="K126" s="465">
        <f t="shared" si="12"/>
        <v>0</v>
      </c>
      <c r="L126" s="100">
        <f t="shared" si="12"/>
        <v>0</v>
      </c>
      <c r="M126" s="201"/>
      <c r="N126" s="101"/>
    </row>
    <row r="127" spans="1:14" ht="18.75" customHeight="1">
      <c r="A127" s="50"/>
      <c r="B127" s="462"/>
      <c r="C127" s="199"/>
      <c r="D127" s="471"/>
      <c r="E127" s="211"/>
      <c r="F127" s="200"/>
      <c r="G127" s="214"/>
      <c r="H127" s="97">
        <f>F127*G127</f>
        <v>0</v>
      </c>
      <c r="I127" s="215"/>
      <c r="J127" s="470">
        <f>F127*I127</f>
        <v>0</v>
      </c>
      <c r="K127" s="465">
        <f t="shared" si="12"/>
        <v>0</v>
      </c>
      <c r="L127" s="100">
        <f>H127-J127</f>
        <v>0</v>
      </c>
      <c r="M127" s="201"/>
      <c r="N127" s="101"/>
    </row>
    <row r="128" spans="1:14" ht="18.75" customHeight="1">
      <c r="A128" s="50"/>
      <c r="B128" s="462"/>
      <c r="C128" s="199"/>
      <c r="D128" s="471"/>
      <c r="E128" s="211"/>
      <c r="F128" s="200"/>
      <c r="G128" s="214"/>
      <c r="H128" s="97">
        <f t="shared" ref="H128:H136" si="15">F128*G128</f>
        <v>0</v>
      </c>
      <c r="I128" s="215"/>
      <c r="J128" s="470">
        <f t="shared" ref="J128:J136" si="16">F128*I128</f>
        <v>0</v>
      </c>
      <c r="K128" s="465">
        <f t="shared" si="12"/>
        <v>0</v>
      </c>
      <c r="L128" s="100">
        <f t="shared" si="12"/>
        <v>0</v>
      </c>
      <c r="M128" s="201"/>
      <c r="N128" s="101"/>
    </row>
    <row r="129" spans="1:14" ht="18.75" customHeight="1">
      <c r="A129" s="50"/>
      <c r="B129" s="462"/>
      <c r="C129" s="199"/>
      <c r="D129" s="471"/>
      <c r="E129" s="211"/>
      <c r="F129" s="200"/>
      <c r="G129" s="214"/>
      <c r="H129" s="97">
        <f t="shared" si="15"/>
        <v>0</v>
      </c>
      <c r="I129" s="215"/>
      <c r="J129" s="470">
        <f t="shared" si="16"/>
        <v>0</v>
      </c>
      <c r="K129" s="465">
        <f t="shared" si="12"/>
        <v>0</v>
      </c>
      <c r="L129" s="100">
        <f t="shared" si="12"/>
        <v>0</v>
      </c>
      <c r="M129" s="201"/>
      <c r="N129" s="101"/>
    </row>
    <row r="130" spans="1:14" ht="18.75" customHeight="1">
      <c r="A130" s="50"/>
      <c r="B130" s="462"/>
      <c r="C130" s="199"/>
      <c r="D130" s="471"/>
      <c r="E130" s="211"/>
      <c r="F130" s="200"/>
      <c r="G130" s="214"/>
      <c r="H130" s="97">
        <f t="shared" si="15"/>
        <v>0</v>
      </c>
      <c r="I130" s="215"/>
      <c r="J130" s="470">
        <f t="shared" si="16"/>
        <v>0</v>
      </c>
      <c r="K130" s="465">
        <f t="shared" si="12"/>
        <v>0</v>
      </c>
      <c r="L130" s="100">
        <f t="shared" si="12"/>
        <v>0</v>
      </c>
      <c r="M130" s="201"/>
      <c r="N130" s="101"/>
    </row>
    <row r="131" spans="1:14" ht="18.75" customHeight="1">
      <c r="A131" s="50"/>
      <c r="B131" s="462"/>
      <c r="C131" s="199"/>
      <c r="D131" s="471"/>
      <c r="E131" s="211"/>
      <c r="F131" s="200"/>
      <c r="G131" s="214"/>
      <c r="H131" s="97">
        <f t="shared" si="15"/>
        <v>0</v>
      </c>
      <c r="I131" s="215"/>
      <c r="J131" s="470">
        <f t="shared" si="16"/>
        <v>0</v>
      </c>
      <c r="K131" s="465">
        <f t="shared" si="12"/>
        <v>0</v>
      </c>
      <c r="L131" s="100">
        <f t="shared" si="12"/>
        <v>0</v>
      </c>
      <c r="M131" s="201"/>
      <c r="N131" s="101"/>
    </row>
    <row r="132" spans="1:14" ht="18.75" customHeight="1">
      <c r="A132" s="50"/>
      <c r="B132" s="462"/>
      <c r="C132" s="199"/>
      <c r="D132" s="471"/>
      <c r="E132" s="211"/>
      <c r="F132" s="200"/>
      <c r="G132" s="214"/>
      <c r="H132" s="97">
        <f t="shared" si="15"/>
        <v>0</v>
      </c>
      <c r="I132" s="215"/>
      <c r="J132" s="470">
        <f t="shared" si="16"/>
        <v>0</v>
      </c>
      <c r="K132" s="465">
        <f t="shared" si="12"/>
        <v>0</v>
      </c>
      <c r="L132" s="100">
        <f t="shared" si="12"/>
        <v>0</v>
      </c>
      <c r="M132" s="201"/>
      <c r="N132" s="101"/>
    </row>
    <row r="133" spans="1:14" ht="18.75" customHeight="1">
      <c r="A133" s="50"/>
      <c r="B133" s="462"/>
      <c r="C133" s="199"/>
      <c r="D133" s="471"/>
      <c r="E133" s="211"/>
      <c r="F133" s="200"/>
      <c r="G133" s="214"/>
      <c r="H133" s="97">
        <f t="shared" si="15"/>
        <v>0</v>
      </c>
      <c r="I133" s="215"/>
      <c r="J133" s="470">
        <f t="shared" si="16"/>
        <v>0</v>
      </c>
      <c r="K133" s="465">
        <f t="shared" si="12"/>
        <v>0</v>
      </c>
      <c r="L133" s="100">
        <f t="shared" si="12"/>
        <v>0</v>
      </c>
      <c r="M133" s="201"/>
      <c r="N133" s="101"/>
    </row>
    <row r="134" spans="1:14" ht="18.75" customHeight="1">
      <c r="A134" s="50"/>
      <c r="B134" s="462"/>
      <c r="C134" s="199"/>
      <c r="D134" s="471"/>
      <c r="E134" s="211"/>
      <c r="F134" s="200"/>
      <c r="G134" s="214"/>
      <c r="H134" s="97">
        <f t="shared" si="15"/>
        <v>0</v>
      </c>
      <c r="I134" s="215"/>
      <c r="J134" s="470">
        <f t="shared" si="16"/>
        <v>0</v>
      </c>
      <c r="K134" s="465">
        <f t="shared" si="12"/>
        <v>0</v>
      </c>
      <c r="L134" s="100">
        <f t="shared" si="12"/>
        <v>0</v>
      </c>
      <c r="M134" s="201"/>
      <c r="N134" s="101"/>
    </row>
    <row r="135" spans="1:14" ht="18.75" customHeight="1">
      <c r="A135" s="50"/>
      <c r="B135" s="462"/>
      <c r="C135" s="199"/>
      <c r="D135" s="471"/>
      <c r="E135" s="211"/>
      <c r="F135" s="200"/>
      <c r="G135" s="214"/>
      <c r="H135" s="97">
        <f t="shared" si="15"/>
        <v>0</v>
      </c>
      <c r="I135" s="215"/>
      <c r="J135" s="470">
        <f t="shared" si="16"/>
        <v>0</v>
      </c>
      <c r="K135" s="465">
        <f t="shared" si="12"/>
        <v>0</v>
      </c>
      <c r="L135" s="100">
        <f t="shared" si="12"/>
        <v>0</v>
      </c>
      <c r="M135" s="201"/>
      <c r="N135" s="101"/>
    </row>
    <row r="136" spans="1:14" ht="18.75" customHeight="1">
      <c r="A136" s="50"/>
      <c r="B136" s="462"/>
      <c r="C136" s="199"/>
      <c r="D136" s="471"/>
      <c r="E136" s="211"/>
      <c r="F136" s="200"/>
      <c r="G136" s="214"/>
      <c r="H136" s="97">
        <f t="shared" si="15"/>
        <v>0</v>
      </c>
      <c r="I136" s="215"/>
      <c r="J136" s="470">
        <f t="shared" si="16"/>
        <v>0</v>
      </c>
      <c r="K136" s="465">
        <f t="shared" si="12"/>
        <v>0</v>
      </c>
      <c r="L136" s="100">
        <f t="shared" si="12"/>
        <v>0</v>
      </c>
      <c r="M136" s="201"/>
      <c r="N136" s="101"/>
    </row>
    <row r="137" spans="1:14" ht="18.75" customHeight="1">
      <c r="A137" s="50"/>
      <c r="B137" s="462"/>
      <c r="C137" s="199"/>
      <c r="D137" s="471"/>
      <c r="E137" s="211"/>
      <c r="F137" s="200"/>
      <c r="G137" s="214"/>
      <c r="H137" s="97">
        <f>F137*G137</f>
        <v>0</v>
      </c>
      <c r="I137" s="215"/>
      <c r="J137" s="470">
        <f>F137*I137</f>
        <v>0</v>
      </c>
      <c r="K137" s="465">
        <f t="shared" si="12"/>
        <v>0</v>
      </c>
      <c r="L137" s="100">
        <f>H137-J137</f>
        <v>0</v>
      </c>
      <c r="M137" s="201"/>
      <c r="N137" s="101"/>
    </row>
    <row r="138" spans="1:14" ht="18.75" customHeight="1">
      <c r="A138" s="50"/>
      <c r="B138" s="462"/>
      <c r="C138" s="199"/>
      <c r="D138" s="471"/>
      <c r="E138" s="211"/>
      <c r="F138" s="200"/>
      <c r="G138" s="214"/>
      <c r="H138" s="97">
        <f t="shared" ref="H138:H146" si="17">F138*G138</f>
        <v>0</v>
      </c>
      <c r="I138" s="215"/>
      <c r="J138" s="470">
        <f t="shared" ref="J138:J146" si="18">F138*I138</f>
        <v>0</v>
      </c>
      <c r="K138" s="465">
        <f t="shared" si="12"/>
        <v>0</v>
      </c>
      <c r="L138" s="100">
        <f t="shared" si="12"/>
        <v>0</v>
      </c>
      <c r="M138" s="201"/>
      <c r="N138" s="101"/>
    </row>
    <row r="139" spans="1:14" ht="18.75" customHeight="1">
      <c r="A139" s="50"/>
      <c r="B139" s="462"/>
      <c r="C139" s="199"/>
      <c r="D139" s="471"/>
      <c r="E139" s="211"/>
      <c r="F139" s="200"/>
      <c r="G139" s="214"/>
      <c r="H139" s="97">
        <f t="shared" si="17"/>
        <v>0</v>
      </c>
      <c r="I139" s="215"/>
      <c r="J139" s="470">
        <f t="shared" si="18"/>
        <v>0</v>
      </c>
      <c r="K139" s="465">
        <f t="shared" si="12"/>
        <v>0</v>
      </c>
      <c r="L139" s="100">
        <f t="shared" si="12"/>
        <v>0</v>
      </c>
      <c r="M139" s="201"/>
      <c r="N139" s="101"/>
    </row>
    <row r="140" spans="1:14" ht="18.75" customHeight="1">
      <c r="A140" s="50"/>
      <c r="B140" s="462"/>
      <c r="C140" s="199"/>
      <c r="D140" s="471"/>
      <c r="E140" s="211"/>
      <c r="F140" s="200"/>
      <c r="G140" s="214"/>
      <c r="H140" s="97">
        <f t="shared" si="17"/>
        <v>0</v>
      </c>
      <c r="I140" s="215"/>
      <c r="J140" s="470">
        <f t="shared" si="18"/>
        <v>0</v>
      </c>
      <c r="K140" s="465">
        <f t="shared" si="12"/>
        <v>0</v>
      </c>
      <c r="L140" s="100">
        <f t="shared" si="12"/>
        <v>0</v>
      </c>
      <c r="M140" s="201"/>
      <c r="N140" s="101"/>
    </row>
    <row r="141" spans="1:14" ht="18.75" customHeight="1">
      <c r="A141" s="50"/>
      <c r="B141" s="462"/>
      <c r="C141" s="199"/>
      <c r="D141" s="471"/>
      <c r="E141" s="211"/>
      <c r="F141" s="200"/>
      <c r="G141" s="214"/>
      <c r="H141" s="97">
        <f t="shared" si="17"/>
        <v>0</v>
      </c>
      <c r="I141" s="215"/>
      <c r="J141" s="470">
        <f t="shared" si="18"/>
        <v>0</v>
      </c>
      <c r="K141" s="465">
        <f t="shared" si="12"/>
        <v>0</v>
      </c>
      <c r="L141" s="100">
        <f t="shared" si="12"/>
        <v>0</v>
      </c>
      <c r="M141" s="201"/>
      <c r="N141" s="101"/>
    </row>
    <row r="142" spans="1:14" ht="18.75" customHeight="1">
      <c r="A142" s="50"/>
      <c r="B142" s="462"/>
      <c r="C142" s="199"/>
      <c r="D142" s="471"/>
      <c r="E142" s="211"/>
      <c r="F142" s="200"/>
      <c r="G142" s="214"/>
      <c r="H142" s="97">
        <f t="shared" si="17"/>
        <v>0</v>
      </c>
      <c r="I142" s="215"/>
      <c r="J142" s="470">
        <f t="shared" si="18"/>
        <v>0</v>
      </c>
      <c r="K142" s="465">
        <f t="shared" si="12"/>
        <v>0</v>
      </c>
      <c r="L142" s="100">
        <f t="shared" si="12"/>
        <v>0</v>
      </c>
      <c r="M142" s="201"/>
      <c r="N142" s="101"/>
    </row>
    <row r="143" spans="1:14" ht="18.75" customHeight="1">
      <c r="A143" s="50"/>
      <c r="B143" s="462"/>
      <c r="C143" s="199"/>
      <c r="D143" s="471"/>
      <c r="E143" s="211"/>
      <c r="F143" s="200"/>
      <c r="G143" s="214"/>
      <c r="H143" s="97">
        <f t="shared" si="17"/>
        <v>0</v>
      </c>
      <c r="I143" s="215"/>
      <c r="J143" s="470">
        <f t="shared" si="18"/>
        <v>0</v>
      </c>
      <c r="K143" s="465">
        <f t="shared" si="12"/>
        <v>0</v>
      </c>
      <c r="L143" s="100">
        <f t="shared" si="12"/>
        <v>0</v>
      </c>
      <c r="M143" s="201"/>
      <c r="N143" s="101"/>
    </row>
    <row r="144" spans="1:14" ht="18.75" customHeight="1">
      <c r="A144" s="50"/>
      <c r="B144" s="462"/>
      <c r="C144" s="199"/>
      <c r="D144" s="471"/>
      <c r="E144" s="211"/>
      <c r="F144" s="200"/>
      <c r="G144" s="214"/>
      <c r="H144" s="97">
        <f t="shared" si="17"/>
        <v>0</v>
      </c>
      <c r="I144" s="215"/>
      <c r="J144" s="470">
        <f t="shared" si="18"/>
        <v>0</v>
      </c>
      <c r="K144" s="465">
        <f t="shared" si="12"/>
        <v>0</v>
      </c>
      <c r="L144" s="100">
        <f t="shared" si="12"/>
        <v>0</v>
      </c>
      <c r="M144" s="201"/>
      <c r="N144" s="101"/>
    </row>
    <row r="145" spans="1:14" ht="18.75" customHeight="1">
      <c r="A145" s="50"/>
      <c r="B145" s="462"/>
      <c r="C145" s="199"/>
      <c r="D145" s="471"/>
      <c r="E145" s="211"/>
      <c r="F145" s="200"/>
      <c r="G145" s="214"/>
      <c r="H145" s="97">
        <f t="shared" si="17"/>
        <v>0</v>
      </c>
      <c r="I145" s="215"/>
      <c r="J145" s="470">
        <f t="shared" si="18"/>
        <v>0</v>
      </c>
      <c r="K145" s="465">
        <f t="shared" si="12"/>
        <v>0</v>
      </c>
      <c r="L145" s="100">
        <f t="shared" si="12"/>
        <v>0</v>
      </c>
      <c r="M145" s="201"/>
      <c r="N145" s="101"/>
    </row>
    <row r="146" spans="1:14" ht="18.75" customHeight="1">
      <c r="A146" s="50"/>
      <c r="B146" s="462"/>
      <c r="C146" s="199"/>
      <c r="D146" s="471"/>
      <c r="E146" s="211"/>
      <c r="F146" s="200"/>
      <c r="G146" s="214"/>
      <c r="H146" s="97">
        <f t="shared" si="17"/>
        <v>0</v>
      </c>
      <c r="I146" s="215"/>
      <c r="J146" s="470">
        <f t="shared" si="18"/>
        <v>0</v>
      </c>
      <c r="K146" s="465">
        <f t="shared" si="12"/>
        <v>0</v>
      </c>
      <c r="L146" s="100">
        <f t="shared" si="12"/>
        <v>0</v>
      </c>
      <c r="M146" s="201"/>
      <c r="N146" s="101"/>
    </row>
    <row r="147" spans="1:14" ht="18.75" customHeight="1">
      <c r="A147" s="50"/>
      <c r="B147" s="462"/>
      <c r="C147" s="199"/>
      <c r="D147" s="471"/>
      <c r="E147" s="211"/>
      <c r="F147" s="200"/>
      <c r="G147" s="214"/>
      <c r="H147" s="97">
        <f>F147*G147</f>
        <v>0</v>
      </c>
      <c r="I147" s="215"/>
      <c r="J147" s="470">
        <f>F147*I147</f>
        <v>0</v>
      </c>
      <c r="K147" s="465">
        <f t="shared" si="12"/>
        <v>0</v>
      </c>
      <c r="L147" s="100">
        <f>H147-J147</f>
        <v>0</v>
      </c>
      <c r="M147" s="201"/>
      <c r="N147" s="101"/>
    </row>
    <row r="148" spans="1:14" ht="18.75" customHeight="1">
      <c r="A148" s="50"/>
      <c r="B148" s="462"/>
      <c r="C148" s="199"/>
      <c r="D148" s="471"/>
      <c r="E148" s="211"/>
      <c r="F148" s="200"/>
      <c r="G148" s="214"/>
      <c r="H148" s="97">
        <f t="shared" ref="H148:H155" si="19">F148*G148</f>
        <v>0</v>
      </c>
      <c r="I148" s="215"/>
      <c r="J148" s="470">
        <f t="shared" ref="J148:J155" si="20">F148*I148</f>
        <v>0</v>
      </c>
      <c r="K148" s="465">
        <f t="shared" si="12"/>
        <v>0</v>
      </c>
      <c r="L148" s="100">
        <f t="shared" si="12"/>
        <v>0</v>
      </c>
      <c r="M148" s="201"/>
      <c r="N148" s="101"/>
    </row>
    <row r="149" spans="1:14" ht="18.75" customHeight="1">
      <c r="A149" s="50"/>
      <c r="B149" s="462"/>
      <c r="C149" s="199"/>
      <c r="D149" s="471"/>
      <c r="E149" s="211"/>
      <c r="F149" s="200"/>
      <c r="G149" s="214"/>
      <c r="H149" s="97">
        <f t="shared" si="19"/>
        <v>0</v>
      </c>
      <c r="I149" s="215"/>
      <c r="J149" s="470">
        <f t="shared" si="20"/>
        <v>0</v>
      </c>
      <c r="K149" s="465">
        <f t="shared" si="12"/>
        <v>0</v>
      </c>
      <c r="L149" s="100">
        <f t="shared" si="12"/>
        <v>0</v>
      </c>
      <c r="M149" s="201"/>
      <c r="N149" s="101"/>
    </row>
    <row r="150" spans="1:14" ht="18.75" customHeight="1">
      <c r="A150" s="50"/>
      <c r="B150" s="462"/>
      <c r="C150" s="199"/>
      <c r="D150" s="471"/>
      <c r="E150" s="211"/>
      <c r="F150" s="200"/>
      <c r="G150" s="214"/>
      <c r="H150" s="97">
        <f t="shared" si="19"/>
        <v>0</v>
      </c>
      <c r="I150" s="215"/>
      <c r="J150" s="470">
        <f t="shared" si="20"/>
        <v>0</v>
      </c>
      <c r="K150" s="465">
        <f t="shared" si="12"/>
        <v>0</v>
      </c>
      <c r="L150" s="100">
        <f t="shared" si="12"/>
        <v>0</v>
      </c>
      <c r="M150" s="201"/>
      <c r="N150" s="101"/>
    </row>
    <row r="151" spans="1:14" ht="18.75" customHeight="1">
      <c r="A151" s="50"/>
      <c r="B151" s="462"/>
      <c r="C151" s="199"/>
      <c r="D151" s="471"/>
      <c r="E151" s="211"/>
      <c r="F151" s="200"/>
      <c r="G151" s="214"/>
      <c r="H151" s="97">
        <f t="shared" si="19"/>
        <v>0</v>
      </c>
      <c r="I151" s="215"/>
      <c r="J151" s="470">
        <f t="shared" si="20"/>
        <v>0</v>
      </c>
      <c r="K151" s="465">
        <f t="shared" si="12"/>
        <v>0</v>
      </c>
      <c r="L151" s="100">
        <f t="shared" si="12"/>
        <v>0</v>
      </c>
      <c r="M151" s="201"/>
      <c r="N151" s="101"/>
    </row>
    <row r="152" spans="1:14" ht="18.75" customHeight="1">
      <c r="A152" s="50"/>
      <c r="B152" s="462"/>
      <c r="C152" s="199"/>
      <c r="D152" s="471"/>
      <c r="E152" s="211"/>
      <c r="F152" s="200"/>
      <c r="G152" s="214"/>
      <c r="H152" s="97">
        <f t="shared" si="19"/>
        <v>0</v>
      </c>
      <c r="I152" s="215"/>
      <c r="J152" s="470">
        <f t="shared" si="20"/>
        <v>0</v>
      </c>
      <c r="K152" s="465">
        <f t="shared" si="12"/>
        <v>0</v>
      </c>
      <c r="L152" s="100">
        <f t="shared" si="12"/>
        <v>0</v>
      </c>
      <c r="M152" s="201"/>
      <c r="N152" s="101"/>
    </row>
    <row r="153" spans="1:14" ht="18.75" customHeight="1">
      <c r="A153" s="50"/>
      <c r="B153" s="462"/>
      <c r="C153" s="199"/>
      <c r="D153" s="471"/>
      <c r="E153" s="211"/>
      <c r="F153" s="200"/>
      <c r="G153" s="214"/>
      <c r="H153" s="97">
        <f t="shared" si="19"/>
        <v>0</v>
      </c>
      <c r="I153" s="215"/>
      <c r="J153" s="470">
        <f t="shared" si="20"/>
        <v>0</v>
      </c>
      <c r="K153" s="465">
        <f t="shared" si="12"/>
        <v>0</v>
      </c>
      <c r="L153" s="100">
        <f t="shared" si="12"/>
        <v>0</v>
      </c>
      <c r="M153" s="201"/>
      <c r="N153" s="101"/>
    </row>
    <row r="154" spans="1:14" ht="18.75" customHeight="1">
      <c r="A154" s="50"/>
      <c r="B154" s="462"/>
      <c r="C154" s="199"/>
      <c r="D154" s="471"/>
      <c r="E154" s="211"/>
      <c r="F154" s="200"/>
      <c r="G154" s="214"/>
      <c r="H154" s="97">
        <f t="shared" si="19"/>
        <v>0</v>
      </c>
      <c r="I154" s="215"/>
      <c r="J154" s="470">
        <f t="shared" si="20"/>
        <v>0</v>
      </c>
      <c r="K154" s="465">
        <f t="shared" si="12"/>
        <v>0</v>
      </c>
      <c r="L154" s="100">
        <f t="shared" si="12"/>
        <v>0</v>
      </c>
      <c r="M154" s="201"/>
      <c r="N154" s="101"/>
    </row>
    <row r="155" spans="1:14" ht="18.75" customHeight="1">
      <c r="A155" s="50"/>
      <c r="B155" s="462"/>
      <c r="C155" s="199"/>
      <c r="D155" s="471"/>
      <c r="E155" s="211"/>
      <c r="F155" s="200"/>
      <c r="G155" s="214"/>
      <c r="H155" s="97">
        <f t="shared" si="19"/>
        <v>0</v>
      </c>
      <c r="I155" s="215"/>
      <c r="J155" s="470">
        <f t="shared" si="20"/>
        <v>0</v>
      </c>
      <c r="K155" s="465">
        <f t="shared" si="12"/>
        <v>0</v>
      </c>
      <c r="L155" s="100">
        <f t="shared" si="12"/>
        <v>0</v>
      </c>
      <c r="M155" s="201"/>
      <c r="N155" s="101"/>
    </row>
    <row r="156" spans="1:14" ht="18.75" customHeight="1">
      <c r="A156" s="50"/>
      <c r="B156" s="460"/>
      <c r="C156" s="466" t="s">
        <v>985</v>
      </c>
      <c r="D156" s="103" t="s">
        <v>986</v>
      </c>
      <c r="E156" s="95"/>
      <c r="F156" s="96"/>
      <c r="G156" s="97"/>
      <c r="H156" s="104">
        <f>SUMIFS(H115:H155,B115:B155,"設備")</f>
        <v>0</v>
      </c>
      <c r="I156" s="98"/>
      <c r="J156" s="105">
        <f>SUMIFS(J115:J155,B115:B155,"設備")</f>
        <v>0</v>
      </c>
      <c r="K156" s="465">
        <f t="shared" si="12"/>
        <v>0</v>
      </c>
      <c r="L156" s="107">
        <f>H156-J156</f>
        <v>0</v>
      </c>
      <c r="M156" s="189"/>
      <c r="N156" s="101"/>
    </row>
    <row r="157" spans="1:14" ht="18.75" customHeight="1">
      <c r="A157" s="50"/>
      <c r="B157" s="460"/>
      <c r="C157" s="466" t="s">
        <v>987</v>
      </c>
      <c r="D157" s="103" t="s">
        <v>986</v>
      </c>
      <c r="E157" s="95"/>
      <c r="F157" s="96"/>
      <c r="G157" s="97"/>
      <c r="H157" s="104">
        <f>SUMIFS(H115:H155,B115:B155,"工事")</f>
        <v>0</v>
      </c>
      <c r="I157" s="98"/>
      <c r="J157" s="105">
        <f>SUMIFS(J115:J155,B115:B155,"工事")</f>
        <v>0</v>
      </c>
      <c r="K157" s="465">
        <f t="shared" si="12"/>
        <v>0</v>
      </c>
      <c r="L157" s="107">
        <f>H157-J157</f>
        <v>0</v>
      </c>
      <c r="M157" s="189"/>
      <c r="N157" s="101"/>
    </row>
    <row r="158" spans="1:14" ht="18.75" customHeight="1" thickBot="1">
      <c r="A158" s="50"/>
      <c r="B158" s="472"/>
      <c r="C158" s="473" t="s">
        <v>980</v>
      </c>
      <c r="D158" s="474" t="s">
        <v>981</v>
      </c>
      <c r="E158" s="475"/>
      <c r="F158" s="476"/>
      <c r="G158" s="477"/>
      <c r="H158" s="478">
        <f>H156+H157</f>
        <v>0</v>
      </c>
      <c r="I158" s="479"/>
      <c r="J158" s="480">
        <f>J156+J157</f>
        <v>0</v>
      </c>
      <c r="K158" s="481">
        <f t="shared" si="12"/>
        <v>0</v>
      </c>
      <c r="L158" s="482">
        <f>H158-J158</f>
        <v>0</v>
      </c>
      <c r="M158" s="483"/>
      <c r="N158" s="101"/>
    </row>
    <row r="159" spans="1:14" ht="18.75" customHeight="1">
      <c r="A159" s="50"/>
      <c r="B159" s="533"/>
      <c r="C159" s="539" t="s">
        <v>53</v>
      </c>
      <c r="D159" s="535" t="s">
        <v>984</v>
      </c>
      <c r="E159" s="536"/>
      <c r="F159" s="537"/>
      <c r="G159" s="455"/>
      <c r="H159" s="455"/>
      <c r="I159" s="456"/>
      <c r="J159" s="456"/>
      <c r="K159" s="532"/>
      <c r="L159" s="458"/>
      <c r="M159" s="538"/>
      <c r="N159" s="101"/>
    </row>
    <row r="160" spans="1:14" ht="18.75" customHeight="1">
      <c r="A160" s="50"/>
      <c r="B160" s="462"/>
      <c r="C160" s="199"/>
      <c r="D160" s="471"/>
      <c r="E160" s="211"/>
      <c r="F160" s="200"/>
      <c r="G160" s="214"/>
      <c r="H160" s="97">
        <f t="shared" ref="H160:H189" si="21">F160*G160</f>
        <v>0</v>
      </c>
      <c r="I160" s="215"/>
      <c r="J160" s="98">
        <f t="shared" ref="J160:J189" si="22">F160*I160</f>
        <v>0</v>
      </c>
      <c r="K160" s="465">
        <f>G160-I160</f>
        <v>0</v>
      </c>
      <c r="L160" s="100">
        <f>H160-J160</f>
        <v>0</v>
      </c>
      <c r="M160" s="201"/>
      <c r="N160" s="101"/>
    </row>
    <row r="161" spans="1:14" ht="18.75" customHeight="1">
      <c r="A161" s="50"/>
      <c r="B161" s="462"/>
      <c r="C161" s="199"/>
      <c r="D161" s="471"/>
      <c r="E161" s="211"/>
      <c r="F161" s="200"/>
      <c r="G161" s="214"/>
      <c r="H161" s="97">
        <f t="shared" si="21"/>
        <v>0</v>
      </c>
      <c r="I161" s="215"/>
      <c r="J161" s="98">
        <f t="shared" si="22"/>
        <v>0</v>
      </c>
      <c r="K161" s="465">
        <f t="shared" ref="K161:L192" si="23">G161-I161</f>
        <v>0</v>
      </c>
      <c r="L161" s="100">
        <f t="shared" si="23"/>
        <v>0</v>
      </c>
      <c r="M161" s="201"/>
      <c r="N161" s="101"/>
    </row>
    <row r="162" spans="1:14" ht="18.75" customHeight="1">
      <c r="A162" s="50"/>
      <c r="B162" s="462"/>
      <c r="C162" s="199"/>
      <c r="D162" s="471"/>
      <c r="E162" s="211"/>
      <c r="F162" s="200"/>
      <c r="G162" s="214"/>
      <c r="H162" s="97">
        <f t="shared" si="21"/>
        <v>0</v>
      </c>
      <c r="I162" s="215"/>
      <c r="J162" s="98">
        <f t="shared" si="22"/>
        <v>0</v>
      </c>
      <c r="K162" s="465">
        <f t="shared" si="23"/>
        <v>0</v>
      </c>
      <c r="L162" s="100">
        <f t="shared" si="23"/>
        <v>0</v>
      </c>
      <c r="M162" s="201"/>
      <c r="N162" s="101"/>
    </row>
    <row r="163" spans="1:14" ht="18.75" customHeight="1">
      <c r="A163" s="50"/>
      <c r="B163" s="462"/>
      <c r="C163" s="199"/>
      <c r="D163" s="471"/>
      <c r="E163" s="211"/>
      <c r="F163" s="200"/>
      <c r="G163" s="214"/>
      <c r="H163" s="97">
        <f t="shared" si="21"/>
        <v>0</v>
      </c>
      <c r="I163" s="215"/>
      <c r="J163" s="98">
        <f t="shared" si="22"/>
        <v>0</v>
      </c>
      <c r="K163" s="465">
        <f t="shared" si="23"/>
        <v>0</v>
      </c>
      <c r="L163" s="100">
        <f t="shared" si="23"/>
        <v>0</v>
      </c>
      <c r="M163" s="201"/>
      <c r="N163" s="101"/>
    </row>
    <row r="164" spans="1:14" ht="18.75" customHeight="1">
      <c r="A164" s="50"/>
      <c r="B164" s="462"/>
      <c r="C164" s="199"/>
      <c r="D164" s="471"/>
      <c r="E164" s="211"/>
      <c r="F164" s="200"/>
      <c r="G164" s="214"/>
      <c r="H164" s="97">
        <f t="shared" si="21"/>
        <v>0</v>
      </c>
      <c r="I164" s="215"/>
      <c r="J164" s="98">
        <f t="shared" si="22"/>
        <v>0</v>
      </c>
      <c r="K164" s="465">
        <f t="shared" si="23"/>
        <v>0</v>
      </c>
      <c r="L164" s="100">
        <f t="shared" si="23"/>
        <v>0</v>
      </c>
      <c r="M164" s="201"/>
      <c r="N164" s="101"/>
    </row>
    <row r="165" spans="1:14" ht="18.75" customHeight="1">
      <c r="A165" s="50"/>
      <c r="B165" s="462"/>
      <c r="C165" s="199"/>
      <c r="D165" s="471"/>
      <c r="E165" s="211"/>
      <c r="F165" s="200"/>
      <c r="G165" s="214"/>
      <c r="H165" s="97">
        <f t="shared" si="21"/>
        <v>0</v>
      </c>
      <c r="I165" s="215"/>
      <c r="J165" s="98">
        <f t="shared" si="22"/>
        <v>0</v>
      </c>
      <c r="K165" s="465">
        <f t="shared" si="23"/>
        <v>0</v>
      </c>
      <c r="L165" s="100">
        <f t="shared" si="23"/>
        <v>0</v>
      </c>
      <c r="M165" s="201"/>
      <c r="N165" s="101"/>
    </row>
    <row r="166" spans="1:14" ht="18.75" customHeight="1">
      <c r="A166" s="50"/>
      <c r="B166" s="462"/>
      <c r="C166" s="199"/>
      <c r="D166" s="471"/>
      <c r="E166" s="211"/>
      <c r="F166" s="200"/>
      <c r="G166" s="214"/>
      <c r="H166" s="97">
        <f t="shared" si="21"/>
        <v>0</v>
      </c>
      <c r="I166" s="215"/>
      <c r="J166" s="98">
        <f t="shared" si="22"/>
        <v>0</v>
      </c>
      <c r="K166" s="465">
        <f t="shared" si="23"/>
        <v>0</v>
      </c>
      <c r="L166" s="100">
        <f t="shared" si="23"/>
        <v>0</v>
      </c>
      <c r="M166" s="201"/>
      <c r="N166" s="101"/>
    </row>
    <row r="167" spans="1:14" ht="18.75" customHeight="1">
      <c r="A167" s="50"/>
      <c r="B167" s="462"/>
      <c r="C167" s="199"/>
      <c r="D167" s="471"/>
      <c r="E167" s="211"/>
      <c r="F167" s="200"/>
      <c r="G167" s="214"/>
      <c r="H167" s="97">
        <f t="shared" si="21"/>
        <v>0</v>
      </c>
      <c r="I167" s="215"/>
      <c r="J167" s="98">
        <f t="shared" si="22"/>
        <v>0</v>
      </c>
      <c r="K167" s="465">
        <f t="shared" si="23"/>
        <v>0</v>
      </c>
      <c r="L167" s="100">
        <f t="shared" si="23"/>
        <v>0</v>
      </c>
      <c r="M167" s="201"/>
      <c r="N167" s="101"/>
    </row>
    <row r="168" spans="1:14" ht="18.75" customHeight="1">
      <c r="A168" s="50"/>
      <c r="B168" s="462"/>
      <c r="C168" s="199"/>
      <c r="D168" s="471"/>
      <c r="E168" s="211"/>
      <c r="F168" s="200"/>
      <c r="G168" s="214"/>
      <c r="H168" s="97">
        <f t="shared" si="21"/>
        <v>0</v>
      </c>
      <c r="I168" s="215"/>
      <c r="J168" s="98">
        <f t="shared" si="22"/>
        <v>0</v>
      </c>
      <c r="K168" s="465">
        <f t="shared" si="23"/>
        <v>0</v>
      </c>
      <c r="L168" s="100">
        <f t="shared" si="23"/>
        <v>0</v>
      </c>
      <c r="M168" s="201"/>
      <c r="N168" s="101"/>
    </row>
    <row r="169" spans="1:14" ht="18.75" customHeight="1">
      <c r="A169" s="50"/>
      <c r="B169" s="462"/>
      <c r="C169" s="199"/>
      <c r="D169" s="471"/>
      <c r="E169" s="211"/>
      <c r="F169" s="200"/>
      <c r="G169" s="214"/>
      <c r="H169" s="97">
        <f t="shared" si="21"/>
        <v>0</v>
      </c>
      <c r="I169" s="215"/>
      <c r="J169" s="98">
        <f t="shared" si="22"/>
        <v>0</v>
      </c>
      <c r="K169" s="465">
        <f t="shared" si="23"/>
        <v>0</v>
      </c>
      <c r="L169" s="100">
        <f t="shared" si="23"/>
        <v>0</v>
      </c>
      <c r="M169" s="201"/>
      <c r="N169" s="101"/>
    </row>
    <row r="170" spans="1:14" ht="18.75" customHeight="1">
      <c r="A170" s="50"/>
      <c r="B170" s="462"/>
      <c r="C170" s="199"/>
      <c r="D170" s="471"/>
      <c r="E170" s="211"/>
      <c r="F170" s="200"/>
      <c r="G170" s="214"/>
      <c r="H170" s="97">
        <f t="shared" si="21"/>
        <v>0</v>
      </c>
      <c r="I170" s="215"/>
      <c r="J170" s="98">
        <f t="shared" si="22"/>
        <v>0</v>
      </c>
      <c r="K170" s="465">
        <f t="shared" si="23"/>
        <v>0</v>
      </c>
      <c r="L170" s="100">
        <f t="shared" si="23"/>
        <v>0</v>
      </c>
      <c r="M170" s="201"/>
      <c r="N170" s="101"/>
    </row>
    <row r="171" spans="1:14" ht="18.75" customHeight="1">
      <c r="A171" s="50"/>
      <c r="B171" s="462"/>
      <c r="C171" s="199"/>
      <c r="D171" s="471"/>
      <c r="E171" s="211"/>
      <c r="F171" s="200"/>
      <c r="G171" s="214"/>
      <c r="H171" s="97">
        <f t="shared" si="21"/>
        <v>0</v>
      </c>
      <c r="I171" s="215"/>
      <c r="J171" s="98">
        <f t="shared" si="22"/>
        <v>0</v>
      </c>
      <c r="K171" s="465">
        <f t="shared" si="23"/>
        <v>0</v>
      </c>
      <c r="L171" s="100">
        <f t="shared" si="23"/>
        <v>0</v>
      </c>
      <c r="M171" s="201"/>
      <c r="N171" s="101"/>
    </row>
    <row r="172" spans="1:14" ht="18.75" customHeight="1">
      <c r="A172" s="50"/>
      <c r="B172" s="462"/>
      <c r="C172" s="199"/>
      <c r="D172" s="471"/>
      <c r="E172" s="211"/>
      <c r="F172" s="200"/>
      <c r="G172" s="214"/>
      <c r="H172" s="97">
        <f t="shared" si="21"/>
        <v>0</v>
      </c>
      <c r="I172" s="215"/>
      <c r="J172" s="98">
        <f t="shared" si="22"/>
        <v>0</v>
      </c>
      <c r="K172" s="465">
        <f t="shared" si="23"/>
        <v>0</v>
      </c>
      <c r="L172" s="100">
        <f t="shared" si="23"/>
        <v>0</v>
      </c>
      <c r="M172" s="201"/>
      <c r="N172" s="101"/>
    </row>
    <row r="173" spans="1:14" ht="18.75" customHeight="1">
      <c r="A173" s="50"/>
      <c r="B173" s="462"/>
      <c r="C173" s="199"/>
      <c r="D173" s="471"/>
      <c r="E173" s="211"/>
      <c r="F173" s="200"/>
      <c r="G173" s="214"/>
      <c r="H173" s="97">
        <f t="shared" si="21"/>
        <v>0</v>
      </c>
      <c r="I173" s="215"/>
      <c r="J173" s="98">
        <f t="shared" si="22"/>
        <v>0</v>
      </c>
      <c r="K173" s="465">
        <f t="shared" si="23"/>
        <v>0</v>
      </c>
      <c r="L173" s="100">
        <f t="shared" si="23"/>
        <v>0</v>
      </c>
      <c r="M173" s="201"/>
      <c r="N173" s="101"/>
    </row>
    <row r="174" spans="1:14" ht="18.75" customHeight="1">
      <c r="A174" s="50"/>
      <c r="B174" s="462"/>
      <c r="C174" s="199"/>
      <c r="D174" s="471"/>
      <c r="E174" s="211"/>
      <c r="F174" s="200"/>
      <c r="G174" s="214"/>
      <c r="H174" s="97">
        <f t="shared" si="21"/>
        <v>0</v>
      </c>
      <c r="I174" s="215"/>
      <c r="J174" s="98">
        <f t="shared" si="22"/>
        <v>0</v>
      </c>
      <c r="K174" s="465">
        <f t="shared" si="23"/>
        <v>0</v>
      </c>
      <c r="L174" s="100">
        <f t="shared" si="23"/>
        <v>0</v>
      </c>
      <c r="M174" s="201"/>
      <c r="N174" s="101"/>
    </row>
    <row r="175" spans="1:14" ht="18.75" customHeight="1">
      <c r="A175" s="50"/>
      <c r="B175" s="462"/>
      <c r="C175" s="199"/>
      <c r="D175" s="471"/>
      <c r="E175" s="211"/>
      <c r="F175" s="200"/>
      <c r="G175" s="214"/>
      <c r="H175" s="97">
        <f t="shared" si="21"/>
        <v>0</v>
      </c>
      <c r="I175" s="215"/>
      <c r="J175" s="98">
        <f t="shared" si="22"/>
        <v>0</v>
      </c>
      <c r="K175" s="465">
        <f t="shared" si="23"/>
        <v>0</v>
      </c>
      <c r="L175" s="100">
        <f t="shared" si="23"/>
        <v>0</v>
      </c>
      <c r="M175" s="201"/>
      <c r="N175" s="101"/>
    </row>
    <row r="176" spans="1:14" ht="18.75" customHeight="1">
      <c r="A176" s="50"/>
      <c r="B176" s="462"/>
      <c r="C176" s="199"/>
      <c r="D176" s="471"/>
      <c r="E176" s="211"/>
      <c r="F176" s="200"/>
      <c r="G176" s="214"/>
      <c r="H176" s="97">
        <f t="shared" si="21"/>
        <v>0</v>
      </c>
      <c r="I176" s="215"/>
      <c r="J176" s="98">
        <f t="shared" si="22"/>
        <v>0</v>
      </c>
      <c r="K176" s="465">
        <f t="shared" si="23"/>
        <v>0</v>
      </c>
      <c r="L176" s="100">
        <f t="shared" si="23"/>
        <v>0</v>
      </c>
      <c r="M176" s="201"/>
      <c r="N176" s="101"/>
    </row>
    <row r="177" spans="1:27" ht="18.75" customHeight="1">
      <c r="A177" s="50"/>
      <c r="B177" s="462"/>
      <c r="C177" s="199"/>
      <c r="D177" s="471"/>
      <c r="E177" s="211"/>
      <c r="F177" s="200"/>
      <c r="G177" s="214"/>
      <c r="H177" s="97">
        <f t="shared" si="21"/>
        <v>0</v>
      </c>
      <c r="I177" s="215"/>
      <c r="J177" s="98">
        <f t="shared" si="22"/>
        <v>0</v>
      </c>
      <c r="K177" s="465">
        <f t="shared" si="23"/>
        <v>0</v>
      </c>
      <c r="L177" s="100">
        <f t="shared" si="23"/>
        <v>0</v>
      </c>
      <c r="M177" s="201"/>
      <c r="N177" s="101"/>
    </row>
    <row r="178" spans="1:27" ht="18.75" customHeight="1">
      <c r="A178" s="50"/>
      <c r="B178" s="462"/>
      <c r="C178" s="199"/>
      <c r="D178" s="471"/>
      <c r="E178" s="211"/>
      <c r="F178" s="200"/>
      <c r="G178" s="214"/>
      <c r="H178" s="97">
        <f t="shared" si="21"/>
        <v>0</v>
      </c>
      <c r="I178" s="215"/>
      <c r="J178" s="98">
        <f t="shared" si="22"/>
        <v>0</v>
      </c>
      <c r="K178" s="465">
        <f t="shared" si="23"/>
        <v>0</v>
      </c>
      <c r="L178" s="100">
        <f t="shared" si="23"/>
        <v>0</v>
      </c>
      <c r="M178" s="201"/>
      <c r="N178" s="101"/>
    </row>
    <row r="179" spans="1:27" ht="18.75" customHeight="1">
      <c r="A179" s="50"/>
      <c r="B179" s="462"/>
      <c r="C179" s="199"/>
      <c r="D179" s="471"/>
      <c r="E179" s="211"/>
      <c r="F179" s="200"/>
      <c r="G179" s="214"/>
      <c r="H179" s="97">
        <f t="shared" si="21"/>
        <v>0</v>
      </c>
      <c r="I179" s="215"/>
      <c r="J179" s="98">
        <f t="shared" si="22"/>
        <v>0</v>
      </c>
      <c r="K179" s="465">
        <f t="shared" si="23"/>
        <v>0</v>
      </c>
      <c r="L179" s="100">
        <f t="shared" si="23"/>
        <v>0</v>
      </c>
      <c r="M179" s="201"/>
      <c r="N179" s="101"/>
    </row>
    <row r="180" spans="1:27" ht="18.75" customHeight="1">
      <c r="A180" s="50"/>
      <c r="B180" s="462"/>
      <c r="C180" s="199"/>
      <c r="D180" s="471"/>
      <c r="E180" s="211"/>
      <c r="F180" s="200"/>
      <c r="G180" s="214"/>
      <c r="H180" s="97">
        <f t="shared" si="21"/>
        <v>0</v>
      </c>
      <c r="I180" s="215"/>
      <c r="J180" s="98">
        <f t="shared" si="22"/>
        <v>0</v>
      </c>
      <c r="K180" s="465">
        <f t="shared" si="23"/>
        <v>0</v>
      </c>
      <c r="L180" s="100">
        <f t="shared" si="23"/>
        <v>0</v>
      </c>
      <c r="M180" s="201"/>
      <c r="N180" s="101"/>
    </row>
    <row r="181" spans="1:27" ht="18.75" customHeight="1">
      <c r="A181" s="50"/>
      <c r="B181" s="462"/>
      <c r="C181" s="199"/>
      <c r="D181" s="471"/>
      <c r="E181" s="211"/>
      <c r="F181" s="200"/>
      <c r="G181" s="214"/>
      <c r="H181" s="97">
        <f t="shared" si="21"/>
        <v>0</v>
      </c>
      <c r="I181" s="215"/>
      <c r="J181" s="98">
        <f t="shared" si="22"/>
        <v>0</v>
      </c>
      <c r="K181" s="465">
        <f t="shared" si="23"/>
        <v>0</v>
      </c>
      <c r="L181" s="100">
        <f t="shared" si="23"/>
        <v>0</v>
      </c>
      <c r="M181" s="201"/>
      <c r="N181" s="101"/>
    </row>
    <row r="182" spans="1:27" ht="18.75" customHeight="1">
      <c r="A182" s="50"/>
      <c r="B182" s="462"/>
      <c r="C182" s="199"/>
      <c r="D182" s="471"/>
      <c r="E182" s="211"/>
      <c r="F182" s="200"/>
      <c r="G182" s="214"/>
      <c r="H182" s="97">
        <f t="shared" si="21"/>
        <v>0</v>
      </c>
      <c r="I182" s="215"/>
      <c r="J182" s="98">
        <f t="shared" si="22"/>
        <v>0</v>
      </c>
      <c r="K182" s="465">
        <f t="shared" si="23"/>
        <v>0</v>
      </c>
      <c r="L182" s="100">
        <f t="shared" si="23"/>
        <v>0</v>
      </c>
      <c r="M182" s="201"/>
      <c r="N182" s="101"/>
    </row>
    <row r="183" spans="1:27" ht="18.75" customHeight="1">
      <c r="A183" s="50"/>
      <c r="B183" s="462"/>
      <c r="C183" s="199"/>
      <c r="D183" s="471"/>
      <c r="E183" s="211"/>
      <c r="F183" s="200"/>
      <c r="G183" s="214"/>
      <c r="H183" s="97">
        <f t="shared" si="21"/>
        <v>0</v>
      </c>
      <c r="I183" s="215"/>
      <c r="J183" s="98">
        <f t="shared" si="22"/>
        <v>0</v>
      </c>
      <c r="K183" s="465">
        <f t="shared" si="23"/>
        <v>0</v>
      </c>
      <c r="L183" s="100">
        <f t="shared" si="23"/>
        <v>0</v>
      </c>
      <c r="M183" s="201"/>
      <c r="N183" s="101"/>
    </row>
    <row r="184" spans="1:27" ht="18.75" customHeight="1">
      <c r="A184" s="50"/>
      <c r="B184" s="462"/>
      <c r="C184" s="199"/>
      <c r="D184" s="471"/>
      <c r="E184" s="211"/>
      <c r="F184" s="200"/>
      <c r="G184" s="214"/>
      <c r="H184" s="97">
        <f t="shared" si="21"/>
        <v>0</v>
      </c>
      <c r="I184" s="215"/>
      <c r="J184" s="98">
        <f t="shared" si="22"/>
        <v>0</v>
      </c>
      <c r="K184" s="465">
        <f t="shared" si="23"/>
        <v>0</v>
      </c>
      <c r="L184" s="100">
        <f t="shared" si="23"/>
        <v>0</v>
      </c>
      <c r="M184" s="201"/>
      <c r="N184" s="108"/>
    </row>
    <row r="185" spans="1:27" ht="18.75" customHeight="1">
      <c r="A185" s="50"/>
      <c r="B185" s="462"/>
      <c r="C185" s="199"/>
      <c r="D185" s="471"/>
      <c r="E185" s="211"/>
      <c r="F185" s="200"/>
      <c r="G185" s="214"/>
      <c r="H185" s="97">
        <f t="shared" si="21"/>
        <v>0</v>
      </c>
      <c r="I185" s="215"/>
      <c r="J185" s="98">
        <f t="shared" si="22"/>
        <v>0</v>
      </c>
      <c r="K185" s="465">
        <f t="shared" si="23"/>
        <v>0</v>
      </c>
      <c r="L185" s="100">
        <f t="shared" si="23"/>
        <v>0</v>
      </c>
      <c r="M185" s="201"/>
      <c r="N185" s="61"/>
    </row>
    <row r="186" spans="1:27" ht="18.75" customHeight="1">
      <c r="A186" s="50"/>
      <c r="B186" s="462"/>
      <c r="C186" s="199"/>
      <c r="D186" s="471"/>
      <c r="E186" s="211"/>
      <c r="F186" s="200"/>
      <c r="G186" s="214"/>
      <c r="H186" s="97">
        <f t="shared" si="21"/>
        <v>0</v>
      </c>
      <c r="I186" s="215"/>
      <c r="J186" s="98">
        <f t="shared" si="22"/>
        <v>0</v>
      </c>
      <c r="K186" s="465">
        <f t="shared" si="23"/>
        <v>0</v>
      </c>
      <c r="L186" s="100">
        <f t="shared" si="23"/>
        <v>0</v>
      </c>
      <c r="M186" s="201"/>
      <c r="N186" s="108"/>
    </row>
    <row r="187" spans="1:27" s="49" customFormat="1" ht="18.75" customHeight="1">
      <c r="A187" s="50"/>
      <c r="B187" s="462"/>
      <c r="C187" s="199"/>
      <c r="D187" s="471"/>
      <c r="E187" s="211"/>
      <c r="F187" s="200"/>
      <c r="G187" s="214"/>
      <c r="H187" s="97">
        <f t="shared" si="21"/>
        <v>0</v>
      </c>
      <c r="I187" s="215"/>
      <c r="J187" s="98">
        <f t="shared" si="22"/>
        <v>0</v>
      </c>
      <c r="K187" s="465">
        <f t="shared" si="23"/>
        <v>0</v>
      </c>
      <c r="L187" s="100">
        <f t="shared" si="23"/>
        <v>0</v>
      </c>
      <c r="M187" s="201"/>
      <c r="O187" s="37"/>
      <c r="P187" s="37"/>
      <c r="Q187" s="37"/>
      <c r="R187" s="37"/>
      <c r="S187" s="37"/>
      <c r="T187" s="37"/>
      <c r="U187" s="37"/>
      <c r="V187" s="37"/>
      <c r="W187" s="37"/>
      <c r="X187" s="37"/>
      <c r="Y187" s="37"/>
      <c r="Z187" s="37"/>
      <c r="AA187" s="37"/>
    </row>
    <row r="188" spans="1:27" s="49" customFormat="1" ht="18.75" customHeight="1">
      <c r="A188" s="50"/>
      <c r="B188" s="462"/>
      <c r="C188" s="199"/>
      <c r="D188" s="471"/>
      <c r="E188" s="211"/>
      <c r="F188" s="200"/>
      <c r="G188" s="214"/>
      <c r="H188" s="97">
        <f t="shared" si="21"/>
        <v>0</v>
      </c>
      <c r="I188" s="215"/>
      <c r="J188" s="98">
        <f t="shared" si="22"/>
        <v>0</v>
      </c>
      <c r="K188" s="465">
        <f t="shared" si="23"/>
        <v>0</v>
      </c>
      <c r="L188" s="100">
        <f t="shared" si="23"/>
        <v>0</v>
      </c>
      <c r="M188" s="201"/>
      <c r="O188" s="37"/>
      <c r="P188" s="37"/>
      <c r="Q188" s="37"/>
      <c r="R188" s="37"/>
      <c r="S188" s="37"/>
      <c r="T188" s="37"/>
      <c r="U188" s="37"/>
      <c r="V188" s="37"/>
      <c r="W188" s="37"/>
      <c r="X188" s="37"/>
      <c r="Y188" s="37"/>
      <c r="Z188" s="37"/>
      <c r="AA188" s="37"/>
    </row>
    <row r="189" spans="1:27" s="49" customFormat="1" ht="18.75" customHeight="1">
      <c r="A189" s="50"/>
      <c r="B189" s="462"/>
      <c r="C189" s="199"/>
      <c r="D189" s="471"/>
      <c r="E189" s="211"/>
      <c r="F189" s="200"/>
      <c r="G189" s="214"/>
      <c r="H189" s="97">
        <f t="shared" si="21"/>
        <v>0</v>
      </c>
      <c r="I189" s="215"/>
      <c r="J189" s="98">
        <f t="shared" si="22"/>
        <v>0</v>
      </c>
      <c r="K189" s="465">
        <f t="shared" si="23"/>
        <v>0</v>
      </c>
      <c r="L189" s="100">
        <f t="shared" si="23"/>
        <v>0</v>
      </c>
      <c r="M189" s="201"/>
      <c r="O189" s="37"/>
      <c r="P189" s="37"/>
      <c r="Q189" s="37"/>
      <c r="R189" s="37"/>
      <c r="S189" s="37"/>
      <c r="T189" s="37"/>
      <c r="U189" s="37"/>
      <c r="V189" s="37"/>
      <c r="W189" s="37"/>
      <c r="X189" s="37"/>
      <c r="Y189" s="37"/>
      <c r="Z189" s="37"/>
      <c r="AA189" s="37"/>
    </row>
    <row r="190" spans="1:27" s="49" customFormat="1" ht="18.75" customHeight="1">
      <c r="A190" s="50"/>
      <c r="B190" s="460"/>
      <c r="C190" s="466" t="s">
        <v>985</v>
      </c>
      <c r="D190" s="103" t="s">
        <v>986</v>
      </c>
      <c r="E190" s="95"/>
      <c r="F190" s="96"/>
      <c r="G190" s="97"/>
      <c r="H190" s="104">
        <f>SUMIFS(H159:H189,B159:B189,"設備")</f>
        <v>0</v>
      </c>
      <c r="I190" s="98"/>
      <c r="J190" s="105">
        <f>SUMIFS(J159:J189,B159:B189,"設備")</f>
        <v>0</v>
      </c>
      <c r="K190" s="465">
        <f t="shared" si="23"/>
        <v>0</v>
      </c>
      <c r="L190" s="107">
        <f>H190-J190</f>
        <v>0</v>
      </c>
      <c r="M190" s="189"/>
      <c r="O190" s="37"/>
      <c r="P190" s="37"/>
      <c r="Q190" s="37"/>
      <c r="R190" s="37"/>
      <c r="S190" s="37"/>
      <c r="T190" s="37"/>
      <c r="U190" s="37"/>
      <c r="V190" s="37"/>
      <c r="W190" s="37"/>
      <c r="X190" s="37"/>
      <c r="Y190" s="37"/>
      <c r="Z190" s="37"/>
      <c r="AA190" s="37"/>
    </row>
    <row r="191" spans="1:27" s="49" customFormat="1" ht="18.75" customHeight="1">
      <c r="A191" s="50"/>
      <c r="B191" s="460"/>
      <c r="C191" s="466" t="s">
        <v>987</v>
      </c>
      <c r="D191" s="103" t="s">
        <v>986</v>
      </c>
      <c r="E191" s="95"/>
      <c r="F191" s="96"/>
      <c r="G191" s="97"/>
      <c r="H191" s="104">
        <f>SUMIFS(H159:H189,B159:B189,"工事")</f>
        <v>0</v>
      </c>
      <c r="I191" s="98"/>
      <c r="J191" s="105">
        <f>SUMIFS(J159:J189,B159:B189,"工事")</f>
        <v>0</v>
      </c>
      <c r="K191" s="465">
        <f t="shared" si="23"/>
        <v>0</v>
      </c>
      <c r="L191" s="107">
        <f>H191-J191</f>
        <v>0</v>
      </c>
      <c r="M191" s="189"/>
      <c r="O191" s="37"/>
      <c r="P191" s="37"/>
      <c r="Q191" s="37"/>
      <c r="R191" s="37"/>
      <c r="S191" s="37"/>
      <c r="T191" s="37"/>
      <c r="U191" s="37"/>
      <c r="V191" s="37"/>
      <c r="W191" s="37"/>
      <c r="X191" s="37"/>
      <c r="Y191" s="37"/>
      <c r="Z191" s="37"/>
      <c r="AA191" s="37"/>
    </row>
    <row r="192" spans="1:27" s="49" customFormat="1" ht="18.75" customHeight="1" thickBot="1">
      <c r="A192" s="50"/>
      <c r="B192" s="472"/>
      <c r="C192" s="473" t="s">
        <v>980</v>
      </c>
      <c r="D192" s="474" t="s">
        <v>981</v>
      </c>
      <c r="E192" s="475"/>
      <c r="F192" s="476"/>
      <c r="G192" s="477"/>
      <c r="H192" s="478">
        <f>H190+H191</f>
        <v>0</v>
      </c>
      <c r="I192" s="479"/>
      <c r="J192" s="480">
        <f>J190+J191</f>
        <v>0</v>
      </c>
      <c r="K192" s="481">
        <f t="shared" si="23"/>
        <v>0</v>
      </c>
      <c r="L192" s="482">
        <f>H192-J192</f>
        <v>0</v>
      </c>
      <c r="M192" s="483"/>
      <c r="O192" s="37"/>
      <c r="P192" s="37"/>
      <c r="Q192" s="37"/>
      <c r="R192" s="37"/>
      <c r="S192" s="37"/>
      <c r="T192" s="37"/>
      <c r="U192" s="37"/>
      <c r="V192" s="37"/>
      <c r="W192" s="37"/>
      <c r="X192" s="37"/>
      <c r="Y192" s="37"/>
      <c r="Z192" s="37"/>
      <c r="AA192" s="37"/>
    </row>
    <row r="193" spans="1:27" ht="18.75" customHeight="1">
      <c r="A193" s="50"/>
      <c r="B193" s="462"/>
      <c r="C193" s="199" t="s">
        <v>989</v>
      </c>
      <c r="D193" s="468" t="s">
        <v>984</v>
      </c>
      <c r="E193" s="211"/>
      <c r="F193" s="200"/>
      <c r="G193" s="97"/>
      <c r="H193" s="97"/>
      <c r="I193" s="98"/>
      <c r="J193" s="98"/>
      <c r="K193" s="465"/>
      <c r="L193" s="100"/>
      <c r="M193" s="201"/>
      <c r="N193" s="101"/>
    </row>
    <row r="194" spans="1:27" ht="18.75" customHeight="1">
      <c r="A194" s="50"/>
      <c r="B194" s="462"/>
      <c r="C194" s="199"/>
      <c r="D194" s="471"/>
      <c r="E194" s="211"/>
      <c r="F194" s="200"/>
      <c r="G194" s="214"/>
      <c r="H194" s="97">
        <f t="shared" ref="H194:H203" si="24">F194*G194</f>
        <v>0</v>
      </c>
      <c r="I194" s="215"/>
      <c r="J194" s="98">
        <f t="shared" ref="J194:J203" si="25">F194*I194</f>
        <v>0</v>
      </c>
      <c r="K194" s="465">
        <f t="shared" ref="K194:L206" si="26">G194-I194</f>
        <v>0</v>
      </c>
      <c r="L194" s="100">
        <f t="shared" si="26"/>
        <v>0</v>
      </c>
      <c r="M194" s="201"/>
      <c r="N194" s="101"/>
    </row>
    <row r="195" spans="1:27" ht="18.75" customHeight="1">
      <c r="A195" s="50"/>
      <c r="B195" s="462"/>
      <c r="C195" s="199"/>
      <c r="D195" s="471"/>
      <c r="E195" s="211"/>
      <c r="F195" s="200"/>
      <c r="G195" s="214"/>
      <c r="H195" s="97">
        <f t="shared" si="24"/>
        <v>0</v>
      </c>
      <c r="I195" s="215"/>
      <c r="J195" s="98">
        <f t="shared" si="25"/>
        <v>0</v>
      </c>
      <c r="K195" s="465">
        <f t="shared" si="26"/>
        <v>0</v>
      </c>
      <c r="L195" s="100">
        <f t="shared" si="26"/>
        <v>0</v>
      </c>
      <c r="M195" s="201"/>
      <c r="N195" s="101"/>
    </row>
    <row r="196" spans="1:27" ht="18.75" customHeight="1">
      <c r="A196" s="50"/>
      <c r="B196" s="462"/>
      <c r="C196" s="199"/>
      <c r="D196" s="471"/>
      <c r="E196" s="211"/>
      <c r="F196" s="200"/>
      <c r="G196" s="214"/>
      <c r="H196" s="97">
        <f t="shared" si="24"/>
        <v>0</v>
      </c>
      <c r="I196" s="215"/>
      <c r="J196" s="98">
        <f t="shared" si="25"/>
        <v>0</v>
      </c>
      <c r="K196" s="465">
        <f t="shared" si="26"/>
        <v>0</v>
      </c>
      <c r="L196" s="100">
        <f t="shared" si="26"/>
        <v>0</v>
      </c>
      <c r="M196" s="201"/>
      <c r="N196" s="101"/>
    </row>
    <row r="197" spans="1:27" ht="18.75" customHeight="1">
      <c r="A197" s="50"/>
      <c r="B197" s="462"/>
      <c r="C197" s="199"/>
      <c r="D197" s="471"/>
      <c r="E197" s="211"/>
      <c r="F197" s="200"/>
      <c r="G197" s="214"/>
      <c r="H197" s="97">
        <f t="shared" si="24"/>
        <v>0</v>
      </c>
      <c r="I197" s="215"/>
      <c r="J197" s="98">
        <f t="shared" si="25"/>
        <v>0</v>
      </c>
      <c r="K197" s="465">
        <f t="shared" si="26"/>
        <v>0</v>
      </c>
      <c r="L197" s="100">
        <f t="shared" si="26"/>
        <v>0</v>
      </c>
      <c r="M197" s="201"/>
      <c r="N197" s="101"/>
    </row>
    <row r="198" spans="1:27" ht="18.75" customHeight="1">
      <c r="A198" s="50"/>
      <c r="B198" s="462"/>
      <c r="C198" s="199"/>
      <c r="D198" s="471"/>
      <c r="E198" s="211"/>
      <c r="F198" s="200"/>
      <c r="G198" s="214"/>
      <c r="H198" s="97">
        <f t="shared" si="24"/>
        <v>0</v>
      </c>
      <c r="I198" s="215"/>
      <c r="J198" s="98">
        <f t="shared" si="25"/>
        <v>0</v>
      </c>
      <c r="K198" s="465">
        <f t="shared" si="26"/>
        <v>0</v>
      </c>
      <c r="L198" s="100">
        <f t="shared" si="26"/>
        <v>0</v>
      </c>
      <c r="M198" s="201"/>
      <c r="N198" s="101"/>
    </row>
    <row r="199" spans="1:27" ht="18.75" customHeight="1">
      <c r="A199" s="50"/>
      <c r="B199" s="462"/>
      <c r="C199" s="199"/>
      <c r="D199" s="471"/>
      <c r="E199" s="211"/>
      <c r="F199" s="200"/>
      <c r="G199" s="214"/>
      <c r="H199" s="97">
        <f t="shared" si="24"/>
        <v>0</v>
      </c>
      <c r="I199" s="215"/>
      <c r="J199" s="98">
        <f t="shared" si="25"/>
        <v>0</v>
      </c>
      <c r="K199" s="465">
        <f t="shared" si="26"/>
        <v>0</v>
      </c>
      <c r="L199" s="100">
        <f t="shared" si="26"/>
        <v>0</v>
      </c>
      <c r="M199" s="201"/>
      <c r="N199" s="101"/>
    </row>
    <row r="200" spans="1:27" ht="18.75" customHeight="1">
      <c r="A200" s="50"/>
      <c r="B200" s="462"/>
      <c r="C200" s="199"/>
      <c r="D200" s="471"/>
      <c r="E200" s="211"/>
      <c r="F200" s="200"/>
      <c r="G200" s="214"/>
      <c r="H200" s="97">
        <f t="shared" si="24"/>
        <v>0</v>
      </c>
      <c r="I200" s="215"/>
      <c r="J200" s="98">
        <f t="shared" si="25"/>
        <v>0</v>
      </c>
      <c r="K200" s="465">
        <f t="shared" si="26"/>
        <v>0</v>
      </c>
      <c r="L200" s="100">
        <f t="shared" si="26"/>
        <v>0</v>
      </c>
      <c r="M200" s="201"/>
      <c r="N200" s="101"/>
    </row>
    <row r="201" spans="1:27" ht="18.75" customHeight="1">
      <c r="A201" s="50"/>
      <c r="B201" s="462"/>
      <c r="C201" s="199"/>
      <c r="D201" s="471"/>
      <c r="E201" s="211"/>
      <c r="F201" s="200"/>
      <c r="G201" s="214"/>
      <c r="H201" s="97">
        <f t="shared" si="24"/>
        <v>0</v>
      </c>
      <c r="I201" s="215"/>
      <c r="J201" s="98">
        <f t="shared" si="25"/>
        <v>0</v>
      </c>
      <c r="K201" s="465">
        <f t="shared" si="26"/>
        <v>0</v>
      </c>
      <c r="L201" s="100">
        <f t="shared" si="26"/>
        <v>0</v>
      </c>
      <c r="M201" s="201"/>
      <c r="N201" s="101"/>
    </row>
    <row r="202" spans="1:27" ht="18.75" customHeight="1">
      <c r="A202" s="50"/>
      <c r="B202" s="462"/>
      <c r="C202" s="199"/>
      <c r="D202" s="471"/>
      <c r="E202" s="211"/>
      <c r="F202" s="200"/>
      <c r="G202" s="214"/>
      <c r="H202" s="97">
        <f t="shared" si="24"/>
        <v>0</v>
      </c>
      <c r="I202" s="215"/>
      <c r="J202" s="98">
        <f t="shared" si="25"/>
        <v>0</v>
      </c>
      <c r="K202" s="465">
        <f t="shared" si="26"/>
        <v>0</v>
      </c>
      <c r="L202" s="100">
        <f t="shared" si="26"/>
        <v>0</v>
      </c>
      <c r="M202" s="201"/>
      <c r="N202" s="101"/>
    </row>
    <row r="203" spans="1:27" ht="18.75" customHeight="1">
      <c r="A203" s="50"/>
      <c r="B203" s="462"/>
      <c r="C203" s="199"/>
      <c r="D203" s="471"/>
      <c r="E203" s="211"/>
      <c r="F203" s="200"/>
      <c r="G203" s="214"/>
      <c r="H203" s="97">
        <f t="shared" si="24"/>
        <v>0</v>
      </c>
      <c r="I203" s="215"/>
      <c r="J203" s="98">
        <f t="shared" si="25"/>
        <v>0</v>
      </c>
      <c r="K203" s="465">
        <f t="shared" si="26"/>
        <v>0</v>
      </c>
      <c r="L203" s="100">
        <f t="shared" si="26"/>
        <v>0</v>
      </c>
      <c r="M203" s="201"/>
      <c r="N203" s="101"/>
    </row>
    <row r="204" spans="1:27" s="49" customFormat="1" ht="18.75" customHeight="1">
      <c r="A204" s="50"/>
      <c r="B204" s="460"/>
      <c r="C204" s="466" t="s">
        <v>985</v>
      </c>
      <c r="D204" s="103" t="s">
        <v>986</v>
      </c>
      <c r="E204" s="95"/>
      <c r="F204" s="96"/>
      <c r="G204" s="97"/>
      <c r="H204" s="104">
        <f>SUMIFS(H193:H203,B193:B203,"設備")</f>
        <v>0</v>
      </c>
      <c r="I204" s="98"/>
      <c r="J204" s="105">
        <f>SUMIFS(J193:J203,B193:B203,"設備")</f>
        <v>0</v>
      </c>
      <c r="K204" s="465">
        <f t="shared" si="26"/>
        <v>0</v>
      </c>
      <c r="L204" s="107">
        <f>H204-J204</f>
        <v>0</v>
      </c>
      <c r="M204" s="189"/>
      <c r="O204" s="37"/>
      <c r="P204" s="37"/>
      <c r="Q204" s="37"/>
      <c r="R204" s="37"/>
      <c r="S204" s="37"/>
      <c r="T204" s="37"/>
      <c r="U204" s="37"/>
      <c r="V204" s="37"/>
      <c r="W204" s="37"/>
      <c r="X204" s="37"/>
      <c r="Y204" s="37"/>
      <c r="Z204" s="37"/>
      <c r="AA204" s="37"/>
    </row>
    <row r="205" spans="1:27" s="49" customFormat="1" ht="18.75" customHeight="1">
      <c r="A205" s="50"/>
      <c r="B205" s="460"/>
      <c r="C205" s="466" t="s">
        <v>987</v>
      </c>
      <c r="D205" s="103" t="s">
        <v>986</v>
      </c>
      <c r="E205" s="95"/>
      <c r="F205" s="96"/>
      <c r="G205" s="97"/>
      <c r="H205" s="104">
        <f>SUMIFS(H193:H203,B193:B203,"工事")</f>
        <v>0</v>
      </c>
      <c r="I205" s="98"/>
      <c r="J205" s="105">
        <f>SUMIFS(J193:J203,B193:B203,"工事")</f>
        <v>0</v>
      </c>
      <c r="K205" s="465">
        <f t="shared" si="26"/>
        <v>0</v>
      </c>
      <c r="L205" s="107">
        <f>H205-J205</f>
        <v>0</v>
      </c>
      <c r="M205" s="189"/>
      <c r="O205" s="37"/>
      <c r="P205" s="37"/>
      <c r="Q205" s="37"/>
      <c r="R205" s="37"/>
      <c r="S205" s="37"/>
      <c r="T205" s="37"/>
      <c r="U205" s="37"/>
      <c r="V205" s="37"/>
      <c r="W205" s="37"/>
      <c r="X205" s="37"/>
      <c r="Y205" s="37"/>
      <c r="Z205" s="37"/>
      <c r="AA205" s="37"/>
    </row>
    <row r="206" spans="1:27" s="49" customFormat="1" ht="18.75" customHeight="1" thickBot="1">
      <c r="A206" s="50"/>
      <c r="B206" s="472"/>
      <c r="C206" s="473" t="s">
        <v>980</v>
      </c>
      <c r="D206" s="474" t="s">
        <v>981</v>
      </c>
      <c r="E206" s="475"/>
      <c r="F206" s="476"/>
      <c r="G206" s="477"/>
      <c r="H206" s="478">
        <f>H204+H205</f>
        <v>0</v>
      </c>
      <c r="I206" s="479"/>
      <c r="J206" s="480">
        <f>J204+J205</f>
        <v>0</v>
      </c>
      <c r="K206" s="481">
        <f t="shared" si="26"/>
        <v>0</v>
      </c>
      <c r="L206" s="482">
        <f>H206-J206</f>
        <v>0</v>
      </c>
      <c r="M206" s="483"/>
      <c r="O206" s="37"/>
      <c r="P206" s="37"/>
      <c r="Q206" s="37"/>
      <c r="R206" s="37"/>
      <c r="S206" s="37"/>
      <c r="T206" s="37"/>
      <c r="U206" s="37"/>
      <c r="V206" s="37"/>
      <c r="W206" s="37"/>
      <c r="X206" s="37"/>
      <c r="Y206" s="37"/>
      <c r="Z206" s="37"/>
      <c r="AA206" s="37"/>
    </row>
    <row r="207" spans="1:27" ht="18.75" customHeight="1">
      <c r="A207" s="50"/>
      <c r="B207" s="462"/>
      <c r="C207" s="199" t="s">
        <v>990</v>
      </c>
      <c r="D207" s="468" t="s">
        <v>984</v>
      </c>
      <c r="E207" s="211"/>
      <c r="F207" s="200"/>
      <c r="G207" s="97"/>
      <c r="H207" s="97"/>
      <c r="I207" s="98"/>
      <c r="J207" s="98"/>
      <c r="K207" s="465"/>
      <c r="L207" s="100"/>
      <c r="M207" s="201"/>
      <c r="N207" s="101"/>
    </row>
    <row r="208" spans="1:27" ht="18.75" customHeight="1">
      <c r="A208" s="50"/>
      <c r="B208" s="462"/>
      <c r="C208" s="199"/>
      <c r="D208" s="471"/>
      <c r="E208" s="211"/>
      <c r="F208" s="200"/>
      <c r="G208" s="214"/>
      <c r="H208" s="97">
        <f t="shared" ref="H208:H217" si="27">F208*G208</f>
        <v>0</v>
      </c>
      <c r="I208" s="215"/>
      <c r="J208" s="98">
        <f t="shared" ref="J208:J217" si="28">F208*I208</f>
        <v>0</v>
      </c>
      <c r="K208" s="465">
        <f t="shared" ref="K208:L220" si="29">G208-I208</f>
        <v>0</v>
      </c>
      <c r="L208" s="100">
        <f t="shared" si="29"/>
        <v>0</v>
      </c>
      <c r="M208" s="201"/>
      <c r="N208" s="101"/>
    </row>
    <row r="209" spans="1:27" ht="18.75" customHeight="1">
      <c r="A209" s="50"/>
      <c r="B209" s="462"/>
      <c r="C209" s="199"/>
      <c r="D209" s="471"/>
      <c r="E209" s="211"/>
      <c r="F209" s="200"/>
      <c r="G209" s="214"/>
      <c r="H209" s="97">
        <f t="shared" si="27"/>
        <v>0</v>
      </c>
      <c r="I209" s="215"/>
      <c r="J209" s="98">
        <f t="shared" si="28"/>
        <v>0</v>
      </c>
      <c r="K209" s="465">
        <f t="shared" si="29"/>
        <v>0</v>
      </c>
      <c r="L209" s="100">
        <f t="shared" si="29"/>
        <v>0</v>
      </c>
      <c r="M209" s="201"/>
      <c r="N209" s="101"/>
    </row>
    <row r="210" spans="1:27" ht="18.75" customHeight="1">
      <c r="A210" s="50"/>
      <c r="B210" s="462"/>
      <c r="C210" s="199"/>
      <c r="D210" s="471"/>
      <c r="E210" s="211"/>
      <c r="F210" s="200"/>
      <c r="G210" s="214"/>
      <c r="H210" s="97">
        <f t="shared" si="27"/>
        <v>0</v>
      </c>
      <c r="I210" s="215"/>
      <c r="J210" s="98">
        <f t="shared" si="28"/>
        <v>0</v>
      </c>
      <c r="K210" s="465">
        <f t="shared" si="29"/>
        <v>0</v>
      </c>
      <c r="L210" s="100">
        <f t="shared" si="29"/>
        <v>0</v>
      </c>
      <c r="M210" s="201"/>
      <c r="N210" s="101"/>
    </row>
    <row r="211" spans="1:27" ht="18.75" customHeight="1">
      <c r="A211" s="50"/>
      <c r="B211" s="462"/>
      <c r="C211" s="199"/>
      <c r="D211" s="471"/>
      <c r="E211" s="211"/>
      <c r="F211" s="200"/>
      <c r="G211" s="214"/>
      <c r="H211" s="97">
        <f t="shared" si="27"/>
        <v>0</v>
      </c>
      <c r="I211" s="215"/>
      <c r="J211" s="98">
        <f t="shared" si="28"/>
        <v>0</v>
      </c>
      <c r="K211" s="465">
        <f t="shared" si="29"/>
        <v>0</v>
      </c>
      <c r="L211" s="100">
        <f t="shared" si="29"/>
        <v>0</v>
      </c>
      <c r="M211" s="201"/>
      <c r="N211" s="101"/>
    </row>
    <row r="212" spans="1:27" ht="18.75" customHeight="1">
      <c r="A212" s="50"/>
      <c r="B212" s="462"/>
      <c r="C212" s="199"/>
      <c r="D212" s="471"/>
      <c r="E212" s="211"/>
      <c r="F212" s="200"/>
      <c r="G212" s="214"/>
      <c r="H212" s="97">
        <f t="shared" si="27"/>
        <v>0</v>
      </c>
      <c r="I212" s="215"/>
      <c r="J212" s="98">
        <f t="shared" si="28"/>
        <v>0</v>
      </c>
      <c r="K212" s="465">
        <f t="shared" si="29"/>
        <v>0</v>
      </c>
      <c r="L212" s="100">
        <f t="shared" si="29"/>
        <v>0</v>
      </c>
      <c r="M212" s="201"/>
      <c r="N212" s="101"/>
    </row>
    <row r="213" spans="1:27" ht="18.75" customHeight="1">
      <c r="A213" s="50"/>
      <c r="B213" s="462"/>
      <c r="C213" s="199"/>
      <c r="D213" s="471"/>
      <c r="E213" s="211"/>
      <c r="F213" s="200"/>
      <c r="G213" s="214"/>
      <c r="H213" s="97">
        <f t="shared" si="27"/>
        <v>0</v>
      </c>
      <c r="I213" s="215"/>
      <c r="J213" s="98">
        <f t="shared" si="28"/>
        <v>0</v>
      </c>
      <c r="K213" s="465">
        <f t="shared" si="29"/>
        <v>0</v>
      </c>
      <c r="L213" s="100">
        <f t="shared" si="29"/>
        <v>0</v>
      </c>
      <c r="M213" s="201"/>
      <c r="N213" s="101"/>
    </row>
    <row r="214" spans="1:27" ht="18.75" customHeight="1">
      <c r="A214" s="50"/>
      <c r="B214" s="462"/>
      <c r="C214" s="199"/>
      <c r="D214" s="471"/>
      <c r="E214" s="211"/>
      <c r="F214" s="200"/>
      <c r="G214" s="214"/>
      <c r="H214" s="97">
        <f t="shared" si="27"/>
        <v>0</v>
      </c>
      <c r="I214" s="215"/>
      <c r="J214" s="98">
        <f t="shared" si="28"/>
        <v>0</v>
      </c>
      <c r="K214" s="465">
        <f t="shared" si="29"/>
        <v>0</v>
      </c>
      <c r="L214" s="100">
        <f t="shared" si="29"/>
        <v>0</v>
      </c>
      <c r="M214" s="201"/>
      <c r="N214" s="101"/>
    </row>
    <row r="215" spans="1:27" ht="18.75" customHeight="1">
      <c r="A215" s="50"/>
      <c r="B215" s="462"/>
      <c r="C215" s="199"/>
      <c r="D215" s="471"/>
      <c r="E215" s="211"/>
      <c r="F215" s="200"/>
      <c r="G215" s="214"/>
      <c r="H215" s="97">
        <f t="shared" si="27"/>
        <v>0</v>
      </c>
      <c r="I215" s="215"/>
      <c r="J215" s="98">
        <f t="shared" si="28"/>
        <v>0</v>
      </c>
      <c r="K215" s="465">
        <f t="shared" si="29"/>
        <v>0</v>
      </c>
      <c r="L215" s="100">
        <f t="shared" si="29"/>
        <v>0</v>
      </c>
      <c r="M215" s="201"/>
      <c r="N215" s="101"/>
    </row>
    <row r="216" spans="1:27" ht="18.75" customHeight="1">
      <c r="A216" s="50"/>
      <c r="B216" s="462"/>
      <c r="C216" s="199"/>
      <c r="D216" s="471"/>
      <c r="E216" s="211"/>
      <c r="F216" s="200"/>
      <c r="G216" s="214"/>
      <c r="H216" s="97">
        <f t="shared" si="27"/>
        <v>0</v>
      </c>
      <c r="I216" s="215"/>
      <c r="J216" s="98">
        <f t="shared" si="28"/>
        <v>0</v>
      </c>
      <c r="K216" s="465">
        <f t="shared" si="29"/>
        <v>0</v>
      </c>
      <c r="L216" s="100">
        <f t="shared" si="29"/>
        <v>0</v>
      </c>
      <c r="M216" s="201"/>
      <c r="N216" s="101"/>
    </row>
    <row r="217" spans="1:27" ht="18.75" customHeight="1">
      <c r="A217" s="50"/>
      <c r="B217" s="462"/>
      <c r="C217" s="199"/>
      <c r="D217" s="471"/>
      <c r="E217" s="211"/>
      <c r="F217" s="200"/>
      <c r="G217" s="214"/>
      <c r="H217" s="97">
        <f t="shared" si="27"/>
        <v>0</v>
      </c>
      <c r="I217" s="215"/>
      <c r="J217" s="98">
        <f t="shared" si="28"/>
        <v>0</v>
      </c>
      <c r="K217" s="465">
        <f t="shared" si="29"/>
        <v>0</v>
      </c>
      <c r="L217" s="100">
        <f t="shared" si="29"/>
        <v>0</v>
      </c>
      <c r="M217" s="201"/>
      <c r="N217" s="101"/>
    </row>
    <row r="218" spans="1:27" s="49" customFormat="1" ht="18.75" customHeight="1">
      <c r="A218" s="50"/>
      <c r="B218" s="460"/>
      <c r="C218" s="466" t="s">
        <v>985</v>
      </c>
      <c r="D218" s="103" t="s">
        <v>986</v>
      </c>
      <c r="E218" s="95"/>
      <c r="F218" s="96"/>
      <c r="G218" s="97"/>
      <c r="H218" s="104">
        <f>SUMIFS(H207:H217,B207:B217,"設備")</f>
        <v>0</v>
      </c>
      <c r="I218" s="98"/>
      <c r="J218" s="105">
        <f>SUMIFS(J207:J217,B207:B217,"設備")</f>
        <v>0</v>
      </c>
      <c r="K218" s="465">
        <f t="shared" si="29"/>
        <v>0</v>
      </c>
      <c r="L218" s="107">
        <f>H218-J218</f>
        <v>0</v>
      </c>
      <c r="M218" s="189"/>
      <c r="O218" s="37"/>
      <c r="P218" s="37"/>
      <c r="Q218" s="37"/>
      <c r="R218" s="37"/>
      <c r="S218" s="37"/>
      <c r="T218" s="37"/>
      <c r="U218" s="37"/>
      <c r="V218" s="37"/>
      <c r="W218" s="37"/>
      <c r="X218" s="37"/>
      <c r="Y218" s="37"/>
      <c r="Z218" s="37"/>
      <c r="AA218" s="37"/>
    </row>
    <row r="219" spans="1:27" s="49" customFormat="1" ht="18.75" customHeight="1">
      <c r="A219" s="50"/>
      <c r="B219" s="460"/>
      <c r="C219" s="466" t="s">
        <v>987</v>
      </c>
      <c r="D219" s="103" t="s">
        <v>986</v>
      </c>
      <c r="E219" s="95"/>
      <c r="F219" s="96"/>
      <c r="G219" s="97"/>
      <c r="H219" s="104">
        <f>SUMIFS(H207:H217,B207:B217,"工事")</f>
        <v>0</v>
      </c>
      <c r="I219" s="98"/>
      <c r="J219" s="105">
        <f>SUMIFS(J207:J217,B207:B217,"工事")</f>
        <v>0</v>
      </c>
      <c r="K219" s="465">
        <f t="shared" si="29"/>
        <v>0</v>
      </c>
      <c r="L219" s="107">
        <f>H219-J219</f>
        <v>0</v>
      </c>
      <c r="M219" s="189"/>
      <c r="O219" s="37"/>
      <c r="P219" s="37"/>
      <c r="Q219" s="37"/>
      <c r="R219" s="37"/>
      <c r="S219" s="37"/>
      <c r="T219" s="37"/>
      <c r="U219" s="37"/>
      <c r="V219" s="37"/>
      <c r="W219" s="37"/>
      <c r="X219" s="37"/>
      <c r="Y219" s="37"/>
      <c r="Z219" s="37"/>
      <c r="AA219" s="37"/>
    </row>
    <row r="220" spans="1:27" s="49" customFormat="1" ht="18.75" customHeight="1" thickBot="1">
      <c r="A220" s="50"/>
      <c r="B220" s="472"/>
      <c r="C220" s="473" t="s">
        <v>980</v>
      </c>
      <c r="D220" s="474" t="s">
        <v>981</v>
      </c>
      <c r="E220" s="475"/>
      <c r="F220" s="476"/>
      <c r="G220" s="477"/>
      <c r="H220" s="478">
        <f>H218+H219</f>
        <v>0</v>
      </c>
      <c r="I220" s="479"/>
      <c r="J220" s="480">
        <f>J218+J219</f>
        <v>0</v>
      </c>
      <c r="K220" s="481">
        <f t="shared" si="29"/>
        <v>0</v>
      </c>
      <c r="L220" s="482">
        <f>H220-J220</f>
        <v>0</v>
      </c>
      <c r="M220" s="483"/>
      <c r="O220" s="37"/>
      <c r="P220" s="37"/>
      <c r="Q220" s="37"/>
      <c r="R220" s="37"/>
      <c r="S220" s="37"/>
      <c r="T220" s="37"/>
      <c r="U220" s="37"/>
      <c r="V220" s="37"/>
      <c r="W220" s="37"/>
      <c r="X220" s="37"/>
      <c r="Y220" s="37"/>
      <c r="Z220" s="37"/>
      <c r="AA220" s="37"/>
    </row>
    <row r="221" spans="1:27" ht="18.75" customHeight="1">
      <c r="A221" s="50"/>
      <c r="B221" s="462"/>
      <c r="C221" s="199" t="s">
        <v>991</v>
      </c>
      <c r="D221" s="468" t="s">
        <v>984</v>
      </c>
      <c r="E221" s="211"/>
      <c r="F221" s="200"/>
      <c r="G221" s="97"/>
      <c r="H221" s="97"/>
      <c r="I221" s="98"/>
      <c r="J221" s="98"/>
      <c r="K221" s="465"/>
      <c r="L221" s="100"/>
      <c r="M221" s="201"/>
      <c r="N221" s="101"/>
    </row>
    <row r="222" spans="1:27" ht="18.75" customHeight="1">
      <c r="A222" s="50"/>
      <c r="B222" s="462"/>
      <c r="C222" s="199"/>
      <c r="D222" s="471"/>
      <c r="E222" s="211"/>
      <c r="F222" s="200"/>
      <c r="G222" s="214"/>
      <c r="H222" s="97">
        <f t="shared" ref="H222:H231" si="30">F222*G222</f>
        <v>0</v>
      </c>
      <c r="I222" s="215"/>
      <c r="J222" s="98">
        <f t="shared" ref="J222:J231" si="31">F222*I222</f>
        <v>0</v>
      </c>
      <c r="K222" s="465">
        <f t="shared" ref="K222:L234" si="32">G222-I222</f>
        <v>0</v>
      </c>
      <c r="L222" s="100">
        <f t="shared" si="32"/>
        <v>0</v>
      </c>
      <c r="M222" s="201"/>
      <c r="N222" s="101"/>
    </row>
    <row r="223" spans="1:27" ht="18.75" customHeight="1">
      <c r="A223" s="50"/>
      <c r="B223" s="462"/>
      <c r="C223" s="199"/>
      <c r="D223" s="471"/>
      <c r="E223" s="211"/>
      <c r="F223" s="200"/>
      <c r="G223" s="214"/>
      <c r="H223" s="97">
        <f t="shared" si="30"/>
        <v>0</v>
      </c>
      <c r="I223" s="215"/>
      <c r="J223" s="98">
        <f t="shared" si="31"/>
        <v>0</v>
      </c>
      <c r="K223" s="465">
        <f t="shared" si="32"/>
        <v>0</v>
      </c>
      <c r="L223" s="100">
        <f t="shared" si="32"/>
        <v>0</v>
      </c>
      <c r="M223" s="201"/>
      <c r="N223" s="101"/>
    </row>
    <row r="224" spans="1:27" ht="18.75" customHeight="1">
      <c r="A224" s="50"/>
      <c r="B224" s="462"/>
      <c r="C224" s="199"/>
      <c r="D224" s="471"/>
      <c r="E224" s="211"/>
      <c r="F224" s="200"/>
      <c r="G224" s="214"/>
      <c r="H224" s="97">
        <f t="shared" si="30"/>
        <v>0</v>
      </c>
      <c r="I224" s="215"/>
      <c r="J224" s="98">
        <f t="shared" si="31"/>
        <v>0</v>
      </c>
      <c r="K224" s="465">
        <f t="shared" si="32"/>
        <v>0</v>
      </c>
      <c r="L224" s="100">
        <f t="shared" si="32"/>
        <v>0</v>
      </c>
      <c r="M224" s="201"/>
      <c r="N224" s="101"/>
    </row>
    <row r="225" spans="1:27" ht="18.75" customHeight="1">
      <c r="A225" s="50"/>
      <c r="B225" s="462"/>
      <c r="C225" s="199"/>
      <c r="D225" s="471"/>
      <c r="E225" s="211"/>
      <c r="F225" s="200"/>
      <c r="G225" s="214"/>
      <c r="H225" s="97">
        <f t="shared" si="30"/>
        <v>0</v>
      </c>
      <c r="I225" s="215"/>
      <c r="J225" s="98">
        <f t="shared" si="31"/>
        <v>0</v>
      </c>
      <c r="K225" s="465">
        <f>G225-I225</f>
        <v>0</v>
      </c>
      <c r="L225" s="100">
        <f t="shared" si="32"/>
        <v>0</v>
      </c>
      <c r="M225" s="201"/>
      <c r="N225" s="101"/>
    </row>
    <row r="226" spans="1:27" ht="18.75" customHeight="1">
      <c r="A226" s="50"/>
      <c r="B226" s="462"/>
      <c r="C226" s="199"/>
      <c r="D226" s="471"/>
      <c r="E226" s="211"/>
      <c r="F226" s="200"/>
      <c r="G226" s="214"/>
      <c r="H226" s="97">
        <f t="shared" si="30"/>
        <v>0</v>
      </c>
      <c r="I226" s="215"/>
      <c r="J226" s="98">
        <f t="shared" si="31"/>
        <v>0</v>
      </c>
      <c r="K226" s="465">
        <f t="shared" si="32"/>
        <v>0</v>
      </c>
      <c r="L226" s="100">
        <f t="shared" si="32"/>
        <v>0</v>
      </c>
      <c r="M226" s="201"/>
      <c r="N226" s="101"/>
    </row>
    <row r="227" spans="1:27" ht="18.75" customHeight="1">
      <c r="A227" s="50"/>
      <c r="B227" s="462"/>
      <c r="C227" s="199"/>
      <c r="D227" s="471"/>
      <c r="E227" s="211"/>
      <c r="F227" s="200"/>
      <c r="G227" s="214"/>
      <c r="H227" s="97">
        <f t="shared" si="30"/>
        <v>0</v>
      </c>
      <c r="I227" s="215"/>
      <c r="J227" s="98">
        <f t="shared" si="31"/>
        <v>0</v>
      </c>
      <c r="K227" s="465">
        <f t="shared" si="32"/>
        <v>0</v>
      </c>
      <c r="L227" s="100">
        <f t="shared" si="32"/>
        <v>0</v>
      </c>
      <c r="M227" s="201"/>
      <c r="N227" s="101"/>
    </row>
    <row r="228" spans="1:27" ht="18.75" customHeight="1">
      <c r="A228" s="50"/>
      <c r="B228" s="462"/>
      <c r="C228" s="199"/>
      <c r="D228" s="471"/>
      <c r="E228" s="211"/>
      <c r="F228" s="200"/>
      <c r="G228" s="214"/>
      <c r="H228" s="97">
        <f t="shared" si="30"/>
        <v>0</v>
      </c>
      <c r="I228" s="215"/>
      <c r="J228" s="98">
        <f t="shared" si="31"/>
        <v>0</v>
      </c>
      <c r="K228" s="465">
        <f t="shared" si="32"/>
        <v>0</v>
      </c>
      <c r="L228" s="100">
        <f t="shared" si="32"/>
        <v>0</v>
      </c>
      <c r="M228" s="201"/>
      <c r="N228" s="101"/>
    </row>
    <row r="229" spans="1:27" ht="18.75" customHeight="1">
      <c r="A229" s="50"/>
      <c r="B229" s="462"/>
      <c r="C229" s="199"/>
      <c r="D229" s="471"/>
      <c r="E229" s="211"/>
      <c r="F229" s="200"/>
      <c r="G229" s="214"/>
      <c r="H229" s="97">
        <f t="shared" si="30"/>
        <v>0</v>
      </c>
      <c r="I229" s="215"/>
      <c r="J229" s="98">
        <f t="shared" si="31"/>
        <v>0</v>
      </c>
      <c r="K229" s="465">
        <f t="shared" si="32"/>
        <v>0</v>
      </c>
      <c r="L229" s="100">
        <f t="shared" si="32"/>
        <v>0</v>
      </c>
      <c r="M229" s="201"/>
      <c r="N229" s="101"/>
    </row>
    <row r="230" spans="1:27" ht="18.75" customHeight="1">
      <c r="A230" s="50"/>
      <c r="B230" s="462"/>
      <c r="C230" s="199"/>
      <c r="D230" s="471"/>
      <c r="E230" s="211"/>
      <c r="F230" s="200"/>
      <c r="G230" s="214"/>
      <c r="H230" s="97">
        <f t="shared" si="30"/>
        <v>0</v>
      </c>
      <c r="I230" s="215"/>
      <c r="J230" s="98">
        <f t="shared" si="31"/>
        <v>0</v>
      </c>
      <c r="K230" s="465">
        <f t="shared" si="32"/>
        <v>0</v>
      </c>
      <c r="L230" s="100">
        <f t="shared" si="32"/>
        <v>0</v>
      </c>
      <c r="M230" s="201"/>
      <c r="N230" s="101"/>
    </row>
    <row r="231" spans="1:27" ht="18.75" customHeight="1">
      <c r="A231" s="50"/>
      <c r="B231" s="462"/>
      <c r="C231" s="199"/>
      <c r="D231" s="471"/>
      <c r="E231" s="211"/>
      <c r="F231" s="200"/>
      <c r="G231" s="214"/>
      <c r="H231" s="97">
        <f t="shared" si="30"/>
        <v>0</v>
      </c>
      <c r="I231" s="215"/>
      <c r="J231" s="98">
        <f t="shared" si="31"/>
        <v>0</v>
      </c>
      <c r="K231" s="465">
        <f t="shared" si="32"/>
        <v>0</v>
      </c>
      <c r="L231" s="100">
        <f t="shared" si="32"/>
        <v>0</v>
      </c>
      <c r="M231" s="201"/>
      <c r="N231" s="101"/>
    </row>
    <row r="232" spans="1:27" s="49" customFormat="1" ht="18.75" customHeight="1">
      <c r="A232" s="50"/>
      <c r="B232" s="460"/>
      <c r="C232" s="466" t="s">
        <v>985</v>
      </c>
      <c r="D232" s="103" t="s">
        <v>986</v>
      </c>
      <c r="E232" s="95"/>
      <c r="F232" s="96"/>
      <c r="G232" s="97"/>
      <c r="H232" s="104">
        <f>SUMIFS(H221:H231,B221:B231,"設備")</f>
        <v>0</v>
      </c>
      <c r="I232" s="98"/>
      <c r="J232" s="105">
        <f>SUMIFS(J221:J231,B221:B231,"設備")</f>
        <v>0</v>
      </c>
      <c r="K232" s="465">
        <f t="shared" si="32"/>
        <v>0</v>
      </c>
      <c r="L232" s="107">
        <f>H232-J232</f>
        <v>0</v>
      </c>
      <c r="M232" s="189"/>
      <c r="O232" s="37"/>
      <c r="P232" s="37"/>
      <c r="Q232" s="37"/>
      <c r="R232" s="37"/>
      <c r="S232" s="37"/>
      <c r="T232" s="37"/>
      <c r="U232" s="37"/>
      <c r="V232" s="37"/>
      <c r="W232" s="37"/>
      <c r="X232" s="37"/>
      <c r="Y232" s="37"/>
      <c r="Z232" s="37"/>
      <c r="AA232" s="37"/>
    </row>
    <row r="233" spans="1:27" s="49" customFormat="1" ht="18.75" customHeight="1">
      <c r="A233" s="50"/>
      <c r="B233" s="460"/>
      <c r="C233" s="466" t="s">
        <v>987</v>
      </c>
      <c r="D233" s="103" t="s">
        <v>986</v>
      </c>
      <c r="E233" s="95"/>
      <c r="F233" s="96"/>
      <c r="G233" s="97"/>
      <c r="H233" s="104">
        <f>SUMIFS(H221:H231,B221:B231,"工事")</f>
        <v>0</v>
      </c>
      <c r="I233" s="98"/>
      <c r="J233" s="105">
        <f>SUMIFS(J221:J231,B221:B231,"工事")</f>
        <v>0</v>
      </c>
      <c r="K233" s="465">
        <f t="shared" si="32"/>
        <v>0</v>
      </c>
      <c r="L233" s="107">
        <f>H233-J233</f>
        <v>0</v>
      </c>
      <c r="M233" s="189"/>
      <c r="O233" s="37"/>
      <c r="P233" s="37"/>
      <c r="Q233" s="37"/>
      <c r="R233" s="37"/>
      <c r="S233" s="37"/>
      <c r="T233" s="37"/>
      <c r="U233" s="37"/>
      <c r="V233" s="37"/>
      <c r="W233" s="37"/>
      <c r="X233" s="37"/>
      <c r="Y233" s="37"/>
      <c r="Z233" s="37"/>
      <c r="AA233" s="37"/>
    </row>
    <row r="234" spans="1:27" s="49" customFormat="1" ht="18.75" customHeight="1" thickBot="1">
      <c r="A234" s="50"/>
      <c r="B234" s="472"/>
      <c r="C234" s="473" t="s">
        <v>980</v>
      </c>
      <c r="D234" s="474" t="s">
        <v>981</v>
      </c>
      <c r="E234" s="475"/>
      <c r="F234" s="476"/>
      <c r="G234" s="477"/>
      <c r="H234" s="478">
        <f>H232+H233</f>
        <v>0</v>
      </c>
      <c r="I234" s="479"/>
      <c r="J234" s="480">
        <f>J232+J233</f>
        <v>0</v>
      </c>
      <c r="K234" s="481">
        <f t="shared" si="32"/>
        <v>0</v>
      </c>
      <c r="L234" s="482">
        <f>H234-J234</f>
        <v>0</v>
      </c>
      <c r="M234" s="483"/>
      <c r="O234" s="37"/>
      <c r="P234" s="37"/>
      <c r="Q234" s="37"/>
      <c r="R234" s="37"/>
      <c r="S234" s="37"/>
      <c r="T234" s="37"/>
      <c r="U234" s="37"/>
      <c r="V234" s="37"/>
      <c r="W234" s="37"/>
      <c r="X234" s="37"/>
      <c r="Y234" s="37"/>
      <c r="Z234" s="37"/>
      <c r="AA234" s="37"/>
    </row>
    <row r="235" spans="1:27" ht="18.75" customHeight="1">
      <c r="A235" s="50"/>
      <c r="B235" s="462"/>
      <c r="C235" s="199" t="s">
        <v>992</v>
      </c>
      <c r="D235" s="468" t="s">
        <v>984</v>
      </c>
      <c r="E235" s="211"/>
      <c r="F235" s="200"/>
      <c r="G235" s="97"/>
      <c r="H235" s="97"/>
      <c r="I235" s="98"/>
      <c r="J235" s="98"/>
      <c r="K235" s="465"/>
      <c r="L235" s="100"/>
      <c r="M235" s="201"/>
      <c r="N235" s="101"/>
    </row>
    <row r="236" spans="1:27" ht="18.75" customHeight="1">
      <c r="A236" s="50"/>
      <c r="B236" s="462"/>
      <c r="C236" s="199"/>
      <c r="D236" s="471"/>
      <c r="E236" s="211"/>
      <c r="F236" s="200"/>
      <c r="G236" s="214"/>
      <c r="H236" s="97">
        <f t="shared" ref="H236:H245" si="33">F236*G236</f>
        <v>0</v>
      </c>
      <c r="I236" s="215"/>
      <c r="J236" s="98">
        <f t="shared" ref="J236:J245" si="34">F236*I236</f>
        <v>0</v>
      </c>
      <c r="K236" s="465">
        <f t="shared" ref="K236:L248" si="35">G236-I236</f>
        <v>0</v>
      </c>
      <c r="L236" s="100">
        <f t="shared" si="35"/>
        <v>0</v>
      </c>
      <c r="M236" s="201"/>
      <c r="N236" s="101"/>
    </row>
    <row r="237" spans="1:27" ht="18.75" customHeight="1">
      <c r="A237" s="50"/>
      <c r="B237" s="462"/>
      <c r="C237" s="199"/>
      <c r="D237" s="471"/>
      <c r="E237" s="211"/>
      <c r="F237" s="200"/>
      <c r="G237" s="214"/>
      <c r="H237" s="97">
        <f t="shared" si="33"/>
        <v>0</v>
      </c>
      <c r="I237" s="215"/>
      <c r="J237" s="98">
        <f t="shared" si="34"/>
        <v>0</v>
      </c>
      <c r="K237" s="465">
        <f t="shared" si="35"/>
        <v>0</v>
      </c>
      <c r="L237" s="100">
        <f t="shared" si="35"/>
        <v>0</v>
      </c>
      <c r="M237" s="201"/>
      <c r="N237" s="101"/>
    </row>
    <row r="238" spans="1:27" ht="18.75" customHeight="1">
      <c r="A238" s="50"/>
      <c r="B238" s="462"/>
      <c r="C238" s="199"/>
      <c r="D238" s="471"/>
      <c r="E238" s="211"/>
      <c r="F238" s="200"/>
      <c r="G238" s="214"/>
      <c r="H238" s="97">
        <f t="shared" si="33"/>
        <v>0</v>
      </c>
      <c r="I238" s="215"/>
      <c r="J238" s="98">
        <f t="shared" si="34"/>
        <v>0</v>
      </c>
      <c r="K238" s="465">
        <f t="shared" si="35"/>
        <v>0</v>
      </c>
      <c r="L238" s="100">
        <f t="shared" si="35"/>
        <v>0</v>
      </c>
      <c r="M238" s="201"/>
      <c r="N238" s="101"/>
    </row>
    <row r="239" spans="1:27" ht="18.75" customHeight="1">
      <c r="A239" s="50"/>
      <c r="B239" s="462"/>
      <c r="C239" s="199"/>
      <c r="D239" s="471"/>
      <c r="E239" s="211"/>
      <c r="F239" s="200"/>
      <c r="G239" s="214"/>
      <c r="H239" s="97">
        <f t="shared" si="33"/>
        <v>0</v>
      </c>
      <c r="I239" s="215"/>
      <c r="J239" s="98">
        <f t="shared" si="34"/>
        <v>0</v>
      </c>
      <c r="K239" s="465">
        <f t="shared" si="35"/>
        <v>0</v>
      </c>
      <c r="L239" s="100">
        <f t="shared" si="35"/>
        <v>0</v>
      </c>
      <c r="M239" s="201"/>
      <c r="N239" s="101"/>
    </row>
    <row r="240" spans="1:27" ht="18.75" customHeight="1">
      <c r="A240" s="50"/>
      <c r="B240" s="462"/>
      <c r="C240" s="199"/>
      <c r="D240" s="471"/>
      <c r="E240" s="211"/>
      <c r="F240" s="200"/>
      <c r="G240" s="214"/>
      <c r="H240" s="97">
        <f t="shared" si="33"/>
        <v>0</v>
      </c>
      <c r="I240" s="215"/>
      <c r="J240" s="98">
        <f t="shared" si="34"/>
        <v>0</v>
      </c>
      <c r="K240" s="465">
        <f t="shared" si="35"/>
        <v>0</v>
      </c>
      <c r="L240" s="100">
        <f t="shared" si="35"/>
        <v>0</v>
      </c>
      <c r="M240" s="201"/>
      <c r="N240" s="101"/>
    </row>
    <row r="241" spans="1:27" ht="18.75" customHeight="1">
      <c r="A241" s="50"/>
      <c r="B241" s="462"/>
      <c r="C241" s="199"/>
      <c r="D241" s="471"/>
      <c r="E241" s="211"/>
      <c r="F241" s="200"/>
      <c r="G241" s="214"/>
      <c r="H241" s="97">
        <f t="shared" si="33"/>
        <v>0</v>
      </c>
      <c r="I241" s="215"/>
      <c r="J241" s="98">
        <f t="shared" si="34"/>
        <v>0</v>
      </c>
      <c r="K241" s="465">
        <f t="shared" si="35"/>
        <v>0</v>
      </c>
      <c r="L241" s="100">
        <f t="shared" si="35"/>
        <v>0</v>
      </c>
      <c r="M241" s="201"/>
      <c r="N241" s="101"/>
    </row>
    <row r="242" spans="1:27" ht="18.75" customHeight="1">
      <c r="A242" s="50"/>
      <c r="B242" s="462"/>
      <c r="C242" s="199"/>
      <c r="D242" s="471"/>
      <c r="E242" s="211"/>
      <c r="F242" s="200"/>
      <c r="G242" s="214"/>
      <c r="H242" s="97">
        <f t="shared" si="33"/>
        <v>0</v>
      </c>
      <c r="I242" s="215"/>
      <c r="J242" s="98">
        <f t="shared" si="34"/>
        <v>0</v>
      </c>
      <c r="K242" s="465">
        <f t="shared" si="35"/>
        <v>0</v>
      </c>
      <c r="L242" s="100">
        <f t="shared" si="35"/>
        <v>0</v>
      </c>
      <c r="M242" s="201"/>
      <c r="N242" s="101"/>
    </row>
    <row r="243" spans="1:27" ht="18.75" customHeight="1">
      <c r="A243" s="50"/>
      <c r="B243" s="462"/>
      <c r="C243" s="199"/>
      <c r="D243" s="471"/>
      <c r="E243" s="211"/>
      <c r="F243" s="200"/>
      <c r="G243" s="214"/>
      <c r="H243" s="97">
        <f t="shared" si="33"/>
        <v>0</v>
      </c>
      <c r="I243" s="215"/>
      <c r="J243" s="98">
        <f t="shared" si="34"/>
        <v>0</v>
      </c>
      <c r="K243" s="465">
        <f t="shared" si="35"/>
        <v>0</v>
      </c>
      <c r="L243" s="100">
        <f t="shared" si="35"/>
        <v>0</v>
      </c>
      <c r="M243" s="201"/>
      <c r="N243" s="101"/>
    </row>
    <row r="244" spans="1:27" ht="18.75" customHeight="1">
      <c r="A244" s="50"/>
      <c r="B244" s="462"/>
      <c r="C244" s="199"/>
      <c r="D244" s="471"/>
      <c r="E244" s="211"/>
      <c r="F244" s="200"/>
      <c r="G244" s="214"/>
      <c r="H244" s="97">
        <f t="shared" si="33"/>
        <v>0</v>
      </c>
      <c r="I244" s="215"/>
      <c r="J244" s="98">
        <f t="shared" si="34"/>
        <v>0</v>
      </c>
      <c r="K244" s="465">
        <f t="shared" si="35"/>
        <v>0</v>
      </c>
      <c r="L244" s="100">
        <f t="shared" si="35"/>
        <v>0</v>
      </c>
      <c r="M244" s="201"/>
      <c r="N244" s="101"/>
    </row>
    <row r="245" spans="1:27" ht="18.75" customHeight="1">
      <c r="A245" s="50"/>
      <c r="B245" s="462"/>
      <c r="C245" s="199"/>
      <c r="D245" s="471"/>
      <c r="E245" s="211"/>
      <c r="F245" s="200"/>
      <c r="G245" s="214"/>
      <c r="H245" s="97">
        <f t="shared" si="33"/>
        <v>0</v>
      </c>
      <c r="I245" s="215"/>
      <c r="J245" s="98">
        <f t="shared" si="34"/>
        <v>0</v>
      </c>
      <c r="K245" s="465">
        <f t="shared" si="35"/>
        <v>0</v>
      </c>
      <c r="L245" s="100">
        <f t="shared" si="35"/>
        <v>0</v>
      </c>
      <c r="M245" s="201"/>
      <c r="N245" s="101"/>
    </row>
    <row r="246" spans="1:27" s="49" customFormat="1" ht="18.75" customHeight="1">
      <c r="A246" s="50"/>
      <c r="B246" s="460"/>
      <c r="C246" s="466" t="s">
        <v>985</v>
      </c>
      <c r="D246" s="103" t="s">
        <v>986</v>
      </c>
      <c r="E246" s="95"/>
      <c r="F246" s="96"/>
      <c r="G246" s="97"/>
      <c r="H246" s="104">
        <f>SUMIFS(H235:H245,B235:B245,"設備")</f>
        <v>0</v>
      </c>
      <c r="I246" s="98"/>
      <c r="J246" s="105">
        <f>SUMIFS(J235:J245,B235:B245,"設備")</f>
        <v>0</v>
      </c>
      <c r="K246" s="465">
        <f t="shared" si="35"/>
        <v>0</v>
      </c>
      <c r="L246" s="107">
        <f>H246-J246</f>
        <v>0</v>
      </c>
      <c r="M246" s="189"/>
      <c r="O246" s="37"/>
      <c r="P246" s="37"/>
      <c r="Q246" s="37"/>
      <c r="R246" s="37"/>
      <c r="S246" s="37"/>
      <c r="T246" s="37"/>
      <c r="U246" s="37"/>
      <c r="V246" s="37"/>
      <c r="W246" s="37"/>
      <c r="X246" s="37"/>
      <c r="Y246" s="37"/>
      <c r="Z246" s="37"/>
      <c r="AA246" s="37"/>
    </row>
    <row r="247" spans="1:27" s="49" customFormat="1" ht="18.75" customHeight="1">
      <c r="A247" s="50"/>
      <c r="B247" s="460"/>
      <c r="C247" s="466" t="s">
        <v>987</v>
      </c>
      <c r="D247" s="103" t="s">
        <v>986</v>
      </c>
      <c r="E247" s="95"/>
      <c r="F247" s="96"/>
      <c r="G247" s="97"/>
      <c r="H247" s="104">
        <f>SUMIFS(H235:H245,B235:B245,"工事")</f>
        <v>0</v>
      </c>
      <c r="I247" s="98"/>
      <c r="J247" s="105">
        <f>SUMIFS(J235:J245,B235:B245,"工事")</f>
        <v>0</v>
      </c>
      <c r="K247" s="465">
        <f t="shared" si="35"/>
        <v>0</v>
      </c>
      <c r="L247" s="107">
        <f>H247-J247</f>
        <v>0</v>
      </c>
      <c r="M247" s="189"/>
      <c r="O247" s="37"/>
      <c r="P247" s="37"/>
      <c r="Q247" s="37"/>
      <c r="R247" s="37"/>
      <c r="S247" s="37"/>
      <c r="T247" s="37"/>
      <c r="U247" s="37"/>
      <c r="V247" s="37"/>
      <c r="W247" s="37"/>
      <c r="X247" s="37"/>
      <c r="Y247" s="37"/>
      <c r="Z247" s="37"/>
      <c r="AA247" s="37"/>
    </row>
    <row r="248" spans="1:27" s="49" customFormat="1" ht="18.75" customHeight="1" thickBot="1">
      <c r="A248" s="50"/>
      <c r="B248" s="472"/>
      <c r="C248" s="473" t="s">
        <v>980</v>
      </c>
      <c r="D248" s="474" t="s">
        <v>981</v>
      </c>
      <c r="E248" s="475"/>
      <c r="F248" s="476"/>
      <c r="G248" s="477"/>
      <c r="H248" s="478">
        <f>H246+H247</f>
        <v>0</v>
      </c>
      <c r="I248" s="479"/>
      <c r="J248" s="480">
        <f>J246+J247</f>
        <v>0</v>
      </c>
      <c r="K248" s="481">
        <f t="shared" si="35"/>
        <v>0</v>
      </c>
      <c r="L248" s="482">
        <f>H248-J248</f>
        <v>0</v>
      </c>
      <c r="M248" s="483"/>
      <c r="O248" s="37"/>
      <c r="P248" s="37"/>
      <c r="Q248" s="37"/>
      <c r="R248" s="37"/>
      <c r="S248" s="37"/>
      <c r="T248" s="37"/>
      <c r="U248" s="37"/>
      <c r="V248" s="37"/>
      <c r="W248" s="37"/>
      <c r="X248" s="37"/>
      <c r="Y248" s="37"/>
      <c r="Z248" s="37"/>
      <c r="AA248" s="37"/>
    </row>
    <row r="249" spans="1:27" ht="18.75" customHeight="1">
      <c r="A249" s="50"/>
      <c r="B249" s="462"/>
      <c r="C249" s="199" t="s">
        <v>993</v>
      </c>
      <c r="D249" s="468" t="s">
        <v>984</v>
      </c>
      <c r="E249" s="211"/>
      <c r="F249" s="200"/>
      <c r="G249" s="97"/>
      <c r="H249" s="97"/>
      <c r="I249" s="98"/>
      <c r="J249" s="98"/>
      <c r="K249" s="465"/>
      <c r="L249" s="100"/>
      <c r="M249" s="201"/>
      <c r="N249" s="101"/>
    </row>
    <row r="250" spans="1:27" ht="18.75" customHeight="1">
      <c r="A250" s="50"/>
      <c r="B250" s="462"/>
      <c r="C250" s="199"/>
      <c r="D250" s="471"/>
      <c r="E250" s="211"/>
      <c r="F250" s="200"/>
      <c r="G250" s="214"/>
      <c r="H250" s="97">
        <f t="shared" ref="H250:H259" si="36">F250*G250</f>
        <v>0</v>
      </c>
      <c r="I250" s="215"/>
      <c r="J250" s="98">
        <f t="shared" ref="J250:J259" si="37">F250*I250</f>
        <v>0</v>
      </c>
      <c r="K250" s="465">
        <f t="shared" ref="K250:L262" si="38">G250-I250</f>
        <v>0</v>
      </c>
      <c r="L250" s="100">
        <f t="shared" si="38"/>
        <v>0</v>
      </c>
      <c r="M250" s="201"/>
      <c r="N250" s="101"/>
    </row>
    <row r="251" spans="1:27" ht="18.75" customHeight="1">
      <c r="A251" s="50"/>
      <c r="B251" s="462"/>
      <c r="C251" s="199"/>
      <c r="D251" s="471"/>
      <c r="E251" s="211"/>
      <c r="F251" s="200"/>
      <c r="G251" s="214"/>
      <c r="H251" s="97">
        <f t="shared" si="36"/>
        <v>0</v>
      </c>
      <c r="I251" s="215"/>
      <c r="J251" s="98">
        <f t="shared" si="37"/>
        <v>0</v>
      </c>
      <c r="K251" s="465">
        <f t="shared" si="38"/>
        <v>0</v>
      </c>
      <c r="L251" s="100">
        <f t="shared" si="38"/>
        <v>0</v>
      </c>
      <c r="M251" s="201"/>
      <c r="N251" s="101"/>
    </row>
    <row r="252" spans="1:27" ht="18.75" customHeight="1">
      <c r="A252" s="50"/>
      <c r="B252" s="462"/>
      <c r="C252" s="199"/>
      <c r="D252" s="471"/>
      <c r="E252" s="211"/>
      <c r="F252" s="200"/>
      <c r="G252" s="214"/>
      <c r="H252" s="97">
        <f t="shared" si="36"/>
        <v>0</v>
      </c>
      <c r="I252" s="215"/>
      <c r="J252" s="98">
        <f t="shared" si="37"/>
        <v>0</v>
      </c>
      <c r="K252" s="465">
        <f t="shared" si="38"/>
        <v>0</v>
      </c>
      <c r="L252" s="100">
        <f t="shared" si="38"/>
        <v>0</v>
      </c>
      <c r="M252" s="201"/>
      <c r="N252" s="101"/>
    </row>
    <row r="253" spans="1:27" ht="18.75" customHeight="1">
      <c r="A253" s="50"/>
      <c r="B253" s="462"/>
      <c r="C253" s="199"/>
      <c r="D253" s="471"/>
      <c r="E253" s="211"/>
      <c r="F253" s="200"/>
      <c r="G253" s="214"/>
      <c r="H253" s="97">
        <f t="shared" si="36"/>
        <v>0</v>
      </c>
      <c r="I253" s="215"/>
      <c r="J253" s="98">
        <f t="shared" si="37"/>
        <v>0</v>
      </c>
      <c r="K253" s="465">
        <f t="shared" si="38"/>
        <v>0</v>
      </c>
      <c r="L253" s="100">
        <f t="shared" si="38"/>
        <v>0</v>
      </c>
      <c r="M253" s="201"/>
      <c r="N253" s="101"/>
    </row>
    <row r="254" spans="1:27" ht="18.75" customHeight="1">
      <c r="A254" s="50"/>
      <c r="B254" s="462"/>
      <c r="C254" s="199"/>
      <c r="D254" s="471"/>
      <c r="E254" s="211"/>
      <c r="F254" s="200"/>
      <c r="G254" s="214"/>
      <c r="H254" s="97">
        <f t="shared" si="36"/>
        <v>0</v>
      </c>
      <c r="I254" s="215"/>
      <c r="J254" s="98">
        <f t="shared" si="37"/>
        <v>0</v>
      </c>
      <c r="K254" s="465">
        <f t="shared" si="38"/>
        <v>0</v>
      </c>
      <c r="L254" s="100">
        <f t="shared" si="38"/>
        <v>0</v>
      </c>
      <c r="M254" s="201"/>
      <c r="N254" s="101"/>
    </row>
    <row r="255" spans="1:27" ht="18.75" customHeight="1">
      <c r="A255" s="50"/>
      <c r="B255" s="462"/>
      <c r="C255" s="199"/>
      <c r="D255" s="471"/>
      <c r="E255" s="211"/>
      <c r="F255" s="200"/>
      <c r="G255" s="214"/>
      <c r="H255" s="97">
        <f t="shared" si="36"/>
        <v>0</v>
      </c>
      <c r="I255" s="215"/>
      <c r="J255" s="98">
        <f t="shared" si="37"/>
        <v>0</v>
      </c>
      <c r="K255" s="465">
        <f t="shared" si="38"/>
        <v>0</v>
      </c>
      <c r="L255" s="100">
        <f t="shared" si="38"/>
        <v>0</v>
      </c>
      <c r="M255" s="201"/>
      <c r="N255" s="101"/>
    </row>
    <row r="256" spans="1:27" ht="18.75" customHeight="1">
      <c r="A256" s="50"/>
      <c r="B256" s="462"/>
      <c r="C256" s="199"/>
      <c r="D256" s="471"/>
      <c r="E256" s="211"/>
      <c r="F256" s="200"/>
      <c r="G256" s="214"/>
      <c r="H256" s="97">
        <f t="shared" si="36"/>
        <v>0</v>
      </c>
      <c r="I256" s="215"/>
      <c r="J256" s="98">
        <f t="shared" si="37"/>
        <v>0</v>
      </c>
      <c r="K256" s="465">
        <f t="shared" si="38"/>
        <v>0</v>
      </c>
      <c r="L256" s="100">
        <f t="shared" si="38"/>
        <v>0</v>
      </c>
      <c r="M256" s="201"/>
      <c r="N256" s="101"/>
    </row>
    <row r="257" spans="1:27" ht="18.75" customHeight="1">
      <c r="A257" s="50"/>
      <c r="B257" s="462"/>
      <c r="C257" s="199"/>
      <c r="D257" s="471"/>
      <c r="E257" s="211"/>
      <c r="F257" s="200"/>
      <c r="G257" s="214"/>
      <c r="H257" s="97">
        <f t="shared" si="36"/>
        <v>0</v>
      </c>
      <c r="I257" s="215"/>
      <c r="J257" s="98">
        <f t="shared" si="37"/>
        <v>0</v>
      </c>
      <c r="K257" s="465">
        <f t="shared" si="38"/>
        <v>0</v>
      </c>
      <c r="L257" s="100">
        <f t="shared" si="38"/>
        <v>0</v>
      </c>
      <c r="M257" s="201"/>
      <c r="N257" s="101"/>
    </row>
    <row r="258" spans="1:27" ht="18.75" customHeight="1">
      <c r="A258" s="50"/>
      <c r="B258" s="462"/>
      <c r="C258" s="199"/>
      <c r="D258" s="471"/>
      <c r="E258" s="211"/>
      <c r="F258" s="200"/>
      <c r="G258" s="214"/>
      <c r="H258" s="97">
        <f t="shared" si="36"/>
        <v>0</v>
      </c>
      <c r="I258" s="215"/>
      <c r="J258" s="98">
        <f t="shared" si="37"/>
        <v>0</v>
      </c>
      <c r="K258" s="465">
        <f t="shared" si="38"/>
        <v>0</v>
      </c>
      <c r="L258" s="100">
        <f t="shared" si="38"/>
        <v>0</v>
      </c>
      <c r="M258" s="201"/>
      <c r="N258" s="101"/>
    </row>
    <row r="259" spans="1:27" ht="18.75" customHeight="1">
      <c r="A259" s="50"/>
      <c r="B259" s="462"/>
      <c r="C259" s="199"/>
      <c r="D259" s="471"/>
      <c r="E259" s="211"/>
      <c r="F259" s="200"/>
      <c r="G259" s="214"/>
      <c r="H259" s="97">
        <f t="shared" si="36"/>
        <v>0</v>
      </c>
      <c r="I259" s="215"/>
      <c r="J259" s="98">
        <f t="shared" si="37"/>
        <v>0</v>
      </c>
      <c r="K259" s="465">
        <f t="shared" si="38"/>
        <v>0</v>
      </c>
      <c r="L259" s="100">
        <f t="shared" si="38"/>
        <v>0</v>
      </c>
      <c r="M259" s="201"/>
      <c r="N259" s="101"/>
    </row>
    <row r="260" spans="1:27" s="49" customFormat="1" ht="18.75" customHeight="1">
      <c r="A260" s="50"/>
      <c r="B260" s="460"/>
      <c r="C260" s="466" t="s">
        <v>985</v>
      </c>
      <c r="D260" s="103" t="s">
        <v>986</v>
      </c>
      <c r="E260" s="95"/>
      <c r="F260" s="96"/>
      <c r="G260" s="97"/>
      <c r="H260" s="104">
        <f>SUMIFS(H249:H259,B249:B259,"設備")</f>
        <v>0</v>
      </c>
      <c r="I260" s="98"/>
      <c r="J260" s="105">
        <f>SUMIFS(J249:J259,B249:B259,"設備")</f>
        <v>0</v>
      </c>
      <c r="K260" s="465">
        <f t="shared" si="38"/>
        <v>0</v>
      </c>
      <c r="L260" s="107">
        <f>H260-J260</f>
        <v>0</v>
      </c>
      <c r="M260" s="189"/>
      <c r="O260" s="37"/>
      <c r="P260" s="37"/>
      <c r="Q260" s="37"/>
      <c r="R260" s="37"/>
      <c r="S260" s="37"/>
      <c r="T260" s="37"/>
      <c r="U260" s="37"/>
      <c r="V260" s="37"/>
      <c r="W260" s="37"/>
      <c r="X260" s="37"/>
      <c r="Y260" s="37"/>
      <c r="Z260" s="37"/>
      <c r="AA260" s="37"/>
    </row>
    <row r="261" spans="1:27" s="49" customFormat="1" ht="18.75" customHeight="1">
      <c r="A261" s="50"/>
      <c r="B261" s="460"/>
      <c r="C261" s="466" t="s">
        <v>987</v>
      </c>
      <c r="D261" s="103" t="s">
        <v>986</v>
      </c>
      <c r="E261" s="95"/>
      <c r="F261" s="96"/>
      <c r="G261" s="97"/>
      <c r="H261" s="104">
        <f>SUMIFS(H249:H259,B249:B259,"工事")</f>
        <v>0</v>
      </c>
      <c r="I261" s="98"/>
      <c r="J261" s="105">
        <f>SUMIFS(J249:J259,B249:B259,"工事")</f>
        <v>0</v>
      </c>
      <c r="K261" s="465">
        <f>G261-I261</f>
        <v>0</v>
      </c>
      <c r="L261" s="107">
        <f>H261-J261</f>
        <v>0</v>
      </c>
      <c r="M261" s="189"/>
      <c r="O261" s="37"/>
      <c r="P261" s="37"/>
      <c r="Q261" s="37"/>
      <c r="R261" s="37"/>
      <c r="S261" s="37"/>
      <c r="T261" s="37"/>
      <c r="U261" s="37"/>
      <c r="V261" s="37"/>
      <c r="W261" s="37"/>
      <c r="X261" s="37"/>
      <c r="Y261" s="37"/>
      <c r="Z261" s="37"/>
      <c r="AA261" s="37"/>
    </row>
    <row r="262" spans="1:27" s="49" customFormat="1" ht="18.75" customHeight="1" thickBot="1">
      <c r="A262" s="50"/>
      <c r="B262" s="472"/>
      <c r="C262" s="473" t="s">
        <v>980</v>
      </c>
      <c r="D262" s="474" t="s">
        <v>981</v>
      </c>
      <c r="E262" s="475"/>
      <c r="F262" s="476"/>
      <c r="G262" s="477"/>
      <c r="H262" s="478">
        <f>H260+H261</f>
        <v>0</v>
      </c>
      <c r="I262" s="479"/>
      <c r="J262" s="480">
        <f>J260+J261</f>
        <v>0</v>
      </c>
      <c r="K262" s="481">
        <f t="shared" si="38"/>
        <v>0</v>
      </c>
      <c r="L262" s="482">
        <f>H262-J262</f>
        <v>0</v>
      </c>
      <c r="M262" s="483"/>
      <c r="O262" s="37"/>
      <c r="P262" s="37"/>
      <c r="Q262" s="37"/>
      <c r="R262" s="37"/>
      <c r="S262" s="37"/>
      <c r="T262" s="37"/>
      <c r="U262" s="37"/>
      <c r="V262" s="37"/>
      <c r="W262" s="37"/>
      <c r="X262" s="37"/>
      <c r="Y262" s="37"/>
      <c r="Z262" s="37"/>
      <c r="AA262" s="37"/>
    </row>
    <row r="263" spans="1:27" s="49" customFormat="1" ht="18.75" customHeight="1">
      <c r="A263" s="61"/>
      <c r="B263" s="172"/>
      <c r="C263" s="173"/>
      <c r="D263" s="174"/>
      <c r="E263" s="175"/>
      <c r="F263" s="135"/>
      <c r="G263" s="176"/>
      <c r="H263" s="177"/>
      <c r="I263" s="178"/>
      <c r="J263" s="179"/>
      <c r="K263" s="135"/>
      <c r="L263" s="180"/>
      <c r="M263" s="198"/>
      <c r="O263" s="37"/>
      <c r="P263" s="37"/>
      <c r="Q263" s="37"/>
      <c r="R263" s="37"/>
      <c r="S263" s="37"/>
      <c r="T263" s="37"/>
      <c r="U263" s="37"/>
      <c r="V263" s="37"/>
      <c r="W263" s="37"/>
      <c r="X263" s="37"/>
      <c r="Y263" s="37"/>
      <c r="Z263" s="37"/>
      <c r="AA263" s="37"/>
    </row>
  </sheetData>
  <mergeCells count="8">
    <mergeCell ref="B9:C9"/>
    <mergeCell ref="B10:B12"/>
    <mergeCell ref="E10:E12"/>
    <mergeCell ref="F10:L10"/>
    <mergeCell ref="F11:F12"/>
    <mergeCell ref="G11:H11"/>
    <mergeCell ref="I11:J11"/>
    <mergeCell ref="K11:L11"/>
  </mergeCells>
  <phoneticPr fontId="13"/>
  <dataValidations count="1">
    <dataValidation type="list" allowBlank="1" showInputMessage="1" showErrorMessage="1" sqref="B263 B14:B15">
      <formula1>$AA$9:$AA$11</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rowBreaks count="2" manualBreakCount="2">
    <brk id="61" min="1" max="12" man="1"/>
    <brk id="114" min="1" max="12"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date1!$G$2:$G$14</xm:f>
          </x14:formula1>
          <xm:sqref>B16:B61</xm:sqref>
        </x14:dataValidation>
        <x14:dataValidation type="list" allowBlank="1" showInputMessage="1" showErrorMessage="1">
          <x14:formula1>
            <xm:f>date1!$E$2:$E$3</xm:f>
          </x14:formula1>
          <xm:sqref>B63:B68</xm:sqref>
        </x14:dataValidation>
        <x14:dataValidation type="list" allowBlank="1" showInputMessage="1" showErrorMessage="1">
          <x14:formula1>
            <xm:f>date1!$F$2:$F$4</xm:f>
          </x14:formula1>
          <xm:sqref>B70:B262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63"/>
  <sheetViews>
    <sheetView showGridLines="0" view="pageBreakPreview" zoomScaleNormal="85" zoomScaleSheetLayoutView="100" workbookViewId="0">
      <pane ySplit="12" topLeftCell="A13" activePane="bottomLeft" state="frozen"/>
      <selection pane="bottomLeft" activeCell="B1" sqref="B1"/>
    </sheetView>
  </sheetViews>
  <sheetFormatPr defaultRowHeight="18.75" customHeight="1"/>
  <cols>
    <col min="1" max="1" width="4.625" style="37" customWidth="1"/>
    <col min="2" max="2" width="11.25" style="167" customWidth="1"/>
    <col min="3" max="3" width="37.5" style="37" customWidth="1"/>
    <col min="4" max="4" width="15" style="37" customWidth="1"/>
    <col min="5" max="5" width="4.375" style="49" customWidth="1"/>
    <col min="6" max="6" width="9.375" style="168" customWidth="1"/>
    <col min="7" max="7" width="5" style="168" customWidth="1"/>
    <col min="8" max="8" width="13" style="169" customWidth="1"/>
    <col min="9" max="9" width="5" style="168" customWidth="1"/>
    <col min="10" max="10" width="13" style="169" customWidth="1"/>
    <col min="11" max="11" width="5" style="170" customWidth="1"/>
    <col min="12" max="12" width="13" style="171" customWidth="1"/>
    <col min="13" max="13" width="15.625" style="181" customWidth="1"/>
    <col min="14" max="14" width="4.25" style="49" customWidth="1"/>
    <col min="15" max="25" width="9" style="37"/>
    <col min="26" max="27" width="9" style="37" customWidth="1"/>
    <col min="28" max="16384" width="9" style="37"/>
  </cols>
  <sheetData>
    <row r="1" spans="1:27" ht="22.5" customHeight="1">
      <c r="B1" s="925" t="s">
        <v>1882</v>
      </c>
    </row>
    <row r="2" spans="1:27" ht="15" customHeight="1">
      <c r="B2" s="925" t="s">
        <v>1787</v>
      </c>
    </row>
    <row r="3" spans="1:27" ht="15" customHeight="1">
      <c r="B3" s="925" t="s">
        <v>1788</v>
      </c>
    </row>
    <row r="4" spans="1:27" ht="15" customHeight="1">
      <c r="B4" s="925" t="s">
        <v>1789</v>
      </c>
    </row>
    <row r="5" spans="1:27" ht="7.5" customHeight="1">
      <c r="B5" s="925"/>
    </row>
    <row r="6" spans="1:27" ht="15" customHeight="1">
      <c r="B6" s="925" t="s">
        <v>1790</v>
      </c>
    </row>
    <row r="7" spans="1:27" ht="15" customHeight="1">
      <c r="B7" s="925" t="s">
        <v>1791</v>
      </c>
    </row>
    <row r="8" spans="1:27" ht="15" customHeight="1"/>
    <row r="9" spans="1:27" ht="22.5" customHeight="1" thickBot="1">
      <c r="B9" s="2507" t="s">
        <v>1113</v>
      </c>
      <c r="C9" s="2507"/>
      <c r="D9" s="43"/>
      <c r="E9" s="44"/>
      <c r="F9" s="45"/>
      <c r="G9" s="45"/>
      <c r="H9" s="46"/>
      <c r="I9" s="45"/>
      <c r="J9" s="46"/>
      <c r="K9" s="47"/>
      <c r="L9" s="48"/>
      <c r="M9" s="182"/>
      <c r="AA9" s="37" t="s">
        <v>31</v>
      </c>
    </row>
    <row r="10" spans="1:27" ht="18.75" customHeight="1">
      <c r="A10" s="50"/>
      <c r="B10" s="2508" t="s">
        <v>32</v>
      </c>
      <c r="C10" s="51" t="s">
        <v>60</v>
      </c>
      <c r="D10" s="52"/>
      <c r="E10" s="2511" t="s">
        <v>28</v>
      </c>
      <c r="F10" s="2514" t="s">
        <v>25</v>
      </c>
      <c r="G10" s="2515"/>
      <c r="H10" s="2515"/>
      <c r="I10" s="2515"/>
      <c r="J10" s="2515"/>
      <c r="K10" s="2515"/>
      <c r="L10" s="2516"/>
      <c r="M10" s="183" t="s">
        <v>0</v>
      </c>
      <c r="N10" s="53"/>
      <c r="AA10" s="37" t="s">
        <v>33</v>
      </c>
    </row>
    <row r="11" spans="1:27" ht="18.75" customHeight="1">
      <c r="A11" s="50"/>
      <c r="B11" s="2509"/>
      <c r="C11" s="42" t="s">
        <v>24</v>
      </c>
      <c r="D11" s="54" t="s">
        <v>34</v>
      </c>
      <c r="E11" s="2512"/>
      <c r="F11" s="2517" t="s">
        <v>26</v>
      </c>
      <c r="G11" s="2519" t="s">
        <v>35</v>
      </c>
      <c r="H11" s="2519"/>
      <c r="I11" s="2520" t="s">
        <v>36</v>
      </c>
      <c r="J11" s="2520"/>
      <c r="K11" s="2521" t="s">
        <v>37</v>
      </c>
      <c r="L11" s="2522"/>
      <c r="M11" s="184"/>
      <c r="N11" s="53"/>
      <c r="AA11" s="37" t="s">
        <v>38</v>
      </c>
    </row>
    <row r="12" spans="1:27" ht="18.75" customHeight="1" thickBot="1">
      <c r="A12" s="50"/>
      <c r="B12" s="2510"/>
      <c r="C12" s="55"/>
      <c r="D12" s="56"/>
      <c r="E12" s="2513"/>
      <c r="F12" s="2518"/>
      <c r="G12" s="57" t="s">
        <v>27</v>
      </c>
      <c r="H12" s="57" t="s">
        <v>21</v>
      </c>
      <c r="I12" s="58" t="s">
        <v>27</v>
      </c>
      <c r="J12" s="58" t="s">
        <v>21</v>
      </c>
      <c r="K12" s="59" t="s">
        <v>27</v>
      </c>
      <c r="L12" s="60" t="s">
        <v>21</v>
      </c>
      <c r="M12" s="185"/>
      <c r="N12" s="61"/>
    </row>
    <row r="13" spans="1:27" ht="18.75" customHeight="1" thickBot="1">
      <c r="A13" s="50"/>
      <c r="B13" s="62" t="s">
        <v>39</v>
      </c>
      <c r="C13" s="63"/>
      <c r="D13" s="64"/>
      <c r="E13" s="65"/>
      <c r="F13" s="66"/>
      <c r="G13" s="67"/>
      <c r="H13" s="67"/>
      <c r="I13" s="68"/>
      <c r="J13" s="68"/>
      <c r="K13" s="69"/>
      <c r="L13" s="70"/>
      <c r="M13" s="186"/>
      <c r="N13" s="61"/>
    </row>
    <row r="14" spans="1:27" ht="30" customHeight="1" thickTop="1">
      <c r="A14" s="50"/>
      <c r="B14" s="71"/>
      <c r="C14" s="72" t="s">
        <v>114</v>
      </c>
      <c r="D14" s="73" t="s">
        <v>20</v>
      </c>
      <c r="E14" s="219" t="s">
        <v>29</v>
      </c>
      <c r="F14" s="213"/>
      <c r="G14" s="76"/>
      <c r="H14" s="76">
        <f>H68</f>
        <v>0</v>
      </c>
      <c r="I14" s="77"/>
      <c r="J14" s="77">
        <f>J68</f>
        <v>0</v>
      </c>
      <c r="K14" s="93"/>
      <c r="L14" s="79">
        <f>L68</f>
        <v>0</v>
      </c>
      <c r="M14" s="210"/>
      <c r="N14" s="61"/>
    </row>
    <row r="15" spans="1:27" ht="18.75" customHeight="1" thickBot="1">
      <c r="A15" s="50"/>
      <c r="B15" s="80"/>
      <c r="C15" s="81"/>
      <c r="D15" s="82"/>
      <c r="E15" s="83"/>
      <c r="F15" s="84"/>
      <c r="G15" s="85"/>
      <c r="H15" s="86"/>
      <c r="I15" s="87"/>
      <c r="J15" s="88"/>
      <c r="L15" s="90"/>
      <c r="M15" s="188"/>
      <c r="N15" s="61"/>
    </row>
    <row r="16" spans="1:27" ht="18.75" customHeight="1" thickTop="1">
      <c r="A16" s="50"/>
      <c r="B16" s="71" t="s">
        <v>1052</v>
      </c>
      <c r="C16" s="72" t="s">
        <v>40</v>
      </c>
      <c r="D16" s="73"/>
      <c r="E16" s="74"/>
      <c r="F16" s="75"/>
      <c r="G16" s="91"/>
      <c r="H16" s="91"/>
      <c r="I16" s="92"/>
      <c r="J16" s="92"/>
      <c r="K16" s="93"/>
      <c r="L16" s="94"/>
      <c r="M16" s="187"/>
      <c r="N16" s="61"/>
    </row>
    <row r="17" spans="1:28" ht="18.75" customHeight="1">
      <c r="A17" s="50"/>
      <c r="B17" s="203" t="s">
        <v>1052</v>
      </c>
      <c r="C17" s="199" t="s">
        <v>51</v>
      </c>
      <c r="D17" s="209"/>
      <c r="E17" s="211" t="s">
        <v>29</v>
      </c>
      <c r="F17" s="200"/>
      <c r="G17" s="214"/>
      <c r="H17" s="97">
        <f>H112</f>
        <v>0</v>
      </c>
      <c r="I17" s="215"/>
      <c r="J17" s="98">
        <f>J112</f>
        <v>0</v>
      </c>
      <c r="K17" s="216"/>
      <c r="L17" s="100">
        <f>L112</f>
        <v>0</v>
      </c>
      <c r="M17" s="201"/>
      <c r="N17" s="101"/>
    </row>
    <row r="18" spans="1:28" ht="18.75" customHeight="1">
      <c r="A18" s="50"/>
      <c r="B18" s="203" t="s">
        <v>1052</v>
      </c>
      <c r="C18" s="199" t="s">
        <v>59</v>
      </c>
      <c r="D18" s="209"/>
      <c r="E18" s="211" t="s">
        <v>29</v>
      </c>
      <c r="F18" s="200"/>
      <c r="G18" s="214"/>
      <c r="H18" s="97">
        <f>H156</f>
        <v>0</v>
      </c>
      <c r="I18" s="215"/>
      <c r="J18" s="98">
        <f>J156</f>
        <v>0</v>
      </c>
      <c r="K18" s="216"/>
      <c r="L18" s="100">
        <f>L156</f>
        <v>0</v>
      </c>
      <c r="M18" s="243"/>
      <c r="N18" s="244"/>
      <c r="O18" s="245"/>
      <c r="P18" s="245"/>
      <c r="Q18" s="245"/>
      <c r="R18" s="245"/>
      <c r="S18" s="245"/>
      <c r="T18" s="245"/>
      <c r="U18" s="245"/>
      <c r="V18" s="245"/>
      <c r="W18" s="245"/>
      <c r="X18" s="245"/>
      <c r="Y18" s="245"/>
      <c r="Z18" s="245"/>
      <c r="AA18" s="245"/>
      <c r="AB18" s="245"/>
    </row>
    <row r="19" spans="1:28" ht="18.75" customHeight="1">
      <c r="A19" s="50"/>
      <c r="B19" s="203" t="s">
        <v>1052</v>
      </c>
      <c r="C19" s="199" t="s">
        <v>53</v>
      </c>
      <c r="D19" s="209"/>
      <c r="E19" s="211" t="s">
        <v>29</v>
      </c>
      <c r="F19" s="200"/>
      <c r="G19" s="214"/>
      <c r="H19" s="97">
        <f>H190</f>
        <v>0</v>
      </c>
      <c r="I19" s="215"/>
      <c r="J19" s="98">
        <f>J190</f>
        <v>0</v>
      </c>
      <c r="K19" s="216"/>
      <c r="L19" s="100">
        <f>L190</f>
        <v>0</v>
      </c>
      <c r="M19" s="243"/>
      <c r="N19" s="244"/>
      <c r="O19" s="245"/>
      <c r="P19" s="245"/>
      <c r="Q19" s="245"/>
      <c r="R19" s="245"/>
      <c r="S19" s="245"/>
      <c r="T19" s="245"/>
      <c r="U19" s="245"/>
      <c r="V19" s="245"/>
      <c r="W19" s="245"/>
      <c r="X19" s="245"/>
      <c r="Y19" s="245"/>
      <c r="Z19" s="245"/>
      <c r="AA19" s="245"/>
      <c r="AB19" s="245"/>
    </row>
    <row r="20" spans="1:28" ht="18.75" customHeight="1">
      <c r="A20" s="50"/>
      <c r="B20" s="203" t="s">
        <v>1052</v>
      </c>
      <c r="C20" s="199" t="s">
        <v>54</v>
      </c>
      <c r="D20" s="209"/>
      <c r="E20" s="211" t="s">
        <v>29</v>
      </c>
      <c r="F20" s="200"/>
      <c r="G20" s="214"/>
      <c r="H20" s="97">
        <f>H204</f>
        <v>0</v>
      </c>
      <c r="I20" s="215"/>
      <c r="J20" s="98">
        <f>J204</f>
        <v>0</v>
      </c>
      <c r="K20" s="216"/>
      <c r="L20" s="100">
        <f>L204</f>
        <v>0</v>
      </c>
      <c r="M20" s="201"/>
      <c r="N20" s="101"/>
    </row>
    <row r="21" spans="1:28" ht="18.75" customHeight="1">
      <c r="A21" s="50"/>
      <c r="B21" s="203" t="s">
        <v>1052</v>
      </c>
      <c r="C21" s="199" t="s">
        <v>55</v>
      </c>
      <c r="D21" s="209"/>
      <c r="E21" s="211" t="s">
        <v>29</v>
      </c>
      <c r="F21" s="200"/>
      <c r="G21" s="214"/>
      <c r="H21" s="97">
        <f>H218</f>
        <v>0</v>
      </c>
      <c r="I21" s="215"/>
      <c r="J21" s="98">
        <f>J218</f>
        <v>0</v>
      </c>
      <c r="K21" s="216"/>
      <c r="L21" s="100">
        <f>L218</f>
        <v>0</v>
      </c>
      <c r="M21" s="201"/>
      <c r="N21" s="101"/>
    </row>
    <row r="22" spans="1:28" ht="18.75" customHeight="1">
      <c r="A22" s="50"/>
      <c r="B22" s="203" t="s">
        <v>1052</v>
      </c>
      <c r="C22" s="199" t="s">
        <v>56</v>
      </c>
      <c r="D22" s="209"/>
      <c r="E22" s="211" t="s">
        <v>29</v>
      </c>
      <c r="F22" s="200"/>
      <c r="G22" s="214"/>
      <c r="H22" s="97">
        <f>H232</f>
        <v>0</v>
      </c>
      <c r="I22" s="215"/>
      <c r="J22" s="98">
        <f>J232</f>
        <v>0</v>
      </c>
      <c r="K22" s="216"/>
      <c r="L22" s="100">
        <f>L232</f>
        <v>0</v>
      </c>
      <c r="M22" s="201"/>
      <c r="N22" s="101"/>
    </row>
    <row r="23" spans="1:28" ht="18.75" customHeight="1">
      <c r="A23" s="50"/>
      <c r="B23" s="203" t="s">
        <v>1052</v>
      </c>
      <c r="C23" s="199" t="s">
        <v>57</v>
      </c>
      <c r="D23" s="209"/>
      <c r="E23" s="211" t="s">
        <v>29</v>
      </c>
      <c r="F23" s="200"/>
      <c r="G23" s="214"/>
      <c r="H23" s="97">
        <f>H246</f>
        <v>0</v>
      </c>
      <c r="I23" s="215"/>
      <c r="J23" s="98">
        <f>J246</f>
        <v>0</v>
      </c>
      <c r="K23" s="216"/>
      <c r="L23" s="100">
        <f>L246</f>
        <v>0</v>
      </c>
      <c r="M23" s="201"/>
      <c r="N23" s="101"/>
    </row>
    <row r="24" spans="1:28" ht="18.75" customHeight="1">
      <c r="A24" s="50"/>
      <c r="B24" s="203" t="s">
        <v>1052</v>
      </c>
      <c r="C24" s="199" t="s">
        <v>58</v>
      </c>
      <c r="D24" s="209"/>
      <c r="E24" s="211" t="s">
        <v>29</v>
      </c>
      <c r="F24" s="200"/>
      <c r="G24" s="214"/>
      <c r="H24" s="97">
        <f>H260</f>
        <v>0</v>
      </c>
      <c r="I24" s="215"/>
      <c r="J24" s="98">
        <f>J260</f>
        <v>0</v>
      </c>
      <c r="K24" s="216"/>
      <c r="L24" s="100">
        <f>L260</f>
        <v>0</v>
      </c>
      <c r="M24" s="201"/>
      <c r="N24" s="101"/>
    </row>
    <row r="25" spans="1:28" ht="18.75" customHeight="1">
      <c r="A25" s="50"/>
      <c r="B25" s="203" t="s">
        <v>1052</v>
      </c>
      <c r="C25" s="199"/>
      <c r="D25" s="209"/>
      <c r="E25" s="211"/>
      <c r="F25" s="200"/>
      <c r="G25" s="214"/>
      <c r="H25" s="97" t="s">
        <v>119</v>
      </c>
      <c r="I25" s="215"/>
      <c r="J25" s="98" t="s">
        <v>119</v>
      </c>
      <c r="K25" s="216"/>
      <c r="L25" s="100" t="s">
        <v>128</v>
      </c>
      <c r="M25" s="201"/>
      <c r="N25" s="101"/>
    </row>
    <row r="26" spans="1:28" ht="18.75" customHeight="1">
      <c r="A26" s="50"/>
      <c r="B26" s="203" t="s">
        <v>1052</v>
      </c>
      <c r="C26" s="199"/>
      <c r="D26" s="209"/>
      <c r="E26" s="211"/>
      <c r="F26" s="200"/>
      <c r="G26" s="214"/>
      <c r="H26" s="97" t="s">
        <v>119</v>
      </c>
      <c r="I26" s="215"/>
      <c r="J26" s="98" t="s">
        <v>119</v>
      </c>
      <c r="K26" s="216"/>
      <c r="L26" s="100" t="s">
        <v>128</v>
      </c>
      <c r="M26" s="201"/>
      <c r="N26" s="101"/>
    </row>
    <row r="27" spans="1:28" ht="18.75" customHeight="1">
      <c r="A27" s="50"/>
      <c r="B27" s="506" t="s">
        <v>1052</v>
      </c>
      <c r="C27" s="102" t="s">
        <v>41</v>
      </c>
      <c r="D27" s="103" t="s">
        <v>42</v>
      </c>
      <c r="E27" s="95"/>
      <c r="F27" s="96"/>
      <c r="G27" s="104"/>
      <c r="H27" s="104">
        <f>SUM(H17:H26)</f>
        <v>0</v>
      </c>
      <c r="I27" s="105"/>
      <c r="J27" s="105">
        <f>SUM(J17:J26)</f>
        <v>0</v>
      </c>
      <c r="K27" s="106"/>
      <c r="L27" s="107">
        <f>SUM(L17:L26)</f>
        <v>0</v>
      </c>
      <c r="M27" s="189"/>
      <c r="N27" s="108"/>
    </row>
    <row r="28" spans="1:28" ht="18.75" customHeight="1" thickBot="1">
      <c r="A28" s="50"/>
      <c r="B28" s="80" t="s">
        <v>1052</v>
      </c>
      <c r="C28" s="109"/>
      <c r="D28" s="110"/>
      <c r="E28" s="83"/>
      <c r="F28" s="84"/>
      <c r="G28" s="85"/>
      <c r="H28" s="85"/>
      <c r="I28" s="87"/>
      <c r="J28" s="87"/>
      <c r="K28" s="89"/>
      <c r="L28" s="111"/>
      <c r="M28" s="188"/>
      <c r="N28" s="108"/>
    </row>
    <row r="29" spans="1:28" ht="30" customHeight="1" thickTop="1">
      <c r="A29" s="50"/>
      <c r="B29" s="71" t="s">
        <v>1052</v>
      </c>
      <c r="C29" s="112" t="s">
        <v>41</v>
      </c>
      <c r="D29" s="73" t="s">
        <v>20</v>
      </c>
      <c r="E29" s="113"/>
      <c r="F29" s="114"/>
      <c r="G29" s="76"/>
      <c r="H29" s="76">
        <f>SUM(H27:H28)</f>
        <v>0</v>
      </c>
      <c r="I29" s="77"/>
      <c r="J29" s="77">
        <f>SUM(J27:J28)</f>
        <v>0</v>
      </c>
      <c r="K29" s="78"/>
      <c r="L29" s="79">
        <f>SUM(L27:L28)</f>
        <v>0</v>
      </c>
      <c r="M29" s="187"/>
      <c r="N29" s="108"/>
    </row>
    <row r="30" spans="1:28" ht="18.75" customHeight="1" thickBot="1">
      <c r="A30" s="50"/>
      <c r="B30" s="80" t="s">
        <v>1052</v>
      </c>
      <c r="C30" s="81"/>
      <c r="D30" s="82"/>
      <c r="E30" s="115"/>
      <c r="F30" s="116"/>
      <c r="G30" s="86"/>
      <c r="H30" s="86"/>
      <c r="I30" s="88"/>
      <c r="J30" s="88"/>
      <c r="K30" s="117"/>
      <c r="L30" s="90"/>
      <c r="M30" s="188"/>
      <c r="N30" s="108"/>
      <c r="S30" s="217"/>
    </row>
    <row r="31" spans="1:28" ht="18.75" customHeight="1" thickTop="1">
      <c r="A31" s="50"/>
      <c r="B31" s="71" t="s">
        <v>1052</v>
      </c>
      <c r="C31" s="72" t="s">
        <v>43</v>
      </c>
      <c r="D31" s="73"/>
      <c r="E31" s="74"/>
      <c r="F31" s="114"/>
      <c r="G31" s="76"/>
      <c r="H31" s="76"/>
      <c r="I31" s="77"/>
      <c r="J31" s="77"/>
      <c r="K31" s="78"/>
      <c r="L31" s="79"/>
      <c r="M31" s="187"/>
      <c r="N31" s="108"/>
    </row>
    <row r="32" spans="1:28" ht="18.75" customHeight="1">
      <c r="A32" s="50"/>
      <c r="B32" s="203" t="s">
        <v>1052</v>
      </c>
      <c r="C32" s="199" t="s">
        <v>51</v>
      </c>
      <c r="D32" s="209"/>
      <c r="E32" s="211" t="s">
        <v>29</v>
      </c>
      <c r="F32" s="202"/>
      <c r="G32" s="214"/>
      <c r="H32" s="97">
        <f>H113</f>
        <v>0</v>
      </c>
      <c r="I32" s="215"/>
      <c r="J32" s="98">
        <f>J113</f>
        <v>0</v>
      </c>
      <c r="K32" s="216"/>
      <c r="L32" s="100">
        <f>L113</f>
        <v>0</v>
      </c>
      <c r="M32" s="201"/>
      <c r="N32" s="108"/>
    </row>
    <row r="33" spans="1:18" ht="18.75" customHeight="1">
      <c r="A33" s="50"/>
      <c r="B33" s="203" t="s">
        <v>1052</v>
      </c>
      <c r="C33" s="199" t="s">
        <v>59</v>
      </c>
      <c r="D33" s="209"/>
      <c r="E33" s="211" t="s">
        <v>29</v>
      </c>
      <c r="F33" s="202"/>
      <c r="G33" s="214"/>
      <c r="H33" s="97">
        <f>H157</f>
        <v>0</v>
      </c>
      <c r="I33" s="215"/>
      <c r="J33" s="98">
        <f>J157</f>
        <v>0</v>
      </c>
      <c r="K33" s="216"/>
      <c r="L33" s="100">
        <f>L157</f>
        <v>0</v>
      </c>
      <c r="M33" s="201"/>
      <c r="N33" s="108"/>
    </row>
    <row r="34" spans="1:18" ht="18.75" customHeight="1">
      <c r="A34" s="50"/>
      <c r="B34" s="203" t="s">
        <v>1052</v>
      </c>
      <c r="C34" s="199" t="s">
        <v>53</v>
      </c>
      <c r="D34" s="209"/>
      <c r="E34" s="211" t="s">
        <v>29</v>
      </c>
      <c r="F34" s="202"/>
      <c r="G34" s="214"/>
      <c r="H34" s="97">
        <f>H191</f>
        <v>0</v>
      </c>
      <c r="I34" s="215"/>
      <c r="J34" s="98">
        <f>J191</f>
        <v>0</v>
      </c>
      <c r="K34" s="216"/>
      <c r="L34" s="100">
        <f>L191</f>
        <v>0</v>
      </c>
      <c r="M34" s="201"/>
      <c r="N34" s="108"/>
    </row>
    <row r="35" spans="1:18" ht="18.75" customHeight="1">
      <c r="A35" s="50"/>
      <c r="B35" s="203" t="s">
        <v>1052</v>
      </c>
      <c r="C35" s="199" t="s">
        <v>54</v>
      </c>
      <c r="D35" s="209"/>
      <c r="E35" s="211" t="s">
        <v>29</v>
      </c>
      <c r="F35" s="202"/>
      <c r="G35" s="214"/>
      <c r="H35" s="97">
        <f>H205</f>
        <v>0</v>
      </c>
      <c r="I35" s="215"/>
      <c r="J35" s="98">
        <f>J205</f>
        <v>0</v>
      </c>
      <c r="K35" s="216"/>
      <c r="L35" s="100">
        <f>L205</f>
        <v>0</v>
      </c>
      <c r="M35" s="201"/>
      <c r="N35" s="108"/>
    </row>
    <row r="36" spans="1:18" ht="18.75" customHeight="1">
      <c r="A36" s="50"/>
      <c r="B36" s="203" t="s">
        <v>1052</v>
      </c>
      <c r="C36" s="199" t="s">
        <v>55</v>
      </c>
      <c r="D36" s="209"/>
      <c r="E36" s="211" t="s">
        <v>29</v>
      </c>
      <c r="F36" s="202"/>
      <c r="G36" s="214"/>
      <c r="H36" s="97">
        <f>H219</f>
        <v>0</v>
      </c>
      <c r="I36" s="215"/>
      <c r="J36" s="98">
        <f>J219</f>
        <v>0</v>
      </c>
      <c r="K36" s="216"/>
      <c r="L36" s="100">
        <f>L219</f>
        <v>0</v>
      </c>
      <c r="M36" s="201"/>
      <c r="N36" s="108"/>
    </row>
    <row r="37" spans="1:18" ht="18.75" customHeight="1">
      <c r="A37" s="50"/>
      <c r="B37" s="203" t="s">
        <v>1052</v>
      </c>
      <c r="C37" s="199" t="s">
        <v>56</v>
      </c>
      <c r="D37" s="209"/>
      <c r="E37" s="211" t="s">
        <v>29</v>
      </c>
      <c r="F37" s="202"/>
      <c r="G37" s="214"/>
      <c r="H37" s="97">
        <f>H233</f>
        <v>0</v>
      </c>
      <c r="I37" s="215"/>
      <c r="J37" s="98">
        <f>J233</f>
        <v>0</v>
      </c>
      <c r="K37" s="216"/>
      <c r="L37" s="100">
        <f>L233</f>
        <v>0</v>
      </c>
      <c r="M37" s="201"/>
      <c r="N37" s="108"/>
    </row>
    <row r="38" spans="1:18" ht="18.75" customHeight="1">
      <c r="A38" s="50"/>
      <c r="B38" s="203" t="s">
        <v>1052</v>
      </c>
      <c r="C38" s="199" t="s">
        <v>57</v>
      </c>
      <c r="D38" s="209"/>
      <c r="E38" s="211" t="s">
        <v>29</v>
      </c>
      <c r="F38" s="202"/>
      <c r="G38" s="214"/>
      <c r="H38" s="97">
        <f>H247</f>
        <v>0</v>
      </c>
      <c r="I38" s="215"/>
      <c r="J38" s="98">
        <f>J247</f>
        <v>0</v>
      </c>
      <c r="K38" s="216"/>
      <c r="L38" s="100">
        <f>L247</f>
        <v>0</v>
      </c>
      <c r="M38" s="201"/>
      <c r="N38" s="108"/>
      <c r="R38" s="242"/>
    </row>
    <row r="39" spans="1:18" ht="18.75" customHeight="1">
      <c r="A39" s="50"/>
      <c r="B39" s="203" t="s">
        <v>1052</v>
      </c>
      <c r="C39" s="199" t="s">
        <v>58</v>
      </c>
      <c r="D39" s="209"/>
      <c r="E39" s="211" t="s">
        <v>29</v>
      </c>
      <c r="F39" s="202"/>
      <c r="G39" s="214"/>
      <c r="H39" s="97">
        <f>H261</f>
        <v>0</v>
      </c>
      <c r="I39" s="215"/>
      <c r="J39" s="98">
        <f>J261</f>
        <v>0</v>
      </c>
      <c r="K39" s="216"/>
      <c r="L39" s="100">
        <f>L261</f>
        <v>0</v>
      </c>
      <c r="M39" s="201"/>
      <c r="N39" s="108"/>
      <c r="R39" s="242"/>
    </row>
    <row r="40" spans="1:18" ht="18.75" customHeight="1">
      <c r="A40" s="50"/>
      <c r="B40" s="203" t="s">
        <v>1052</v>
      </c>
      <c r="C40" s="199"/>
      <c r="D40" s="209"/>
      <c r="E40" s="211"/>
      <c r="F40" s="202"/>
      <c r="G40" s="214"/>
      <c r="H40" s="97" t="s">
        <v>119</v>
      </c>
      <c r="I40" s="215"/>
      <c r="J40" s="98" t="s">
        <v>119</v>
      </c>
      <c r="K40" s="216"/>
      <c r="L40" s="100" t="s">
        <v>119</v>
      </c>
      <c r="M40" s="201"/>
      <c r="N40" s="108"/>
      <c r="R40" s="242"/>
    </row>
    <row r="41" spans="1:18" ht="18.75" customHeight="1">
      <c r="A41" s="50"/>
      <c r="B41" s="203" t="s">
        <v>1052</v>
      </c>
      <c r="C41" s="199"/>
      <c r="D41" s="209"/>
      <c r="E41" s="211"/>
      <c r="F41" s="202"/>
      <c r="G41" s="214"/>
      <c r="H41" s="97" t="s">
        <v>119</v>
      </c>
      <c r="I41" s="215"/>
      <c r="J41" s="98" t="s">
        <v>119</v>
      </c>
      <c r="K41" s="216"/>
      <c r="L41" s="100" t="s">
        <v>119</v>
      </c>
      <c r="M41" s="201"/>
      <c r="N41" s="108"/>
      <c r="R41" s="242"/>
    </row>
    <row r="42" spans="1:18" ht="18.75" customHeight="1">
      <c r="A42" s="50"/>
      <c r="B42" s="506" t="s">
        <v>1052</v>
      </c>
      <c r="C42" s="102" t="s">
        <v>44</v>
      </c>
      <c r="D42" s="103" t="s">
        <v>42</v>
      </c>
      <c r="E42" s="95"/>
      <c r="F42" s="96"/>
      <c r="G42" s="97"/>
      <c r="H42" s="104">
        <f>SUM(H32:H41)</f>
        <v>0</v>
      </c>
      <c r="I42" s="98"/>
      <c r="J42" s="105">
        <f>SUM(J32:J41)</f>
        <v>0</v>
      </c>
      <c r="K42" s="99"/>
      <c r="L42" s="107">
        <f>SUM(L32:L41)</f>
        <v>0</v>
      </c>
      <c r="M42" s="189"/>
      <c r="N42" s="108"/>
      <c r="R42" s="242"/>
    </row>
    <row r="43" spans="1:18" ht="18.75" customHeight="1" thickBot="1">
      <c r="A43" s="50"/>
      <c r="B43" s="80" t="s">
        <v>1052</v>
      </c>
      <c r="C43" s="109"/>
      <c r="D43" s="110"/>
      <c r="E43" s="83"/>
      <c r="F43" s="84"/>
      <c r="G43" s="85"/>
      <c r="H43" s="85"/>
      <c r="I43" s="87"/>
      <c r="J43" s="87"/>
      <c r="K43" s="89"/>
      <c r="L43" s="111"/>
      <c r="M43" s="188"/>
      <c r="N43" s="108"/>
      <c r="R43" s="242"/>
    </row>
    <row r="44" spans="1:18" ht="30" customHeight="1" thickTop="1">
      <c r="A44" s="50"/>
      <c r="B44" s="71" t="s">
        <v>1052</v>
      </c>
      <c r="C44" s="112" t="s">
        <v>45</v>
      </c>
      <c r="D44" s="73" t="s">
        <v>20</v>
      </c>
      <c r="E44" s="113"/>
      <c r="F44" s="114"/>
      <c r="G44" s="76"/>
      <c r="H44" s="76">
        <f>SUM(H42:H43)</f>
        <v>0</v>
      </c>
      <c r="I44" s="77"/>
      <c r="J44" s="77">
        <f>SUM(J42:J43)</f>
        <v>0</v>
      </c>
      <c r="K44" s="78"/>
      <c r="L44" s="79">
        <f>SUM(L42:L43)</f>
        <v>0</v>
      </c>
      <c r="M44" s="190"/>
      <c r="N44" s="119"/>
      <c r="R44" s="242"/>
    </row>
    <row r="45" spans="1:18" ht="18.75" customHeight="1" thickBot="1">
      <c r="A45" s="50"/>
      <c r="B45" s="506" t="s">
        <v>1052</v>
      </c>
      <c r="C45" s="120"/>
      <c r="D45" s="121"/>
      <c r="E45" s="122"/>
      <c r="F45" s="118"/>
      <c r="G45" s="104"/>
      <c r="H45" s="104"/>
      <c r="I45" s="105"/>
      <c r="J45" s="105"/>
      <c r="K45" s="106"/>
      <c r="L45" s="107"/>
      <c r="M45" s="191"/>
      <c r="N45" s="119"/>
      <c r="R45" s="242"/>
    </row>
    <row r="46" spans="1:18" ht="30" customHeight="1" thickTop="1" thickBot="1">
      <c r="A46" s="50"/>
      <c r="B46" s="123" t="s">
        <v>1052</v>
      </c>
      <c r="C46" s="124"/>
      <c r="D46" s="125" t="s">
        <v>46</v>
      </c>
      <c r="E46" s="126"/>
      <c r="F46" s="127"/>
      <c r="G46" s="128"/>
      <c r="H46" s="128">
        <f>SUM(H14,H29,H44)</f>
        <v>0</v>
      </c>
      <c r="I46" s="129"/>
      <c r="J46" s="129">
        <f>SUM(J14,J29,J44)</f>
        <v>0</v>
      </c>
      <c r="K46" s="130"/>
      <c r="L46" s="131">
        <f>SUM(L14,L29,L44)</f>
        <v>0</v>
      </c>
      <c r="M46" s="192"/>
      <c r="N46" s="61"/>
    </row>
    <row r="47" spans="1:18" ht="18.75" customHeight="1" thickBot="1">
      <c r="A47" s="61"/>
      <c r="B47" s="132" t="s">
        <v>1052</v>
      </c>
      <c r="C47" s="41"/>
      <c r="D47" s="41"/>
      <c r="E47" s="133"/>
      <c r="F47" s="134"/>
      <c r="G47" s="134"/>
      <c r="H47" s="134"/>
      <c r="I47" s="134"/>
      <c r="J47" s="134"/>
      <c r="K47" s="135"/>
      <c r="L47" s="135"/>
      <c r="M47" s="193"/>
      <c r="N47" s="61"/>
    </row>
    <row r="48" spans="1:18" ht="18.75" customHeight="1">
      <c r="A48" s="50"/>
      <c r="B48" s="136" t="s">
        <v>1052</v>
      </c>
      <c r="C48" s="137" t="s">
        <v>47</v>
      </c>
      <c r="D48" s="138"/>
      <c r="E48" s="139"/>
      <c r="F48" s="140"/>
      <c r="G48" s="141"/>
      <c r="H48" s="141"/>
      <c r="I48" s="141"/>
      <c r="J48" s="141"/>
      <c r="K48" s="141"/>
      <c r="L48" s="142"/>
      <c r="M48" s="194"/>
      <c r="N48" s="101"/>
    </row>
    <row r="49" spans="1:14" ht="18.75" customHeight="1">
      <c r="A49" s="50"/>
      <c r="B49" s="204" t="s">
        <v>1052</v>
      </c>
      <c r="C49" s="205" t="s">
        <v>50</v>
      </c>
      <c r="D49" s="208"/>
      <c r="E49" s="212" t="s">
        <v>29</v>
      </c>
      <c r="F49" s="206"/>
      <c r="G49" s="218"/>
      <c r="H49" s="146">
        <f>J49+L49</f>
        <v>0</v>
      </c>
      <c r="I49" s="218"/>
      <c r="J49" s="146">
        <f t="shared" ref="J49:L56" si="0">SUM(J17,J32)</f>
        <v>0</v>
      </c>
      <c r="K49" s="218"/>
      <c r="L49" s="147">
        <f>SUM(L17,L32)</f>
        <v>0</v>
      </c>
      <c r="M49" s="207"/>
      <c r="N49" s="101"/>
    </row>
    <row r="50" spans="1:14" ht="18.75" customHeight="1">
      <c r="A50" s="50"/>
      <c r="B50" s="204" t="s">
        <v>1052</v>
      </c>
      <c r="C50" s="205" t="s">
        <v>49</v>
      </c>
      <c r="D50" s="208"/>
      <c r="E50" s="212" t="s">
        <v>29</v>
      </c>
      <c r="F50" s="206"/>
      <c r="G50" s="218"/>
      <c r="H50" s="146">
        <f t="shared" ref="H50:H56" si="1">J50+L50</f>
        <v>0</v>
      </c>
      <c r="I50" s="218"/>
      <c r="J50" s="146">
        <f t="shared" si="0"/>
        <v>0</v>
      </c>
      <c r="K50" s="218"/>
      <c r="L50" s="147">
        <f t="shared" si="0"/>
        <v>0</v>
      </c>
      <c r="M50" s="207"/>
      <c r="N50" s="119"/>
    </row>
    <row r="51" spans="1:14" ht="18.75" customHeight="1">
      <c r="A51" s="50"/>
      <c r="B51" s="204" t="s">
        <v>1052</v>
      </c>
      <c r="C51" s="205" t="s">
        <v>52</v>
      </c>
      <c r="D51" s="208"/>
      <c r="E51" s="212" t="s">
        <v>29</v>
      </c>
      <c r="F51" s="206"/>
      <c r="G51" s="218"/>
      <c r="H51" s="146">
        <f t="shared" si="1"/>
        <v>0</v>
      </c>
      <c r="I51" s="218"/>
      <c r="J51" s="146">
        <f t="shared" si="0"/>
        <v>0</v>
      </c>
      <c r="K51" s="218"/>
      <c r="L51" s="147">
        <f t="shared" si="0"/>
        <v>0</v>
      </c>
      <c r="M51" s="207"/>
      <c r="N51" s="148"/>
    </row>
    <row r="52" spans="1:14" ht="18.75" customHeight="1">
      <c r="A52" s="50"/>
      <c r="B52" s="204" t="s">
        <v>1052</v>
      </c>
      <c r="C52" s="205" t="s">
        <v>54</v>
      </c>
      <c r="D52" s="208"/>
      <c r="E52" s="212" t="s">
        <v>29</v>
      </c>
      <c r="F52" s="206"/>
      <c r="G52" s="218"/>
      <c r="H52" s="146">
        <f t="shared" si="1"/>
        <v>0</v>
      </c>
      <c r="I52" s="218"/>
      <c r="J52" s="146">
        <f t="shared" si="0"/>
        <v>0</v>
      </c>
      <c r="K52" s="218"/>
      <c r="L52" s="147">
        <f t="shared" si="0"/>
        <v>0</v>
      </c>
      <c r="M52" s="207"/>
      <c r="N52" s="148"/>
    </row>
    <row r="53" spans="1:14" ht="18.75" customHeight="1">
      <c r="A53" s="50"/>
      <c r="B53" s="204" t="s">
        <v>1052</v>
      </c>
      <c r="C53" s="205" t="s">
        <v>55</v>
      </c>
      <c r="D53" s="208"/>
      <c r="E53" s="212" t="s">
        <v>29</v>
      </c>
      <c r="F53" s="206"/>
      <c r="G53" s="218"/>
      <c r="H53" s="146">
        <f t="shared" si="1"/>
        <v>0</v>
      </c>
      <c r="I53" s="218"/>
      <c r="J53" s="146">
        <f t="shared" si="0"/>
        <v>0</v>
      </c>
      <c r="K53" s="218"/>
      <c r="L53" s="147">
        <f t="shared" si="0"/>
        <v>0</v>
      </c>
      <c r="M53" s="207"/>
      <c r="N53" s="148"/>
    </row>
    <row r="54" spans="1:14" ht="18.75" customHeight="1">
      <c r="A54" s="50"/>
      <c r="B54" s="204" t="s">
        <v>1052</v>
      </c>
      <c r="C54" s="205" t="s">
        <v>56</v>
      </c>
      <c r="D54" s="208"/>
      <c r="E54" s="212" t="s">
        <v>29</v>
      </c>
      <c r="F54" s="206"/>
      <c r="G54" s="218"/>
      <c r="H54" s="146">
        <f t="shared" si="1"/>
        <v>0</v>
      </c>
      <c r="I54" s="218"/>
      <c r="J54" s="146">
        <f t="shared" si="0"/>
        <v>0</v>
      </c>
      <c r="K54" s="218"/>
      <c r="L54" s="147">
        <f t="shared" si="0"/>
        <v>0</v>
      </c>
      <c r="M54" s="207"/>
      <c r="N54" s="148"/>
    </row>
    <row r="55" spans="1:14" ht="18.75" customHeight="1">
      <c r="A55" s="50"/>
      <c r="B55" s="204" t="s">
        <v>1052</v>
      </c>
      <c r="C55" s="205" t="s">
        <v>57</v>
      </c>
      <c r="D55" s="208"/>
      <c r="E55" s="212" t="s">
        <v>29</v>
      </c>
      <c r="F55" s="206"/>
      <c r="G55" s="218"/>
      <c r="H55" s="146">
        <f t="shared" si="1"/>
        <v>0</v>
      </c>
      <c r="I55" s="218"/>
      <c r="J55" s="146">
        <f t="shared" si="0"/>
        <v>0</v>
      </c>
      <c r="K55" s="218"/>
      <c r="L55" s="147">
        <f t="shared" si="0"/>
        <v>0</v>
      </c>
      <c r="M55" s="207"/>
      <c r="N55" s="148"/>
    </row>
    <row r="56" spans="1:14" ht="18.75" customHeight="1">
      <c r="A56" s="50"/>
      <c r="B56" s="204" t="s">
        <v>1052</v>
      </c>
      <c r="C56" s="205" t="s">
        <v>58</v>
      </c>
      <c r="D56" s="208"/>
      <c r="E56" s="212" t="s">
        <v>29</v>
      </c>
      <c r="F56" s="206"/>
      <c r="G56" s="218"/>
      <c r="H56" s="146">
        <f t="shared" si="1"/>
        <v>0</v>
      </c>
      <c r="I56" s="218"/>
      <c r="J56" s="146">
        <f t="shared" si="0"/>
        <v>0</v>
      </c>
      <c r="K56" s="218"/>
      <c r="L56" s="147">
        <f t="shared" si="0"/>
        <v>0</v>
      </c>
      <c r="M56" s="207"/>
      <c r="N56" s="148"/>
    </row>
    <row r="57" spans="1:14" ht="18.75" customHeight="1">
      <c r="A57" s="50"/>
      <c r="B57" s="204" t="s">
        <v>1052</v>
      </c>
      <c r="C57" s="205"/>
      <c r="D57" s="208"/>
      <c r="E57" s="212"/>
      <c r="F57" s="206"/>
      <c r="G57" s="218"/>
      <c r="H57" s="146"/>
      <c r="I57" s="218"/>
      <c r="J57" s="146"/>
      <c r="K57" s="218"/>
      <c r="L57" s="147"/>
      <c r="M57" s="207"/>
      <c r="N57" s="148"/>
    </row>
    <row r="58" spans="1:14" ht="18.75" customHeight="1">
      <c r="A58" s="50"/>
      <c r="B58" s="204" t="s">
        <v>1052</v>
      </c>
      <c r="C58" s="205"/>
      <c r="D58" s="208"/>
      <c r="E58" s="212"/>
      <c r="F58" s="206"/>
      <c r="G58" s="218"/>
      <c r="H58" s="146"/>
      <c r="I58" s="218"/>
      <c r="J58" s="146"/>
      <c r="K58" s="218"/>
      <c r="L58" s="147"/>
      <c r="M58" s="207"/>
      <c r="N58" s="119"/>
    </row>
    <row r="59" spans="1:14" ht="18.75" customHeight="1">
      <c r="A59" s="50"/>
      <c r="B59" s="143" t="s">
        <v>1052</v>
      </c>
      <c r="C59" s="149" t="s">
        <v>48</v>
      </c>
      <c r="D59" s="150" t="s">
        <v>42</v>
      </c>
      <c r="E59" s="144"/>
      <c r="F59" s="145"/>
      <c r="G59" s="146"/>
      <c r="H59" s="151">
        <f>SUM(H49:H58)</f>
        <v>0</v>
      </c>
      <c r="I59" s="151"/>
      <c r="J59" s="151">
        <f>SUM(J49:J58)</f>
        <v>0</v>
      </c>
      <c r="K59" s="151"/>
      <c r="L59" s="152">
        <f>SUM(L49:L58)</f>
        <v>0</v>
      </c>
      <c r="M59" s="195"/>
      <c r="N59" s="101"/>
    </row>
    <row r="60" spans="1:14" ht="18.75" customHeight="1" thickBot="1">
      <c r="A60" s="50"/>
      <c r="B60" s="153" t="s">
        <v>1052</v>
      </c>
      <c r="C60" s="154"/>
      <c r="D60" s="155"/>
      <c r="E60" s="156"/>
      <c r="F60" s="157"/>
      <c r="G60" s="158"/>
      <c r="H60" s="158"/>
      <c r="I60" s="158"/>
      <c r="J60" s="158"/>
      <c r="K60" s="158"/>
      <c r="L60" s="159"/>
      <c r="M60" s="196"/>
      <c r="N60" s="101"/>
    </row>
    <row r="61" spans="1:14" ht="30" customHeight="1" thickTop="1" thickBot="1">
      <c r="A61" s="50"/>
      <c r="B61" s="160" t="s">
        <v>1052</v>
      </c>
      <c r="C61" s="161" t="s">
        <v>118</v>
      </c>
      <c r="D61" s="162" t="s">
        <v>20</v>
      </c>
      <c r="E61" s="163"/>
      <c r="F61" s="164"/>
      <c r="G61" s="165"/>
      <c r="H61" s="165">
        <f>SUM(H59:H60)</f>
        <v>0</v>
      </c>
      <c r="I61" s="165"/>
      <c r="J61" s="165">
        <f>SUM(J59:J60)</f>
        <v>0</v>
      </c>
      <c r="K61" s="165"/>
      <c r="L61" s="166">
        <f>SUM(L59:L60)</f>
        <v>0</v>
      </c>
      <c r="M61" s="197"/>
      <c r="N61" s="61"/>
    </row>
    <row r="62" spans="1:14" ht="18.75" customHeight="1">
      <c r="A62" s="50"/>
      <c r="B62" s="450" t="s">
        <v>978</v>
      </c>
      <c r="C62" s="451"/>
      <c r="D62" s="452"/>
      <c r="E62" s="453"/>
      <c r="F62" s="454"/>
      <c r="G62" s="455"/>
      <c r="H62" s="455"/>
      <c r="I62" s="456"/>
      <c r="J62" s="456"/>
      <c r="K62" s="457"/>
      <c r="L62" s="458"/>
      <c r="M62" s="459"/>
      <c r="N62" s="61"/>
    </row>
    <row r="63" spans="1:14" ht="18.75" customHeight="1">
      <c r="A63" s="50"/>
      <c r="B63" s="460"/>
      <c r="C63" s="461" t="s">
        <v>979</v>
      </c>
      <c r="D63" s="103"/>
      <c r="E63" s="95"/>
      <c r="F63" s="96"/>
      <c r="G63" s="97"/>
      <c r="H63" s="97"/>
      <c r="I63" s="98"/>
      <c r="J63" s="98"/>
      <c r="K63" s="99"/>
      <c r="L63" s="100"/>
      <c r="M63" s="189"/>
      <c r="N63" s="61"/>
    </row>
    <row r="64" spans="1:14" ht="18.75" customHeight="1">
      <c r="A64" s="50"/>
      <c r="B64" s="462"/>
      <c r="C64" s="463"/>
      <c r="D64" s="464"/>
      <c r="E64" s="211"/>
      <c r="F64" s="200"/>
      <c r="G64" s="214"/>
      <c r="H64" s="97">
        <f>F64*G64</f>
        <v>0</v>
      </c>
      <c r="I64" s="215"/>
      <c r="J64" s="98">
        <f>F64*I64</f>
        <v>0</v>
      </c>
      <c r="K64" s="465">
        <f t="shared" ref="K64:L67" si="2">G64-I64</f>
        <v>0</v>
      </c>
      <c r="L64" s="100">
        <f t="shared" si="2"/>
        <v>0</v>
      </c>
      <c r="M64" s="201"/>
      <c r="N64" s="61"/>
    </row>
    <row r="65" spans="1:14" ht="18.75" customHeight="1">
      <c r="A65" s="50"/>
      <c r="B65" s="462"/>
      <c r="C65" s="463"/>
      <c r="D65" s="464"/>
      <c r="E65" s="211"/>
      <c r="F65" s="200"/>
      <c r="G65" s="214"/>
      <c r="H65" s="97">
        <f>F65*G65</f>
        <v>0</v>
      </c>
      <c r="I65" s="215"/>
      <c r="J65" s="98">
        <f>F65*I65</f>
        <v>0</v>
      </c>
      <c r="K65" s="465">
        <f t="shared" si="2"/>
        <v>0</v>
      </c>
      <c r="L65" s="100">
        <f t="shared" si="2"/>
        <v>0</v>
      </c>
      <c r="M65" s="201"/>
      <c r="N65" s="101"/>
    </row>
    <row r="66" spans="1:14" ht="18.75" customHeight="1">
      <c r="A66" s="50"/>
      <c r="B66" s="462"/>
      <c r="C66" s="463"/>
      <c r="D66" s="464"/>
      <c r="E66" s="211"/>
      <c r="F66" s="200"/>
      <c r="G66" s="214"/>
      <c r="H66" s="97">
        <f>F66*G66</f>
        <v>0</v>
      </c>
      <c r="I66" s="215"/>
      <c r="J66" s="98">
        <f>F66*I66</f>
        <v>0</v>
      </c>
      <c r="K66" s="465">
        <f t="shared" si="2"/>
        <v>0</v>
      </c>
      <c r="L66" s="100">
        <f t="shared" si="2"/>
        <v>0</v>
      </c>
      <c r="M66" s="201"/>
      <c r="N66" s="101"/>
    </row>
    <row r="67" spans="1:14" ht="18.75" customHeight="1">
      <c r="A67" s="50"/>
      <c r="B67" s="462"/>
      <c r="C67" s="463"/>
      <c r="D67" s="464"/>
      <c r="E67" s="211"/>
      <c r="F67" s="200"/>
      <c r="G67" s="214"/>
      <c r="H67" s="97">
        <f>F67*G67</f>
        <v>0</v>
      </c>
      <c r="I67" s="215"/>
      <c r="J67" s="98">
        <f>F67*I67</f>
        <v>0</v>
      </c>
      <c r="K67" s="465">
        <f t="shared" si="2"/>
        <v>0</v>
      </c>
      <c r="L67" s="100">
        <f t="shared" si="2"/>
        <v>0</v>
      </c>
      <c r="M67" s="201"/>
      <c r="N67" s="101"/>
    </row>
    <row r="68" spans="1:14" ht="18.75" customHeight="1" thickBot="1">
      <c r="A68" s="50"/>
      <c r="B68" s="472"/>
      <c r="C68" s="473" t="s">
        <v>980</v>
      </c>
      <c r="D68" s="530" t="s">
        <v>981</v>
      </c>
      <c r="E68" s="475"/>
      <c r="F68" s="476"/>
      <c r="G68" s="477"/>
      <c r="H68" s="477">
        <f>SUM(H62:H67)</f>
        <v>0</v>
      </c>
      <c r="I68" s="479"/>
      <c r="J68" s="479">
        <f>SUM(J62:J67)</f>
        <v>0</v>
      </c>
      <c r="K68" s="481">
        <f>SUM(K62:K67)</f>
        <v>0</v>
      </c>
      <c r="L68" s="531">
        <f>SUM(L62:L67)</f>
        <v>0</v>
      </c>
      <c r="M68" s="483"/>
      <c r="N68" s="101"/>
    </row>
    <row r="69" spans="1:14" ht="18.75" customHeight="1">
      <c r="A69" s="50"/>
      <c r="B69" s="450" t="s">
        <v>978</v>
      </c>
      <c r="C69" s="451"/>
      <c r="D69" s="452"/>
      <c r="E69" s="453"/>
      <c r="F69" s="454"/>
      <c r="G69" s="455"/>
      <c r="H69" s="455"/>
      <c r="I69" s="456"/>
      <c r="J69" s="456"/>
      <c r="K69" s="532"/>
      <c r="L69" s="458"/>
      <c r="M69" s="459"/>
      <c r="N69" s="101"/>
    </row>
    <row r="70" spans="1:14" ht="18.75" customHeight="1">
      <c r="A70" s="50"/>
      <c r="B70" s="460"/>
      <c r="C70" s="461" t="s">
        <v>982</v>
      </c>
      <c r="D70" s="467"/>
      <c r="E70" s="95"/>
      <c r="F70" s="96"/>
      <c r="G70" s="97"/>
      <c r="H70" s="97"/>
      <c r="I70" s="98"/>
      <c r="J70" s="98"/>
      <c r="K70" s="465"/>
      <c r="L70" s="100"/>
      <c r="M70" s="189"/>
      <c r="N70" s="101"/>
    </row>
    <row r="71" spans="1:14" ht="18.75" customHeight="1">
      <c r="A71" s="50"/>
      <c r="B71" s="462"/>
      <c r="C71" s="463" t="s">
        <v>983</v>
      </c>
      <c r="D71" s="468" t="s">
        <v>984</v>
      </c>
      <c r="E71" s="211"/>
      <c r="F71" s="200"/>
      <c r="G71" s="469"/>
      <c r="H71" s="97"/>
      <c r="I71" s="470"/>
      <c r="J71" s="98"/>
      <c r="K71" s="465"/>
      <c r="L71" s="100"/>
      <c r="M71" s="201"/>
      <c r="N71" s="101"/>
    </row>
    <row r="72" spans="1:14" ht="18.75" customHeight="1">
      <c r="A72" s="50"/>
      <c r="B72" s="462"/>
      <c r="C72" s="463"/>
      <c r="D72" s="468"/>
      <c r="E72" s="211"/>
      <c r="F72" s="200"/>
      <c r="G72" s="214"/>
      <c r="H72" s="97">
        <f>F72*G72</f>
        <v>0</v>
      </c>
      <c r="I72" s="215"/>
      <c r="J72" s="98">
        <f>F72*I72</f>
        <v>0</v>
      </c>
      <c r="K72" s="465">
        <f>G72-I72</f>
        <v>0</v>
      </c>
      <c r="L72" s="100">
        <f>H72-J72</f>
        <v>0</v>
      </c>
      <c r="M72" s="201"/>
      <c r="N72" s="101"/>
    </row>
    <row r="73" spans="1:14" ht="18.75" customHeight="1">
      <c r="A73" s="50"/>
      <c r="B73" s="462"/>
      <c r="C73" s="199"/>
      <c r="D73" s="471"/>
      <c r="E73" s="211"/>
      <c r="F73" s="200"/>
      <c r="G73" s="214"/>
      <c r="H73" s="97">
        <f>F73*G73</f>
        <v>0</v>
      </c>
      <c r="I73" s="215"/>
      <c r="J73" s="98">
        <f>F73*I73</f>
        <v>0</v>
      </c>
      <c r="K73" s="465">
        <f t="shared" ref="K73:L114" si="3">G73-I73</f>
        <v>0</v>
      </c>
      <c r="L73" s="100">
        <f>H73-J73</f>
        <v>0</v>
      </c>
      <c r="M73" s="201"/>
      <c r="N73" s="101"/>
    </row>
    <row r="74" spans="1:14" ht="18.75" customHeight="1">
      <c r="A74" s="50"/>
      <c r="B74" s="462"/>
      <c r="C74" s="199"/>
      <c r="D74" s="471"/>
      <c r="E74" s="211"/>
      <c r="F74" s="200"/>
      <c r="G74" s="214"/>
      <c r="H74" s="97">
        <f t="shared" ref="H74:H82" si="4">F74*G74</f>
        <v>0</v>
      </c>
      <c r="I74" s="215"/>
      <c r="J74" s="98">
        <f t="shared" ref="J74:J82" si="5">F74*I74</f>
        <v>0</v>
      </c>
      <c r="K74" s="465">
        <f t="shared" si="3"/>
        <v>0</v>
      </c>
      <c r="L74" s="100">
        <f t="shared" si="3"/>
        <v>0</v>
      </c>
      <c r="M74" s="201"/>
      <c r="N74" s="101"/>
    </row>
    <row r="75" spans="1:14" ht="18.75" customHeight="1">
      <c r="A75" s="50"/>
      <c r="B75" s="462"/>
      <c r="C75" s="199"/>
      <c r="D75" s="471"/>
      <c r="E75" s="211"/>
      <c r="F75" s="200"/>
      <c r="G75" s="214"/>
      <c r="H75" s="97">
        <f t="shared" si="4"/>
        <v>0</v>
      </c>
      <c r="I75" s="215"/>
      <c r="J75" s="98">
        <f t="shared" si="5"/>
        <v>0</v>
      </c>
      <c r="K75" s="465">
        <f t="shared" si="3"/>
        <v>0</v>
      </c>
      <c r="L75" s="100">
        <f t="shared" si="3"/>
        <v>0</v>
      </c>
      <c r="M75" s="201"/>
      <c r="N75" s="101"/>
    </row>
    <row r="76" spans="1:14" ht="18.75" customHeight="1">
      <c r="A76" s="50"/>
      <c r="B76" s="462"/>
      <c r="C76" s="199"/>
      <c r="D76" s="471"/>
      <c r="E76" s="211"/>
      <c r="F76" s="200"/>
      <c r="G76" s="214"/>
      <c r="H76" s="97">
        <f t="shared" si="4"/>
        <v>0</v>
      </c>
      <c r="I76" s="215"/>
      <c r="J76" s="98">
        <f t="shared" si="5"/>
        <v>0</v>
      </c>
      <c r="K76" s="465">
        <f t="shared" si="3"/>
        <v>0</v>
      </c>
      <c r="L76" s="100">
        <f t="shared" si="3"/>
        <v>0</v>
      </c>
      <c r="M76" s="201"/>
      <c r="N76" s="101"/>
    </row>
    <row r="77" spans="1:14" ht="18.75" customHeight="1">
      <c r="A77" s="50"/>
      <c r="B77" s="462"/>
      <c r="C77" s="199"/>
      <c r="D77" s="471"/>
      <c r="E77" s="211"/>
      <c r="F77" s="200"/>
      <c r="G77" s="214"/>
      <c r="H77" s="97">
        <f t="shared" si="4"/>
        <v>0</v>
      </c>
      <c r="I77" s="215"/>
      <c r="J77" s="98">
        <f t="shared" si="5"/>
        <v>0</v>
      </c>
      <c r="K77" s="465">
        <f t="shared" si="3"/>
        <v>0</v>
      </c>
      <c r="L77" s="100">
        <f t="shared" si="3"/>
        <v>0</v>
      </c>
      <c r="M77" s="201"/>
      <c r="N77" s="101"/>
    </row>
    <row r="78" spans="1:14" ht="18.75" customHeight="1">
      <c r="A78" s="50"/>
      <c r="B78" s="462"/>
      <c r="C78" s="199"/>
      <c r="D78" s="471"/>
      <c r="E78" s="211"/>
      <c r="F78" s="200"/>
      <c r="G78" s="214"/>
      <c r="H78" s="97">
        <f>F78*G78</f>
        <v>0</v>
      </c>
      <c r="I78" s="215"/>
      <c r="J78" s="98">
        <f t="shared" si="5"/>
        <v>0</v>
      </c>
      <c r="K78" s="465">
        <f t="shared" si="3"/>
        <v>0</v>
      </c>
      <c r="L78" s="100">
        <f t="shared" si="3"/>
        <v>0</v>
      </c>
      <c r="M78" s="201"/>
      <c r="N78" s="101"/>
    </row>
    <row r="79" spans="1:14" ht="18.75" customHeight="1">
      <c r="A79" s="50"/>
      <c r="B79" s="462"/>
      <c r="C79" s="199"/>
      <c r="D79" s="471"/>
      <c r="E79" s="211"/>
      <c r="F79" s="200"/>
      <c r="G79" s="214"/>
      <c r="H79" s="97">
        <f t="shared" si="4"/>
        <v>0</v>
      </c>
      <c r="I79" s="215"/>
      <c r="J79" s="98">
        <f t="shared" si="5"/>
        <v>0</v>
      </c>
      <c r="K79" s="465">
        <f t="shared" si="3"/>
        <v>0</v>
      </c>
      <c r="L79" s="100">
        <f t="shared" si="3"/>
        <v>0</v>
      </c>
      <c r="M79" s="201"/>
      <c r="N79" s="101"/>
    </row>
    <row r="80" spans="1:14" ht="18.75" customHeight="1">
      <c r="A80" s="50"/>
      <c r="B80" s="462"/>
      <c r="C80" s="199"/>
      <c r="D80" s="471"/>
      <c r="E80" s="211"/>
      <c r="F80" s="200"/>
      <c r="G80" s="214"/>
      <c r="H80" s="97">
        <f t="shared" si="4"/>
        <v>0</v>
      </c>
      <c r="I80" s="215"/>
      <c r="J80" s="98">
        <f t="shared" si="5"/>
        <v>0</v>
      </c>
      <c r="K80" s="465">
        <f t="shared" si="3"/>
        <v>0</v>
      </c>
      <c r="L80" s="100">
        <f t="shared" si="3"/>
        <v>0</v>
      </c>
      <c r="M80" s="201"/>
      <c r="N80" s="101"/>
    </row>
    <row r="81" spans="1:14" ht="18.75" customHeight="1">
      <c r="A81" s="50"/>
      <c r="B81" s="462"/>
      <c r="C81" s="199"/>
      <c r="D81" s="471"/>
      <c r="E81" s="211"/>
      <c r="F81" s="200"/>
      <c r="G81" s="214"/>
      <c r="H81" s="97">
        <f t="shared" si="4"/>
        <v>0</v>
      </c>
      <c r="I81" s="215"/>
      <c r="J81" s="98">
        <f t="shared" si="5"/>
        <v>0</v>
      </c>
      <c r="K81" s="465">
        <f t="shared" si="3"/>
        <v>0</v>
      </c>
      <c r="L81" s="100">
        <f t="shared" si="3"/>
        <v>0</v>
      </c>
      <c r="M81" s="201"/>
      <c r="N81" s="101"/>
    </row>
    <row r="82" spans="1:14" ht="18.75" customHeight="1">
      <c r="A82" s="50"/>
      <c r="B82" s="462"/>
      <c r="C82" s="199"/>
      <c r="D82" s="471"/>
      <c r="E82" s="211"/>
      <c r="F82" s="200"/>
      <c r="G82" s="214"/>
      <c r="H82" s="97">
        <f t="shared" si="4"/>
        <v>0</v>
      </c>
      <c r="I82" s="215"/>
      <c r="J82" s="98">
        <f t="shared" si="5"/>
        <v>0</v>
      </c>
      <c r="K82" s="465">
        <f t="shared" si="3"/>
        <v>0</v>
      </c>
      <c r="L82" s="100">
        <f t="shared" si="3"/>
        <v>0</v>
      </c>
      <c r="M82" s="201"/>
      <c r="N82" s="101"/>
    </row>
    <row r="83" spans="1:14" ht="18.75" customHeight="1">
      <c r="A83" s="50"/>
      <c r="B83" s="462"/>
      <c r="C83" s="199"/>
      <c r="D83" s="471"/>
      <c r="E83" s="211"/>
      <c r="F83" s="200"/>
      <c r="G83" s="214"/>
      <c r="H83" s="97">
        <f>F83*G83</f>
        <v>0</v>
      </c>
      <c r="I83" s="215"/>
      <c r="J83" s="98">
        <f>F83*I83</f>
        <v>0</v>
      </c>
      <c r="K83" s="465">
        <f t="shared" si="3"/>
        <v>0</v>
      </c>
      <c r="L83" s="100">
        <f>H83-J83</f>
        <v>0</v>
      </c>
      <c r="M83" s="201"/>
      <c r="N83" s="101"/>
    </row>
    <row r="84" spans="1:14" ht="18.75" customHeight="1">
      <c r="A84" s="50"/>
      <c r="B84" s="462"/>
      <c r="C84" s="199"/>
      <c r="D84" s="471"/>
      <c r="E84" s="211"/>
      <c r="F84" s="200"/>
      <c r="G84" s="214"/>
      <c r="H84" s="97">
        <f t="shared" ref="H84:H92" si="6">F84*G84</f>
        <v>0</v>
      </c>
      <c r="I84" s="215"/>
      <c r="J84" s="98">
        <f t="shared" ref="J84:J92" si="7">F84*I84</f>
        <v>0</v>
      </c>
      <c r="K84" s="465">
        <f t="shared" si="3"/>
        <v>0</v>
      </c>
      <c r="L84" s="100">
        <f t="shared" si="3"/>
        <v>0</v>
      </c>
      <c r="M84" s="201"/>
      <c r="N84" s="101"/>
    </row>
    <row r="85" spans="1:14" ht="18.75" customHeight="1">
      <c r="A85" s="50"/>
      <c r="B85" s="462"/>
      <c r="C85" s="199"/>
      <c r="D85" s="471"/>
      <c r="E85" s="211"/>
      <c r="F85" s="200"/>
      <c r="G85" s="214"/>
      <c r="H85" s="97">
        <f t="shared" si="6"/>
        <v>0</v>
      </c>
      <c r="I85" s="215"/>
      <c r="J85" s="98">
        <f t="shared" si="7"/>
        <v>0</v>
      </c>
      <c r="K85" s="465">
        <f t="shared" si="3"/>
        <v>0</v>
      </c>
      <c r="L85" s="100">
        <f t="shared" si="3"/>
        <v>0</v>
      </c>
      <c r="M85" s="201"/>
      <c r="N85" s="101"/>
    </row>
    <row r="86" spans="1:14" ht="18.75" customHeight="1">
      <c r="A86" s="50"/>
      <c r="B86" s="462"/>
      <c r="C86" s="199"/>
      <c r="D86" s="471"/>
      <c r="E86" s="211"/>
      <c r="F86" s="200"/>
      <c r="G86" s="214"/>
      <c r="H86" s="97">
        <f t="shared" si="6"/>
        <v>0</v>
      </c>
      <c r="I86" s="215"/>
      <c r="J86" s="98">
        <f t="shared" si="7"/>
        <v>0</v>
      </c>
      <c r="K86" s="465">
        <f t="shared" si="3"/>
        <v>0</v>
      </c>
      <c r="L86" s="100">
        <f t="shared" si="3"/>
        <v>0</v>
      </c>
      <c r="M86" s="201"/>
      <c r="N86" s="101"/>
    </row>
    <row r="87" spans="1:14" ht="18.75" customHeight="1">
      <c r="A87" s="50"/>
      <c r="B87" s="462"/>
      <c r="C87" s="199"/>
      <c r="D87" s="471"/>
      <c r="E87" s="211"/>
      <c r="F87" s="200"/>
      <c r="G87" s="214"/>
      <c r="H87" s="97">
        <f t="shared" si="6"/>
        <v>0</v>
      </c>
      <c r="I87" s="215"/>
      <c r="J87" s="98">
        <f t="shared" si="7"/>
        <v>0</v>
      </c>
      <c r="K87" s="465">
        <f t="shared" si="3"/>
        <v>0</v>
      </c>
      <c r="L87" s="100">
        <f t="shared" si="3"/>
        <v>0</v>
      </c>
      <c r="M87" s="201"/>
      <c r="N87" s="101"/>
    </row>
    <row r="88" spans="1:14" ht="18.75" customHeight="1">
      <c r="A88" s="50"/>
      <c r="B88" s="462"/>
      <c r="C88" s="199"/>
      <c r="D88" s="471"/>
      <c r="E88" s="211"/>
      <c r="F88" s="200"/>
      <c r="G88" s="214"/>
      <c r="H88" s="97">
        <f t="shared" si="6"/>
        <v>0</v>
      </c>
      <c r="I88" s="215"/>
      <c r="J88" s="98">
        <f t="shared" si="7"/>
        <v>0</v>
      </c>
      <c r="K88" s="465">
        <f t="shared" si="3"/>
        <v>0</v>
      </c>
      <c r="L88" s="100">
        <f t="shared" si="3"/>
        <v>0</v>
      </c>
      <c r="M88" s="201"/>
      <c r="N88" s="101"/>
    </row>
    <row r="89" spans="1:14" ht="18.75" customHeight="1">
      <c r="A89" s="50"/>
      <c r="B89" s="462"/>
      <c r="C89" s="199"/>
      <c r="D89" s="471"/>
      <c r="E89" s="211"/>
      <c r="F89" s="200"/>
      <c r="G89" s="214"/>
      <c r="H89" s="97">
        <f t="shared" si="6"/>
        <v>0</v>
      </c>
      <c r="I89" s="215"/>
      <c r="J89" s="98">
        <f t="shared" si="7"/>
        <v>0</v>
      </c>
      <c r="K89" s="465">
        <f t="shared" si="3"/>
        <v>0</v>
      </c>
      <c r="L89" s="100">
        <f t="shared" si="3"/>
        <v>0</v>
      </c>
      <c r="M89" s="201"/>
      <c r="N89" s="101"/>
    </row>
    <row r="90" spans="1:14" ht="18.75" customHeight="1">
      <c r="A90" s="50"/>
      <c r="B90" s="462"/>
      <c r="C90" s="199"/>
      <c r="D90" s="471"/>
      <c r="E90" s="211"/>
      <c r="F90" s="200"/>
      <c r="G90" s="214"/>
      <c r="H90" s="97">
        <f t="shared" si="6"/>
        <v>0</v>
      </c>
      <c r="I90" s="215"/>
      <c r="J90" s="98">
        <f t="shared" si="7"/>
        <v>0</v>
      </c>
      <c r="K90" s="465">
        <f t="shared" si="3"/>
        <v>0</v>
      </c>
      <c r="L90" s="100">
        <f t="shared" si="3"/>
        <v>0</v>
      </c>
      <c r="M90" s="201"/>
      <c r="N90" s="101"/>
    </row>
    <row r="91" spans="1:14" ht="18.75" customHeight="1">
      <c r="A91" s="50"/>
      <c r="B91" s="462"/>
      <c r="C91" s="199"/>
      <c r="D91" s="471"/>
      <c r="E91" s="211"/>
      <c r="F91" s="200"/>
      <c r="G91" s="214"/>
      <c r="H91" s="97">
        <f t="shared" si="6"/>
        <v>0</v>
      </c>
      <c r="I91" s="215"/>
      <c r="J91" s="98">
        <f t="shared" si="7"/>
        <v>0</v>
      </c>
      <c r="K91" s="465">
        <f t="shared" si="3"/>
        <v>0</v>
      </c>
      <c r="L91" s="100">
        <f t="shared" si="3"/>
        <v>0</v>
      </c>
      <c r="M91" s="201"/>
      <c r="N91" s="101"/>
    </row>
    <row r="92" spans="1:14" ht="18.75" customHeight="1">
      <c r="A92" s="50"/>
      <c r="B92" s="462"/>
      <c r="C92" s="199"/>
      <c r="D92" s="471"/>
      <c r="E92" s="211"/>
      <c r="F92" s="200"/>
      <c r="G92" s="214"/>
      <c r="H92" s="97">
        <f t="shared" si="6"/>
        <v>0</v>
      </c>
      <c r="I92" s="215"/>
      <c r="J92" s="98">
        <f t="shared" si="7"/>
        <v>0</v>
      </c>
      <c r="K92" s="465">
        <f t="shared" si="3"/>
        <v>0</v>
      </c>
      <c r="L92" s="100">
        <f t="shared" si="3"/>
        <v>0</v>
      </c>
      <c r="M92" s="201"/>
      <c r="N92" s="101"/>
    </row>
    <row r="93" spans="1:14" ht="18.75" customHeight="1">
      <c r="A93" s="50"/>
      <c r="B93" s="462"/>
      <c r="C93" s="199"/>
      <c r="D93" s="471"/>
      <c r="E93" s="211"/>
      <c r="F93" s="200"/>
      <c r="G93" s="214"/>
      <c r="H93" s="97">
        <f>F93*G93</f>
        <v>0</v>
      </c>
      <c r="I93" s="215"/>
      <c r="J93" s="98">
        <f>F93*I93</f>
        <v>0</v>
      </c>
      <c r="K93" s="465">
        <f t="shared" si="3"/>
        <v>0</v>
      </c>
      <c r="L93" s="100">
        <f>H93-J93</f>
        <v>0</v>
      </c>
      <c r="M93" s="201"/>
      <c r="N93" s="101"/>
    </row>
    <row r="94" spans="1:14" ht="18.75" customHeight="1">
      <c r="A94" s="50"/>
      <c r="B94" s="462"/>
      <c r="C94" s="199"/>
      <c r="D94" s="471"/>
      <c r="E94" s="211"/>
      <c r="F94" s="200"/>
      <c r="G94" s="214"/>
      <c r="H94" s="97">
        <f t="shared" ref="H94:H102" si="8">F94*G94</f>
        <v>0</v>
      </c>
      <c r="I94" s="215"/>
      <c r="J94" s="98">
        <f t="shared" ref="J94:J102" si="9">F94*I94</f>
        <v>0</v>
      </c>
      <c r="K94" s="465">
        <f t="shared" si="3"/>
        <v>0</v>
      </c>
      <c r="L94" s="100">
        <f t="shared" si="3"/>
        <v>0</v>
      </c>
      <c r="M94" s="201"/>
      <c r="N94" s="101"/>
    </row>
    <row r="95" spans="1:14" ht="18.75" customHeight="1">
      <c r="A95" s="50"/>
      <c r="B95" s="462"/>
      <c r="C95" s="199"/>
      <c r="D95" s="471"/>
      <c r="E95" s="211"/>
      <c r="F95" s="200"/>
      <c r="G95" s="214"/>
      <c r="H95" s="97">
        <f t="shared" si="8"/>
        <v>0</v>
      </c>
      <c r="I95" s="215"/>
      <c r="J95" s="98">
        <f t="shared" si="9"/>
        <v>0</v>
      </c>
      <c r="K95" s="465">
        <f t="shared" si="3"/>
        <v>0</v>
      </c>
      <c r="L95" s="100">
        <f t="shared" si="3"/>
        <v>0</v>
      </c>
      <c r="M95" s="201"/>
      <c r="N95" s="101"/>
    </row>
    <row r="96" spans="1:14" ht="18.75" customHeight="1">
      <c r="A96" s="50"/>
      <c r="B96" s="462"/>
      <c r="C96" s="199"/>
      <c r="D96" s="471"/>
      <c r="E96" s="211"/>
      <c r="F96" s="200"/>
      <c r="G96" s="214"/>
      <c r="H96" s="97">
        <f t="shared" si="8"/>
        <v>0</v>
      </c>
      <c r="I96" s="215"/>
      <c r="J96" s="98">
        <f t="shared" si="9"/>
        <v>0</v>
      </c>
      <c r="K96" s="465">
        <f t="shared" si="3"/>
        <v>0</v>
      </c>
      <c r="L96" s="100">
        <f t="shared" si="3"/>
        <v>0</v>
      </c>
      <c r="M96" s="201"/>
      <c r="N96" s="101"/>
    </row>
    <row r="97" spans="1:14" ht="18.75" customHeight="1">
      <c r="A97" s="50"/>
      <c r="B97" s="462"/>
      <c r="C97" s="199"/>
      <c r="D97" s="471"/>
      <c r="E97" s="211"/>
      <c r="F97" s="200"/>
      <c r="G97" s="214"/>
      <c r="H97" s="97">
        <f t="shared" si="8"/>
        <v>0</v>
      </c>
      <c r="I97" s="215"/>
      <c r="J97" s="98">
        <f t="shared" si="9"/>
        <v>0</v>
      </c>
      <c r="K97" s="465">
        <f t="shared" si="3"/>
        <v>0</v>
      </c>
      <c r="L97" s="100">
        <f t="shared" si="3"/>
        <v>0</v>
      </c>
      <c r="M97" s="201"/>
      <c r="N97" s="101"/>
    </row>
    <row r="98" spans="1:14" ht="18.75" customHeight="1">
      <c r="A98" s="50"/>
      <c r="B98" s="462"/>
      <c r="C98" s="199"/>
      <c r="D98" s="471"/>
      <c r="E98" s="211"/>
      <c r="F98" s="200"/>
      <c r="G98" s="214"/>
      <c r="H98" s="97">
        <f t="shared" si="8"/>
        <v>0</v>
      </c>
      <c r="I98" s="215"/>
      <c r="J98" s="98">
        <f t="shared" si="9"/>
        <v>0</v>
      </c>
      <c r="K98" s="465">
        <f t="shared" si="3"/>
        <v>0</v>
      </c>
      <c r="L98" s="100">
        <f t="shared" si="3"/>
        <v>0</v>
      </c>
      <c r="M98" s="201"/>
      <c r="N98" s="101"/>
    </row>
    <row r="99" spans="1:14" ht="18.75" customHeight="1">
      <c r="A99" s="50"/>
      <c r="B99" s="462"/>
      <c r="C99" s="199"/>
      <c r="D99" s="471"/>
      <c r="E99" s="211"/>
      <c r="F99" s="200"/>
      <c r="G99" s="214"/>
      <c r="H99" s="97">
        <f t="shared" si="8"/>
        <v>0</v>
      </c>
      <c r="I99" s="215"/>
      <c r="J99" s="98">
        <f t="shared" si="9"/>
        <v>0</v>
      </c>
      <c r="K99" s="465">
        <f t="shared" si="3"/>
        <v>0</v>
      </c>
      <c r="L99" s="100">
        <f t="shared" si="3"/>
        <v>0</v>
      </c>
      <c r="M99" s="201"/>
      <c r="N99" s="101"/>
    </row>
    <row r="100" spans="1:14" ht="18.75" customHeight="1">
      <c r="A100" s="50"/>
      <c r="B100" s="462"/>
      <c r="C100" s="199"/>
      <c r="D100" s="471"/>
      <c r="E100" s="211"/>
      <c r="F100" s="200"/>
      <c r="G100" s="214"/>
      <c r="H100" s="97">
        <f t="shared" si="8"/>
        <v>0</v>
      </c>
      <c r="I100" s="215"/>
      <c r="J100" s="98">
        <f t="shared" si="9"/>
        <v>0</v>
      </c>
      <c r="K100" s="465">
        <f t="shared" si="3"/>
        <v>0</v>
      </c>
      <c r="L100" s="100">
        <f t="shared" si="3"/>
        <v>0</v>
      </c>
      <c r="M100" s="201"/>
      <c r="N100" s="101"/>
    </row>
    <row r="101" spans="1:14" ht="18.75" customHeight="1">
      <c r="A101" s="50"/>
      <c r="B101" s="462"/>
      <c r="C101" s="199"/>
      <c r="D101" s="471"/>
      <c r="E101" s="211"/>
      <c r="F101" s="200"/>
      <c r="G101" s="214"/>
      <c r="H101" s="97">
        <f t="shared" si="8"/>
        <v>0</v>
      </c>
      <c r="I101" s="215"/>
      <c r="J101" s="98">
        <f t="shared" si="9"/>
        <v>0</v>
      </c>
      <c r="K101" s="465">
        <f t="shared" si="3"/>
        <v>0</v>
      </c>
      <c r="L101" s="100">
        <f t="shared" si="3"/>
        <v>0</v>
      </c>
      <c r="M101" s="201"/>
      <c r="N101" s="101"/>
    </row>
    <row r="102" spans="1:14" ht="18.75" customHeight="1">
      <c r="A102" s="50"/>
      <c r="B102" s="462"/>
      <c r="C102" s="199"/>
      <c r="D102" s="471"/>
      <c r="E102" s="211"/>
      <c r="F102" s="200"/>
      <c r="G102" s="214"/>
      <c r="H102" s="97">
        <f t="shared" si="8"/>
        <v>0</v>
      </c>
      <c r="I102" s="215"/>
      <c r="J102" s="98">
        <f t="shared" si="9"/>
        <v>0</v>
      </c>
      <c r="K102" s="465">
        <f t="shared" si="3"/>
        <v>0</v>
      </c>
      <c r="L102" s="100">
        <f t="shared" si="3"/>
        <v>0</v>
      </c>
      <c r="M102" s="201"/>
      <c r="N102" s="101"/>
    </row>
    <row r="103" spans="1:14" ht="18.75" customHeight="1">
      <c r="A103" s="50"/>
      <c r="B103" s="462"/>
      <c r="C103" s="199"/>
      <c r="D103" s="471"/>
      <c r="E103" s="211"/>
      <c r="F103" s="200"/>
      <c r="G103" s="214"/>
      <c r="H103" s="97">
        <f>F103*G103</f>
        <v>0</v>
      </c>
      <c r="I103" s="215"/>
      <c r="J103" s="98">
        <f>F103*I103</f>
        <v>0</v>
      </c>
      <c r="K103" s="465">
        <f t="shared" si="3"/>
        <v>0</v>
      </c>
      <c r="L103" s="100">
        <f>H103-J103</f>
        <v>0</v>
      </c>
      <c r="M103" s="201"/>
      <c r="N103" s="101"/>
    </row>
    <row r="104" spans="1:14" ht="18.75" customHeight="1">
      <c r="A104" s="50"/>
      <c r="B104" s="462"/>
      <c r="C104" s="199"/>
      <c r="D104" s="471"/>
      <c r="E104" s="211"/>
      <c r="F104" s="200"/>
      <c r="G104" s="214"/>
      <c r="H104" s="97">
        <f t="shared" ref="H104:H111" si="10">F104*G104</f>
        <v>0</v>
      </c>
      <c r="I104" s="215"/>
      <c r="J104" s="98">
        <f t="shared" ref="J104:J111" si="11">F104*I104</f>
        <v>0</v>
      </c>
      <c r="K104" s="465">
        <f t="shared" si="3"/>
        <v>0</v>
      </c>
      <c r="L104" s="100">
        <f t="shared" si="3"/>
        <v>0</v>
      </c>
      <c r="M104" s="201"/>
      <c r="N104" s="101"/>
    </row>
    <row r="105" spans="1:14" ht="18.75" customHeight="1">
      <c r="A105" s="50"/>
      <c r="B105" s="462"/>
      <c r="C105" s="199"/>
      <c r="D105" s="471"/>
      <c r="E105" s="211"/>
      <c r="F105" s="200"/>
      <c r="G105" s="214"/>
      <c r="H105" s="97">
        <f t="shared" si="10"/>
        <v>0</v>
      </c>
      <c r="I105" s="215"/>
      <c r="J105" s="98">
        <f t="shared" si="11"/>
        <v>0</v>
      </c>
      <c r="K105" s="465">
        <f t="shared" si="3"/>
        <v>0</v>
      </c>
      <c r="L105" s="100">
        <f t="shared" si="3"/>
        <v>0</v>
      </c>
      <c r="M105" s="201"/>
      <c r="N105" s="101"/>
    </row>
    <row r="106" spans="1:14" ht="18.75" customHeight="1">
      <c r="A106" s="50"/>
      <c r="B106" s="462"/>
      <c r="C106" s="199"/>
      <c r="D106" s="471"/>
      <c r="E106" s="211"/>
      <c r="F106" s="200"/>
      <c r="G106" s="214"/>
      <c r="H106" s="97">
        <f t="shared" si="10"/>
        <v>0</v>
      </c>
      <c r="I106" s="215"/>
      <c r="J106" s="98">
        <f t="shared" si="11"/>
        <v>0</v>
      </c>
      <c r="K106" s="465">
        <f t="shared" si="3"/>
        <v>0</v>
      </c>
      <c r="L106" s="100">
        <f t="shared" si="3"/>
        <v>0</v>
      </c>
      <c r="M106" s="201"/>
      <c r="N106" s="108"/>
    </row>
    <row r="107" spans="1:14" ht="18.75" customHeight="1">
      <c r="A107" s="50"/>
      <c r="B107" s="462"/>
      <c r="C107" s="199"/>
      <c r="D107" s="471"/>
      <c r="E107" s="211"/>
      <c r="F107" s="200"/>
      <c r="G107" s="214"/>
      <c r="H107" s="97">
        <f t="shared" si="10"/>
        <v>0</v>
      </c>
      <c r="I107" s="215"/>
      <c r="J107" s="98">
        <f t="shared" si="11"/>
        <v>0</v>
      </c>
      <c r="K107" s="465">
        <f t="shared" si="3"/>
        <v>0</v>
      </c>
      <c r="L107" s="100">
        <f>H107-J107</f>
        <v>0</v>
      </c>
      <c r="M107" s="201"/>
      <c r="N107" s="61"/>
    </row>
    <row r="108" spans="1:14" ht="18.75" customHeight="1">
      <c r="A108" s="50"/>
      <c r="B108" s="462"/>
      <c r="C108" s="199"/>
      <c r="D108" s="471"/>
      <c r="E108" s="211"/>
      <c r="F108" s="200"/>
      <c r="G108" s="214"/>
      <c r="H108" s="97">
        <f t="shared" si="10"/>
        <v>0</v>
      </c>
      <c r="I108" s="215"/>
      <c r="J108" s="98">
        <f t="shared" si="11"/>
        <v>0</v>
      </c>
      <c r="K108" s="465">
        <f t="shared" si="3"/>
        <v>0</v>
      </c>
      <c r="L108" s="100">
        <f t="shared" si="3"/>
        <v>0</v>
      </c>
      <c r="M108" s="201"/>
      <c r="N108" s="108"/>
    </row>
    <row r="109" spans="1:14" ht="18.75" customHeight="1">
      <c r="A109" s="50"/>
      <c r="B109" s="462"/>
      <c r="C109" s="199"/>
      <c r="D109" s="471"/>
      <c r="E109" s="211"/>
      <c r="F109" s="200"/>
      <c r="G109" s="214"/>
      <c r="H109" s="97">
        <f t="shared" si="10"/>
        <v>0</v>
      </c>
      <c r="I109" s="215"/>
      <c r="J109" s="98">
        <f t="shared" si="11"/>
        <v>0</v>
      </c>
      <c r="K109" s="465">
        <f t="shared" si="3"/>
        <v>0</v>
      </c>
      <c r="L109" s="100">
        <f t="shared" si="3"/>
        <v>0</v>
      </c>
      <c r="M109" s="201"/>
    </row>
    <row r="110" spans="1:14" ht="18.75" customHeight="1">
      <c r="A110" s="50"/>
      <c r="B110" s="462"/>
      <c r="C110" s="199"/>
      <c r="D110" s="471"/>
      <c r="E110" s="211"/>
      <c r="F110" s="200"/>
      <c r="G110" s="214"/>
      <c r="H110" s="97">
        <f t="shared" si="10"/>
        <v>0</v>
      </c>
      <c r="I110" s="215"/>
      <c r="J110" s="98">
        <f t="shared" si="11"/>
        <v>0</v>
      </c>
      <c r="K110" s="465">
        <f t="shared" si="3"/>
        <v>0</v>
      </c>
      <c r="L110" s="100">
        <f t="shared" si="3"/>
        <v>0</v>
      </c>
      <c r="M110" s="201"/>
    </row>
    <row r="111" spans="1:14" ht="18.75" customHeight="1">
      <c r="A111" s="50"/>
      <c r="B111" s="462"/>
      <c r="C111" s="199"/>
      <c r="D111" s="471"/>
      <c r="E111" s="211"/>
      <c r="F111" s="200"/>
      <c r="G111" s="214"/>
      <c r="H111" s="97">
        <f t="shared" si="10"/>
        <v>0</v>
      </c>
      <c r="I111" s="215"/>
      <c r="J111" s="98">
        <f t="shared" si="11"/>
        <v>0</v>
      </c>
      <c r="K111" s="465">
        <f t="shared" si="3"/>
        <v>0</v>
      </c>
      <c r="L111" s="100">
        <f t="shared" si="3"/>
        <v>0</v>
      </c>
      <c r="M111" s="201"/>
      <c r="N111" s="101"/>
    </row>
    <row r="112" spans="1:14" ht="18.75" customHeight="1">
      <c r="A112" s="50"/>
      <c r="B112" s="460"/>
      <c r="C112" s="466" t="s">
        <v>985</v>
      </c>
      <c r="D112" s="103" t="s">
        <v>986</v>
      </c>
      <c r="E112" s="95"/>
      <c r="F112" s="96"/>
      <c r="G112" s="469"/>
      <c r="H112" s="104">
        <f>SUMIFS(H71:H111,B71:B111,"設備")</f>
        <v>0</v>
      </c>
      <c r="I112" s="98"/>
      <c r="J112" s="105">
        <f>SUMIFS(J71:J111,B71:B111,"設備")</f>
        <v>0</v>
      </c>
      <c r="K112" s="465">
        <f t="shared" si="3"/>
        <v>0</v>
      </c>
      <c r="L112" s="107">
        <f>H112-J112</f>
        <v>0</v>
      </c>
      <c r="M112" s="189"/>
      <c r="N112" s="101"/>
    </row>
    <row r="113" spans="1:14" ht="18.75" customHeight="1">
      <c r="A113" s="50"/>
      <c r="B113" s="460"/>
      <c r="C113" s="466" t="s">
        <v>987</v>
      </c>
      <c r="D113" s="103" t="s">
        <v>986</v>
      </c>
      <c r="E113" s="95"/>
      <c r="F113" s="96"/>
      <c r="G113" s="97"/>
      <c r="H113" s="104">
        <f>SUMIFS(H71:H111,B71:B111,"工事")</f>
        <v>0</v>
      </c>
      <c r="I113" s="98"/>
      <c r="J113" s="105">
        <f>SUMIFS(J71:J111,B71:B111,"工事")</f>
        <v>0</v>
      </c>
      <c r="K113" s="465">
        <f t="shared" si="3"/>
        <v>0</v>
      </c>
      <c r="L113" s="107">
        <f>H113-J113</f>
        <v>0</v>
      </c>
      <c r="M113" s="189"/>
      <c r="N113" s="101"/>
    </row>
    <row r="114" spans="1:14" ht="18.75" customHeight="1" thickBot="1">
      <c r="A114" s="50"/>
      <c r="B114" s="472"/>
      <c r="C114" s="473" t="s">
        <v>980</v>
      </c>
      <c r="D114" s="474" t="s">
        <v>981</v>
      </c>
      <c r="E114" s="475"/>
      <c r="F114" s="476"/>
      <c r="G114" s="477"/>
      <c r="H114" s="478">
        <f>H112+H113</f>
        <v>0</v>
      </c>
      <c r="I114" s="479"/>
      <c r="J114" s="480">
        <f>J112+J113</f>
        <v>0</v>
      </c>
      <c r="K114" s="481">
        <f t="shared" si="3"/>
        <v>0</v>
      </c>
      <c r="L114" s="482">
        <f>H114-J114</f>
        <v>0</v>
      </c>
      <c r="M114" s="483"/>
      <c r="N114" s="101"/>
    </row>
    <row r="115" spans="1:14" ht="18.75" customHeight="1">
      <c r="A115" s="50"/>
      <c r="B115" s="533"/>
      <c r="C115" s="534" t="s">
        <v>988</v>
      </c>
      <c r="D115" s="535" t="s">
        <v>984</v>
      </c>
      <c r="E115" s="536"/>
      <c r="F115" s="537"/>
      <c r="G115" s="455"/>
      <c r="H115" s="455"/>
      <c r="I115" s="456"/>
      <c r="J115" s="456"/>
      <c r="K115" s="532"/>
      <c r="L115" s="458"/>
      <c r="M115" s="538"/>
      <c r="N115" s="101"/>
    </row>
    <row r="116" spans="1:14" ht="18.75" customHeight="1">
      <c r="A116" s="50"/>
      <c r="B116" s="462"/>
      <c r="C116" s="463"/>
      <c r="D116" s="468"/>
      <c r="E116" s="211"/>
      <c r="F116" s="200"/>
      <c r="G116" s="214"/>
      <c r="H116" s="97">
        <f>F116*G116</f>
        <v>0</v>
      </c>
      <c r="I116" s="215"/>
      <c r="J116" s="470">
        <f>F116*I116</f>
        <v>0</v>
      </c>
      <c r="K116" s="465">
        <f>G116-I116</f>
        <v>0</v>
      </c>
      <c r="L116" s="100">
        <f>H116-J116</f>
        <v>0</v>
      </c>
      <c r="M116" s="201"/>
      <c r="N116" s="101"/>
    </row>
    <row r="117" spans="1:14" ht="18.75" customHeight="1">
      <c r="A117" s="50"/>
      <c r="B117" s="462"/>
      <c r="C117" s="199"/>
      <c r="D117" s="471"/>
      <c r="E117" s="211"/>
      <c r="F117" s="200"/>
      <c r="G117" s="214"/>
      <c r="H117" s="97">
        <f>F117*G117</f>
        <v>0</v>
      </c>
      <c r="I117" s="215"/>
      <c r="J117" s="470">
        <f>F117*I117</f>
        <v>0</v>
      </c>
      <c r="K117" s="465">
        <f t="shared" ref="K117:L158" si="12">G117-I117</f>
        <v>0</v>
      </c>
      <c r="L117" s="100">
        <f>H117-J117</f>
        <v>0</v>
      </c>
      <c r="M117" s="201"/>
      <c r="N117" s="101"/>
    </row>
    <row r="118" spans="1:14" ht="18.75" customHeight="1">
      <c r="A118" s="50"/>
      <c r="B118" s="462"/>
      <c r="C118" s="199"/>
      <c r="D118" s="471"/>
      <c r="E118" s="211"/>
      <c r="F118" s="200"/>
      <c r="G118" s="214"/>
      <c r="H118" s="97">
        <f t="shared" ref="H118:H126" si="13">F118*G118</f>
        <v>0</v>
      </c>
      <c r="I118" s="215"/>
      <c r="J118" s="470">
        <f t="shared" ref="J118:J126" si="14">F118*I118</f>
        <v>0</v>
      </c>
      <c r="K118" s="465">
        <f t="shared" si="12"/>
        <v>0</v>
      </c>
      <c r="L118" s="100">
        <f t="shared" si="12"/>
        <v>0</v>
      </c>
      <c r="M118" s="201"/>
      <c r="N118" s="101"/>
    </row>
    <row r="119" spans="1:14" ht="18.75" customHeight="1">
      <c r="A119" s="50"/>
      <c r="B119" s="462"/>
      <c r="C119" s="199"/>
      <c r="D119" s="471"/>
      <c r="E119" s="211"/>
      <c r="F119" s="200"/>
      <c r="G119" s="214"/>
      <c r="H119" s="97">
        <f t="shared" si="13"/>
        <v>0</v>
      </c>
      <c r="I119" s="215"/>
      <c r="J119" s="470">
        <f t="shared" si="14"/>
        <v>0</v>
      </c>
      <c r="K119" s="465">
        <f t="shared" si="12"/>
        <v>0</v>
      </c>
      <c r="L119" s="100">
        <f t="shared" si="12"/>
        <v>0</v>
      </c>
      <c r="M119" s="201"/>
      <c r="N119" s="101"/>
    </row>
    <row r="120" spans="1:14" ht="18.75" customHeight="1">
      <c r="A120" s="50"/>
      <c r="B120" s="462"/>
      <c r="C120" s="199"/>
      <c r="D120" s="471"/>
      <c r="E120" s="211"/>
      <c r="F120" s="200"/>
      <c r="G120" s="214"/>
      <c r="H120" s="97">
        <f t="shared" si="13"/>
        <v>0</v>
      </c>
      <c r="I120" s="215"/>
      <c r="J120" s="470">
        <f t="shared" si="14"/>
        <v>0</v>
      </c>
      <c r="K120" s="465">
        <f t="shared" si="12"/>
        <v>0</v>
      </c>
      <c r="L120" s="100">
        <f t="shared" si="12"/>
        <v>0</v>
      </c>
      <c r="M120" s="201"/>
      <c r="N120" s="101"/>
    </row>
    <row r="121" spans="1:14" ht="18.75" customHeight="1">
      <c r="A121" s="50"/>
      <c r="B121" s="462"/>
      <c r="C121" s="199"/>
      <c r="D121" s="471"/>
      <c r="E121" s="211"/>
      <c r="F121" s="200"/>
      <c r="G121" s="214"/>
      <c r="H121" s="97">
        <f t="shared" si="13"/>
        <v>0</v>
      </c>
      <c r="I121" s="215"/>
      <c r="J121" s="470">
        <f t="shared" si="14"/>
        <v>0</v>
      </c>
      <c r="K121" s="465">
        <f t="shared" si="12"/>
        <v>0</v>
      </c>
      <c r="L121" s="100">
        <f t="shared" si="12"/>
        <v>0</v>
      </c>
      <c r="M121" s="201"/>
      <c r="N121" s="101"/>
    </row>
    <row r="122" spans="1:14" ht="18.75" customHeight="1">
      <c r="A122" s="50"/>
      <c r="B122" s="462"/>
      <c r="C122" s="199"/>
      <c r="D122" s="471"/>
      <c r="E122" s="211"/>
      <c r="F122" s="200"/>
      <c r="G122" s="214"/>
      <c r="H122" s="97">
        <f t="shared" si="13"/>
        <v>0</v>
      </c>
      <c r="I122" s="215"/>
      <c r="J122" s="470">
        <f t="shared" si="14"/>
        <v>0</v>
      </c>
      <c r="K122" s="465">
        <f t="shared" si="12"/>
        <v>0</v>
      </c>
      <c r="L122" s="100">
        <f t="shared" si="12"/>
        <v>0</v>
      </c>
      <c r="M122" s="201"/>
      <c r="N122" s="101"/>
    </row>
    <row r="123" spans="1:14" ht="18.75" customHeight="1">
      <c r="A123" s="50"/>
      <c r="B123" s="462"/>
      <c r="C123" s="199"/>
      <c r="D123" s="471"/>
      <c r="E123" s="211"/>
      <c r="F123" s="200"/>
      <c r="G123" s="214"/>
      <c r="H123" s="97">
        <f t="shared" si="13"/>
        <v>0</v>
      </c>
      <c r="I123" s="215"/>
      <c r="J123" s="470">
        <f t="shared" si="14"/>
        <v>0</v>
      </c>
      <c r="K123" s="465">
        <f t="shared" si="12"/>
        <v>0</v>
      </c>
      <c r="L123" s="100">
        <f t="shared" si="12"/>
        <v>0</v>
      </c>
      <c r="M123" s="201"/>
      <c r="N123" s="101"/>
    </row>
    <row r="124" spans="1:14" ht="18.75" customHeight="1">
      <c r="A124" s="50"/>
      <c r="B124" s="462"/>
      <c r="C124" s="199"/>
      <c r="D124" s="471"/>
      <c r="E124" s="211"/>
      <c r="F124" s="200"/>
      <c r="G124" s="214"/>
      <c r="H124" s="97">
        <f t="shared" si="13"/>
        <v>0</v>
      </c>
      <c r="I124" s="215"/>
      <c r="J124" s="470">
        <f t="shared" si="14"/>
        <v>0</v>
      </c>
      <c r="K124" s="465">
        <f t="shared" si="12"/>
        <v>0</v>
      </c>
      <c r="L124" s="100">
        <f t="shared" si="12"/>
        <v>0</v>
      </c>
      <c r="M124" s="201"/>
      <c r="N124" s="101"/>
    </row>
    <row r="125" spans="1:14" ht="18.75" customHeight="1">
      <c r="A125" s="50"/>
      <c r="B125" s="462"/>
      <c r="C125" s="199"/>
      <c r="D125" s="471"/>
      <c r="E125" s="211"/>
      <c r="F125" s="200"/>
      <c r="G125" s="214"/>
      <c r="H125" s="97">
        <f t="shared" si="13"/>
        <v>0</v>
      </c>
      <c r="I125" s="215"/>
      <c r="J125" s="470">
        <f t="shared" si="14"/>
        <v>0</v>
      </c>
      <c r="K125" s="465">
        <f t="shared" si="12"/>
        <v>0</v>
      </c>
      <c r="L125" s="100">
        <f t="shared" si="12"/>
        <v>0</v>
      </c>
      <c r="M125" s="201"/>
      <c r="N125" s="101"/>
    </row>
    <row r="126" spans="1:14" ht="18.75" customHeight="1">
      <c r="A126" s="50"/>
      <c r="B126" s="462"/>
      <c r="C126" s="199"/>
      <c r="D126" s="471"/>
      <c r="E126" s="211"/>
      <c r="F126" s="200"/>
      <c r="G126" s="214"/>
      <c r="H126" s="97">
        <f t="shared" si="13"/>
        <v>0</v>
      </c>
      <c r="I126" s="215"/>
      <c r="J126" s="470">
        <f t="shared" si="14"/>
        <v>0</v>
      </c>
      <c r="K126" s="465">
        <f t="shared" si="12"/>
        <v>0</v>
      </c>
      <c r="L126" s="100">
        <f t="shared" si="12"/>
        <v>0</v>
      </c>
      <c r="M126" s="201"/>
      <c r="N126" s="101"/>
    </row>
    <row r="127" spans="1:14" ht="18.75" customHeight="1">
      <c r="A127" s="50"/>
      <c r="B127" s="462"/>
      <c r="C127" s="199"/>
      <c r="D127" s="471"/>
      <c r="E127" s="211"/>
      <c r="F127" s="200"/>
      <c r="G127" s="214"/>
      <c r="H127" s="97">
        <f>F127*G127</f>
        <v>0</v>
      </c>
      <c r="I127" s="215"/>
      <c r="J127" s="470">
        <f>F127*I127</f>
        <v>0</v>
      </c>
      <c r="K127" s="465">
        <f t="shared" si="12"/>
        <v>0</v>
      </c>
      <c r="L127" s="100">
        <f>H127-J127</f>
        <v>0</v>
      </c>
      <c r="M127" s="201"/>
      <c r="N127" s="101"/>
    </row>
    <row r="128" spans="1:14" ht="18.75" customHeight="1">
      <c r="A128" s="50"/>
      <c r="B128" s="462"/>
      <c r="C128" s="199"/>
      <c r="D128" s="471"/>
      <c r="E128" s="211"/>
      <c r="F128" s="200"/>
      <c r="G128" s="214"/>
      <c r="H128" s="97">
        <f t="shared" ref="H128:H136" si="15">F128*G128</f>
        <v>0</v>
      </c>
      <c r="I128" s="215"/>
      <c r="J128" s="470">
        <f t="shared" ref="J128:J136" si="16">F128*I128</f>
        <v>0</v>
      </c>
      <c r="K128" s="465">
        <f t="shared" si="12"/>
        <v>0</v>
      </c>
      <c r="L128" s="100">
        <f t="shared" si="12"/>
        <v>0</v>
      </c>
      <c r="M128" s="201"/>
      <c r="N128" s="101"/>
    </row>
    <row r="129" spans="1:14" ht="18.75" customHeight="1">
      <c r="A129" s="50"/>
      <c r="B129" s="462"/>
      <c r="C129" s="199"/>
      <c r="D129" s="471"/>
      <c r="E129" s="211"/>
      <c r="F129" s="200"/>
      <c r="G129" s="214"/>
      <c r="H129" s="97">
        <f t="shared" si="15"/>
        <v>0</v>
      </c>
      <c r="I129" s="215"/>
      <c r="J129" s="470">
        <f t="shared" si="16"/>
        <v>0</v>
      </c>
      <c r="K129" s="465">
        <f t="shared" si="12"/>
        <v>0</v>
      </c>
      <c r="L129" s="100">
        <f t="shared" si="12"/>
        <v>0</v>
      </c>
      <c r="M129" s="201"/>
      <c r="N129" s="101"/>
    </row>
    <row r="130" spans="1:14" ht="18.75" customHeight="1">
      <c r="A130" s="50"/>
      <c r="B130" s="462"/>
      <c r="C130" s="199"/>
      <c r="D130" s="471"/>
      <c r="E130" s="211"/>
      <c r="F130" s="200"/>
      <c r="G130" s="214"/>
      <c r="H130" s="97">
        <f t="shared" si="15"/>
        <v>0</v>
      </c>
      <c r="I130" s="215"/>
      <c r="J130" s="470">
        <f t="shared" si="16"/>
        <v>0</v>
      </c>
      <c r="K130" s="465">
        <f t="shared" si="12"/>
        <v>0</v>
      </c>
      <c r="L130" s="100">
        <f t="shared" si="12"/>
        <v>0</v>
      </c>
      <c r="M130" s="201"/>
      <c r="N130" s="101"/>
    </row>
    <row r="131" spans="1:14" ht="18.75" customHeight="1">
      <c r="A131" s="50"/>
      <c r="B131" s="462"/>
      <c r="C131" s="199"/>
      <c r="D131" s="471"/>
      <c r="E131" s="211"/>
      <c r="F131" s="200"/>
      <c r="G131" s="214"/>
      <c r="H131" s="97">
        <f t="shared" si="15"/>
        <v>0</v>
      </c>
      <c r="I131" s="215"/>
      <c r="J131" s="470">
        <f t="shared" si="16"/>
        <v>0</v>
      </c>
      <c r="K131" s="465">
        <f t="shared" si="12"/>
        <v>0</v>
      </c>
      <c r="L131" s="100">
        <f t="shared" si="12"/>
        <v>0</v>
      </c>
      <c r="M131" s="201"/>
      <c r="N131" s="101"/>
    </row>
    <row r="132" spans="1:14" ht="18.75" customHeight="1">
      <c r="A132" s="50"/>
      <c r="B132" s="462"/>
      <c r="C132" s="199"/>
      <c r="D132" s="471"/>
      <c r="E132" s="211"/>
      <c r="F132" s="200"/>
      <c r="G132" s="214"/>
      <c r="H132" s="97">
        <f t="shared" si="15"/>
        <v>0</v>
      </c>
      <c r="I132" s="215"/>
      <c r="J132" s="470">
        <f t="shared" si="16"/>
        <v>0</v>
      </c>
      <c r="K132" s="465">
        <f t="shared" si="12"/>
        <v>0</v>
      </c>
      <c r="L132" s="100">
        <f t="shared" si="12"/>
        <v>0</v>
      </c>
      <c r="M132" s="201"/>
      <c r="N132" s="101"/>
    </row>
    <row r="133" spans="1:14" ht="18.75" customHeight="1">
      <c r="A133" s="50"/>
      <c r="B133" s="462"/>
      <c r="C133" s="199"/>
      <c r="D133" s="471"/>
      <c r="E133" s="211"/>
      <c r="F133" s="200"/>
      <c r="G133" s="214"/>
      <c r="H133" s="97">
        <f t="shared" si="15"/>
        <v>0</v>
      </c>
      <c r="I133" s="215"/>
      <c r="J133" s="470">
        <f t="shared" si="16"/>
        <v>0</v>
      </c>
      <c r="K133" s="465">
        <f t="shared" si="12"/>
        <v>0</v>
      </c>
      <c r="L133" s="100">
        <f t="shared" si="12"/>
        <v>0</v>
      </c>
      <c r="M133" s="201"/>
      <c r="N133" s="101"/>
    </row>
    <row r="134" spans="1:14" ht="18.75" customHeight="1">
      <c r="A134" s="50"/>
      <c r="B134" s="462"/>
      <c r="C134" s="199"/>
      <c r="D134" s="471"/>
      <c r="E134" s="211"/>
      <c r="F134" s="200"/>
      <c r="G134" s="214"/>
      <c r="H134" s="97">
        <f t="shared" si="15"/>
        <v>0</v>
      </c>
      <c r="I134" s="215"/>
      <c r="J134" s="470">
        <f t="shared" si="16"/>
        <v>0</v>
      </c>
      <c r="K134" s="465">
        <f t="shared" si="12"/>
        <v>0</v>
      </c>
      <c r="L134" s="100">
        <f t="shared" si="12"/>
        <v>0</v>
      </c>
      <c r="M134" s="201"/>
      <c r="N134" s="101"/>
    </row>
    <row r="135" spans="1:14" ht="18.75" customHeight="1">
      <c r="A135" s="50"/>
      <c r="B135" s="462"/>
      <c r="C135" s="199"/>
      <c r="D135" s="471"/>
      <c r="E135" s="211"/>
      <c r="F135" s="200"/>
      <c r="G135" s="214"/>
      <c r="H135" s="97">
        <f t="shared" si="15"/>
        <v>0</v>
      </c>
      <c r="I135" s="215"/>
      <c r="J135" s="470">
        <f t="shared" si="16"/>
        <v>0</v>
      </c>
      <c r="K135" s="465">
        <f t="shared" si="12"/>
        <v>0</v>
      </c>
      <c r="L135" s="100">
        <f t="shared" si="12"/>
        <v>0</v>
      </c>
      <c r="M135" s="201"/>
      <c r="N135" s="101"/>
    </row>
    <row r="136" spans="1:14" ht="18.75" customHeight="1">
      <c r="A136" s="50"/>
      <c r="B136" s="462"/>
      <c r="C136" s="199"/>
      <c r="D136" s="471"/>
      <c r="E136" s="211"/>
      <c r="F136" s="200"/>
      <c r="G136" s="214"/>
      <c r="H136" s="97">
        <f t="shared" si="15"/>
        <v>0</v>
      </c>
      <c r="I136" s="215"/>
      <c r="J136" s="470">
        <f t="shared" si="16"/>
        <v>0</v>
      </c>
      <c r="K136" s="465">
        <f t="shared" si="12"/>
        <v>0</v>
      </c>
      <c r="L136" s="100">
        <f t="shared" si="12"/>
        <v>0</v>
      </c>
      <c r="M136" s="201"/>
      <c r="N136" s="101"/>
    </row>
    <row r="137" spans="1:14" ht="18.75" customHeight="1">
      <c r="A137" s="50"/>
      <c r="B137" s="462"/>
      <c r="C137" s="199"/>
      <c r="D137" s="471"/>
      <c r="E137" s="211"/>
      <c r="F137" s="200"/>
      <c r="G137" s="214"/>
      <c r="H137" s="97">
        <f>F137*G137</f>
        <v>0</v>
      </c>
      <c r="I137" s="215"/>
      <c r="J137" s="470">
        <f>F137*I137</f>
        <v>0</v>
      </c>
      <c r="K137" s="465">
        <f t="shared" si="12"/>
        <v>0</v>
      </c>
      <c r="L137" s="100">
        <f>H137-J137</f>
        <v>0</v>
      </c>
      <c r="M137" s="201"/>
      <c r="N137" s="101"/>
    </row>
    <row r="138" spans="1:14" ht="18.75" customHeight="1">
      <c r="A138" s="50"/>
      <c r="B138" s="462"/>
      <c r="C138" s="199"/>
      <c r="D138" s="471"/>
      <c r="E138" s="211"/>
      <c r="F138" s="200"/>
      <c r="G138" s="214"/>
      <c r="H138" s="97">
        <f t="shared" ref="H138:H146" si="17">F138*G138</f>
        <v>0</v>
      </c>
      <c r="I138" s="215"/>
      <c r="J138" s="470">
        <f t="shared" ref="J138:J146" si="18">F138*I138</f>
        <v>0</v>
      </c>
      <c r="K138" s="465">
        <f t="shared" si="12"/>
        <v>0</v>
      </c>
      <c r="L138" s="100">
        <f t="shared" si="12"/>
        <v>0</v>
      </c>
      <c r="M138" s="201"/>
      <c r="N138" s="101"/>
    </row>
    <row r="139" spans="1:14" ht="18.75" customHeight="1">
      <c r="A139" s="50"/>
      <c r="B139" s="462"/>
      <c r="C139" s="199"/>
      <c r="D139" s="471"/>
      <c r="E139" s="211"/>
      <c r="F139" s="200"/>
      <c r="G139" s="214"/>
      <c r="H139" s="97">
        <f t="shared" si="17"/>
        <v>0</v>
      </c>
      <c r="I139" s="215"/>
      <c r="J139" s="470">
        <f t="shared" si="18"/>
        <v>0</v>
      </c>
      <c r="K139" s="465">
        <f t="shared" si="12"/>
        <v>0</v>
      </c>
      <c r="L139" s="100">
        <f t="shared" si="12"/>
        <v>0</v>
      </c>
      <c r="M139" s="201"/>
      <c r="N139" s="101"/>
    </row>
    <row r="140" spans="1:14" ht="18.75" customHeight="1">
      <c r="A140" s="50"/>
      <c r="B140" s="462"/>
      <c r="C140" s="199"/>
      <c r="D140" s="471"/>
      <c r="E140" s="211"/>
      <c r="F140" s="200"/>
      <c r="G140" s="214"/>
      <c r="H140" s="97">
        <f t="shared" si="17"/>
        <v>0</v>
      </c>
      <c r="I140" s="215"/>
      <c r="J140" s="470">
        <f t="shared" si="18"/>
        <v>0</v>
      </c>
      <c r="K140" s="465">
        <f t="shared" si="12"/>
        <v>0</v>
      </c>
      <c r="L140" s="100">
        <f t="shared" si="12"/>
        <v>0</v>
      </c>
      <c r="M140" s="201"/>
      <c r="N140" s="101"/>
    </row>
    <row r="141" spans="1:14" ht="18.75" customHeight="1">
      <c r="A141" s="50"/>
      <c r="B141" s="462"/>
      <c r="C141" s="199"/>
      <c r="D141" s="471"/>
      <c r="E141" s="211"/>
      <c r="F141" s="200"/>
      <c r="G141" s="214"/>
      <c r="H141" s="97">
        <f t="shared" si="17"/>
        <v>0</v>
      </c>
      <c r="I141" s="215"/>
      <c r="J141" s="470">
        <f t="shared" si="18"/>
        <v>0</v>
      </c>
      <c r="K141" s="465">
        <f t="shared" si="12"/>
        <v>0</v>
      </c>
      <c r="L141" s="100">
        <f t="shared" si="12"/>
        <v>0</v>
      </c>
      <c r="M141" s="201"/>
      <c r="N141" s="101"/>
    </row>
    <row r="142" spans="1:14" ht="18.75" customHeight="1">
      <c r="A142" s="50"/>
      <c r="B142" s="462"/>
      <c r="C142" s="199"/>
      <c r="D142" s="471"/>
      <c r="E142" s="211"/>
      <c r="F142" s="200"/>
      <c r="G142" s="214"/>
      <c r="H142" s="97">
        <f t="shared" si="17"/>
        <v>0</v>
      </c>
      <c r="I142" s="215"/>
      <c r="J142" s="470">
        <f t="shared" si="18"/>
        <v>0</v>
      </c>
      <c r="K142" s="465">
        <f t="shared" si="12"/>
        <v>0</v>
      </c>
      <c r="L142" s="100">
        <f t="shared" si="12"/>
        <v>0</v>
      </c>
      <c r="M142" s="201"/>
      <c r="N142" s="101"/>
    </row>
    <row r="143" spans="1:14" ht="18.75" customHeight="1">
      <c r="A143" s="50"/>
      <c r="B143" s="462"/>
      <c r="C143" s="199"/>
      <c r="D143" s="471"/>
      <c r="E143" s="211"/>
      <c r="F143" s="200"/>
      <c r="G143" s="214"/>
      <c r="H143" s="97">
        <f t="shared" si="17"/>
        <v>0</v>
      </c>
      <c r="I143" s="215"/>
      <c r="J143" s="470">
        <f t="shared" si="18"/>
        <v>0</v>
      </c>
      <c r="K143" s="465">
        <f t="shared" si="12"/>
        <v>0</v>
      </c>
      <c r="L143" s="100">
        <f t="shared" si="12"/>
        <v>0</v>
      </c>
      <c r="M143" s="201"/>
      <c r="N143" s="101"/>
    </row>
    <row r="144" spans="1:14" ht="18.75" customHeight="1">
      <c r="A144" s="50"/>
      <c r="B144" s="462"/>
      <c r="C144" s="199"/>
      <c r="D144" s="471"/>
      <c r="E144" s="211"/>
      <c r="F144" s="200"/>
      <c r="G144" s="214"/>
      <c r="H144" s="97">
        <f t="shared" si="17"/>
        <v>0</v>
      </c>
      <c r="I144" s="215"/>
      <c r="J144" s="470">
        <f t="shared" si="18"/>
        <v>0</v>
      </c>
      <c r="K144" s="465">
        <f t="shared" si="12"/>
        <v>0</v>
      </c>
      <c r="L144" s="100">
        <f t="shared" si="12"/>
        <v>0</v>
      </c>
      <c r="M144" s="201"/>
      <c r="N144" s="101"/>
    </row>
    <row r="145" spans="1:14" ht="18.75" customHeight="1">
      <c r="A145" s="50"/>
      <c r="B145" s="462"/>
      <c r="C145" s="199"/>
      <c r="D145" s="471"/>
      <c r="E145" s="211"/>
      <c r="F145" s="200"/>
      <c r="G145" s="214"/>
      <c r="H145" s="97">
        <f t="shared" si="17"/>
        <v>0</v>
      </c>
      <c r="I145" s="215"/>
      <c r="J145" s="470">
        <f t="shared" si="18"/>
        <v>0</v>
      </c>
      <c r="K145" s="465">
        <f t="shared" si="12"/>
        <v>0</v>
      </c>
      <c r="L145" s="100">
        <f t="shared" si="12"/>
        <v>0</v>
      </c>
      <c r="M145" s="201"/>
      <c r="N145" s="101"/>
    </row>
    <row r="146" spans="1:14" ht="18.75" customHeight="1">
      <c r="A146" s="50"/>
      <c r="B146" s="462"/>
      <c r="C146" s="199"/>
      <c r="D146" s="471"/>
      <c r="E146" s="211"/>
      <c r="F146" s="200"/>
      <c r="G146" s="214"/>
      <c r="H146" s="97">
        <f t="shared" si="17"/>
        <v>0</v>
      </c>
      <c r="I146" s="215"/>
      <c r="J146" s="470">
        <f t="shared" si="18"/>
        <v>0</v>
      </c>
      <c r="K146" s="465">
        <f t="shared" si="12"/>
        <v>0</v>
      </c>
      <c r="L146" s="100">
        <f t="shared" si="12"/>
        <v>0</v>
      </c>
      <c r="M146" s="201"/>
      <c r="N146" s="101"/>
    </row>
    <row r="147" spans="1:14" ht="18.75" customHeight="1">
      <c r="A147" s="50"/>
      <c r="B147" s="462"/>
      <c r="C147" s="199"/>
      <c r="D147" s="471"/>
      <c r="E147" s="211"/>
      <c r="F147" s="200"/>
      <c r="G147" s="214"/>
      <c r="H147" s="97">
        <f>F147*G147</f>
        <v>0</v>
      </c>
      <c r="I147" s="215"/>
      <c r="J147" s="470">
        <f>F147*I147</f>
        <v>0</v>
      </c>
      <c r="K147" s="465">
        <f t="shared" si="12"/>
        <v>0</v>
      </c>
      <c r="L147" s="100">
        <f>H147-J147</f>
        <v>0</v>
      </c>
      <c r="M147" s="201"/>
      <c r="N147" s="101"/>
    </row>
    <row r="148" spans="1:14" ht="18.75" customHeight="1">
      <c r="A148" s="50"/>
      <c r="B148" s="462"/>
      <c r="C148" s="199"/>
      <c r="D148" s="471"/>
      <c r="E148" s="211"/>
      <c r="F148" s="200"/>
      <c r="G148" s="214"/>
      <c r="H148" s="97">
        <f t="shared" ref="H148:H155" si="19">F148*G148</f>
        <v>0</v>
      </c>
      <c r="I148" s="215"/>
      <c r="J148" s="470">
        <f t="shared" ref="J148:J155" si="20">F148*I148</f>
        <v>0</v>
      </c>
      <c r="K148" s="465">
        <f t="shared" si="12"/>
        <v>0</v>
      </c>
      <c r="L148" s="100">
        <f t="shared" si="12"/>
        <v>0</v>
      </c>
      <c r="M148" s="201"/>
      <c r="N148" s="101"/>
    </row>
    <row r="149" spans="1:14" ht="18.75" customHeight="1">
      <c r="A149" s="50"/>
      <c r="B149" s="462"/>
      <c r="C149" s="199"/>
      <c r="D149" s="471"/>
      <c r="E149" s="211"/>
      <c r="F149" s="200"/>
      <c r="G149" s="214"/>
      <c r="H149" s="97">
        <f t="shared" si="19"/>
        <v>0</v>
      </c>
      <c r="I149" s="215"/>
      <c r="J149" s="470">
        <f t="shared" si="20"/>
        <v>0</v>
      </c>
      <c r="K149" s="465">
        <f t="shared" si="12"/>
        <v>0</v>
      </c>
      <c r="L149" s="100">
        <f t="shared" si="12"/>
        <v>0</v>
      </c>
      <c r="M149" s="201"/>
      <c r="N149" s="101"/>
    </row>
    <row r="150" spans="1:14" ht="18.75" customHeight="1">
      <c r="A150" s="50"/>
      <c r="B150" s="462"/>
      <c r="C150" s="199"/>
      <c r="D150" s="471"/>
      <c r="E150" s="211"/>
      <c r="F150" s="200"/>
      <c r="G150" s="214"/>
      <c r="H150" s="97">
        <f t="shared" si="19"/>
        <v>0</v>
      </c>
      <c r="I150" s="215"/>
      <c r="J150" s="470">
        <f t="shared" si="20"/>
        <v>0</v>
      </c>
      <c r="K150" s="465">
        <f t="shared" si="12"/>
        <v>0</v>
      </c>
      <c r="L150" s="100">
        <f t="shared" si="12"/>
        <v>0</v>
      </c>
      <c r="M150" s="201"/>
      <c r="N150" s="101"/>
    </row>
    <row r="151" spans="1:14" ht="18.75" customHeight="1">
      <c r="A151" s="50"/>
      <c r="B151" s="462"/>
      <c r="C151" s="199"/>
      <c r="D151" s="471"/>
      <c r="E151" s="211"/>
      <c r="F151" s="200"/>
      <c r="G151" s="214"/>
      <c r="H151" s="97">
        <f t="shared" si="19"/>
        <v>0</v>
      </c>
      <c r="I151" s="215"/>
      <c r="J151" s="470">
        <f t="shared" si="20"/>
        <v>0</v>
      </c>
      <c r="K151" s="465">
        <f t="shared" si="12"/>
        <v>0</v>
      </c>
      <c r="L151" s="100">
        <f t="shared" si="12"/>
        <v>0</v>
      </c>
      <c r="M151" s="201"/>
      <c r="N151" s="101"/>
    </row>
    <row r="152" spans="1:14" ht="18.75" customHeight="1">
      <c r="A152" s="50"/>
      <c r="B152" s="462"/>
      <c r="C152" s="199"/>
      <c r="D152" s="471"/>
      <c r="E152" s="211"/>
      <c r="F152" s="200"/>
      <c r="G152" s="214"/>
      <c r="H152" s="97">
        <f t="shared" si="19"/>
        <v>0</v>
      </c>
      <c r="I152" s="215"/>
      <c r="J152" s="470">
        <f t="shared" si="20"/>
        <v>0</v>
      </c>
      <c r="K152" s="465">
        <f t="shared" si="12"/>
        <v>0</v>
      </c>
      <c r="L152" s="100">
        <f t="shared" si="12"/>
        <v>0</v>
      </c>
      <c r="M152" s="201"/>
      <c r="N152" s="101"/>
    </row>
    <row r="153" spans="1:14" ht="18.75" customHeight="1">
      <c r="A153" s="50"/>
      <c r="B153" s="462"/>
      <c r="C153" s="199"/>
      <c r="D153" s="471"/>
      <c r="E153" s="211"/>
      <c r="F153" s="200"/>
      <c r="G153" s="214"/>
      <c r="H153" s="97">
        <f t="shared" si="19"/>
        <v>0</v>
      </c>
      <c r="I153" s="215"/>
      <c r="J153" s="470">
        <f t="shared" si="20"/>
        <v>0</v>
      </c>
      <c r="K153" s="465">
        <f t="shared" si="12"/>
        <v>0</v>
      </c>
      <c r="L153" s="100">
        <f t="shared" si="12"/>
        <v>0</v>
      </c>
      <c r="M153" s="201"/>
      <c r="N153" s="101"/>
    </row>
    <row r="154" spans="1:14" ht="18.75" customHeight="1">
      <c r="A154" s="50"/>
      <c r="B154" s="462"/>
      <c r="C154" s="199"/>
      <c r="D154" s="471"/>
      <c r="E154" s="211"/>
      <c r="F154" s="200"/>
      <c r="G154" s="214"/>
      <c r="H154" s="97">
        <f t="shared" si="19"/>
        <v>0</v>
      </c>
      <c r="I154" s="215"/>
      <c r="J154" s="470">
        <f t="shared" si="20"/>
        <v>0</v>
      </c>
      <c r="K154" s="465">
        <f t="shared" si="12"/>
        <v>0</v>
      </c>
      <c r="L154" s="100">
        <f t="shared" si="12"/>
        <v>0</v>
      </c>
      <c r="M154" s="201"/>
      <c r="N154" s="101"/>
    </row>
    <row r="155" spans="1:14" ht="18.75" customHeight="1">
      <c r="A155" s="50"/>
      <c r="B155" s="462"/>
      <c r="C155" s="199"/>
      <c r="D155" s="471"/>
      <c r="E155" s="211"/>
      <c r="F155" s="200"/>
      <c r="G155" s="214"/>
      <c r="H155" s="97">
        <f t="shared" si="19"/>
        <v>0</v>
      </c>
      <c r="I155" s="215"/>
      <c r="J155" s="470">
        <f t="shared" si="20"/>
        <v>0</v>
      </c>
      <c r="K155" s="465">
        <f t="shared" si="12"/>
        <v>0</v>
      </c>
      <c r="L155" s="100">
        <f t="shared" si="12"/>
        <v>0</v>
      </c>
      <c r="M155" s="201"/>
      <c r="N155" s="101"/>
    </row>
    <row r="156" spans="1:14" ht="18.75" customHeight="1">
      <c r="A156" s="50"/>
      <c r="B156" s="460"/>
      <c r="C156" s="466" t="s">
        <v>985</v>
      </c>
      <c r="D156" s="103" t="s">
        <v>986</v>
      </c>
      <c r="E156" s="95"/>
      <c r="F156" s="96"/>
      <c r="G156" s="97"/>
      <c r="H156" s="104">
        <f>SUMIFS(H115:H155,B115:B155,"設備")</f>
        <v>0</v>
      </c>
      <c r="I156" s="98"/>
      <c r="J156" s="105">
        <f>SUMIFS(J115:J155,B115:B155,"設備")</f>
        <v>0</v>
      </c>
      <c r="K156" s="465">
        <f t="shared" si="12"/>
        <v>0</v>
      </c>
      <c r="L156" s="107">
        <f>H156-J156</f>
        <v>0</v>
      </c>
      <c r="M156" s="189"/>
      <c r="N156" s="101"/>
    </row>
    <row r="157" spans="1:14" ht="18.75" customHeight="1">
      <c r="A157" s="50"/>
      <c r="B157" s="460"/>
      <c r="C157" s="466" t="s">
        <v>987</v>
      </c>
      <c r="D157" s="103" t="s">
        <v>986</v>
      </c>
      <c r="E157" s="95"/>
      <c r="F157" s="96"/>
      <c r="G157" s="97"/>
      <c r="H157" s="104">
        <f>SUMIFS(H115:H155,B115:B155,"工事")</f>
        <v>0</v>
      </c>
      <c r="I157" s="98"/>
      <c r="J157" s="105">
        <f>SUMIFS(J115:J155,B115:B155,"工事")</f>
        <v>0</v>
      </c>
      <c r="K157" s="465">
        <f t="shared" si="12"/>
        <v>0</v>
      </c>
      <c r="L157" s="107">
        <f>H157-J157</f>
        <v>0</v>
      </c>
      <c r="M157" s="189"/>
      <c r="N157" s="101"/>
    </row>
    <row r="158" spans="1:14" ht="18.75" customHeight="1" thickBot="1">
      <c r="A158" s="50"/>
      <c r="B158" s="472"/>
      <c r="C158" s="473" t="s">
        <v>980</v>
      </c>
      <c r="D158" s="474" t="s">
        <v>981</v>
      </c>
      <c r="E158" s="475"/>
      <c r="F158" s="476"/>
      <c r="G158" s="477"/>
      <c r="H158" s="478">
        <f>H156+H157</f>
        <v>0</v>
      </c>
      <c r="I158" s="479"/>
      <c r="J158" s="480">
        <f>J156+J157</f>
        <v>0</v>
      </c>
      <c r="K158" s="481">
        <f t="shared" si="12"/>
        <v>0</v>
      </c>
      <c r="L158" s="482">
        <f>H158-J158</f>
        <v>0</v>
      </c>
      <c r="M158" s="483"/>
      <c r="N158" s="101"/>
    </row>
    <row r="159" spans="1:14" ht="18.75" customHeight="1">
      <c r="A159" s="50"/>
      <c r="B159" s="533"/>
      <c r="C159" s="539" t="s">
        <v>53</v>
      </c>
      <c r="D159" s="535" t="s">
        <v>984</v>
      </c>
      <c r="E159" s="536"/>
      <c r="F159" s="537"/>
      <c r="G159" s="455"/>
      <c r="H159" s="455"/>
      <c r="I159" s="456"/>
      <c r="J159" s="456"/>
      <c r="K159" s="532"/>
      <c r="L159" s="458"/>
      <c r="M159" s="538"/>
      <c r="N159" s="101"/>
    </row>
    <row r="160" spans="1:14" ht="18.75" customHeight="1">
      <c r="A160" s="50"/>
      <c r="B160" s="462"/>
      <c r="C160" s="199"/>
      <c r="D160" s="471"/>
      <c r="E160" s="211"/>
      <c r="F160" s="200"/>
      <c r="G160" s="214"/>
      <c r="H160" s="97">
        <f t="shared" ref="H160:H189" si="21">F160*G160</f>
        <v>0</v>
      </c>
      <c r="I160" s="215"/>
      <c r="J160" s="98">
        <f t="shared" ref="J160:J189" si="22">F160*I160</f>
        <v>0</v>
      </c>
      <c r="K160" s="465">
        <f>G160-I160</f>
        <v>0</v>
      </c>
      <c r="L160" s="100">
        <f>H160-J160</f>
        <v>0</v>
      </c>
      <c r="M160" s="201"/>
      <c r="N160" s="101"/>
    </row>
    <row r="161" spans="1:14" ht="18.75" customHeight="1">
      <c r="A161" s="50"/>
      <c r="B161" s="462"/>
      <c r="C161" s="199"/>
      <c r="D161" s="471"/>
      <c r="E161" s="211"/>
      <c r="F161" s="200"/>
      <c r="G161" s="214"/>
      <c r="H161" s="97">
        <f t="shared" si="21"/>
        <v>0</v>
      </c>
      <c r="I161" s="215"/>
      <c r="J161" s="98">
        <f t="shared" si="22"/>
        <v>0</v>
      </c>
      <c r="K161" s="465">
        <f t="shared" ref="K161:L192" si="23">G161-I161</f>
        <v>0</v>
      </c>
      <c r="L161" s="100">
        <f t="shared" si="23"/>
        <v>0</v>
      </c>
      <c r="M161" s="201"/>
      <c r="N161" s="101"/>
    </row>
    <row r="162" spans="1:14" ht="18.75" customHeight="1">
      <c r="A162" s="50"/>
      <c r="B162" s="462"/>
      <c r="C162" s="199"/>
      <c r="D162" s="471"/>
      <c r="E162" s="211"/>
      <c r="F162" s="200"/>
      <c r="G162" s="214"/>
      <c r="H162" s="97">
        <f t="shared" si="21"/>
        <v>0</v>
      </c>
      <c r="I162" s="215"/>
      <c r="J162" s="98">
        <f t="shared" si="22"/>
        <v>0</v>
      </c>
      <c r="K162" s="465">
        <f t="shared" si="23"/>
        <v>0</v>
      </c>
      <c r="L162" s="100">
        <f t="shared" si="23"/>
        <v>0</v>
      </c>
      <c r="M162" s="201"/>
      <c r="N162" s="101"/>
    </row>
    <row r="163" spans="1:14" ht="18.75" customHeight="1">
      <c r="A163" s="50"/>
      <c r="B163" s="462"/>
      <c r="C163" s="199"/>
      <c r="D163" s="471"/>
      <c r="E163" s="211"/>
      <c r="F163" s="200"/>
      <c r="G163" s="214"/>
      <c r="H163" s="97">
        <f t="shared" si="21"/>
        <v>0</v>
      </c>
      <c r="I163" s="215"/>
      <c r="J163" s="98">
        <f t="shared" si="22"/>
        <v>0</v>
      </c>
      <c r="K163" s="465">
        <f t="shared" si="23"/>
        <v>0</v>
      </c>
      <c r="L163" s="100">
        <f t="shared" si="23"/>
        <v>0</v>
      </c>
      <c r="M163" s="201"/>
      <c r="N163" s="101"/>
    </row>
    <row r="164" spans="1:14" ht="18.75" customHeight="1">
      <c r="A164" s="50"/>
      <c r="B164" s="462"/>
      <c r="C164" s="199"/>
      <c r="D164" s="471"/>
      <c r="E164" s="211"/>
      <c r="F164" s="200"/>
      <c r="G164" s="214"/>
      <c r="H164" s="97">
        <f t="shared" si="21"/>
        <v>0</v>
      </c>
      <c r="I164" s="215"/>
      <c r="J164" s="98">
        <f t="shared" si="22"/>
        <v>0</v>
      </c>
      <c r="K164" s="465">
        <f t="shared" si="23"/>
        <v>0</v>
      </c>
      <c r="L164" s="100">
        <f t="shared" si="23"/>
        <v>0</v>
      </c>
      <c r="M164" s="201"/>
      <c r="N164" s="101"/>
    </row>
    <row r="165" spans="1:14" ht="18.75" customHeight="1">
      <c r="A165" s="50"/>
      <c r="B165" s="462"/>
      <c r="C165" s="199"/>
      <c r="D165" s="471"/>
      <c r="E165" s="211"/>
      <c r="F165" s="200"/>
      <c r="G165" s="214"/>
      <c r="H165" s="97">
        <f t="shared" si="21"/>
        <v>0</v>
      </c>
      <c r="I165" s="215"/>
      <c r="J165" s="98">
        <f t="shared" si="22"/>
        <v>0</v>
      </c>
      <c r="K165" s="465">
        <f t="shared" si="23"/>
        <v>0</v>
      </c>
      <c r="L165" s="100">
        <f t="shared" si="23"/>
        <v>0</v>
      </c>
      <c r="M165" s="201"/>
      <c r="N165" s="101"/>
    </row>
    <row r="166" spans="1:14" ht="18.75" customHeight="1">
      <c r="A166" s="50"/>
      <c r="B166" s="462"/>
      <c r="C166" s="199"/>
      <c r="D166" s="471"/>
      <c r="E166" s="211"/>
      <c r="F166" s="200"/>
      <c r="G166" s="214"/>
      <c r="H166" s="97">
        <f t="shared" si="21"/>
        <v>0</v>
      </c>
      <c r="I166" s="215"/>
      <c r="J166" s="98">
        <f t="shared" si="22"/>
        <v>0</v>
      </c>
      <c r="K166" s="465">
        <f t="shared" si="23"/>
        <v>0</v>
      </c>
      <c r="L166" s="100">
        <f t="shared" si="23"/>
        <v>0</v>
      </c>
      <c r="M166" s="201"/>
      <c r="N166" s="101"/>
    </row>
    <row r="167" spans="1:14" ht="18.75" customHeight="1">
      <c r="A167" s="50"/>
      <c r="B167" s="462"/>
      <c r="C167" s="199"/>
      <c r="D167" s="471"/>
      <c r="E167" s="211"/>
      <c r="F167" s="200"/>
      <c r="G167" s="214"/>
      <c r="H167" s="97">
        <f t="shared" si="21"/>
        <v>0</v>
      </c>
      <c r="I167" s="215"/>
      <c r="J167" s="98">
        <f t="shared" si="22"/>
        <v>0</v>
      </c>
      <c r="K167" s="465">
        <f t="shared" si="23"/>
        <v>0</v>
      </c>
      <c r="L167" s="100">
        <f t="shared" si="23"/>
        <v>0</v>
      </c>
      <c r="M167" s="201"/>
      <c r="N167" s="101"/>
    </row>
    <row r="168" spans="1:14" ht="18.75" customHeight="1">
      <c r="A168" s="50"/>
      <c r="B168" s="462"/>
      <c r="C168" s="199"/>
      <c r="D168" s="471"/>
      <c r="E168" s="211"/>
      <c r="F168" s="200"/>
      <c r="G168" s="214"/>
      <c r="H168" s="97">
        <f t="shared" si="21"/>
        <v>0</v>
      </c>
      <c r="I168" s="215"/>
      <c r="J168" s="98">
        <f t="shared" si="22"/>
        <v>0</v>
      </c>
      <c r="K168" s="465">
        <f t="shared" si="23"/>
        <v>0</v>
      </c>
      <c r="L168" s="100">
        <f t="shared" si="23"/>
        <v>0</v>
      </c>
      <c r="M168" s="201"/>
      <c r="N168" s="101"/>
    </row>
    <row r="169" spans="1:14" ht="18.75" customHeight="1">
      <c r="A169" s="50"/>
      <c r="B169" s="462"/>
      <c r="C169" s="199"/>
      <c r="D169" s="471"/>
      <c r="E169" s="211"/>
      <c r="F169" s="200"/>
      <c r="G169" s="214"/>
      <c r="H169" s="97">
        <f t="shared" si="21"/>
        <v>0</v>
      </c>
      <c r="I169" s="215"/>
      <c r="J169" s="98">
        <f t="shared" si="22"/>
        <v>0</v>
      </c>
      <c r="K169" s="465">
        <f t="shared" si="23"/>
        <v>0</v>
      </c>
      <c r="L169" s="100">
        <f t="shared" si="23"/>
        <v>0</v>
      </c>
      <c r="M169" s="201"/>
      <c r="N169" s="101"/>
    </row>
    <row r="170" spans="1:14" ht="18.75" customHeight="1">
      <c r="A170" s="50"/>
      <c r="B170" s="462"/>
      <c r="C170" s="199"/>
      <c r="D170" s="471"/>
      <c r="E170" s="211"/>
      <c r="F170" s="200"/>
      <c r="G170" s="214"/>
      <c r="H170" s="97">
        <f t="shared" si="21"/>
        <v>0</v>
      </c>
      <c r="I170" s="215"/>
      <c r="J170" s="98">
        <f t="shared" si="22"/>
        <v>0</v>
      </c>
      <c r="K170" s="465">
        <f t="shared" si="23"/>
        <v>0</v>
      </c>
      <c r="L170" s="100">
        <f t="shared" si="23"/>
        <v>0</v>
      </c>
      <c r="M170" s="201"/>
      <c r="N170" s="101"/>
    </row>
    <row r="171" spans="1:14" ht="18.75" customHeight="1">
      <c r="A171" s="50"/>
      <c r="B171" s="462"/>
      <c r="C171" s="199"/>
      <c r="D171" s="471"/>
      <c r="E171" s="211"/>
      <c r="F171" s="200"/>
      <c r="G171" s="214"/>
      <c r="H171" s="97">
        <f t="shared" si="21"/>
        <v>0</v>
      </c>
      <c r="I171" s="215"/>
      <c r="J171" s="98">
        <f t="shared" si="22"/>
        <v>0</v>
      </c>
      <c r="K171" s="465">
        <f t="shared" si="23"/>
        <v>0</v>
      </c>
      <c r="L171" s="100">
        <f t="shared" si="23"/>
        <v>0</v>
      </c>
      <c r="M171" s="201"/>
      <c r="N171" s="101"/>
    </row>
    <row r="172" spans="1:14" ht="18.75" customHeight="1">
      <c r="A172" s="50"/>
      <c r="B172" s="462"/>
      <c r="C172" s="199"/>
      <c r="D172" s="471"/>
      <c r="E172" s="211"/>
      <c r="F172" s="200"/>
      <c r="G172" s="214"/>
      <c r="H172" s="97">
        <f t="shared" si="21"/>
        <v>0</v>
      </c>
      <c r="I172" s="215"/>
      <c r="J172" s="98">
        <f t="shared" si="22"/>
        <v>0</v>
      </c>
      <c r="K172" s="465">
        <f t="shared" si="23"/>
        <v>0</v>
      </c>
      <c r="L172" s="100">
        <f t="shared" si="23"/>
        <v>0</v>
      </c>
      <c r="M172" s="201"/>
      <c r="N172" s="101"/>
    </row>
    <row r="173" spans="1:14" ht="18.75" customHeight="1">
      <c r="A173" s="50"/>
      <c r="B173" s="462"/>
      <c r="C173" s="199"/>
      <c r="D173" s="471"/>
      <c r="E173" s="211"/>
      <c r="F173" s="200"/>
      <c r="G173" s="214"/>
      <c r="H173" s="97">
        <f t="shared" si="21"/>
        <v>0</v>
      </c>
      <c r="I173" s="215"/>
      <c r="J173" s="98">
        <f t="shared" si="22"/>
        <v>0</v>
      </c>
      <c r="K173" s="465">
        <f t="shared" si="23"/>
        <v>0</v>
      </c>
      <c r="L173" s="100">
        <f t="shared" si="23"/>
        <v>0</v>
      </c>
      <c r="M173" s="201"/>
      <c r="N173" s="101"/>
    </row>
    <row r="174" spans="1:14" ht="18.75" customHeight="1">
      <c r="A174" s="50"/>
      <c r="B174" s="462"/>
      <c r="C174" s="199"/>
      <c r="D174" s="471"/>
      <c r="E174" s="211"/>
      <c r="F174" s="200"/>
      <c r="G174" s="214"/>
      <c r="H174" s="97">
        <f t="shared" si="21"/>
        <v>0</v>
      </c>
      <c r="I174" s="215"/>
      <c r="J174" s="98">
        <f t="shared" si="22"/>
        <v>0</v>
      </c>
      <c r="K174" s="465">
        <f t="shared" si="23"/>
        <v>0</v>
      </c>
      <c r="L174" s="100">
        <f t="shared" si="23"/>
        <v>0</v>
      </c>
      <c r="M174" s="201"/>
      <c r="N174" s="101"/>
    </row>
    <row r="175" spans="1:14" ht="18.75" customHeight="1">
      <c r="A175" s="50"/>
      <c r="B175" s="462"/>
      <c r="C175" s="199"/>
      <c r="D175" s="471"/>
      <c r="E175" s="211"/>
      <c r="F175" s="200"/>
      <c r="G175" s="214"/>
      <c r="H175" s="97">
        <f t="shared" si="21"/>
        <v>0</v>
      </c>
      <c r="I175" s="215"/>
      <c r="J175" s="98">
        <f t="shared" si="22"/>
        <v>0</v>
      </c>
      <c r="K175" s="465">
        <f t="shared" si="23"/>
        <v>0</v>
      </c>
      <c r="L175" s="100">
        <f t="shared" si="23"/>
        <v>0</v>
      </c>
      <c r="M175" s="201"/>
      <c r="N175" s="101"/>
    </row>
    <row r="176" spans="1:14" ht="18.75" customHeight="1">
      <c r="A176" s="50"/>
      <c r="B176" s="462"/>
      <c r="C176" s="199"/>
      <c r="D176" s="471"/>
      <c r="E176" s="211"/>
      <c r="F176" s="200"/>
      <c r="G176" s="214"/>
      <c r="H176" s="97">
        <f t="shared" si="21"/>
        <v>0</v>
      </c>
      <c r="I176" s="215"/>
      <c r="J176" s="98">
        <f t="shared" si="22"/>
        <v>0</v>
      </c>
      <c r="K176" s="465">
        <f t="shared" si="23"/>
        <v>0</v>
      </c>
      <c r="L176" s="100">
        <f t="shared" si="23"/>
        <v>0</v>
      </c>
      <c r="M176" s="201"/>
      <c r="N176" s="101"/>
    </row>
    <row r="177" spans="1:27" ht="18.75" customHeight="1">
      <c r="A177" s="50"/>
      <c r="B177" s="462"/>
      <c r="C177" s="199"/>
      <c r="D177" s="471"/>
      <c r="E177" s="211"/>
      <c r="F177" s="200"/>
      <c r="G177" s="214"/>
      <c r="H177" s="97">
        <f t="shared" si="21"/>
        <v>0</v>
      </c>
      <c r="I177" s="215"/>
      <c r="J177" s="98">
        <f t="shared" si="22"/>
        <v>0</v>
      </c>
      <c r="K177" s="465">
        <f t="shared" si="23"/>
        <v>0</v>
      </c>
      <c r="L177" s="100">
        <f t="shared" si="23"/>
        <v>0</v>
      </c>
      <c r="M177" s="201"/>
      <c r="N177" s="101"/>
    </row>
    <row r="178" spans="1:27" ht="18.75" customHeight="1">
      <c r="A178" s="50"/>
      <c r="B178" s="462"/>
      <c r="C178" s="199"/>
      <c r="D178" s="471"/>
      <c r="E178" s="211"/>
      <c r="F178" s="200"/>
      <c r="G178" s="214"/>
      <c r="H178" s="97">
        <f t="shared" si="21"/>
        <v>0</v>
      </c>
      <c r="I178" s="215"/>
      <c r="J178" s="98">
        <f t="shared" si="22"/>
        <v>0</v>
      </c>
      <c r="K178" s="465">
        <f t="shared" si="23"/>
        <v>0</v>
      </c>
      <c r="L178" s="100">
        <f t="shared" si="23"/>
        <v>0</v>
      </c>
      <c r="M178" s="201"/>
      <c r="N178" s="101"/>
    </row>
    <row r="179" spans="1:27" ht="18.75" customHeight="1">
      <c r="A179" s="50"/>
      <c r="B179" s="462"/>
      <c r="C179" s="199"/>
      <c r="D179" s="471"/>
      <c r="E179" s="211"/>
      <c r="F179" s="200"/>
      <c r="G179" s="214"/>
      <c r="H179" s="97">
        <f t="shared" si="21"/>
        <v>0</v>
      </c>
      <c r="I179" s="215"/>
      <c r="J179" s="98">
        <f t="shared" si="22"/>
        <v>0</v>
      </c>
      <c r="K179" s="465">
        <f t="shared" si="23"/>
        <v>0</v>
      </c>
      <c r="L179" s="100">
        <f t="shared" si="23"/>
        <v>0</v>
      </c>
      <c r="M179" s="201"/>
      <c r="N179" s="101"/>
    </row>
    <row r="180" spans="1:27" ht="18.75" customHeight="1">
      <c r="A180" s="50"/>
      <c r="B180" s="462"/>
      <c r="C180" s="199"/>
      <c r="D180" s="471"/>
      <c r="E180" s="211"/>
      <c r="F180" s="200"/>
      <c r="G180" s="214"/>
      <c r="H180" s="97">
        <f t="shared" si="21"/>
        <v>0</v>
      </c>
      <c r="I180" s="215"/>
      <c r="J180" s="98">
        <f t="shared" si="22"/>
        <v>0</v>
      </c>
      <c r="K180" s="465">
        <f t="shared" si="23"/>
        <v>0</v>
      </c>
      <c r="L180" s="100">
        <f t="shared" si="23"/>
        <v>0</v>
      </c>
      <c r="M180" s="201"/>
      <c r="N180" s="101"/>
    </row>
    <row r="181" spans="1:27" ht="18.75" customHeight="1">
      <c r="A181" s="50"/>
      <c r="B181" s="462"/>
      <c r="C181" s="199"/>
      <c r="D181" s="471"/>
      <c r="E181" s="211"/>
      <c r="F181" s="200"/>
      <c r="G181" s="214"/>
      <c r="H181" s="97">
        <f t="shared" si="21"/>
        <v>0</v>
      </c>
      <c r="I181" s="215"/>
      <c r="J181" s="98">
        <f t="shared" si="22"/>
        <v>0</v>
      </c>
      <c r="K181" s="465">
        <f t="shared" si="23"/>
        <v>0</v>
      </c>
      <c r="L181" s="100">
        <f t="shared" si="23"/>
        <v>0</v>
      </c>
      <c r="M181" s="201"/>
      <c r="N181" s="101"/>
    </row>
    <row r="182" spans="1:27" ht="18.75" customHeight="1">
      <c r="A182" s="50"/>
      <c r="B182" s="462"/>
      <c r="C182" s="199"/>
      <c r="D182" s="471"/>
      <c r="E182" s="211"/>
      <c r="F182" s="200"/>
      <c r="G182" s="214"/>
      <c r="H182" s="97">
        <f t="shared" si="21"/>
        <v>0</v>
      </c>
      <c r="I182" s="215"/>
      <c r="J182" s="98">
        <f t="shared" si="22"/>
        <v>0</v>
      </c>
      <c r="K182" s="465">
        <f t="shared" si="23"/>
        <v>0</v>
      </c>
      <c r="L182" s="100">
        <f t="shared" si="23"/>
        <v>0</v>
      </c>
      <c r="M182" s="201"/>
      <c r="N182" s="101"/>
    </row>
    <row r="183" spans="1:27" ht="18.75" customHeight="1">
      <c r="A183" s="50"/>
      <c r="B183" s="462"/>
      <c r="C183" s="199"/>
      <c r="D183" s="471"/>
      <c r="E183" s="211"/>
      <c r="F183" s="200"/>
      <c r="G183" s="214"/>
      <c r="H183" s="97">
        <f t="shared" si="21"/>
        <v>0</v>
      </c>
      <c r="I183" s="215"/>
      <c r="J183" s="98">
        <f t="shared" si="22"/>
        <v>0</v>
      </c>
      <c r="K183" s="465">
        <f t="shared" si="23"/>
        <v>0</v>
      </c>
      <c r="L183" s="100">
        <f t="shared" si="23"/>
        <v>0</v>
      </c>
      <c r="M183" s="201"/>
      <c r="N183" s="101"/>
    </row>
    <row r="184" spans="1:27" ht="18.75" customHeight="1">
      <c r="A184" s="50"/>
      <c r="B184" s="462"/>
      <c r="C184" s="199"/>
      <c r="D184" s="471"/>
      <c r="E184" s="211"/>
      <c r="F184" s="200"/>
      <c r="G184" s="214"/>
      <c r="H184" s="97">
        <f t="shared" si="21"/>
        <v>0</v>
      </c>
      <c r="I184" s="215"/>
      <c r="J184" s="98">
        <f t="shared" si="22"/>
        <v>0</v>
      </c>
      <c r="K184" s="465">
        <f t="shared" si="23"/>
        <v>0</v>
      </c>
      <c r="L184" s="100">
        <f t="shared" si="23"/>
        <v>0</v>
      </c>
      <c r="M184" s="201"/>
      <c r="N184" s="108"/>
    </row>
    <row r="185" spans="1:27" ht="18.75" customHeight="1">
      <c r="A185" s="50"/>
      <c r="B185" s="462"/>
      <c r="C185" s="199"/>
      <c r="D185" s="471"/>
      <c r="E185" s="211"/>
      <c r="F185" s="200"/>
      <c r="G185" s="214"/>
      <c r="H185" s="97">
        <f t="shared" si="21"/>
        <v>0</v>
      </c>
      <c r="I185" s="215"/>
      <c r="J185" s="98">
        <f t="shared" si="22"/>
        <v>0</v>
      </c>
      <c r="K185" s="465">
        <f t="shared" si="23"/>
        <v>0</v>
      </c>
      <c r="L185" s="100">
        <f t="shared" si="23"/>
        <v>0</v>
      </c>
      <c r="M185" s="201"/>
      <c r="N185" s="61"/>
    </row>
    <row r="186" spans="1:27" ht="18.75" customHeight="1">
      <c r="A186" s="50"/>
      <c r="B186" s="462"/>
      <c r="C186" s="199"/>
      <c r="D186" s="471"/>
      <c r="E186" s="211"/>
      <c r="F186" s="200"/>
      <c r="G186" s="214"/>
      <c r="H186" s="97">
        <f t="shared" si="21"/>
        <v>0</v>
      </c>
      <c r="I186" s="215"/>
      <c r="J186" s="98">
        <f t="shared" si="22"/>
        <v>0</v>
      </c>
      <c r="K186" s="465">
        <f t="shared" si="23"/>
        <v>0</v>
      </c>
      <c r="L186" s="100">
        <f t="shared" si="23"/>
        <v>0</v>
      </c>
      <c r="M186" s="201"/>
      <c r="N186" s="108"/>
    </row>
    <row r="187" spans="1:27" s="49" customFormat="1" ht="18.75" customHeight="1">
      <c r="A187" s="50"/>
      <c r="B187" s="462"/>
      <c r="C187" s="199"/>
      <c r="D187" s="471"/>
      <c r="E187" s="211"/>
      <c r="F187" s="200"/>
      <c r="G187" s="214"/>
      <c r="H187" s="97">
        <f t="shared" si="21"/>
        <v>0</v>
      </c>
      <c r="I187" s="215"/>
      <c r="J187" s="98">
        <f t="shared" si="22"/>
        <v>0</v>
      </c>
      <c r="K187" s="465">
        <f t="shared" si="23"/>
        <v>0</v>
      </c>
      <c r="L187" s="100">
        <f t="shared" si="23"/>
        <v>0</v>
      </c>
      <c r="M187" s="201"/>
      <c r="O187" s="37"/>
      <c r="P187" s="37"/>
      <c r="Q187" s="37"/>
      <c r="R187" s="37"/>
      <c r="S187" s="37"/>
      <c r="T187" s="37"/>
      <c r="U187" s="37"/>
      <c r="V187" s="37"/>
      <c r="W187" s="37"/>
      <c r="X187" s="37"/>
      <c r="Y187" s="37"/>
      <c r="Z187" s="37"/>
      <c r="AA187" s="37"/>
    </row>
    <row r="188" spans="1:27" s="49" customFormat="1" ht="18.75" customHeight="1">
      <c r="A188" s="50"/>
      <c r="B188" s="462"/>
      <c r="C188" s="199"/>
      <c r="D188" s="471"/>
      <c r="E188" s="211"/>
      <c r="F188" s="200"/>
      <c r="G188" s="214"/>
      <c r="H188" s="97">
        <f t="shared" si="21"/>
        <v>0</v>
      </c>
      <c r="I188" s="215"/>
      <c r="J188" s="98">
        <f t="shared" si="22"/>
        <v>0</v>
      </c>
      <c r="K188" s="465">
        <f t="shared" si="23"/>
        <v>0</v>
      </c>
      <c r="L188" s="100">
        <f t="shared" si="23"/>
        <v>0</v>
      </c>
      <c r="M188" s="201"/>
      <c r="O188" s="37"/>
      <c r="P188" s="37"/>
      <c r="Q188" s="37"/>
      <c r="R188" s="37"/>
      <c r="S188" s="37"/>
      <c r="T188" s="37"/>
      <c r="U188" s="37"/>
      <c r="V188" s="37"/>
      <c r="W188" s="37"/>
      <c r="X188" s="37"/>
      <c r="Y188" s="37"/>
      <c r="Z188" s="37"/>
      <c r="AA188" s="37"/>
    </row>
    <row r="189" spans="1:27" s="49" customFormat="1" ht="18.75" customHeight="1">
      <c r="A189" s="50"/>
      <c r="B189" s="462"/>
      <c r="C189" s="199"/>
      <c r="D189" s="471"/>
      <c r="E189" s="211"/>
      <c r="F189" s="200"/>
      <c r="G189" s="214"/>
      <c r="H189" s="97">
        <f t="shared" si="21"/>
        <v>0</v>
      </c>
      <c r="I189" s="215"/>
      <c r="J189" s="98">
        <f t="shared" si="22"/>
        <v>0</v>
      </c>
      <c r="K189" s="465">
        <f t="shared" si="23"/>
        <v>0</v>
      </c>
      <c r="L189" s="100">
        <f t="shared" si="23"/>
        <v>0</v>
      </c>
      <c r="M189" s="201"/>
      <c r="O189" s="37"/>
      <c r="P189" s="37"/>
      <c r="Q189" s="37"/>
      <c r="R189" s="37"/>
      <c r="S189" s="37"/>
      <c r="T189" s="37"/>
      <c r="U189" s="37"/>
      <c r="V189" s="37"/>
      <c r="W189" s="37"/>
      <c r="X189" s="37"/>
      <c r="Y189" s="37"/>
      <c r="Z189" s="37"/>
      <c r="AA189" s="37"/>
    </row>
    <row r="190" spans="1:27" s="49" customFormat="1" ht="18.75" customHeight="1">
      <c r="A190" s="50"/>
      <c r="B190" s="460"/>
      <c r="C190" s="466" t="s">
        <v>985</v>
      </c>
      <c r="D190" s="103" t="s">
        <v>986</v>
      </c>
      <c r="E190" s="95"/>
      <c r="F190" s="96"/>
      <c r="G190" s="97"/>
      <c r="H190" s="104">
        <f>SUMIFS(H159:H189,B159:B189,"設備")</f>
        <v>0</v>
      </c>
      <c r="I190" s="98"/>
      <c r="J190" s="105">
        <f>SUMIFS(J159:J189,B159:B189,"設備")</f>
        <v>0</v>
      </c>
      <c r="K190" s="465">
        <f t="shared" si="23"/>
        <v>0</v>
      </c>
      <c r="L190" s="107">
        <f>H190-J190</f>
        <v>0</v>
      </c>
      <c r="M190" s="189"/>
      <c r="O190" s="37"/>
      <c r="P190" s="37"/>
      <c r="Q190" s="37"/>
      <c r="R190" s="37"/>
      <c r="S190" s="37"/>
      <c r="T190" s="37"/>
      <c r="U190" s="37"/>
      <c r="V190" s="37"/>
      <c r="W190" s="37"/>
      <c r="X190" s="37"/>
      <c r="Y190" s="37"/>
      <c r="Z190" s="37"/>
      <c r="AA190" s="37"/>
    </row>
    <row r="191" spans="1:27" s="49" customFormat="1" ht="18.75" customHeight="1">
      <c r="A191" s="50"/>
      <c r="B191" s="460"/>
      <c r="C191" s="466" t="s">
        <v>987</v>
      </c>
      <c r="D191" s="103" t="s">
        <v>986</v>
      </c>
      <c r="E191" s="95"/>
      <c r="F191" s="96"/>
      <c r="G191" s="97"/>
      <c r="H191" s="104">
        <f>SUMIFS(H159:H189,B159:B189,"工事")</f>
        <v>0</v>
      </c>
      <c r="I191" s="98"/>
      <c r="J191" s="105">
        <f>SUMIFS(J159:J189,B159:B189,"工事")</f>
        <v>0</v>
      </c>
      <c r="K191" s="465">
        <f t="shared" si="23"/>
        <v>0</v>
      </c>
      <c r="L191" s="107">
        <f>H191-J191</f>
        <v>0</v>
      </c>
      <c r="M191" s="189"/>
      <c r="O191" s="37"/>
      <c r="P191" s="37"/>
      <c r="Q191" s="37"/>
      <c r="R191" s="37"/>
      <c r="S191" s="37"/>
      <c r="T191" s="37"/>
      <c r="U191" s="37"/>
      <c r="V191" s="37"/>
      <c r="W191" s="37"/>
      <c r="X191" s="37"/>
      <c r="Y191" s="37"/>
      <c r="Z191" s="37"/>
      <c r="AA191" s="37"/>
    </row>
    <row r="192" spans="1:27" s="49" customFormat="1" ht="18.75" customHeight="1" thickBot="1">
      <c r="A192" s="50"/>
      <c r="B192" s="472"/>
      <c r="C192" s="473" t="s">
        <v>980</v>
      </c>
      <c r="D192" s="474" t="s">
        <v>981</v>
      </c>
      <c r="E192" s="475"/>
      <c r="F192" s="476"/>
      <c r="G192" s="477"/>
      <c r="H192" s="478">
        <f>H190+H191</f>
        <v>0</v>
      </c>
      <c r="I192" s="479"/>
      <c r="J192" s="480">
        <f>J190+J191</f>
        <v>0</v>
      </c>
      <c r="K192" s="481">
        <f t="shared" si="23"/>
        <v>0</v>
      </c>
      <c r="L192" s="482">
        <f>H192-J192</f>
        <v>0</v>
      </c>
      <c r="M192" s="483"/>
      <c r="O192" s="37"/>
      <c r="P192" s="37"/>
      <c r="Q192" s="37"/>
      <c r="R192" s="37"/>
      <c r="S192" s="37"/>
      <c r="T192" s="37"/>
      <c r="U192" s="37"/>
      <c r="V192" s="37"/>
      <c r="W192" s="37"/>
      <c r="X192" s="37"/>
      <c r="Y192" s="37"/>
      <c r="Z192" s="37"/>
      <c r="AA192" s="37"/>
    </row>
    <row r="193" spans="1:27" ht="18.75" customHeight="1">
      <c r="A193" s="50"/>
      <c r="B193" s="462"/>
      <c r="C193" s="199" t="s">
        <v>989</v>
      </c>
      <c r="D193" s="468" t="s">
        <v>984</v>
      </c>
      <c r="E193" s="211"/>
      <c r="F193" s="200"/>
      <c r="G193" s="97"/>
      <c r="H193" s="97"/>
      <c r="I193" s="98"/>
      <c r="J193" s="98"/>
      <c r="K193" s="465"/>
      <c r="L193" s="100"/>
      <c r="M193" s="201"/>
      <c r="N193" s="101"/>
    </row>
    <row r="194" spans="1:27" ht="18.75" customHeight="1">
      <c r="A194" s="50"/>
      <c r="B194" s="462"/>
      <c r="C194" s="199"/>
      <c r="D194" s="471"/>
      <c r="E194" s="211"/>
      <c r="F194" s="200"/>
      <c r="G194" s="214"/>
      <c r="H194" s="97">
        <f t="shared" ref="H194:H203" si="24">F194*G194</f>
        <v>0</v>
      </c>
      <c r="I194" s="215"/>
      <c r="J194" s="98">
        <f t="shared" ref="J194:J203" si="25">F194*I194</f>
        <v>0</v>
      </c>
      <c r="K194" s="465">
        <f t="shared" ref="K194:L206" si="26">G194-I194</f>
        <v>0</v>
      </c>
      <c r="L194" s="100">
        <f t="shared" si="26"/>
        <v>0</v>
      </c>
      <c r="M194" s="201"/>
      <c r="N194" s="101"/>
    </row>
    <row r="195" spans="1:27" ht="18.75" customHeight="1">
      <c r="A195" s="50"/>
      <c r="B195" s="462"/>
      <c r="C195" s="199"/>
      <c r="D195" s="471"/>
      <c r="E195" s="211"/>
      <c r="F195" s="200"/>
      <c r="G195" s="214"/>
      <c r="H195" s="97">
        <f t="shared" si="24"/>
        <v>0</v>
      </c>
      <c r="I195" s="215"/>
      <c r="J195" s="98">
        <f t="shared" si="25"/>
        <v>0</v>
      </c>
      <c r="K195" s="465">
        <f t="shared" si="26"/>
        <v>0</v>
      </c>
      <c r="L195" s="100">
        <f t="shared" si="26"/>
        <v>0</v>
      </c>
      <c r="M195" s="201"/>
      <c r="N195" s="101"/>
    </row>
    <row r="196" spans="1:27" ht="18.75" customHeight="1">
      <c r="A196" s="50"/>
      <c r="B196" s="462"/>
      <c r="C196" s="199"/>
      <c r="D196" s="471"/>
      <c r="E196" s="211"/>
      <c r="F196" s="200"/>
      <c r="G196" s="214"/>
      <c r="H196" s="97">
        <f t="shared" si="24"/>
        <v>0</v>
      </c>
      <c r="I196" s="215"/>
      <c r="J196" s="98">
        <f t="shared" si="25"/>
        <v>0</v>
      </c>
      <c r="K196" s="465">
        <f t="shared" si="26"/>
        <v>0</v>
      </c>
      <c r="L196" s="100">
        <f t="shared" si="26"/>
        <v>0</v>
      </c>
      <c r="M196" s="201"/>
      <c r="N196" s="101"/>
    </row>
    <row r="197" spans="1:27" ht="18.75" customHeight="1">
      <c r="A197" s="50"/>
      <c r="B197" s="462"/>
      <c r="C197" s="199"/>
      <c r="D197" s="471"/>
      <c r="E197" s="211"/>
      <c r="F197" s="200"/>
      <c r="G197" s="214"/>
      <c r="H197" s="97">
        <f t="shared" si="24"/>
        <v>0</v>
      </c>
      <c r="I197" s="215"/>
      <c r="J197" s="98">
        <f t="shared" si="25"/>
        <v>0</v>
      </c>
      <c r="K197" s="465">
        <f t="shared" si="26"/>
        <v>0</v>
      </c>
      <c r="L197" s="100">
        <f t="shared" si="26"/>
        <v>0</v>
      </c>
      <c r="M197" s="201"/>
      <c r="N197" s="101"/>
    </row>
    <row r="198" spans="1:27" ht="18.75" customHeight="1">
      <c r="A198" s="50"/>
      <c r="B198" s="462"/>
      <c r="C198" s="199"/>
      <c r="D198" s="471"/>
      <c r="E198" s="211"/>
      <c r="F198" s="200"/>
      <c r="G198" s="214"/>
      <c r="H198" s="97">
        <f t="shared" si="24"/>
        <v>0</v>
      </c>
      <c r="I198" s="215"/>
      <c r="J198" s="98">
        <f t="shared" si="25"/>
        <v>0</v>
      </c>
      <c r="K198" s="465">
        <f t="shared" si="26"/>
        <v>0</v>
      </c>
      <c r="L198" s="100">
        <f t="shared" si="26"/>
        <v>0</v>
      </c>
      <c r="M198" s="201"/>
      <c r="N198" s="101"/>
    </row>
    <row r="199" spans="1:27" ht="18.75" customHeight="1">
      <c r="A199" s="50"/>
      <c r="B199" s="462"/>
      <c r="C199" s="199"/>
      <c r="D199" s="471"/>
      <c r="E199" s="211"/>
      <c r="F199" s="200"/>
      <c r="G199" s="214"/>
      <c r="H199" s="97">
        <f t="shared" si="24"/>
        <v>0</v>
      </c>
      <c r="I199" s="215"/>
      <c r="J199" s="98">
        <f t="shared" si="25"/>
        <v>0</v>
      </c>
      <c r="K199" s="465">
        <f t="shared" si="26"/>
        <v>0</v>
      </c>
      <c r="L199" s="100">
        <f t="shared" si="26"/>
        <v>0</v>
      </c>
      <c r="M199" s="201"/>
      <c r="N199" s="101"/>
    </row>
    <row r="200" spans="1:27" ht="18.75" customHeight="1">
      <c r="A200" s="50"/>
      <c r="B200" s="462"/>
      <c r="C200" s="199"/>
      <c r="D200" s="471"/>
      <c r="E200" s="211"/>
      <c r="F200" s="200"/>
      <c r="G200" s="214"/>
      <c r="H200" s="97">
        <f t="shared" si="24"/>
        <v>0</v>
      </c>
      <c r="I200" s="215"/>
      <c r="J200" s="98">
        <f t="shared" si="25"/>
        <v>0</v>
      </c>
      <c r="K200" s="465">
        <f t="shared" si="26"/>
        <v>0</v>
      </c>
      <c r="L200" s="100">
        <f t="shared" si="26"/>
        <v>0</v>
      </c>
      <c r="M200" s="201"/>
      <c r="N200" s="101"/>
    </row>
    <row r="201" spans="1:27" ht="18.75" customHeight="1">
      <c r="A201" s="50"/>
      <c r="B201" s="462"/>
      <c r="C201" s="199"/>
      <c r="D201" s="471"/>
      <c r="E201" s="211"/>
      <c r="F201" s="200"/>
      <c r="G201" s="214"/>
      <c r="H201" s="97">
        <f t="shared" si="24"/>
        <v>0</v>
      </c>
      <c r="I201" s="215"/>
      <c r="J201" s="98">
        <f t="shared" si="25"/>
        <v>0</v>
      </c>
      <c r="K201" s="465">
        <f t="shared" si="26"/>
        <v>0</v>
      </c>
      <c r="L201" s="100">
        <f t="shared" si="26"/>
        <v>0</v>
      </c>
      <c r="M201" s="201"/>
      <c r="N201" s="101"/>
    </row>
    <row r="202" spans="1:27" ht="18.75" customHeight="1">
      <c r="A202" s="50"/>
      <c r="B202" s="462"/>
      <c r="C202" s="199"/>
      <c r="D202" s="471"/>
      <c r="E202" s="211"/>
      <c r="F202" s="200"/>
      <c r="G202" s="214"/>
      <c r="H202" s="97">
        <f t="shared" si="24"/>
        <v>0</v>
      </c>
      <c r="I202" s="215"/>
      <c r="J202" s="98">
        <f t="shared" si="25"/>
        <v>0</v>
      </c>
      <c r="K202" s="465">
        <f t="shared" si="26"/>
        <v>0</v>
      </c>
      <c r="L202" s="100">
        <f t="shared" si="26"/>
        <v>0</v>
      </c>
      <c r="M202" s="201"/>
      <c r="N202" s="101"/>
    </row>
    <row r="203" spans="1:27" ht="18.75" customHeight="1">
      <c r="A203" s="50"/>
      <c r="B203" s="462"/>
      <c r="C203" s="199"/>
      <c r="D203" s="471"/>
      <c r="E203" s="211"/>
      <c r="F203" s="200"/>
      <c r="G203" s="214"/>
      <c r="H203" s="97">
        <f t="shared" si="24"/>
        <v>0</v>
      </c>
      <c r="I203" s="215"/>
      <c r="J203" s="98">
        <f t="shared" si="25"/>
        <v>0</v>
      </c>
      <c r="K203" s="465">
        <f t="shared" si="26"/>
        <v>0</v>
      </c>
      <c r="L203" s="100">
        <f t="shared" si="26"/>
        <v>0</v>
      </c>
      <c r="M203" s="201"/>
      <c r="N203" s="101"/>
    </row>
    <row r="204" spans="1:27" s="49" customFormat="1" ht="18.75" customHeight="1">
      <c r="A204" s="50"/>
      <c r="B204" s="460"/>
      <c r="C204" s="466" t="s">
        <v>985</v>
      </c>
      <c r="D204" s="103" t="s">
        <v>986</v>
      </c>
      <c r="E204" s="95"/>
      <c r="F204" s="96"/>
      <c r="G204" s="97"/>
      <c r="H204" s="104">
        <f>SUMIFS(H193:H203,B193:B203,"設備")</f>
        <v>0</v>
      </c>
      <c r="I204" s="98"/>
      <c r="J204" s="105">
        <f>SUMIFS(J193:J203,B193:B203,"設備")</f>
        <v>0</v>
      </c>
      <c r="K204" s="465">
        <f t="shared" si="26"/>
        <v>0</v>
      </c>
      <c r="L204" s="107">
        <f>H204-J204</f>
        <v>0</v>
      </c>
      <c r="M204" s="189"/>
      <c r="O204" s="37"/>
      <c r="P204" s="37"/>
      <c r="Q204" s="37"/>
      <c r="R204" s="37"/>
      <c r="S204" s="37"/>
      <c r="T204" s="37"/>
      <c r="U204" s="37"/>
      <c r="V204" s="37"/>
      <c r="W204" s="37"/>
      <c r="X204" s="37"/>
      <c r="Y204" s="37"/>
      <c r="Z204" s="37"/>
      <c r="AA204" s="37"/>
    </row>
    <row r="205" spans="1:27" s="49" customFormat="1" ht="18.75" customHeight="1">
      <c r="A205" s="50"/>
      <c r="B205" s="460"/>
      <c r="C205" s="466" t="s">
        <v>987</v>
      </c>
      <c r="D205" s="103" t="s">
        <v>986</v>
      </c>
      <c r="E205" s="95"/>
      <c r="F205" s="96"/>
      <c r="G205" s="97"/>
      <c r="H205" s="104">
        <f>SUMIFS(H193:H203,B193:B203,"工事")</f>
        <v>0</v>
      </c>
      <c r="I205" s="98"/>
      <c r="J205" s="105">
        <f>SUMIFS(J193:J203,B193:B203,"工事")</f>
        <v>0</v>
      </c>
      <c r="K205" s="465">
        <f t="shared" si="26"/>
        <v>0</v>
      </c>
      <c r="L205" s="107">
        <f>H205-J205</f>
        <v>0</v>
      </c>
      <c r="M205" s="189"/>
      <c r="O205" s="37"/>
      <c r="P205" s="37"/>
      <c r="Q205" s="37"/>
      <c r="R205" s="37"/>
      <c r="S205" s="37"/>
      <c r="T205" s="37"/>
      <c r="U205" s="37"/>
      <c r="V205" s="37"/>
      <c r="W205" s="37"/>
      <c r="X205" s="37"/>
      <c r="Y205" s="37"/>
      <c r="Z205" s="37"/>
      <c r="AA205" s="37"/>
    </row>
    <row r="206" spans="1:27" s="49" customFormat="1" ht="18.75" customHeight="1" thickBot="1">
      <c r="A206" s="50"/>
      <c r="B206" s="472"/>
      <c r="C206" s="473" t="s">
        <v>980</v>
      </c>
      <c r="D206" s="474" t="s">
        <v>981</v>
      </c>
      <c r="E206" s="475"/>
      <c r="F206" s="476"/>
      <c r="G206" s="477"/>
      <c r="H206" s="478">
        <f>H204+H205</f>
        <v>0</v>
      </c>
      <c r="I206" s="479"/>
      <c r="J206" s="480">
        <f>J204+J205</f>
        <v>0</v>
      </c>
      <c r="K206" s="481">
        <f t="shared" si="26"/>
        <v>0</v>
      </c>
      <c r="L206" s="482">
        <f>H206-J206</f>
        <v>0</v>
      </c>
      <c r="M206" s="483"/>
      <c r="O206" s="37"/>
      <c r="P206" s="37"/>
      <c r="Q206" s="37"/>
      <c r="R206" s="37"/>
      <c r="S206" s="37"/>
      <c r="T206" s="37"/>
      <c r="U206" s="37"/>
      <c r="V206" s="37"/>
      <c r="W206" s="37"/>
      <c r="X206" s="37"/>
      <c r="Y206" s="37"/>
      <c r="Z206" s="37"/>
      <c r="AA206" s="37"/>
    </row>
    <row r="207" spans="1:27" ht="18.75" customHeight="1">
      <c r="A207" s="50"/>
      <c r="B207" s="462"/>
      <c r="C207" s="199" t="s">
        <v>990</v>
      </c>
      <c r="D207" s="468" t="s">
        <v>984</v>
      </c>
      <c r="E207" s="211"/>
      <c r="F207" s="200"/>
      <c r="G207" s="97"/>
      <c r="H207" s="97"/>
      <c r="I207" s="98"/>
      <c r="J207" s="98"/>
      <c r="K207" s="465"/>
      <c r="L207" s="100"/>
      <c r="M207" s="201"/>
      <c r="N207" s="101"/>
    </row>
    <row r="208" spans="1:27" ht="18.75" customHeight="1">
      <c r="A208" s="50"/>
      <c r="B208" s="462"/>
      <c r="C208" s="199"/>
      <c r="D208" s="471"/>
      <c r="E208" s="211"/>
      <c r="F208" s="200"/>
      <c r="G208" s="214"/>
      <c r="H208" s="97">
        <f t="shared" ref="H208:H217" si="27">F208*G208</f>
        <v>0</v>
      </c>
      <c r="I208" s="215"/>
      <c r="J208" s="98">
        <f t="shared" ref="J208:J217" si="28">F208*I208</f>
        <v>0</v>
      </c>
      <c r="K208" s="465">
        <f t="shared" ref="K208:L220" si="29">G208-I208</f>
        <v>0</v>
      </c>
      <c r="L208" s="100">
        <f t="shared" si="29"/>
        <v>0</v>
      </c>
      <c r="M208" s="201"/>
      <c r="N208" s="101"/>
    </row>
    <row r="209" spans="1:27" ht="18.75" customHeight="1">
      <c r="A209" s="50"/>
      <c r="B209" s="462"/>
      <c r="C209" s="199"/>
      <c r="D209" s="471"/>
      <c r="E209" s="211"/>
      <c r="F209" s="200"/>
      <c r="G209" s="214"/>
      <c r="H209" s="97">
        <f t="shared" si="27"/>
        <v>0</v>
      </c>
      <c r="I209" s="215"/>
      <c r="J209" s="98">
        <f t="shared" si="28"/>
        <v>0</v>
      </c>
      <c r="K209" s="465">
        <f t="shared" si="29"/>
        <v>0</v>
      </c>
      <c r="L209" s="100">
        <f t="shared" si="29"/>
        <v>0</v>
      </c>
      <c r="M209" s="201"/>
      <c r="N209" s="101"/>
    </row>
    <row r="210" spans="1:27" ht="18.75" customHeight="1">
      <c r="A210" s="50"/>
      <c r="B210" s="462"/>
      <c r="C210" s="199"/>
      <c r="D210" s="471"/>
      <c r="E210" s="211"/>
      <c r="F210" s="200"/>
      <c r="G210" s="214"/>
      <c r="H210" s="97">
        <f t="shared" si="27"/>
        <v>0</v>
      </c>
      <c r="I210" s="215"/>
      <c r="J210" s="98">
        <f t="shared" si="28"/>
        <v>0</v>
      </c>
      <c r="K210" s="465">
        <f t="shared" si="29"/>
        <v>0</v>
      </c>
      <c r="L210" s="100">
        <f t="shared" si="29"/>
        <v>0</v>
      </c>
      <c r="M210" s="201"/>
      <c r="N210" s="101"/>
    </row>
    <row r="211" spans="1:27" ht="18.75" customHeight="1">
      <c r="A211" s="50"/>
      <c r="B211" s="462"/>
      <c r="C211" s="199"/>
      <c r="D211" s="471"/>
      <c r="E211" s="211"/>
      <c r="F211" s="200"/>
      <c r="G211" s="214"/>
      <c r="H211" s="97">
        <f t="shared" si="27"/>
        <v>0</v>
      </c>
      <c r="I211" s="215"/>
      <c r="J211" s="98">
        <f t="shared" si="28"/>
        <v>0</v>
      </c>
      <c r="K211" s="465">
        <f t="shared" si="29"/>
        <v>0</v>
      </c>
      <c r="L211" s="100">
        <f t="shared" si="29"/>
        <v>0</v>
      </c>
      <c r="M211" s="201"/>
      <c r="N211" s="101"/>
    </row>
    <row r="212" spans="1:27" ht="18.75" customHeight="1">
      <c r="A212" s="50"/>
      <c r="B212" s="462"/>
      <c r="C212" s="199"/>
      <c r="D212" s="471"/>
      <c r="E212" s="211"/>
      <c r="F212" s="200"/>
      <c r="G212" s="214"/>
      <c r="H212" s="97">
        <f t="shared" si="27"/>
        <v>0</v>
      </c>
      <c r="I212" s="215"/>
      <c r="J212" s="98">
        <f t="shared" si="28"/>
        <v>0</v>
      </c>
      <c r="K212" s="465">
        <f t="shared" si="29"/>
        <v>0</v>
      </c>
      <c r="L212" s="100">
        <f t="shared" si="29"/>
        <v>0</v>
      </c>
      <c r="M212" s="201"/>
      <c r="N212" s="101"/>
    </row>
    <row r="213" spans="1:27" ht="18.75" customHeight="1">
      <c r="A213" s="50"/>
      <c r="B213" s="462"/>
      <c r="C213" s="199"/>
      <c r="D213" s="471"/>
      <c r="E213" s="211"/>
      <c r="F213" s="200"/>
      <c r="G213" s="214"/>
      <c r="H213" s="97">
        <f t="shared" si="27"/>
        <v>0</v>
      </c>
      <c r="I213" s="215"/>
      <c r="J213" s="98">
        <f t="shared" si="28"/>
        <v>0</v>
      </c>
      <c r="K213" s="465">
        <f t="shared" si="29"/>
        <v>0</v>
      </c>
      <c r="L213" s="100">
        <f t="shared" si="29"/>
        <v>0</v>
      </c>
      <c r="M213" s="201"/>
      <c r="N213" s="101"/>
    </row>
    <row r="214" spans="1:27" ht="18.75" customHeight="1">
      <c r="A214" s="50"/>
      <c r="B214" s="462"/>
      <c r="C214" s="199"/>
      <c r="D214" s="471"/>
      <c r="E214" s="211"/>
      <c r="F214" s="200"/>
      <c r="G214" s="214"/>
      <c r="H214" s="97">
        <f t="shared" si="27"/>
        <v>0</v>
      </c>
      <c r="I214" s="215"/>
      <c r="J214" s="98">
        <f t="shared" si="28"/>
        <v>0</v>
      </c>
      <c r="K214" s="465">
        <f t="shared" si="29"/>
        <v>0</v>
      </c>
      <c r="L214" s="100">
        <f t="shared" si="29"/>
        <v>0</v>
      </c>
      <c r="M214" s="201"/>
      <c r="N214" s="101"/>
    </row>
    <row r="215" spans="1:27" ht="18.75" customHeight="1">
      <c r="A215" s="50"/>
      <c r="B215" s="462"/>
      <c r="C215" s="199"/>
      <c r="D215" s="471"/>
      <c r="E215" s="211"/>
      <c r="F215" s="200"/>
      <c r="G215" s="214"/>
      <c r="H215" s="97">
        <f t="shared" si="27"/>
        <v>0</v>
      </c>
      <c r="I215" s="215"/>
      <c r="J215" s="98">
        <f t="shared" si="28"/>
        <v>0</v>
      </c>
      <c r="K215" s="465">
        <f t="shared" si="29"/>
        <v>0</v>
      </c>
      <c r="L215" s="100">
        <f t="shared" si="29"/>
        <v>0</v>
      </c>
      <c r="M215" s="201"/>
      <c r="N215" s="101"/>
    </row>
    <row r="216" spans="1:27" ht="18.75" customHeight="1">
      <c r="A216" s="50"/>
      <c r="B216" s="462"/>
      <c r="C216" s="199"/>
      <c r="D216" s="471"/>
      <c r="E216" s="211"/>
      <c r="F216" s="200"/>
      <c r="G216" s="214"/>
      <c r="H216" s="97">
        <f t="shared" si="27"/>
        <v>0</v>
      </c>
      <c r="I216" s="215"/>
      <c r="J216" s="98">
        <f t="shared" si="28"/>
        <v>0</v>
      </c>
      <c r="K216" s="465">
        <f t="shared" si="29"/>
        <v>0</v>
      </c>
      <c r="L216" s="100">
        <f t="shared" si="29"/>
        <v>0</v>
      </c>
      <c r="M216" s="201"/>
      <c r="N216" s="101"/>
    </row>
    <row r="217" spans="1:27" ht="18.75" customHeight="1">
      <c r="A217" s="50"/>
      <c r="B217" s="462"/>
      <c r="C217" s="199"/>
      <c r="D217" s="471"/>
      <c r="E217" s="211"/>
      <c r="F217" s="200"/>
      <c r="G217" s="214"/>
      <c r="H217" s="97">
        <f t="shared" si="27"/>
        <v>0</v>
      </c>
      <c r="I217" s="215"/>
      <c r="J217" s="98">
        <f t="shared" si="28"/>
        <v>0</v>
      </c>
      <c r="K217" s="465">
        <f t="shared" si="29"/>
        <v>0</v>
      </c>
      <c r="L217" s="100">
        <f t="shared" si="29"/>
        <v>0</v>
      </c>
      <c r="M217" s="201"/>
      <c r="N217" s="101"/>
    </row>
    <row r="218" spans="1:27" s="49" customFormat="1" ht="18.75" customHeight="1">
      <c r="A218" s="50"/>
      <c r="B218" s="460"/>
      <c r="C218" s="466" t="s">
        <v>985</v>
      </c>
      <c r="D218" s="103" t="s">
        <v>986</v>
      </c>
      <c r="E218" s="95"/>
      <c r="F218" s="96"/>
      <c r="G218" s="97"/>
      <c r="H218" s="104">
        <f>SUMIFS(H207:H217,B207:B217,"設備")</f>
        <v>0</v>
      </c>
      <c r="I218" s="98"/>
      <c r="J218" s="105">
        <f>SUMIFS(J207:J217,B207:B217,"設備")</f>
        <v>0</v>
      </c>
      <c r="K218" s="465">
        <f t="shared" si="29"/>
        <v>0</v>
      </c>
      <c r="L218" s="107">
        <f>H218-J218</f>
        <v>0</v>
      </c>
      <c r="M218" s="189"/>
      <c r="O218" s="37"/>
      <c r="P218" s="37"/>
      <c r="Q218" s="37"/>
      <c r="R218" s="37"/>
      <c r="S218" s="37"/>
      <c r="T218" s="37"/>
      <c r="U218" s="37"/>
      <c r="V218" s="37"/>
      <c r="W218" s="37"/>
      <c r="X218" s="37"/>
      <c r="Y218" s="37"/>
      <c r="Z218" s="37"/>
      <c r="AA218" s="37"/>
    </row>
    <row r="219" spans="1:27" s="49" customFormat="1" ht="18.75" customHeight="1">
      <c r="A219" s="50"/>
      <c r="B219" s="460"/>
      <c r="C219" s="466" t="s">
        <v>987</v>
      </c>
      <c r="D219" s="103" t="s">
        <v>986</v>
      </c>
      <c r="E219" s="95"/>
      <c r="F219" s="96"/>
      <c r="G219" s="97"/>
      <c r="H219" s="104">
        <f>SUMIFS(H207:H217,B207:B217,"工事")</f>
        <v>0</v>
      </c>
      <c r="I219" s="98"/>
      <c r="J219" s="105">
        <f>SUMIFS(J207:J217,B207:B217,"工事")</f>
        <v>0</v>
      </c>
      <c r="K219" s="465">
        <f t="shared" si="29"/>
        <v>0</v>
      </c>
      <c r="L219" s="107">
        <f>H219-J219</f>
        <v>0</v>
      </c>
      <c r="M219" s="189"/>
      <c r="O219" s="37"/>
      <c r="P219" s="37"/>
      <c r="Q219" s="37"/>
      <c r="R219" s="37"/>
      <c r="S219" s="37"/>
      <c r="T219" s="37"/>
      <c r="U219" s="37"/>
      <c r="V219" s="37"/>
      <c r="W219" s="37"/>
      <c r="X219" s="37"/>
      <c r="Y219" s="37"/>
      <c r="Z219" s="37"/>
      <c r="AA219" s="37"/>
    </row>
    <row r="220" spans="1:27" s="49" customFormat="1" ht="18.75" customHeight="1" thickBot="1">
      <c r="A220" s="50"/>
      <c r="B220" s="472"/>
      <c r="C220" s="473" t="s">
        <v>980</v>
      </c>
      <c r="D220" s="474" t="s">
        <v>981</v>
      </c>
      <c r="E220" s="475"/>
      <c r="F220" s="476"/>
      <c r="G220" s="477"/>
      <c r="H220" s="478">
        <f>H218+H219</f>
        <v>0</v>
      </c>
      <c r="I220" s="479"/>
      <c r="J220" s="480">
        <f>J218+J219</f>
        <v>0</v>
      </c>
      <c r="K220" s="481">
        <f t="shared" si="29"/>
        <v>0</v>
      </c>
      <c r="L220" s="482">
        <f>H220-J220</f>
        <v>0</v>
      </c>
      <c r="M220" s="483"/>
      <c r="O220" s="37"/>
      <c r="P220" s="37"/>
      <c r="Q220" s="37"/>
      <c r="R220" s="37"/>
      <c r="S220" s="37"/>
      <c r="T220" s="37"/>
      <c r="U220" s="37"/>
      <c r="V220" s="37"/>
      <c r="W220" s="37"/>
      <c r="X220" s="37"/>
      <c r="Y220" s="37"/>
      <c r="Z220" s="37"/>
      <c r="AA220" s="37"/>
    </row>
    <row r="221" spans="1:27" ht="18.75" customHeight="1">
      <c r="A221" s="50"/>
      <c r="B221" s="462"/>
      <c r="C221" s="199" t="s">
        <v>991</v>
      </c>
      <c r="D221" s="468" t="s">
        <v>984</v>
      </c>
      <c r="E221" s="211"/>
      <c r="F221" s="200"/>
      <c r="G221" s="97"/>
      <c r="H221" s="97"/>
      <c r="I221" s="98"/>
      <c r="J221" s="98"/>
      <c r="K221" s="465"/>
      <c r="L221" s="100"/>
      <c r="M221" s="201"/>
      <c r="N221" s="101"/>
    </row>
    <row r="222" spans="1:27" ht="18.75" customHeight="1">
      <c r="A222" s="50"/>
      <c r="B222" s="462"/>
      <c r="C222" s="199"/>
      <c r="D222" s="471"/>
      <c r="E222" s="211"/>
      <c r="F222" s="200"/>
      <c r="G222" s="214"/>
      <c r="H222" s="97">
        <f t="shared" ref="H222:H231" si="30">F222*G222</f>
        <v>0</v>
      </c>
      <c r="I222" s="215"/>
      <c r="J222" s="98">
        <f t="shared" ref="J222:J231" si="31">F222*I222</f>
        <v>0</v>
      </c>
      <c r="K222" s="465">
        <f t="shared" ref="K222:L234" si="32">G222-I222</f>
        <v>0</v>
      </c>
      <c r="L222" s="100">
        <f t="shared" si="32"/>
        <v>0</v>
      </c>
      <c r="M222" s="201"/>
      <c r="N222" s="101"/>
    </row>
    <row r="223" spans="1:27" ht="18.75" customHeight="1">
      <c r="A223" s="50"/>
      <c r="B223" s="462"/>
      <c r="C223" s="199"/>
      <c r="D223" s="471"/>
      <c r="E223" s="211"/>
      <c r="F223" s="200"/>
      <c r="G223" s="214"/>
      <c r="H223" s="97">
        <f t="shared" si="30"/>
        <v>0</v>
      </c>
      <c r="I223" s="215"/>
      <c r="J223" s="98">
        <f t="shared" si="31"/>
        <v>0</v>
      </c>
      <c r="K223" s="465">
        <f t="shared" si="32"/>
        <v>0</v>
      </c>
      <c r="L223" s="100">
        <f t="shared" si="32"/>
        <v>0</v>
      </c>
      <c r="M223" s="201"/>
      <c r="N223" s="101"/>
    </row>
    <row r="224" spans="1:27" ht="18.75" customHeight="1">
      <c r="A224" s="50"/>
      <c r="B224" s="462"/>
      <c r="C224" s="199"/>
      <c r="D224" s="471"/>
      <c r="E224" s="211"/>
      <c r="F224" s="200"/>
      <c r="G224" s="214"/>
      <c r="H224" s="97">
        <f t="shared" si="30"/>
        <v>0</v>
      </c>
      <c r="I224" s="215"/>
      <c r="J224" s="98">
        <f t="shared" si="31"/>
        <v>0</v>
      </c>
      <c r="K224" s="465">
        <f t="shared" si="32"/>
        <v>0</v>
      </c>
      <c r="L224" s="100">
        <f t="shared" si="32"/>
        <v>0</v>
      </c>
      <c r="M224" s="201"/>
      <c r="N224" s="101"/>
    </row>
    <row r="225" spans="1:27" ht="18.75" customHeight="1">
      <c r="A225" s="50"/>
      <c r="B225" s="462"/>
      <c r="C225" s="199"/>
      <c r="D225" s="471"/>
      <c r="E225" s="211"/>
      <c r="F225" s="200"/>
      <c r="G225" s="214"/>
      <c r="H225" s="97">
        <f t="shared" si="30"/>
        <v>0</v>
      </c>
      <c r="I225" s="215"/>
      <c r="J225" s="98">
        <f t="shared" si="31"/>
        <v>0</v>
      </c>
      <c r="K225" s="465">
        <f>G225-I225</f>
        <v>0</v>
      </c>
      <c r="L225" s="100">
        <f t="shared" si="32"/>
        <v>0</v>
      </c>
      <c r="M225" s="201"/>
      <c r="N225" s="101"/>
    </row>
    <row r="226" spans="1:27" ht="18.75" customHeight="1">
      <c r="A226" s="50"/>
      <c r="B226" s="462"/>
      <c r="C226" s="199"/>
      <c r="D226" s="471"/>
      <c r="E226" s="211"/>
      <c r="F226" s="200"/>
      <c r="G226" s="214"/>
      <c r="H226" s="97">
        <f t="shared" si="30"/>
        <v>0</v>
      </c>
      <c r="I226" s="215"/>
      <c r="J226" s="98">
        <f t="shared" si="31"/>
        <v>0</v>
      </c>
      <c r="K226" s="465">
        <f t="shared" si="32"/>
        <v>0</v>
      </c>
      <c r="L226" s="100">
        <f t="shared" si="32"/>
        <v>0</v>
      </c>
      <c r="M226" s="201"/>
      <c r="N226" s="101"/>
    </row>
    <row r="227" spans="1:27" ht="18.75" customHeight="1">
      <c r="A227" s="50"/>
      <c r="B227" s="462"/>
      <c r="C227" s="199"/>
      <c r="D227" s="471"/>
      <c r="E227" s="211"/>
      <c r="F227" s="200"/>
      <c r="G227" s="214"/>
      <c r="H227" s="97">
        <f t="shared" si="30"/>
        <v>0</v>
      </c>
      <c r="I227" s="215"/>
      <c r="J227" s="98">
        <f t="shared" si="31"/>
        <v>0</v>
      </c>
      <c r="K227" s="465">
        <f t="shared" si="32"/>
        <v>0</v>
      </c>
      <c r="L227" s="100">
        <f t="shared" si="32"/>
        <v>0</v>
      </c>
      <c r="M227" s="201"/>
      <c r="N227" s="101"/>
    </row>
    <row r="228" spans="1:27" ht="18.75" customHeight="1">
      <c r="A228" s="50"/>
      <c r="B228" s="462"/>
      <c r="C228" s="199"/>
      <c r="D228" s="471"/>
      <c r="E228" s="211"/>
      <c r="F228" s="200"/>
      <c r="G228" s="214"/>
      <c r="H228" s="97">
        <f t="shared" si="30"/>
        <v>0</v>
      </c>
      <c r="I228" s="215"/>
      <c r="J228" s="98">
        <f t="shared" si="31"/>
        <v>0</v>
      </c>
      <c r="K228" s="465">
        <f t="shared" si="32"/>
        <v>0</v>
      </c>
      <c r="L228" s="100">
        <f t="shared" si="32"/>
        <v>0</v>
      </c>
      <c r="M228" s="201"/>
      <c r="N228" s="101"/>
    </row>
    <row r="229" spans="1:27" ht="18.75" customHeight="1">
      <c r="A229" s="50"/>
      <c r="B229" s="462"/>
      <c r="C229" s="199"/>
      <c r="D229" s="471"/>
      <c r="E229" s="211"/>
      <c r="F229" s="200"/>
      <c r="G229" s="214"/>
      <c r="H229" s="97">
        <f t="shared" si="30"/>
        <v>0</v>
      </c>
      <c r="I229" s="215"/>
      <c r="J229" s="98">
        <f t="shared" si="31"/>
        <v>0</v>
      </c>
      <c r="K229" s="465">
        <f t="shared" si="32"/>
        <v>0</v>
      </c>
      <c r="L229" s="100">
        <f t="shared" si="32"/>
        <v>0</v>
      </c>
      <c r="M229" s="201"/>
      <c r="N229" s="101"/>
    </row>
    <row r="230" spans="1:27" ht="18.75" customHeight="1">
      <c r="A230" s="50"/>
      <c r="B230" s="462"/>
      <c r="C230" s="199"/>
      <c r="D230" s="471"/>
      <c r="E230" s="211"/>
      <c r="F230" s="200"/>
      <c r="G230" s="214"/>
      <c r="H230" s="97">
        <f t="shared" si="30"/>
        <v>0</v>
      </c>
      <c r="I230" s="215"/>
      <c r="J230" s="98">
        <f t="shared" si="31"/>
        <v>0</v>
      </c>
      <c r="K230" s="465">
        <f t="shared" si="32"/>
        <v>0</v>
      </c>
      <c r="L230" s="100">
        <f t="shared" si="32"/>
        <v>0</v>
      </c>
      <c r="M230" s="201"/>
      <c r="N230" s="101"/>
    </row>
    <row r="231" spans="1:27" ht="18.75" customHeight="1">
      <c r="A231" s="50"/>
      <c r="B231" s="462"/>
      <c r="C231" s="199"/>
      <c r="D231" s="471"/>
      <c r="E231" s="211"/>
      <c r="F231" s="200"/>
      <c r="G231" s="214"/>
      <c r="H231" s="97">
        <f t="shared" si="30"/>
        <v>0</v>
      </c>
      <c r="I231" s="215"/>
      <c r="J231" s="98">
        <f t="shared" si="31"/>
        <v>0</v>
      </c>
      <c r="K231" s="465">
        <f t="shared" si="32"/>
        <v>0</v>
      </c>
      <c r="L231" s="100">
        <f t="shared" si="32"/>
        <v>0</v>
      </c>
      <c r="M231" s="201"/>
      <c r="N231" s="101"/>
    </row>
    <row r="232" spans="1:27" s="49" customFormat="1" ht="18.75" customHeight="1">
      <c r="A232" s="50"/>
      <c r="B232" s="460"/>
      <c r="C232" s="466" t="s">
        <v>985</v>
      </c>
      <c r="D232" s="103" t="s">
        <v>986</v>
      </c>
      <c r="E232" s="95"/>
      <c r="F232" s="96"/>
      <c r="G232" s="97"/>
      <c r="H232" s="104">
        <f>SUMIFS(H221:H231,B221:B231,"設備")</f>
        <v>0</v>
      </c>
      <c r="I232" s="98"/>
      <c r="J232" s="105">
        <f>SUMIFS(J221:J231,B221:B231,"設備")</f>
        <v>0</v>
      </c>
      <c r="K232" s="465">
        <f t="shared" si="32"/>
        <v>0</v>
      </c>
      <c r="L232" s="107">
        <f>H232-J232</f>
        <v>0</v>
      </c>
      <c r="M232" s="189"/>
      <c r="O232" s="37"/>
      <c r="P232" s="37"/>
      <c r="Q232" s="37"/>
      <c r="R232" s="37"/>
      <c r="S232" s="37"/>
      <c r="T232" s="37"/>
      <c r="U232" s="37"/>
      <c r="V232" s="37"/>
      <c r="W232" s="37"/>
      <c r="X232" s="37"/>
      <c r="Y232" s="37"/>
      <c r="Z232" s="37"/>
      <c r="AA232" s="37"/>
    </row>
    <row r="233" spans="1:27" s="49" customFormat="1" ht="18.75" customHeight="1">
      <c r="A233" s="50"/>
      <c r="B233" s="460"/>
      <c r="C233" s="466" t="s">
        <v>987</v>
      </c>
      <c r="D233" s="103" t="s">
        <v>986</v>
      </c>
      <c r="E233" s="95"/>
      <c r="F233" s="96"/>
      <c r="G233" s="97"/>
      <c r="H233" s="104">
        <f>SUMIFS(H221:H231,B221:B231,"工事")</f>
        <v>0</v>
      </c>
      <c r="I233" s="98"/>
      <c r="J233" s="105">
        <f>SUMIFS(J221:J231,B221:B231,"工事")</f>
        <v>0</v>
      </c>
      <c r="K233" s="465">
        <f t="shared" si="32"/>
        <v>0</v>
      </c>
      <c r="L233" s="107">
        <f>H233-J233</f>
        <v>0</v>
      </c>
      <c r="M233" s="189"/>
      <c r="O233" s="37"/>
      <c r="P233" s="37"/>
      <c r="Q233" s="37"/>
      <c r="R233" s="37"/>
      <c r="S233" s="37"/>
      <c r="T233" s="37"/>
      <c r="U233" s="37"/>
      <c r="V233" s="37"/>
      <c r="W233" s="37"/>
      <c r="X233" s="37"/>
      <c r="Y233" s="37"/>
      <c r="Z233" s="37"/>
      <c r="AA233" s="37"/>
    </row>
    <row r="234" spans="1:27" s="49" customFormat="1" ht="18.75" customHeight="1" thickBot="1">
      <c r="A234" s="50"/>
      <c r="B234" s="472"/>
      <c r="C234" s="473" t="s">
        <v>980</v>
      </c>
      <c r="D234" s="474" t="s">
        <v>981</v>
      </c>
      <c r="E234" s="475"/>
      <c r="F234" s="476"/>
      <c r="G234" s="477"/>
      <c r="H234" s="478">
        <f>H232+H233</f>
        <v>0</v>
      </c>
      <c r="I234" s="479"/>
      <c r="J234" s="480">
        <f>J232+J233</f>
        <v>0</v>
      </c>
      <c r="K234" s="481">
        <f t="shared" si="32"/>
        <v>0</v>
      </c>
      <c r="L234" s="482">
        <f>H234-J234</f>
        <v>0</v>
      </c>
      <c r="M234" s="483"/>
      <c r="O234" s="37"/>
      <c r="P234" s="37"/>
      <c r="Q234" s="37"/>
      <c r="R234" s="37"/>
      <c r="S234" s="37"/>
      <c r="T234" s="37"/>
      <c r="U234" s="37"/>
      <c r="V234" s="37"/>
      <c r="W234" s="37"/>
      <c r="X234" s="37"/>
      <c r="Y234" s="37"/>
      <c r="Z234" s="37"/>
      <c r="AA234" s="37"/>
    </row>
    <row r="235" spans="1:27" ht="18.75" customHeight="1">
      <c r="A235" s="50"/>
      <c r="B235" s="462"/>
      <c r="C235" s="199" t="s">
        <v>992</v>
      </c>
      <c r="D235" s="468" t="s">
        <v>984</v>
      </c>
      <c r="E235" s="211"/>
      <c r="F235" s="200"/>
      <c r="G235" s="97"/>
      <c r="H235" s="97"/>
      <c r="I235" s="98"/>
      <c r="J235" s="98"/>
      <c r="K235" s="465"/>
      <c r="L235" s="100"/>
      <c r="M235" s="201"/>
      <c r="N235" s="101"/>
    </row>
    <row r="236" spans="1:27" ht="18.75" customHeight="1">
      <c r="A236" s="50"/>
      <c r="B236" s="462"/>
      <c r="C236" s="199"/>
      <c r="D236" s="471"/>
      <c r="E236" s="211"/>
      <c r="F236" s="200"/>
      <c r="G236" s="214"/>
      <c r="H236" s="97">
        <f t="shared" ref="H236:H245" si="33">F236*G236</f>
        <v>0</v>
      </c>
      <c r="I236" s="215"/>
      <c r="J236" s="98">
        <f t="shared" ref="J236:J245" si="34">F236*I236</f>
        <v>0</v>
      </c>
      <c r="K236" s="465">
        <f t="shared" ref="K236:L248" si="35">G236-I236</f>
        <v>0</v>
      </c>
      <c r="L236" s="100">
        <f t="shared" si="35"/>
        <v>0</v>
      </c>
      <c r="M236" s="201"/>
      <c r="N236" s="101"/>
    </row>
    <row r="237" spans="1:27" ht="18.75" customHeight="1">
      <c r="A237" s="50"/>
      <c r="B237" s="462"/>
      <c r="C237" s="199"/>
      <c r="D237" s="471"/>
      <c r="E237" s="211"/>
      <c r="F237" s="200"/>
      <c r="G237" s="214"/>
      <c r="H237" s="97">
        <f t="shared" si="33"/>
        <v>0</v>
      </c>
      <c r="I237" s="215"/>
      <c r="J237" s="98">
        <f t="shared" si="34"/>
        <v>0</v>
      </c>
      <c r="K237" s="465">
        <f t="shared" si="35"/>
        <v>0</v>
      </c>
      <c r="L237" s="100">
        <f t="shared" si="35"/>
        <v>0</v>
      </c>
      <c r="M237" s="201"/>
      <c r="N237" s="101"/>
    </row>
    <row r="238" spans="1:27" ht="18.75" customHeight="1">
      <c r="A238" s="50"/>
      <c r="B238" s="462"/>
      <c r="C238" s="199"/>
      <c r="D238" s="471"/>
      <c r="E238" s="211"/>
      <c r="F238" s="200"/>
      <c r="G238" s="214"/>
      <c r="H238" s="97">
        <f t="shared" si="33"/>
        <v>0</v>
      </c>
      <c r="I238" s="215"/>
      <c r="J238" s="98">
        <f t="shared" si="34"/>
        <v>0</v>
      </c>
      <c r="K238" s="465">
        <f t="shared" si="35"/>
        <v>0</v>
      </c>
      <c r="L238" s="100">
        <f t="shared" si="35"/>
        <v>0</v>
      </c>
      <c r="M238" s="201"/>
      <c r="N238" s="101"/>
    </row>
    <row r="239" spans="1:27" ht="18.75" customHeight="1">
      <c r="A239" s="50"/>
      <c r="B239" s="462"/>
      <c r="C239" s="199"/>
      <c r="D239" s="471"/>
      <c r="E239" s="211"/>
      <c r="F239" s="200"/>
      <c r="G239" s="214"/>
      <c r="H239" s="97">
        <f t="shared" si="33"/>
        <v>0</v>
      </c>
      <c r="I239" s="215"/>
      <c r="J239" s="98">
        <f t="shared" si="34"/>
        <v>0</v>
      </c>
      <c r="K239" s="465">
        <f t="shared" si="35"/>
        <v>0</v>
      </c>
      <c r="L239" s="100">
        <f t="shared" si="35"/>
        <v>0</v>
      </c>
      <c r="M239" s="201"/>
      <c r="N239" s="101"/>
    </row>
    <row r="240" spans="1:27" ht="18.75" customHeight="1">
      <c r="A240" s="50"/>
      <c r="B240" s="462"/>
      <c r="C240" s="199"/>
      <c r="D240" s="471"/>
      <c r="E240" s="211"/>
      <c r="F240" s="200"/>
      <c r="G240" s="214"/>
      <c r="H240" s="97">
        <f t="shared" si="33"/>
        <v>0</v>
      </c>
      <c r="I240" s="215"/>
      <c r="J240" s="98">
        <f t="shared" si="34"/>
        <v>0</v>
      </c>
      <c r="K240" s="465">
        <f t="shared" si="35"/>
        <v>0</v>
      </c>
      <c r="L240" s="100">
        <f t="shared" si="35"/>
        <v>0</v>
      </c>
      <c r="M240" s="201"/>
      <c r="N240" s="101"/>
    </row>
    <row r="241" spans="1:27" ht="18.75" customHeight="1">
      <c r="A241" s="50"/>
      <c r="B241" s="462"/>
      <c r="C241" s="199"/>
      <c r="D241" s="471"/>
      <c r="E241" s="211"/>
      <c r="F241" s="200"/>
      <c r="G241" s="214"/>
      <c r="H241" s="97">
        <f t="shared" si="33"/>
        <v>0</v>
      </c>
      <c r="I241" s="215"/>
      <c r="J241" s="98">
        <f t="shared" si="34"/>
        <v>0</v>
      </c>
      <c r="K241" s="465">
        <f t="shared" si="35"/>
        <v>0</v>
      </c>
      <c r="L241" s="100">
        <f t="shared" si="35"/>
        <v>0</v>
      </c>
      <c r="M241" s="201"/>
      <c r="N241" s="101"/>
    </row>
    <row r="242" spans="1:27" ht="18.75" customHeight="1">
      <c r="A242" s="50"/>
      <c r="B242" s="462"/>
      <c r="C242" s="199"/>
      <c r="D242" s="471"/>
      <c r="E242" s="211"/>
      <c r="F242" s="200"/>
      <c r="G242" s="214"/>
      <c r="H242" s="97">
        <f t="shared" si="33"/>
        <v>0</v>
      </c>
      <c r="I242" s="215"/>
      <c r="J242" s="98">
        <f t="shared" si="34"/>
        <v>0</v>
      </c>
      <c r="K242" s="465">
        <f t="shared" si="35"/>
        <v>0</v>
      </c>
      <c r="L242" s="100">
        <f t="shared" si="35"/>
        <v>0</v>
      </c>
      <c r="M242" s="201"/>
      <c r="N242" s="101"/>
    </row>
    <row r="243" spans="1:27" ht="18.75" customHeight="1">
      <c r="A243" s="50"/>
      <c r="B243" s="462"/>
      <c r="C243" s="199"/>
      <c r="D243" s="471"/>
      <c r="E243" s="211"/>
      <c r="F243" s="200"/>
      <c r="G243" s="214"/>
      <c r="H243" s="97">
        <f t="shared" si="33"/>
        <v>0</v>
      </c>
      <c r="I243" s="215"/>
      <c r="J243" s="98">
        <f t="shared" si="34"/>
        <v>0</v>
      </c>
      <c r="K243" s="465">
        <f t="shared" si="35"/>
        <v>0</v>
      </c>
      <c r="L243" s="100">
        <f t="shared" si="35"/>
        <v>0</v>
      </c>
      <c r="M243" s="201"/>
      <c r="N243" s="101"/>
    </row>
    <row r="244" spans="1:27" ht="18.75" customHeight="1">
      <c r="A244" s="50"/>
      <c r="B244" s="462"/>
      <c r="C244" s="199"/>
      <c r="D244" s="471"/>
      <c r="E244" s="211"/>
      <c r="F244" s="200"/>
      <c r="G244" s="214"/>
      <c r="H244" s="97">
        <f t="shared" si="33"/>
        <v>0</v>
      </c>
      <c r="I244" s="215"/>
      <c r="J244" s="98">
        <f t="shared" si="34"/>
        <v>0</v>
      </c>
      <c r="K244" s="465">
        <f t="shared" si="35"/>
        <v>0</v>
      </c>
      <c r="L244" s="100">
        <f t="shared" si="35"/>
        <v>0</v>
      </c>
      <c r="M244" s="201"/>
      <c r="N244" s="101"/>
    </row>
    <row r="245" spans="1:27" ht="18.75" customHeight="1">
      <c r="A245" s="50"/>
      <c r="B245" s="462"/>
      <c r="C245" s="199"/>
      <c r="D245" s="471"/>
      <c r="E245" s="211"/>
      <c r="F245" s="200"/>
      <c r="G245" s="214"/>
      <c r="H245" s="97">
        <f t="shared" si="33"/>
        <v>0</v>
      </c>
      <c r="I245" s="215"/>
      <c r="J245" s="98">
        <f t="shared" si="34"/>
        <v>0</v>
      </c>
      <c r="K245" s="465">
        <f t="shared" si="35"/>
        <v>0</v>
      </c>
      <c r="L245" s="100">
        <f t="shared" si="35"/>
        <v>0</v>
      </c>
      <c r="M245" s="201"/>
      <c r="N245" s="101"/>
    </row>
    <row r="246" spans="1:27" s="49" customFormat="1" ht="18.75" customHeight="1">
      <c r="A246" s="50"/>
      <c r="B246" s="460"/>
      <c r="C246" s="466" t="s">
        <v>985</v>
      </c>
      <c r="D246" s="103" t="s">
        <v>986</v>
      </c>
      <c r="E246" s="95"/>
      <c r="F246" s="96"/>
      <c r="G246" s="97"/>
      <c r="H246" s="104">
        <f>SUMIFS(H235:H245,B235:B245,"設備")</f>
        <v>0</v>
      </c>
      <c r="I246" s="98"/>
      <c r="J246" s="105">
        <f>SUMIFS(J235:J245,B235:B245,"設備")</f>
        <v>0</v>
      </c>
      <c r="K246" s="465">
        <f t="shared" si="35"/>
        <v>0</v>
      </c>
      <c r="L246" s="107">
        <f>H246-J246</f>
        <v>0</v>
      </c>
      <c r="M246" s="189"/>
      <c r="O246" s="37"/>
      <c r="P246" s="37"/>
      <c r="Q246" s="37"/>
      <c r="R246" s="37"/>
      <c r="S246" s="37"/>
      <c r="T246" s="37"/>
      <c r="U246" s="37"/>
      <c r="V246" s="37"/>
      <c r="W246" s="37"/>
      <c r="X246" s="37"/>
      <c r="Y246" s="37"/>
      <c r="Z246" s="37"/>
      <c r="AA246" s="37"/>
    </row>
    <row r="247" spans="1:27" s="49" customFormat="1" ht="18.75" customHeight="1">
      <c r="A247" s="50"/>
      <c r="B247" s="460"/>
      <c r="C247" s="466" t="s">
        <v>987</v>
      </c>
      <c r="D247" s="103" t="s">
        <v>986</v>
      </c>
      <c r="E247" s="95"/>
      <c r="F247" s="96"/>
      <c r="G247" s="97"/>
      <c r="H247" s="104">
        <f>SUMIFS(H235:H245,B235:B245,"工事")</f>
        <v>0</v>
      </c>
      <c r="I247" s="98"/>
      <c r="J247" s="105">
        <f>SUMIFS(J235:J245,B235:B245,"工事")</f>
        <v>0</v>
      </c>
      <c r="K247" s="465">
        <f t="shared" si="35"/>
        <v>0</v>
      </c>
      <c r="L247" s="107">
        <f>H247-J247</f>
        <v>0</v>
      </c>
      <c r="M247" s="189"/>
      <c r="O247" s="37"/>
      <c r="P247" s="37"/>
      <c r="Q247" s="37"/>
      <c r="R247" s="37"/>
      <c r="S247" s="37"/>
      <c r="T247" s="37"/>
      <c r="U247" s="37"/>
      <c r="V247" s="37"/>
      <c r="W247" s="37"/>
      <c r="X247" s="37"/>
      <c r="Y247" s="37"/>
      <c r="Z247" s="37"/>
      <c r="AA247" s="37"/>
    </row>
    <row r="248" spans="1:27" s="49" customFormat="1" ht="18.75" customHeight="1" thickBot="1">
      <c r="A248" s="50"/>
      <c r="B248" s="472"/>
      <c r="C248" s="473" t="s">
        <v>980</v>
      </c>
      <c r="D248" s="474" t="s">
        <v>981</v>
      </c>
      <c r="E248" s="475"/>
      <c r="F248" s="476"/>
      <c r="G248" s="477"/>
      <c r="H248" s="478">
        <f>H246+H247</f>
        <v>0</v>
      </c>
      <c r="I248" s="479"/>
      <c r="J248" s="480">
        <f>J246+J247</f>
        <v>0</v>
      </c>
      <c r="K248" s="481">
        <f t="shared" si="35"/>
        <v>0</v>
      </c>
      <c r="L248" s="482">
        <f>H248-J248</f>
        <v>0</v>
      </c>
      <c r="M248" s="483"/>
      <c r="O248" s="37"/>
      <c r="P248" s="37"/>
      <c r="Q248" s="37"/>
      <c r="R248" s="37"/>
      <c r="S248" s="37"/>
      <c r="T248" s="37"/>
      <c r="U248" s="37"/>
      <c r="V248" s="37"/>
      <c r="W248" s="37"/>
      <c r="X248" s="37"/>
      <c r="Y248" s="37"/>
      <c r="Z248" s="37"/>
      <c r="AA248" s="37"/>
    </row>
    <row r="249" spans="1:27" ht="18.75" customHeight="1">
      <c r="A249" s="50"/>
      <c r="B249" s="462"/>
      <c r="C249" s="199" t="s">
        <v>993</v>
      </c>
      <c r="D249" s="468" t="s">
        <v>984</v>
      </c>
      <c r="E249" s="211"/>
      <c r="F249" s="200"/>
      <c r="G249" s="97"/>
      <c r="H249" s="97"/>
      <c r="I249" s="98"/>
      <c r="J249" s="98"/>
      <c r="K249" s="465"/>
      <c r="L249" s="100"/>
      <c r="M249" s="201"/>
      <c r="N249" s="101"/>
    </row>
    <row r="250" spans="1:27" ht="18.75" customHeight="1">
      <c r="A250" s="50"/>
      <c r="B250" s="462"/>
      <c r="C250" s="199"/>
      <c r="D250" s="471"/>
      <c r="E250" s="211"/>
      <c r="F250" s="200"/>
      <c r="G250" s="214"/>
      <c r="H250" s="97">
        <f t="shared" ref="H250:H259" si="36">F250*G250</f>
        <v>0</v>
      </c>
      <c r="I250" s="215"/>
      <c r="J250" s="98">
        <f t="shared" ref="J250:J259" si="37">F250*I250</f>
        <v>0</v>
      </c>
      <c r="K250" s="465">
        <f t="shared" ref="K250:L262" si="38">G250-I250</f>
        <v>0</v>
      </c>
      <c r="L250" s="100">
        <f t="shared" si="38"/>
        <v>0</v>
      </c>
      <c r="M250" s="201"/>
      <c r="N250" s="101"/>
    </row>
    <row r="251" spans="1:27" ht="18.75" customHeight="1">
      <c r="A251" s="50"/>
      <c r="B251" s="462"/>
      <c r="C251" s="199"/>
      <c r="D251" s="471"/>
      <c r="E251" s="211"/>
      <c r="F251" s="200"/>
      <c r="G251" s="214"/>
      <c r="H251" s="97">
        <f t="shared" si="36"/>
        <v>0</v>
      </c>
      <c r="I251" s="215"/>
      <c r="J251" s="98">
        <f t="shared" si="37"/>
        <v>0</v>
      </c>
      <c r="K251" s="465">
        <f t="shared" si="38"/>
        <v>0</v>
      </c>
      <c r="L251" s="100">
        <f t="shared" si="38"/>
        <v>0</v>
      </c>
      <c r="M251" s="201"/>
      <c r="N251" s="101"/>
    </row>
    <row r="252" spans="1:27" ht="18.75" customHeight="1">
      <c r="A252" s="50"/>
      <c r="B252" s="462"/>
      <c r="C252" s="199"/>
      <c r="D252" s="471"/>
      <c r="E252" s="211"/>
      <c r="F252" s="200"/>
      <c r="G252" s="214"/>
      <c r="H252" s="97">
        <f t="shared" si="36"/>
        <v>0</v>
      </c>
      <c r="I252" s="215"/>
      <c r="J252" s="98">
        <f t="shared" si="37"/>
        <v>0</v>
      </c>
      <c r="K252" s="465">
        <f t="shared" si="38"/>
        <v>0</v>
      </c>
      <c r="L252" s="100">
        <f t="shared" si="38"/>
        <v>0</v>
      </c>
      <c r="M252" s="201"/>
      <c r="N252" s="101"/>
    </row>
    <row r="253" spans="1:27" ht="18.75" customHeight="1">
      <c r="A253" s="50"/>
      <c r="B253" s="462"/>
      <c r="C253" s="199"/>
      <c r="D253" s="471"/>
      <c r="E253" s="211"/>
      <c r="F253" s="200"/>
      <c r="G253" s="214"/>
      <c r="H253" s="97">
        <f t="shared" si="36"/>
        <v>0</v>
      </c>
      <c r="I253" s="215"/>
      <c r="J253" s="98">
        <f t="shared" si="37"/>
        <v>0</v>
      </c>
      <c r="K253" s="465">
        <f t="shared" si="38"/>
        <v>0</v>
      </c>
      <c r="L253" s="100">
        <f t="shared" si="38"/>
        <v>0</v>
      </c>
      <c r="M253" s="201"/>
      <c r="N253" s="101"/>
    </row>
    <row r="254" spans="1:27" ht="18.75" customHeight="1">
      <c r="A254" s="50"/>
      <c r="B254" s="462"/>
      <c r="C254" s="199"/>
      <c r="D254" s="471"/>
      <c r="E254" s="211"/>
      <c r="F254" s="200"/>
      <c r="G254" s="214"/>
      <c r="H254" s="97">
        <f t="shared" si="36"/>
        <v>0</v>
      </c>
      <c r="I254" s="215"/>
      <c r="J254" s="98">
        <f t="shared" si="37"/>
        <v>0</v>
      </c>
      <c r="K254" s="465">
        <f t="shared" si="38"/>
        <v>0</v>
      </c>
      <c r="L254" s="100">
        <f t="shared" si="38"/>
        <v>0</v>
      </c>
      <c r="M254" s="201"/>
      <c r="N254" s="101"/>
    </row>
    <row r="255" spans="1:27" ht="18.75" customHeight="1">
      <c r="A255" s="50"/>
      <c r="B255" s="462"/>
      <c r="C255" s="199"/>
      <c r="D255" s="471"/>
      <c r="E255" s="211"/>
      <c r="F255" s="200"/>
      <c r="G255" s="214"/>
      <c r="H255" s="97">
        <f t="shared" si="36"/>
        <v>0</v>
      </c>
      <c r="I255" s="215"/>
      <c r="J255" s="98">
        <f t="shared" si="37"/>
        <v>0</v>
      </c>
      <c r="K255" s="465">
        <f t="shared" si="38"/>
        <v>0</v>
      </c>
      <c r="L255" s="100">
        <f t="shared" si="38"/>
        <v>0</v>
      </c>
      <c r="M255" s="201"/>
      <c r="N255" s="101"/>
    </row>
    <row r="256" spans="1:27" ht="18.75" customHeight="1">
      <c r="A256" s="50"/>
      <c r="B256" s="462"/>
      <c r="C256" s="199"/>
      <c r="D256" s="471"/>
      <c r="E256" s="211"/>
      <c r="F256" s="200"/>
      <c r="G256" s="214"/>
      <c r="H256" s="97">
        <f t="shared" si="36"/>
        <v>0</v>
      </c>
      <c r="I256" s="215"/>
      <c r="J256" s="98">
        <f t="shared" si="37"/>
        <v>0</v>
      </c>
      <c r="K256" s="465">
        <f t="shared" si="38"/>
        <v>0</v>
      </c>
      <c r="L256" s="100">
        <f t="shared" si="38"/>
        <v>0</v>
      </c>
      <c r="M256" s="201"/>
      <c r="N256" s="101"/>
    </row>
    <row r="257" spans="1:27" ht="18.75" customHeight="1">
      <c r="A257" s="50"/>
      <c r="B257" s="462"/>
      <c r="C257" s="199"/>
      <c r="D257" s="471"/>
      <c r="E257" s="211"/>
      <c r="F257" s="200"/>
      <c r="G257" s="214"/>
      <c r="H257" s="97">
        <f t="shared" si="36"/>
        <v>0</v>
      </c>
      <c r="I257" s="215"/>
      <c r="J257" s="98">
        <f t="shared" si="37"/>
        <v>0</v>
      </c>
      <c r="K257" s="465">
        <f t="shared" si="38"/>
        <v>0</v>
      </c>
      <c r="L257" s="100">
        <f t="shared" si="38"/>
        <v>0</v>
      </c>
      <c r="M257" s="201"/>
      <c r="N257" s="101"/>
    </row>
    <row r="258" spans="1:27" ht="18.75" customHeight="1">
      <c r="A258" s="50"/>
      <c r="B258" s="462"/>
      <c r="C258" s="199"/>
      <c r="D258" s="471"/>
      <c r="E258" s="211"/>
      <c r="F258" s="200"/>
      <c r="G258" s="214"/>
      <c r="H258" s="97">
        <f t="shared" si="36"/>
        <v>0</v>
      </c>
      <c r="I258" s="215"/>
      <c r="J258" s="98">
        <f t="shared" si="37"/>
        <v>0</v>
      </c>
      <c r="K258" s="465">
        <f t="shared" si="38"/>
        <v>0</v>
      </c>
      <c r="L258" s="100">
        <f t="shared" si="38"/>
        <v>0</v>
      </c>
      <c r="M258" s="201"/>
      <c r="N258" s="101"/>
    </row>
    <row r="259" spans="1:27" ht="18.75" customHeight="1">
      <c r="A259" s="50"/>
      <c r="B259" s="462"/>
      <c r="C259" s="199"/>
      <c r="D259" s="471"/>
      <c r="E259" s="211"/>
      <c r="F259" s="200"/>
      <c r="G259" s="214"/>
      <c r="H259" s="97">
        <f t="shared" si="36"/>
        <v>0</v>
      </c>
      <c r="I259" s="215"/>
      <c r="J259" s="98">
        <f t="shared" si="37"/>
        <v>0</v>
      </c>
      <c r="K259" s="465">
        <f t="shared" si="38"/>
        <v>0</v>
      </c>
      <c r="L259" s="100">
        <f t="shared" si="38"/>
        <v>0</v>
      </c>
      <c r="M259" s="201"/>
      <c r="N259" s="101"/>
    </row>
    <row r="260" spans="1:27" s="49" customFormat="1" ht="18.75" customHeight="1">
      <c r="A260" s="50"/>
      <c r="B260" s="460"/>
      <c r="C260" s="466" t="s">
        <v>985</v>
      </c>
      <c r="D260" s="103" t="s">
        <v>986</v>
      </c>
      <c r="E260" s="95"/>
      <c r="F260" s="96"/>
      <c r="G260" s="97"/>
      <c r="H260" s="104">
        <f>SUMIFS(H249:H259,B249:B259,"設備")</f>
        <v>0</v>
      </c>
      <c r="I260" s="98"/>
      <c r="J260" s="105">
        <f>SUMIFS(J249:J259,B249:B259,"設備")</f>
        <v>0</v>
      </c>
      <c r="K260" s="465">
        <f t="shared" si="38"/>
        <v>0</v>
      </c>
      <c r="L260" s="107">
        <f>H260-J260</f>
        <v>0</v>
      </c>
      <c r="M260" s="189"/>
      <c r="O260" s="37"/>
      <c r="P260" s="37"/>
      <c r="Q260" s="37"/>
      <c r="R260" s="37"/>
      <c r="S260" s="37"/>
      <c r="T260" s="37"/>
      <c r="U260" s="37"/>
      <c r="V260" s="37"/>
      <c r="W260" s="37"/>
      <c r="X260" s="37"/>
      <c r="Y260" s="37"/>
      <c r="Z260" s="37"/>
      <c r="AA260" s="37"/>
    </row>
    <row r="261" spans="1:27" s="49" customFormat="1" ht="18.75" customHeight="1">
      <c r="A261" s="50"/>
      <c r="B261" s="460"/>
      <c r="C261" s="466" t="s">
        <v>987</v>
      </c>
      <c r="D261" s="103" t="s">
        <v>986</v>
      </c>
      <c r="E261" s="95"/>
      <c r="F261" s="96"/>
      <c r="G261" s="97"/>
      <c r="H261" s="104">
        <f>SUMIFS(H249:H259,B249:B259,"工事")</f>
        <v>0</v>
      </c>
      <c r="I261" s="98"/>
      <c r="J261" s="105">
        <f>SUMIFS(J249:J259,B249:B259,"工事")</f>
        <v>0</v>
      </c>
      <c r="K261" s="465">
        <f>G261-I261</f>
        <v>0</v>
      </c>
      <c r="L261" s="107">
        <f>H261-J261</f>
        <v>0</v>
      </c>
      <c r="M261" s="189"/>
      <c r="O261" s="37"/>
      <c r="P261" s="37"/>
      <c r="Q261" s="37"/>
      <c r="R261" s="37"/>
      <c r="S261" s="37"/>
      <c r="T261" s="37"/>
      <c r="U261" s="37"/>
      <c r="V261" s="37"/>
      <c r="W261" s="37"/>
      <c r="X261" s="37"/>
      <c r="Y261" s="37"/>
      <c r="Z261" s="37"/>
      <c r="AA261" s="37"/>
    </row>
    <row r="262" spans="1:27" s="49" customFormat="1" ht="18.75" customHeight="1" thickBot="1">
      <c r="A262" s="50"/>
      <c r="B262" s="472"/>
      <c r="C262" s="473" t="s">
        <v>980</v>
      </c>
      <c r="D262" s="474" t="s">
        <v>981</v>
      </c>
      <c r="E262" s="475"/>
      <c r="F262" s="476"/>
      <c r="G262" s="477"/>
      <c r="H262" s="478">
        <f>H260+H261</f>
        <v>0</v>
      </c>
      <c r="I262" s="479"/>
      <c r="J262" s="480">
        <f>J260+J261</f>
        <v>0</v>
      </c>
      <c r="K262" s="481">
        <f t="shared" si="38"/>
        <v>0</v>
      </c>
      <c r="L262" s="482">
        <f>H262-J262</f>
        <v>0</v>
      </c>
      <c r="M262" s="483"/>
      <c r="O262" s="37"/>
      <c r="P262" s="37"/>
      <c r="Q262" s="37"/>
      <c r="R262" s="37"/>
      <c r="S262" s="37"/>
      <c r="T262" s="37"/>
      <c r="U262" s="37"/>
      <c r="V262" s="37"/>
      <c r="W262" s="37"/>
      <c r="X262" s="37"/>
      <c r="Y262" s="37"/>
      <c r="Z262" s="37"/>
      <c r="AA262" s="37"/>
    </row>
    <row r="263" spans="1:27" s="49" customFormat="1" ht="18.75" customHeight="1">
      <c r="A263" s="61"/>
      <c r="B263" s="172"/>
      <c r="C263" s="173"/>
      <c r="D263" s="174"/>
      <c r="E263" s="175"/>
      <c r="F263" s="135"/>
      <c r="G263" s="176"/>
      <c r="H263" s="177"/>
      <c r="I263" s="178"/>
      <c r="J263" s="179"/>
      <c r="K263" s="135"/>
      <c r="L263" s="180"/>
      <c r="M263" s="198"/>
      <c r="O263" s="37"/>
      <c r="P263" s="37"/>
      <c r="Q263" s="37"/>
      <c r="R263" s="37"/>
      <c r="S263" s="37"/>
      <c r="T263" s="37"/>
      <c r="U263" s="37"/>
      <c r="V263" s="37"/>
      <c r="W263" s="37"/>
      <c r="X263" s="37"/>
      <c r="Y263" s="37"/>
      <c r="Z263" s="37"/>
      <c r="AA263" s="37"/>
    </row>
  </sheetData>
  <mergeCells count="8">
    <mergeCell ref="B9:C9"/>
    <mergeCell ref="B10:B12"/>
    <mergeCell ref="E10:E12"/>
    <mergeCell ref="F10:L10"/>
    <mergeCell ref="F11:F12"/>
    <mergeCell ref="G11:H11"/>
    <mergeCell ref="I11:J11"/>
    <mergeCell ref="K11:L11"/>
  </mergeCells>
  <phoneticPr fontId="13"/>
  <dataValidations count="1">
    <dataValidation type="list" allowBlank="1" showInputMessage="1" showErrorMessage="1" sqref="B263 B14:B15">
      <formula1>$AA$9:$AA$11</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rowBreaks count="2" manualBreakCount="2">
    <brk id="61" min="1" max="12" man="1"/>
    <brk id="114" min="1" max="12"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date1!$G$2:$G$14</xm:f>
          </x14:formula1>
          <xm:sqref>B16:B61</xm:sqref>
        </x14:dataValidation>
        <x14:dataValidation type="list" allowBlank="1" showInputMessage="1" showErrorMessage="1">
          <x14:formula1>
            <xm:f>date1!$E$2:$E$3</xm:f>
          </x14:formula1>
          <xm:sqref>B63:B68</xm:sqref>
        </x14:dataValidation>
        <x14:dataValidation type="list" allowBlank="1" showInputMessage="1" showErrorMessage="1">
          <x14:formula1>
            <xm:f>date1!$F$2:$F$4</xm:f>
          </x14:formula1>
          <xm:sqref>B70:B262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R52"/>
  <sheetViews>
    <sheetView showGridLines="0" view="pageBreakPreview" zoomScaleNormal="90" zoomScaleSheetLayoutView="100" workbookViewId="0">
      <selection activeCell="B1" sqref="B1"/>
    </sheetView>
  </sheetViews>
  <sheetFormatPr defaultColWidth="2.875" defaultRowHeight="16.5" customHeight="1"/>
  <cols>
    <col min="1" max="1" width="2.875" style="280" customWidth="1"/>
    <col min="2" max="27" width="2.875" style="280"/>
    <col min="28" max="28" width="2.875" style="288"/>
    <col min="29" max="16384" width="2.875" style="280"/>
  </cols>
  <sheetData>
    <row r="1" spans="1:35" ht="22.5" customHeight="1">
      <c r="B1" s="1011" t="s">
        <v>1881</v>
      </c>
    </row>
    <row r="3" spans="1:35" s="275" customFormat="1" ht="16.5" customHeight="1">
      <c r="B3" s="289"/>
      <c r="C3" s="289"/>
      <c r="D3" s="289" t="s">
        <v>104</v>
      </c>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row>
    <row r="4" spans="1:35" s="275" customFormat="1" ht="16.5" customHeight="1">
      <c r="A4" s="2523" t="s">
        <v>105</v>
      </c>
      <c r="B4" s="2523"/>
      <c r="C4" s="2523"/>
      <c r="D4" s="2523"/>
      <c r="E4" s="2523"/>
      <c r="F4" s="2523"/>
      <c r="G4" s="2523"/>
      <c r="H4" s="2523"/>
      <c r="I4" s="2523"/>
      <c r="J4" s="2523"/>
      <c r="K4" s="2523"/>
      <c r="L4" s="2523"/>
      <c r="M4" s="2523"/>
      <c r="N4" s="2523"/>
      <c r="O4" s="2523"/>
      <c r="P4" s="2523"/>
      <c r="Q4" s="2523"/>
      <c r="R4" s="2523"/>
      <c r="S4" s="2523"/>
      <c r="T4" s="2523"/>
      <c r="U4" s="2523"/>
      <c r="V4" s="2523"/>
      <c r="W4" s="2523"/>
      <c r="X4" s="2523"/>
      <c r="Y4" s="2523"/>
      <c r="Z4" s="2523"/>
      <c r="AA4" s="2523"/>
      <c r="AB4" s="2523"/>
      <c r="AC4" s="2523"/>
      <c r="AD4" s="2523"/>
      <c r="AE4" s="2523"/>
      <c r="AF4" s="2523"/>
      <c r="AG4" s="2523"/>
      <c r="AH4" s="2523"/>
      <c r="AI4" s="2523"/>
    </row>
    <row r="5" spans="1:35" s="275" customFormat="1" ht="16.5" customHeight="1">
      <c r="A5" s="276"/>
      <c r="B5" s="11"/>
      <c r="C5" s="5"/>
      <c r="D5" s="6"/>
      <c r="E5" s="6"/>
      <c r="F5" s="7"/>
      <c r="G5" s="7"/>
      <c r="H5" s="7"/>
      <c r="I5" s="8"/>
      <c r="J5" s="9"/>
      <c r="K5" s="9"/>
      <c r="L5" s="10"/>
      <c r="M5" s="10"/>
      <c r="N5" s="276"/>
      <c r="O5" s="276"/>
      <c r="P5" s="276"/>
      <c r="Q5" s="276"/>
      <c r="R5" s="276"/>
      <c r="S5" s="276"/>
      <c r="T5" s="276"/>
      <c r="U5" s="276"/>
      <c r="V5" s="276"/>
      <c r="W5" s="276"/>
      <c r="X5" s="276"/>
      <c r="Y5" s="276"/>
      <c r="Z5" s="276"/>
      <c r="AA5" s="276"/>
      <c r="AB5" s="276"/>
    </row>
    <row r="6" spans="1:35" s="275" customFormat="1" ht="16.5" customHeight="1">
      <c r="D6" s="2524" t="s">
        <v>106</v>
      </c>
      <c r="E6" s="2525"/>
      <c r="F6" s="2525"/>
      <c r="G6" s="2525"/>
      <c r="H6" s="2525"/>
      <c r="I6" s="2528"/>
      <c r="J6" s="2528"/>
      <c r="K6" s="2528"/>
      <c r="L6" s="2528"/>
      <c r="M6" s="2528"/>
      <c r="N6" s="2528"/>
      <c r="O6" s="2528"/>
      <c r="P6" s="2528"/>
      <c r="Q6" s="2528"/>
      <c r="R6" s="2528"/>
      <c r="S6" s="2528"/>
      <c r="T6" s="2528"/>
      <c r="U6" s="2528"/>
      <c r="V6" s="2528"/>
      <c r="W6" s="2528"/>
      <c r="X6" s="2528"/>
      <c r="Y6" s="2528"/>
      <c r="Z6" s="2528"/>
      <c r="AA6" s="2528"/>
      <c r="AB6" s="2528"/>
      <c r="AC6" s="2528"/>
      <c r="AD6" s="2528"/>
      <c r="AE6" s="2528"/>
      <c r="AF6" s="2528"/>
      <c r="AG6" s="2528"/>
      <c r="AH6" s="2529"/>
    </row>
    <row r="7" spans="1:35" s="275" customFormat="1" ht="16.5" customHeight="1">
      <c r="D7" s="277"/>
      <c r="E7" s="30"/>
      <c r="F7" s="224"/>
      <c r="G7" s="225"/>
      <c r="H7" s="225"/>
      <c r="I7" s="31"/>
      <c r="J7" s="31"/>
      <c r="K7" s="31"/>
      <c r="L7" s="226"/>
      <c r="M7" s="32"/>
      <c r="N7" s="32"/>
      <c r="O7" s="227"/>
      <c r="P7" s="227"/>
      <c r="Q7" s="277"/>
      <c r="R7" s="277"/>
      <c r="S7" s="277"/>
      <c r="T7" s="277"/>
      <c r="U7" s="277"/>
      <c r="V7" s="277"/>
      <c r="W7" s="277"/>
      <c r="X7" s="278"/>
      <c r="Y7" s="277"/>
      <c r="Z7" s="277"/>
      <c r="AA7" s="277"/>
      <c r="AB7" s="277"/>
      <c r="AC7" s="277"/>
      <c r="AD7" s="277"/>
      <c r="AE7" s="279"/>
    </row>
    <row r="8" spans="1:35" s="275" customFormat="1" ht="16.5" customHeight="1">
      <c r="D8" s="2526" t="s">
        <v>552</v>
      </c>
      <c r="E8" s="2527"/>
      <c r="F8" s="2527"/>
      <c r="G8" s="509"/>
      <c r="H8" s="509"/>
      <c r="I8" s="523"/>
      <c r="J8" s="523"/>
      <c r="K8" s="523"/>
      <c r="L8" s="509"/>
      <c r="M8" s="509"/>
      <c r="N8" s="509"/>
      <c r="O8" s="509"/>
      <c r="P8" s="509"/>
      <c r="Q8" s="509"/>
      <c r="R8" s="509"/>
      <c r="S8" s="509"/>
      <c r="T8" s="509"/>
      <c r="U8" s="509"/>
      <c r="V8" s="509"/>
      <c r="W8" s="509"/>
      <c r="X8" s="509"/>
      <c r="Y8" s="509"/>
      <c r="Z8" s="509"/>
      <c r="AA8" s="509"/>
      <c r="AB8" s="509"/>
      <c r="AC8" s="509"/>
      <c r="AD8" s="509"/>
      <c r="AE8" s="509"/>
      <c r="AF8" s="509"/>
      <c r="AG8" s="509"/>
      <c r="AH8" s="524"/>
    </row>
    <row r="9" spans="1:35" s="275" customFormat="1" ht="10.5" customHeight="1">
      <c r="D9" s="512"/>
      <c r="E9" s="525"/>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26"/>
    </row>
    <row r="10" spans="1:35" s="275" customFormat="1" ht="16.5" customHeight="1">
      <c r="D10" s="512"/>
      <c r="E10" s="525"/>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26"/>
    </row>
    <row r="11" spans="1:35" s="275" customFormat="1" ht="16.5" customHeight="1">
      <c r="D11" s="512"/>
      <c r="E11" s="525"/>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26"/>
    </row>
    <row r="12" spans="1:35" s="275" customFormat="1" ht="16.5" customHeight="1">
      <c r="D12" s="512"/>
      <c r="E12" s="525"/>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26"/>
    </row>
    <row r="13" spans="1:35" s="275" customFormat="1" ht="16.5" customHeight="1">
      <c r="D13" s="512"/>
      <c r="E13" s="525"/>
      <c r="F13" s="513"/>
      <c r="G13" s="513"/>
      <c r="H13" s="513"/>
      <c r="I13" s="513"/>
      <c r="J13" s="513"/>
      <c r="K13" s="513"/>
      <c r="L13" s="515"/>
      <c r="M13" s="515"/>
      <c r="N13" s="515"/>
      <c r="O13" s="515"/>
      <c r="P13" s="515"/>
      <c r="Q13" s="515"/>
      <c r="R13" s="515"/>
      <c r="S13" s="515"/>
      <c r="T13" s="515"/>
      <c r="U13" s="515"/>
      <c r="V13" s="515"/>
      <c r="W13" s="515"/>
      <c r="X13" s="515"/>
      <c r="Y13" s="515"/>
      <c r="Z13" s="515"/>
      <c r="AA13" s="515"/>
      <c r="AB13" s="515"/>
      <c r="AC13" s="515"/>
      <c r="AD13" s="515"/>
      <c r="AE13" s="513"/>
      <c r="AF13" s="515"/>
      <c r="AG13" s="515"/>
      <c r="AH13" s="526"/>
    </row>
    <row r="14" spans="1:35" s="275" customFormat="1" ht="16.5" customHeight="1">
      <c r="D14" s="512"/>
      <c r="E14" s="525"/>
      <c r="F14" s="513"/>
      <c r="G14" s="513"/>
      <c r="H14" s="513"/>
      <c r="I14" s="513"/>
      <c r="J14" s="513"/>
      <c r="K14" s="513"/>
      <c r="L14" s="515"/>
      <c r="M14" s="515"/>
      <c r="N14" s="515"/>
      <c r="O14" s="515"/>
      <c r="P14" s="515"/>
      <c r="Q14" s="515"/>
      <c r="R14" s="515"/>
      <c r="S14" s="515"/>
      <c r="T14" s="515"/>
      <c r="U14" s="515"/>
      <c r="V14" s="515"/>
      <c r="W14" s="515"/>
      <c r="X14" s="515"/>
      <c r="Y14" s="515"/>
      <c r="Z14" s="515"/>
      <c r="AA14" s="515"/>
      <c r="AB14" s="515"/>
      <c r="AC14" s="515"/>
      <c r="AD14" s="515"/>
      <c r="AE14" s="513"/>
      <c r="AF14" s="515"/>
      <c r="AG14" s="515"/>
      <c r="AH14" s="526"/>
    </row>
    <row r="15" spans="1:35" s="275" customFormat="1" ht="16.5" customHeight="1">
      <c r="D15" s="512"/>
      <c r="E15" s="525"/>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26"/>
    </row>
    <row r="16" spans="1:35" s="275" customFormat="1" ht="16.5" customHeight="1">
      <c r="D16" s="512"/>
      <c r="E16" s="525"/>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26"/>
    </row>
    <row r="17" spans="4:34" s="275" customFormat="1" ht="16.5" customHeight="1">
      <c r="D17" s="512"/>
      <c r="E17" s="525"/>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26"/>
    </row>
    <row r="18" spans="4:34" s="275" customFormat="1" ht="16.5" customHeight="1">
      <c r="D18" s="512"/>
      <c r="E18" s="525"/>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26"/>
    </row>
    <row r="19" spans="4:34" s="275" customFormat="1" ht="16.5" customHeight="1">
      <c r="D19" s="512"/>
      <c r="E19" s="525"/>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26"/>
    </row>
    <row r="20" spans="4:34" s="275" customFormat="1" ht="16.5" customHeight="1">
      <c r="D20" s="512"/>
      <c r="E20" s="525"/>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26"/>
    </row>
    <row r="21" spans="4:34" s="275" customFormat="1" ht="16.5" customHeight="1">
      <c r="D21" s="512"/>
      <c r="E21" s="525"/>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26"/>
    </row>
    <row r="22" spans="4:34" s="275" customFormat="1" ht="16.5" customHeight="1">
      <c r="D22" s="512"/>
      <c r="E22" s="525"/>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26"/>
    </row>
    <row r="23" spans="4:34" s="275" customFormat="1" ht="16.5" customHeight="1">
      <c r="D23" s="512"/>
      <c r="E23" s="525"/>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26"/>
    </row>
    <row r="24" spans="4:34" s="275" customFormat="1" ht="16.5" customHeight="1">
      <c r="D24" s="512"/>
      <c r="E24" s="525"/>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26"/>
    </row>
    <row r="25" spans="4:34" s="275" customFormat="1" ht="16.5" customHeight="1">
      <c r="D25" s="512"/>
      <c r="E25" s="525"/>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26"/>
    </row>
    <row r="26" spans="4:34" s="275" customFormat="1" ht="16.5" customHeight="1">
      <c r="D26" s="512"/>
      <c r="E26" s="525"/>
      <c r="F26" s="513"/>
      <c r="G26" s="513"/>
      <c r="H26" s="513"/>
      <c r="I26" s="513"/>
      <c r="J26" s="513"/>
      <c r="K26" s="513"/>
      <c r="L26" s="287"/>
      <c r="M26" s="287"/>
      <c r="N26" s="513"/>
      <c r="O26" s="513"/>
      <c r="P26" s="513"/>
      <c r="Q26" s="513"/>
      <c r="R26" s="513"/>
      <c r="S26" s="513"/>
      <c r="T26" s="513"/>
      <c r="U26" s="513"/>
      <c r="V26" s="513"/>
      <c r="W26" s="513"/>
      <c r="X26" s="513"/>
      <c r="Y26" s="513"/>
      <c r="Z26" s="513"/>
      <c r="AA26" s="513"/>
      <c r="AB26" s="513"/>
      <c r="AC26" s="513"/>
      <c r="AD26" s="513"/>
      <c r="AE26" s="513"/>
      <c r="AF26" s="513"/>
      <c r="AG26" s="513"/>
      <c r="AH26" s="526"/>
    </row>
    <row r="27" spans="4:34" s="275" customFormat="1" ht="16.5" customHeight="1">
      <c r="D27" s="517"/>
      <c r="E27" s="527"/>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28"/>
    </row>
    <row r="28" spans="4:34" s="275" customFormat="1" ht="16.5" customHeight="1">
      <c r="D28" s="2526" t="s">
        <v>107</v>
      </c>
      <c r="E28" s="2527"/>
      <c r="F28" s="2527"/>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26"/>
    </row>
    <row r="29" spans="4:34" s="275" customFormat="1" ht="16.5" customHeight="1">
      <c r="D29" s="512"/>
      <c r="E29" s="525"/>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26"/>
    </row>
    <row r="30" spans="4:34" s="275" customFormat="1" ht="16.5" customHeight="1">
      <c r="D30" s="512"/>
      <c r="E30" s="525"/>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26"/>
    </row>
    <row r="31" spans="4:34" s="275" customFormat="1" ht="16.5" customHeight="1">
      <c r="D31" s="512"/>
      <c r="E31" s="525"/>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26"/>
    </row>
    <row r="32" spans="4:34" s="275" customFormat="1" ht="16.5" customHeight="1">
      <c r="D32" s="512"/>
      <c r="E32" s="525"/>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26"/>
    </row>
    <row r="33" spans="4:226" s="275" customFormat="1" ht="16.5" customHeight="1">
      <c r="D33" s="512"/>
      <c r="E33" s="525"/>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26"/>
    </row>
    <row r="34" spans="4:226" s="275" customFormat="1" ht="16.5" customHeight="1">
      <c r="D34" s="512"/>
      <c r="E34" s="525"/>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26"/>
    </row>
    <row r="35" spans="4:226" s="275" customFormat="1" ht="16.5" customHeight="1">
      <c r="D35" s="512"/>
      <c r="E35" s="525"/>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26"/>
    </row>
    <row r="36" spans="4:226" s="275" customFormat="1" ht="16.5" customHeight="1">
      <c r="D36" s="512"/>
      <c r="E36" s="525"/>
      <c r="F36" s="513"/>
      <c r="G36" s="513"/>
      <c r="H36" s="513"/>
      <c r="I36" s="513"/>
      <c r="J36" s="513"/>
      <c r="K36" s="513"/>
      <c r="L36" s="513"/>
      <c r="M36" s="513"/>
      <c r="N36" s="513"/>
      <c r="O36" s="513"/>
      <c r="P36" s="513"/>
      <c r="Q36" s="513"/>
      <c r="R36" s="513"/>
      <c r="S36" s="513"/>
      <c r="T36" s="505"/>
      <c r="U36" s="513"/>
      <c r="V36" s="513"/>
      <c r="W36" s="513"/>
      <c r="X36" s="513"/>
      <c r="Y36" s="513"/>
      <c r="Z36" s="513"/>
      <c r="AA36" s="513"/>
      <c r="AB36" s="513"/>
      <c r="AC36" s="513"/>
      <c r="AD36" s="513"/>
      <c r="AE36" s="513"/>
      <c r="AF36" s="513"/>
      <c r="AG36" s="513"/>
      <c r="AH36" s="526"/>
    </row>
    <row r="37" spans="4:226" s="275" customFormat="1" ht="16.5" customHeight="1">
      <c r="D37" s="512"/>
      <c r="E37" s="525"/>
      <c r="F37" s="513"/>
      <c r="G37" s="513"/>
      <c r="H37" s="513"/>
      <c r="I37" s="513"/>
      <c r="J37" s="513"/>
      <c r="K37" s="513"/>
      <c r="L37" s="513"/>
      <c r="M37" s="513"/>
      <c r="N37" s="513"/>
      <c r="O37" s="513"/>
      <c r="P37" s="513"/>
      <c r="Q37" s="513"/>
      <c r="R37" s="513"/>
      <c r="S37" s="513"/>
      <c r="T37" s="505"/>
      <c r="U37" s="513"/>
      <c r="V37" s="513"/>
      <c r="W37" s="513"/>
      <c r="X37" s="513"/>
      <c r="Y37" s="513"/>
      <c r="Z37" s="513"/>
      <c r="AA37" s="513"/>
      <c r="AB37" s="513"/>
      <c r="AC37" s="513"/>
      <c r="AD37" s="513"/>
      <c r="AE37" s="513"/>
      <c r="AF37" s="513"/>
      <c r="AG37" s="513"/>
      <c r="AH37" s="526"/>
    </row>
    <row r="38" spans="4:226" s="275" customFormat="1" ht="16.5" customHeight="1">
      <c r="D38" s="512"/>
      <c r="E38" s="525"/>
      <c r="F38" s="513"/>
      <c r="G38" s="513"/>
      <c r="H38" s="513"/>
      <c r="I38" s="513"/>
      <c r="J38" s="513"/>
      <c r="K38" s="513"/>
      <c r="L38" s="513"/>
      <c r="M38" s="513"/>
      <c r="N38" s="513"/>
      <c r="O38" s="513"/>
      <c r="P38" s="513"/>
      <c r="Q38" s="513"/>
      <c r="R38" s="513"/>
      <c r="S38" s="513"/>
      <c r="T38" s="505"/>
      <c r="U38" s="513"/>
      <c r="V38" s="513"/>
      <c r="W38" s="513"/>
      <c r="X38" s="513"/>
      <c r="Y38" s="513"/>
      <c r="Z38" s="513"/>
      <c r="AA38" s="513"/>
      <c r="AB38" s="513"/>
      <c r="AC38" s="513"/>
      <c r="AD38" s="513"/>
      <c r="AE38" s="513"/>
      <c r="AF38" s="513"/>
      <c r="AG38" s="513"/>
      <c r="AH38" s="526"/>
    </row>
    <row r="39" spans="4:226" s="275" customFormat="1" ht="16.5" customHeight="1">
      <c r="D39" s="512"/>
      <c r="E39" s="525"/>
      <c r="F39" s="513"/>
      <c r="G39" s="513"/>
      <c r="H39" s="513"/>
      <c r="I39" s="513"/>
      <c r="J39" s="513"/>
      <c r="K39" s="513"/>
      <c r="L39" s="513"/>
      <c r="M39" s="513"/>
      <c r="N39" s="513"/>
      <c r="O39" s="513"/>
      <c r="P39" s="513"/>
      <c r="Q39" s="513"/>
      <c r="R39" s="513"/>
      <c r="S39" s="513"/>
      <c r="T39" s="505"/>
      <c r="U39" s="513"/>
      <c r="V39" s="513"/>
      <c r="W39" s="513"/>
      <c r="X39" s="513"/>
      <c r="Y39" s="513"/>
      <c r="Z39" s="513"/>
      <c r="AA39" s="513"/>
      <c r="AB39" s="513"/>
      <c r="AC39" s="513"/>
      <c r="AD39" s="513"/>
      <c r="AE39" s="513"/>
      <c r="AF39" s="513"/>
      <c r="AG39" s="513"/>
      <c r="AH39" s="526"/>
    </row>
    <row r="40" spans="4:226" s="275" customFormat="1" ht="16.5" customHeight="1">
      <c r="D40" s="512"/>
      <c r="E40" s="525"/>
      <c r="F40" s="513"/>
      <c r="G40" s="513"/>
      <c r="H40" s="513"/>
      <c r="I40" s="513"/>
      <c r="J40" s="513"/>
      <c r="K40" s="513"/>
      <c r="L40" s="513"/>
      <c r="M40" s="513"/>
      <c r="N40" s="513"/>
      <c r="O40" s="513"/>
      <c r="P40" s="513"/>
      <c r="Q40" s="513"/>
      <c r="R40" s="513"/>
      <c r="S40" s="513"/>
      <c r="T40" s="505"/>
      <c r="U40" s="513"/>
      <c r="V40" s="513"/>
      <c r="W40" s="513"/>
      <c r="X40" s="513"/>
      <c r="Y40" s="513"/>
      <c r="Z40" s="513"/>
      <c r="AA40" s="513"/>
      <c r="AB40" s="513"/>
      <c r="AC40" s="513"/>
      <c r="AD40" s="513"/>
      <c r="AE40" s="513"/>
      <c r="AF40" s="513"/>
      <c r="AG40" s="513"/>
      <c r="AH40" s="526"/>
    </row>
    <row r="41" spans="4:226" s="275" customFormat="1" ht="19.5" customHeight="1">
      <c r="D41" s="512"/>
      <c r="E41" s="525"/>
      <c r="F41" s="513"/>
      <c r="G41" s="513"/>
      <c r="H41" s="513"/>
      <c r="I41" s="513"/>
      <c r="J41" s="513"/>
      <c r="K41" s="513"/>
      <c r="L41" s="513"/>
      <c r="M41" s="513"/>
      <c r="N41" s="513"/>
      <c r="O41" s="513"/>
      <c r="P41" s="513"/>
      <c r="Q41" s="513"/>
      <c r="R41" s="513"/>
      <c r="S41" s="513"/>
      <c r="T41" s="505"/>
      <c r="U41" s="513"/>
      <c r="V41" s="513"/>
      <c r="W41" s="513"/>
      <c r="X41" s="513"/>
      <c r="Y41" s="513"/>
      <c r="Z41" s="513"/>
      <c r="AA41" s="513"/>
      <c r="AB41" s="513"/>
      <c r="AC41" s="513"/>
      <c r="AD41" s="513"/>
      <c r="AE41" s="513"/>
      <c r="AF41" s="513"/>
      <c r="AG41" s="513"/>
      <c r="AH41" s="526"/>
    </row>
    <row r="42" spans="4:226" s="275" customFormat="1" ht="19.5" customHeight="1">
      <c r="D42" s="512"/>
      <c r="E42" s="525"/>
      <c r="F42" s="513"/>
      <c r="G42" s="513"/>
      <c r="H42" s="513"/>
      <c r="I42" s="513"/>
      <c r="J42" s="513"/>
      <c r="K42" s="513"/>
      <c r="L42" s="513"/>
      <c r="M42" s="513"/>
      <c r="N42" s="513"/>
      <c r="O42" s="513"/>
      <c r="P42" s="513"/>
      <c r="Q42" s="513"/>
      <c r="R42" s="513"/>
      <c r="S42" s="513"/>
      <c r="T42" s="505"/>
      <c r="U42" s="513"/>
      <c r="V42" s="513"/>
      <c r="W42" s="513"/>
      <c r="X42" s="513"/>
      <c r="Y42" s="513"/>
      <c r="Z42" s="513"/>
      <c r="AA42" s="513"/>
      <c r="AB42" s="513"/>
      <c r="AC42" s="513"/>
      <c r="AD42" s="513"/>
      <c r="AE42" s="513"/>
      <c r="AF42" s="513"/>
      <c r="AG42" s="513"/>
      <c r="AH42" s="526"/>
    </row>
    <row r="43" spans="4:226" s="275" customFormat="1" ht="19.5" customHeight="1">
      <c r="D43" s="512"/>
      <c r="E43" s="525"/>
      <c r="F43" s="513"/>
      <c r="G43" s="513"/>
      <c r="H43" s="513"/>
      <c r="I43" s="513"/>
      <c r="J43" s="513"/>
      <c r="K43" s="513"/>
      <c r="L43" s="513"/>
      <c r="M43" s="513"/>
      <c r="N43" s="513"/>
      <c r="O43" s="513"/>
      <c r="P43" s="513"/>
      <c r="Q43" s="513"/>
      <c r="R43" s="513"/>
      <c r="S43" s="513"/>
      <c r="T43" s="505"/>
      <c r="U43" s="513"/>
      <c r="V43" s="513"/>
      <c r="W43" s="513"/>
      <c r="X43" s="513"/>
      <c r="Y43" s="513"/>
      <c r="Z43" s="513"/>
      <c r="AA43" s="513"/>
      <c r="AB43" s="513"/>
      <c r="AC43" s="513"/>
      <c r="AD43" s="513"/>
      <c r="AE43" s="513"/>
      <c r="AF43" s="513"/>
      <c r="AG43" s="513"/>
      <c r="AH43" s="526"/>
    </row>
    <row r="44" spans="4:226" s="275" customFormat="1" ht="19.5" customHeight="1">
      <c r="D44" s="512"/>
      <c r="E44" s="525"/>
      <c r="F44" s="513"/>
      <c r="G44" s="513"/>
      <c r="H44" s="513"/>
      <c r="I44" s="513"/>
      <c r="J44" s="513"/>
      <c r="K44" s="513"/>
      <c r="L44" s="513"/>
      <c r="M44" s="513"/>
      <c r="N44" s="513"/>
      <c r="O44" s="513"/>
      <c r="P44" s="513"/>
      <c r="Q44" s="513"/>
      <c r="R44" s="513"/>
      <c r="S44" s="513"/>
      <c r="T44" s="505"/>
      <c r="U44" s="513"/>
      <c r="V44" s="513"/>
      <c r="W44" s="513"/>
      <c r="X44" s="513"/>
      <c r="Y44" s="513"/>
      <c r="Z44" s="513"/>
      <c r="AA44" s="513"/>
      <c r="AB44" s="513"/>
      <c r="AC44" s="513"/>
      <c r="AD44" s="513"/>
      <c r="AE44" s="513"/>
      <c r="AF44" s="513"/>
      <c r="AG44" s="513"/>
      <c r="AH44" s="526"/>
    </row>
    <row r="45" spans="4:226" s="275" customFormat="1" ht="19.5" customHeight="1">
      <c r="D45" s="512"/>
      <c r="E45" s="525"/>
      <c r="F45" s="513"/>
      <c r="G45" s="513"/>
      <c r="H45" s="513"/>
      <c r="I45" s="513"/>
      <c r="J45" s="513"/>
      <c r="K45" s="513"/>
      <c r="L45" s="513"/>
      <c r="M45" s="513"/>
      <c r="N45" s="513"/>
      <c r="O45" s="513"/>
      <c r="P45" s="513"/>
      <c r="Q45" s="513"/>
      <c r="R45" s="513"/>
      <c r="S45" s="513"/>
      <c r="T45" s="505"/>
      <c r="U45" s="513"/>
      <c r="V45" s="513"/>
      <c r="W45" s="513"/>
      <c r="X45" s="513"/>
      <c r="Y45" s="513"/>
      <c r="Z45" s="513"/>
      <c r="AA45" s="513"/>
      <c r="AB45" s="513"/>
      <c r="AC45" s="513"/>
      <c r="AD45" s="513"/>
      <c r="AE45" s="513"/>
      <c r="AF45" s="513"/>
      <c r="AG45" s="513"/>
      <c r="AH45" s="526"/>
    </row>
    <row r="46" spans="4:226" s="275" customFormat="1" ht="16.5" customHeight="1">
      <c r="D46" s="512"/>
      <c r="E46" s="525"/>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26"/>
    </row>
    <row r="47" spans="4:226" s="275" customFormat="1" ht="16.5" customHeight="1">
      <c r="D47" s="517"/>
      <c r="E47" s="527"/>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28"/>
    </row>
    <row r="48" spans="4:226" ht="16.5" customHeight="1">
      <c r="D48" s="281" t="s">
        <v>9</v>
      </c>
      <c r="E48" s="281"/>
      <c r="F48" s="228" t="s">
        <v>553</v>
      </c>
      <c r="G48" s="229"/>
      <c r="H48" s="229"/>
      <c r="I48" s="230"/>
      <c r="J48" s="230"/>
      <c r="K48" s="230"/>
      <c r="L48" s="231"/>
      <c r="M48" s="232"/>
      <c r="N48" s="232"/>
      <c r="O48" s="233"/>
      <c r="P48" s="233"/>
      <c r="Q48" s="282"/>
      <c r="R48" s="282"/>
      <c r="S48" s="282"/>
      <c r="T48" s="282"/>
      <c r="U48" s="282"/>
      <c r="V48" s="282"/>
      <c r="W48" s="282"/>
      <c r="X48" s="282"/>
      <c r="Y48" s="282"/>
      <c r="Z48" s="282"/>
      <c r="AA48" s="282"/>
      <c r="AB48" s="282"/>
      <c r="AC48" s="282"/>
      <c r="AD48" s="282"/>
      <c r="AE48" s="282"/>
      <c r="AF48" s="275"/>
      <c r="AG48" s="275"/>
      <c r="AH48" s="275"/>
      <c r="AI48" s="275"/>
      <c r="AJ48" s="275"/>
      <c r="AK48" s="275"/>
      <c r="AL48" s="275"/>
      <c r="AM48" s="275"/>
      <c r="AN48" s="275"/>
      <c r="AO48" s="275"/>
      <c r="AP48" s="275"/>
      <c r="AQ48" s="275"/>
      <c r="AR48" s="275"/>
      <c r="AS48" s="275"/>
      <c r="AT48" s="275"/>
      <c r="BW48" s="275"/>
      <c r="BX48" s="275"/>
      <c r="BY48" s="275"/>
      <c r="BZ48" s="275"/>
      <c r="CA48" s="275"/>
      <c r="CB48" s="275"/>
      <c r="CC48" s="275"/>
      <c r="CD48" s="275"/>
      <c r="CE48" s="275"/>
      <c r="CF48" s="275"/>
      <c r="CG48" s="275"/>
      <c r="CH48" s="275"/>
      <c r="CI48" s="275"/>
      <c r="CJ48" s="275"/>
      <c r="CK48" s="275"/>
      <c r="CL48" s="275"/>
      <c r="CM48" s="275"/>
      <c r="CN48" s="275"/>
      <c r="CO48" s="275"/>
      <c r="CP48" s="275"/>
      <c r="CQ48" s="275"/>
      <c r="CR48" s="275"/>
      <c r="CS48" s="275"/>
      <c r="CT48" s="275"/>
      <c r="CU48" s="275"/>
      <c r="CV48" s="275"/>
      <c r="CW48" s="275"/>
      <c r="CX48" s="275"/>
      <c r="CY48" s="275"/>
      <c r="CZ48" s="275"/>
      <c r="DA48" s="275"/>
      <c r="DB48" s="275"/>
      <c r="DC48" s="275"/>
      <c r="DD48" s="275"/>
      <c r="DE48" s="275"/>
      <c r="DF48" s="275"/>
      <c r="DG48" s="275"/>
      <c r="DH48" s="275"/>
      <c r="DI48" s="275"/>
      <c r="DJ48" s="275"/>
      <c r="DK48" s="275"/>
      <c r="DL48" s="275"/>
      <c r="DM48" s="275"/>
      <c r="DN48" s="275"/>
      <c r="DO48" s="275"/>
      <c r="DP48" s="275"/>
      <c r="DQ48" s="275"/>
      <c r="DR48" s="275"/>
      <c r="DS48" s="275"/>
      <c r="DT48" s="275"/>
      <c r="DU48" s="275"/>
      <c r="DV48" s="275"/>
      <c r="DW48" s="275"/>
      <c r="DX48" s="275"/>
      <c r="DY48" s="275"/>
      <c r="DZ48" s="275"/>
      <c r="EA48" s="275"/>
      <c r="EB48" s="275"/>
      <c r="EC48" s="275"/>
      <c r="ED48" s="275"/>
      <c r="EE48" s="275"/>
      <c r="EF48" s="275"/>
      <c r="EG48" s="275"/>
      <c r="EH48" s="275"/>
      <c r="EI48" s="275"/>
      <c r="EJ48" s="275"/>
      <c r="EK48" s="275"/>
      <c r="EL48" s="275"/>
      <c r="EM48" s="275"/>
      <c r="EN48" s="275"/>
      <c r="EO48" s="275"/>
      <c r="EP48" s="275"/>
      <c r="EQ48" s="275"/>
      <c r="ER48" s="275"/>
      <c r="ES48" s="275"/>
      <c r="ET48" s="275"/>
      <c r="EU48" s="275"/>
      <c r="EV48" s="275"/>
      <c r="EW48" s="275"/>
      <c r="EX48" s="275"/>
      <c r="EY48" s="275"/>
      <c r="EZ48" s="275"/>
      <c r="FA48" s="275"/>
      <c r="FB48" s="275"/>
      <c r="FC48" s="275"/>
      <c r="FD48" s="275"/>
      <c r="FE48" s="275"/>
      <c r="FF48" s="275"/>
      <c r="FG48" s="275"/>
      <c r="FH48" s="275"/>
      <c r="FI48" s="275"/>
      <c r="FJ48" s="275"/>
      <c r="FK48" s="275"/>
      <c r="FL48" s="275"/>
      <c r="FM48" s="275"/>
      <c r="FN48" s="275"/>
      <c r="FO48" s="275"/>
      <c r="FP48" s="275"/>
      <c r="FQ48" s="275"/>
      <c r="FR48" s="275"/>
      <c r="FS48" s="275"/>
      <c r="FT48" s="275"/>
      <c r="FU48" s="275"/>
      <c r="FV48" s="275"/>
      <c r="FW48" s="275"/>
      <c r="FX48" s="275"/>
      <c r="FY48" s="275"/>
      <c r="FZ48" s="275"/>
      <c r="GA48" s="275"/>
      <c r="GB48" s="275"/>
      <c r="GC48" s="275"/>
      <c r="GD48" s="275"/>
      <c r="GE48" s="275"/>
      <c r="GF48" s="275"/>
      <c r="GG48" s="275"/>
      <c r="GH48" s="275"/>
      <c r="GI48" s="275"/>
      <c r="GJ48" s="275"/>
      <c r="GK48" s="275"/>
      <c r="GL48" s="275"/>
      <c r="GM48" s="275"/>
      <c r="GN48" s="275"/>
      <c r="GO48" s="275"/>
      <c r="GP48" s="275"/>
      <c r="GQ48" s="275"/>
      <c r="GR48" s="275"/>
      <c r="GS48" s="275"/>
      <c r="GT48" s="275"/>
      <c r="GU48" s="275"/>
      <c r="GV48" s="275"/>
      <c r="GW48" s="275"/>
      <c r="GX48" s="275"/>
      <c r="GY48" s="275"/>
      <c r="GZ48" s="275"/>
      <c r="HA48" s="275"/>
      <c r="HB48" s="275"/>
      <c r="HC48" s="275"/>
      <c r="HD48" s="275"/>
      <c r="HE48" s="275"/>
      <c r="HF48" s="275"/>
      <c r="HG48" s="275"/>
      <c r="HH48" s="275"/>
      <c r="HI48" s="275"/>
      <c r="HJ48" s="275"/>
      <c r="HK48" s="275"/>
      <c r="HL48" s="275"/>
      <c r="HM48" s="275"/>
      <c r="HN48" s="275"/>
      <c r="HO48" s="275"/>
      <c r="HP48" s="275"/>
      <c r="HQ48" s="275"/>
      <c r="HR48" s="275"/>
    </row>
    <row r="49" spans="1:226" ht="16.5" customHeight="1">
      <c r="D49" s="283"/>
      <c r="E49" s="283"/>
      <c r="F49" s="234" t="s">
        <v>554</v>
      </c>
      <c r="G49" s="235"/>
      <c r="H49" s="235"/>
      <c r="I49" s="236"/>
      <c r="J49" s="236"/>
      <c r="K49" s="236"/>
      <c r="L49" s="8"/>
      <c r="M49" s="9"/>
      <c r="N49" s="9"/>
      <c r="O49" s="237"/>
      <c r="P49" s="237"/>
      <c r="Q49" s="284"/>
      <c r="R49" s="284"/>
      <c r="S49" s="284"/>
      <c r="T49" s="284"/>
      <c r="U49" s="284"/>
      <c r="V49" s="284"/>
      <c r="W49" s="284"/>
      <c r="X49" s="284"/>
      <c r="Y49" s="284"/>
      <c r="Z49" s="284"/>
      <c r="AA49" s="284"/>
      <c r="AB49" s="284"/>
      <c r="AC49" s="284"/>
      <c r="AD49" s="284"/>
      <c r="AE49" s="284"/>
      <c r="AF49" s="275"/>
      <c r="AG49" s="275"/>
      <c r="AH49" s="275"/>
      <c r="AI49" s="275"/>
      <c r="AJ49" s="275"/>
      <c r="AK49" s="275"/>
      <c r="AL49" s="275"/>
      <c r="AM49" s="275"/>
      <c r="AN49" s="275"/>
      <c r="AO49" s="275"/>
      <c r="AP49" s="275"/>
      <c r="AQ49" s="275"/>
      <c r="AR49" s="275"/>
      <c r="AS49" s="275"/>
      <c r="AT49" s="275"/>
      <c r="BW49" s="275"/>
      <c r="BX49" s="275"/>
      <c r="BY49" s="275"/>
      <c r="BZ49" s="275"/>
      <c r="CA49" s="275"/>
      <c r="CB49" s="275"/>
      <c r="CC49" s="275"/>
      <c r="CD49" s="275"/>
      <c r="CE49" s="275"/>
      <c r="CF49" s="275"/>
      <c r="CG49" s="275"/>
      <c r="CH49" s="275"/>
      <c r="CI49" s="275"/>
      <c r="CJ49" s="275"/>
      <c r="CK49" s="275"/>
      <c r="CL49" s="275"/>
      <c r="CM49" s="275"/>
      <c r="CN49" s="275"/>
      <c r="CO49" s="275"/>
      <c r="CP49" s="275"/>
      <c r="CQ49" s="275"/>
      <c r="CR49" s="275"/>
      <c r="CS49" s="275"/>
      <c r="CT49" s="275"/>
      <c r="CU49" s="275"/>
      <c r="CV49" s="275"/>
      <c r="CW49" s="275"/>
      <c r="CX49" s="275"/>
      <c r="CY49" s="275"/>
      <c r="CZ49" s="275"/>
      <c r="DA49" s="275"/>
      <c r="DB49" s="275"/>
      <c r="DC49" s="275"/>
      <c r="DD49" s="275"/>
      <c r="DE49" s="275"/>
      <c r="DF49" s="275"/>
      <c r="DG49" s="275"/>
      <c r="DH49" s="275"/>
      <c r="DI49" s="275"/>
      <c r="DJ49" s="275"/>
      <c r="DK49" s="275"/>
      <c r="DL49" s="275"/>
      <c r="DM49" s="275"/>
      <c r="DN49" s="275"/>
      <c r="DO49" s="275"/>
      <c r="DP49" s="275"/>
      <c r="DQ49" s="275"/>
      <c r="DR49" s="275"/>
      <c r="DS49" s="275"/>
      <c r="DT49" s="275"/>
      <c r="DU49" s="275"/>
      <c r="DV49" s="275"/>
      <c r="DW49" s="275"/>
      <c r="DX49" s="275"/>
      <c r="DY49" s="275"/>
      <c r="DZ49" s="275"/>
      <c r="EA49" s="275"/>
      <c r="EB49" s="275"/>
      <c r="EC49" s="275"/>
      <c r="ED49" s="275"/>
      <c r="EE49" s="275"/>
      <c r="EF49" s="275"/>
      <c r="EG49" s="275"/>
      <c r="EH49" s="275"/>
      <c r="EI49" s="275"/>
      <c r="EJ49" s="275"/>
      <c r="EK49" s="275"/>
      <c r="EL49" s="275"/>
      <c r="EM49" s="275"/>
      <c r="EN49" s="275"/>
      <c r="EO49" s="275"/>
      <c r="EP49" s="275"/>
      <c r="EQ49" s="275"/>
      <c r="ER49" s="275"/>
      <c r="ES49" s="275"/>
      <c r="ET49" s="275"/>
      <c r="EU49" s="275"/>
      <c r="EV49" s="275"/>
      <c r="EW49" s="275"/>
      <c r="EX49" s="275"/>
      <c r="EY49" s="275"/>
      <c r="EZ49" s="275"/>
      <c r="FA49" s="275"/>
      <c r="FB49" s="275"/>
      <c r="FC49" s="275"/>
      <c r="FD49" s="275"/>
      <c r="FE49" s="275"/>
      <c r="FF49" s="275"/>
      <c r="FG49" s="275"/>
      <c r="FH49" s="275"/>
      <c r="FI49" s="275"/>
      <c r="FJ49" s="275"/>
      <c r="FK49" s="275"/>
      <c r="FL49" s="275"/>
      <c r="FM49" s="275"/>
      <c r="FN49" s="275"/>
      <c r="FO49" s="275"/>
      <c r="FP49" s="275"/>
      <c r="FQ49" s="275"/>
      <c r="FR49" s="275"/>
      <c r="FS49" s="275"/>
      <c r="FT49" s="275"/>
      <c r="FU49" s="275"/>
      <c r="FV49" s="275"/>
      <c r="FW49" s="275"/>
      <c r="FX49" s="275"/>
      <c r="FY49" s="275"/>
      <c r="FZ49" s="275"/>
      <c r="GA49" s="275"/>
      <c r="GB49" s="275"/>
      <c r="GC49" s="275"/>
      <c r="GD49" s="275"/>
      <c r="GE49" s="275"/>
      <c r="GF49" s="275"/>
      <c r="GG49" s="275"/>
      <c r="GH49" s="275"/>
      <c r="GI49" s="275"/>
      <c r="GJ49" s="275"/>
      <c r="GK49" s="275"/>
      <c r="GL49" s="275"/>
      <c r="GM49" s="275"/>
      <c r="GN49" s="275"/>
      <c r="GO49" s="275"/>
      <c r="GP49" s="275"/>
      <c r="GQ49" s="275"/>
      <c r="GR49" s="275"/>
      <c r="GS49" s="275"/>
      <c r="GT49" s="275"/>
      <c r="GU49" s="275"/>
      <c r="GV49" s="275"/>
      <c r="GW49" s="275"/>
      <c r="GX49" s="275"/>
      <c r="GY49" s="275"/>
      <c r="GZ49" s="275"/>
      <c r="HA49" s="275"/>
      <c r="HB49" s="275"/>
      <c r="HC49" s="275"/>
      <c r="HD49" s="275"/>
      <c r="HE49" s="275"/>
      <c r="HF49" s="275"/>
      <c r="HG49" s="275"/>
      <c r="HH49" s="275"/>
      <c r="HI49" s="275"/>
      <c r="HJ49" s="275"/>
      <c r="HK49" s="275"/>
      <c r="HL49" s="275"/>
      <c r="HM49" s="275"/>
      <c r="HN49" s="275"/>
      <c r="HO49" s="275"/>
      <c r="HP49" s="275"/>
      <c r="HQ49" s="275"/>
      <c r="HR49" s="275"/>
    </row>
    <row r="50" spans="1:226" ht="16.5" customHeight="1">
      <c r="D50" s="276"/>
      <c r="E50" s="283"/>
      <c r="F50" s="29" t="s">
        <v>750</v>
      </c>
      <c r="G50" s="238"/>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5"/>
      <c r="AG50" s="275"/>
      <c r="AH50" s="275"/>
      <c r="AI50" s="275"/>
      <c r="AJ50" s="275"/>
      <c r="AK50" s="275"/>
      <c r="AL50" s="275"/>
      <c r="AM50" s="275"/>
      <c r="AN50" s="275"/>
      <c r="AO50" s="275"/>
      <c r="AP50" s="275"/>
      <c r="AQ50" s="275"/>
      <c r="AR50" s="275"/>
      <c r="AS50" s="275"/>
      <c r="AT50" s="275"/>
      <c r="BW50" s="275"/>
      <c r="BX50" s="275"/>
      <c r="BY50" s="275"/>
      <c r="BZ50" s="275"/>
      <c r="CA50" s="275"/>
      <c r="CB50" s="275"/>
      <c r="CC50" s="275"/>
      <c r="CD50" s="275"/>
      <c r="CE50" s="275"/>
      <c r="CF50" s="275"/>
      <c r="CG50" s="275"/>
      <c r="CH50" s="275"/>
      <c r="CI50" s="275"/>
      <c r="CJ50" s="275"/>
      <c r="CK50" s="275"/>
      <c r="CL50" s="275"/>
      <c r="CM50" s="275"/>
      <c r="CN50" s="275"/>
      <c r="CO50" s="275"/>
      <c r="CP50" s="275"/>
      <c r="CQ50" s="275"/>
      <c r="CR50" s="275"/>
      <c r="CS50" s="275"/>
      <c r="CT50" s="275"/>
      <c r="CU50" s="275"/>
      <c r="CV50" s="275"/>
      <c r="CW50" s="275"/>
      <c r="CX50" s="275"/>
      <c r="CY50" s="275"/>
      <c r="CZ50" s="275"/>
      <c r="DA50" s="275"/>
      <c r="DB50" s="275"/>
      <c r="DC50" s="275"/>
      <c r="DD50" s="275"/>
      <c r="DE50" s="275"/>
      <c r="DF50" s="275"/>
      <c r="DG50" s="275"/>
      <c r="DH50" s="275"/>
      <c r="DI50" s="275"/>
      <c r="DJ50" s="275"/>
      <c r="DK50" s="275"/>
      <c r="DL50" s="275"/>
      <c r="DM50" s="275"/>
      <c r="DN50" s="275"/>
      <c r="DO50" s="275"/>
      <c r="DP50" s="275"/>
      <c r="DQ50" s="275"/>
      <c r="DR50" s="275"/>
      <c r="DS50" s="275"/>
      <c r="DT50" s="275"/>
      <c r="DU50" s="275"/>
      <c r="DV50" s="275"/>
      <c r="DW50" s="275"/>
      <c r="DX50" s="275"/>
      <c r="DY50" s="275"/>
      <c r="DZ50" s="275"/>
      <c r="EA50" s="275"/>
      <c r="EB50" s="275"/>
      <c r="EC50" s="275"/>
      <c r="ED50" s="275"/>
      <c r="EE50" s="275"/>
      <c r="EF50" s="275"/>
      <c r="EG50" s="275"/>
      <c r="EH50" s="275"/>
      <c r="EI50" s="275"/>
      <c r="EJ50" s="275"/>
      <c r="EK50" s="275"/>
      <c r="EL50" s="275"/>
      <c r="EM50" s="275"/>
      <c r="EN50" s="275"/>
      <c r="EO50" s="275"/>
      <c r="EP50" s="275"/>
      <c r="EQ50" s="275"/>
      <c r="ER50" s="275"/>
      <c r="ES50" s="275"/>
      <c r="ET50" s="275"/>
      <c r="EU50" s="275"/>
      <c r="EV50" s="275"/>
      <c r="EW50" s="275"/>
      <c r="EX50" s="275"/>
      <c r="EY50" s="275"/>
      <c r="EZ50" s="275"/>
      <c r="FA50" s="275"/>
      <c r="FB50" s="275"/>
      <c r="FC50" s="275"/>
      <c r="FD50" s="275"/>
      <c r="FE50" s="275"/>
      <c r="FF50" s="275"/>
      <c r="FG50" s="275"/>
      <c r="FH50" s="275"/>
      <c r="FI50" s="275"/>
      <c r="FJ50" s="275"/>
      <c r="FK50" s="275"/>
      <c r="FL50" s="275"/>
      <c r="FM50" s="275"/>
      <c r="FN50" s="275"/>
      <c r="FO50" s="275"/>
      <c r="FP50" s="275"/>
      <c r="FQ50" s="275"/>
      <c r="FR50" s="275"/>
      <c r="FS50" s="275"/>
      <c r="FT50" s="275"/>
      <c r="FU50" s="275"/>
      <c r="FV50" s="275"/>
      <c r="FW50" s="275"/>
      <c r="FX50" s="275"/>
      <c r="FY50" s="275"/>
      <c r="FZ50" s="275"/>
      <c r="GA50" s="275"/>
      <c r="GB50" s="275"/>
      <c r="GC50" s="275"/>
      <c r="GD50" s="275"/>
      <c r="GE50" s="275"/>
      <c r="GF50" s="275"/>
      <c r="GG50" s="275"/>
      <c r="GH50" s="275"/>
      <c r="GI50" s="275"/>
      <c r="GJ50" s="275"/>
      <c r="GK50" s="275"/>
      <c r="GL50" s="275"/>
      <c r="GM50" s="275"/>
      <c r="GN50" s="275"/>
      <c r="GO50" s="275"/>
      <c r="GP50" s="275"/>
      <c r="GQ50" s="275"/>
      <c r="GR50" s="275"/>
      <c r="GS50" s="275"/>
      <c r="GT50" s="275"/>
      <c r="GU50" s="275"/>
      <c r="GV50" s="275"/>
      <c r="GW50" s="275"/>
      <c r="GX50" s="275"/>
      <c r="GY50" s="275"/>
      <c r="GZ50" s="275"/>
      <c r="HA50" s="275"/>
      <c r="HB50" s="275"/>
      <c r="HC50" s="275"/>
      <c r="HD50" s="275"/>
      <c r="HE50" s="275"/>
      <c r="HF50" s="275"/>
      <c r="HG50" s="275"/>
      <c r="HH50" s="275"/>
      <c r="HI50" s="275"/>
      <c r="HJ50" s="275"/>
      <c r="HK50" s="275"/>
      <c r="HL50" s="275"/>
      <c r="HM50" s="275"/>
      <c r="HN50" s="275"/>
      <c r="HO50" s="275"/>
      <c r="HP50" s="275"/>
      <c r="HQ50" s="275"/>
      <c r="HR50" s="275"/>
    </row>
    <row r="51" spans="1:226" ht="16.5" customHeight="1">
      <c r="A51" s="275"/>
      <c r="B51" s="275"/>
      <c r="C51" s="275"/>
      <c r="D51" s="28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BW51" s="275"/>
      <c r="BX51" s="275"/>
      <c r="BY51" s="275"/>
      <c r="BZ51" s="275"/>
      <c r="CA51" s="275"/>
      <c r="CB51" s="275"/>
      <c r="CC51" s="275"/>
      <c r="CD51" s="275"/>
      <c r="CE51" s="275"/>
      <c r="CF51" s="275"/>
      <c r="CG51" s="275"/>
      <c r="CH51" s="275"/>
      <c r="CI51" s="275"/>
      <c r="CJ51" s="275"/>
      <c r="CK51" s="275"/>
      <c r="CL51" s="275"/>
      <c r="CM51" s="275"/>
      <c r="CN51" s="275"/>
      <c r="CO51" s="275"/>
      <c r="CP51" s="275"/>
      <c r="CQ51" s="275"/>
      <c r="CR51" s="275"/>
      <c r="CS51" s="275"/>
      <c r="CT51" s="275"/>
      <c r="CU51" s="275"/>
      <c r="CV51" s="275"/>
      <c r="CW51" s="275"/>
      <c r="CX51" s="275"/>
      <c r="CY51" s="275"/>
      <c r="CZ51" s="275"/>
      <c r="DA51" s="275"/>
      <c r="DB51" s="275"/>
      <c r="DC51" s="275"/>
      <c r="DD51" s="275"/>
      <c r="DE51" s="275"/>
      <c r="DF51" s="275"/>
      <c r="DG51" s="275"/>
      <c r="DH51" s="275"/>
      <c r="DI51" s="275"/>
      <c r="DJ51" s="275"/>
      <c r="DK51" s="275"/>
      <c r="DL51" s="275"/>
      <c r="DM51" s="275"/>
      <c r="DN51" s="275"/>
      <c r="DO51" s="275"/>
      <c r="DP51" s="275"/>
      <c r="DQ51" s="275"/>
      <c r="DR51" s="275"/>
      <c r="DS51" s="275"/>
      <c r="DT51" s="275"/>
      <c r="DU51" s="275"/>
      <c r="DV51" s="275"/>
      <c r="DW51" s="275"/>
      <c r="DX51" s="275"/>
      <c r="DY51" s="275"/>
      <c r="DZ51" s="275"/>
      <c r="EA51" s="275"/>
      <c r="EB51" s="275"/>
      <c r="EC51" s="275"/>
      <c r="ED51" s="275"/>
      <c r="EE51" s="275"/>
      <c r="EF51" s="275"/>
      <c r="EG51" s="275"/>
      <c r="EH51" s="275"/>
      <c r="EI51" s="275"/>
      <c r="EJ51" s="275"/>
      <c r="EK51" s="275"/>
      <c r="EL51" s="275"/>
      <c r="EM51" s="275"/>
      <c r="EN51" s="275"/>
      <c r="EO51" s="275"/>
      <c r="EP51" s="275"/>
      <c r="EQ51" s="275"/>
      <c r="ER51" s="275"/>
      <c r="ES51" s="275"/>
      <c r="ET51" s="275"/>
      <c r="EU51" s="275"/>
      <c r="EV51" s="275"/>
      <c r="EW51" s="275"/>
      <c r="EX51" s="275"/>
      <c r="EY51" s="275"/>
      <c r="EZ51" s="275"/>
      <c r="FA51" s="275"/>
      <c r="FB51" s="275"/>
      <c r="FC51" s="275"/>
      <c r="FD51" s="275"/>
      <c r="FE51" s="275"/>
      <c r="FF51" s="275"/>
      <c r="FG51" s="275"/>
      <c r="FH51" s="275"/>
      <c r="FI51" s="275"/>
      <c r="FJ51" s="275"/>
      <c r="FK51" s="275"/>
      <c r="FL51" s="275"/>
      <c r="FM51" s="275"/>
      <c r="FN51" s="275"/>
      <c r="FO51" s="275"/>
      <c r="FP51" s="275"/>
      <c r="FQ51" s="275"/>
      <c r="FR51" s="275"/>
      <c r="FS51" s="275"/>
      <c r="FT51" s="275"/>
      <c r="FU51" s="275"/>
      <c r="FV51" s="275"/>
      <c r="FW51" s="275"/>
      <c r="FX51" s="275"/>
      <c r="FY51" s="275"/>
      <c r="FZ51" s="275"/>
      <c r="GA51" s="275"/>
      <c r="GB51" s="275"/>
      <c r="GC51" s="275"/>
      <c r="GD51" s="275"/>
      <c r="GE51" s="275"/>
      <c r="GF51" s="275"/>
      <c r="GG51" s="275"/>
      <c r="GH51" s="275"/>
      <c r="GI51" s="275"/>
      <c r="GJ51" s="275"/>
      <c r="GK51" s="275"/>
      <c r="GL51" s="275"/>
      <c r="GM51" s="275"/>
      <c r="GN51" s="275"/>
      <c r="GO51" s="275"/>
      <c r="GP51" s="275"/>
      <c r="GQ51" s="275"/>
      <c r="GR51" s="275"/>
      <c r="GS51" s="275"/>
      <c r="GT51" s="275"/>
      <c r="GU51" s="275"/>
      <c r="GV51" s="275"/>
      <c r="GW51" s="275"/>
      <c r="GX51" s="275"/>
      <c r="GY51" s="275"/>
      <c r="GZ51" s="275"/>
      <c r="HA51" s="275"/>
      <c r="HB51" s="275"/>
      <c r="HC51" s="275"/>
      <c r="HD51" s="275"/>
      <c r="HE51" s="275"/>
      <c r="HF51" s="275"/>
      <c r="HG51" s="275"/>
      <c r="HH51" s="275"/>
      <c r="HI51" s="275"/>
      <c r="HJ51" s="275"/>
      <c r="HK51" s="275"/>
      <c r="HL51" s="275"/>
      <c r="HM51" s="275"/>
      <c r="HN51" s="275"/>
      <c r="HO51" s="275"/>
      <c r="HP51" s="275"/>
      <c r="HQ51" s="275"/>
      <c r="HR51" s="275"/>
    </row>
    <row r="52" spans="1:226" s="275" customFormat="1" ht="16.5" customHeight="1"/>
  </sheetData>
  <sheetProtection formatCells="0"/>
  <mergeCells count="5">
    <mergeCell ref="A4:AI4"/>
    <mergeCell ref="D6:H6"/>
    <mergeCell ref="D8:F8"/>
    <mergeCell ref="D28:F28"/>
    <mergeCell ref="I6:AH6"/>
  </mergeCells>
  <phoneticPr fontId="13"/>
  <conditionalFormatting sqref="AC5:XFD5 AJ3:XFD4 A51:AT52 BW8:XFD52 AF7:XFD7 AF48:AT50 AI8:AT47 AI6:XFD6">
    <cfRule type="expression" priority="12" stopIfTrue="1">
      <formula>CELL("protect", A3)=1</formula>
    </cfRule>
  </conditionalFormatting>
  <conditionalFormatting sqref="AC5:XFD5 AJ3:XFD4 A51:AT52 BW8:XFD52 AF7:XFD7 AF48:AT50 AI8:AT47 AI6:XFD6">
    <cfRule type="expression" dxfId="12" priority="10">
      <formula>CELL("protect",A3)=1</formula>
    </cfRule>
    <cfRule type="expression" dxfId="11" priority="11">
      <formula>CELL("protect",A3)=1</formula>
    </cfRule>
  </conditionalFormatting>
  <conditionalFormatting sqref="I6:AH6">
    <cfRule type="containsBlanks" dxfId="10" priority="1">
      <formula>LEN(TRIM(I6))=0</formula>
    </cfRule>
    <cfRule type="containsBlanks" dxfId="9" priority="3">
      <formula>LEN(TRIM(I6))=0</formula>
    </cfRule>
  </conditionalFormatting>
  <printOptions horizontalCentered="1"/>
  <pageMargins left="0.23622047244094491" right="0.23622047244094491" top="0.55118110236220474" bottom="0.55118110236220474" header="0.31496062992125984" footer="0.31496062992125984"/>
  <pageSetup paperSize="9" fitToWidth="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61"/>
  <sheetViews>
    <sheetView showGridLines="0" view="pageBreakPreview" zoomScaleNormal="90" zoomScaleSheetLayoutView="100" workbookViewId="0">
      <selection activeCell="B1" sqref="B1"/>
    </sheetView>
  </sheetViews>
  <sheetFormatPr defaultColWidth="2.875" defaultRowHeight="16.5" customHeight="1"/>
  <cols>
    <col min="1" max="1" width="2.875" style="275" customWidth="1"/>
    <col min="2" max="16384" width="2.875" style="275"/>
  </cols>
  <sheetData>
    <row r="1" spans="1:35" ht="22.5" customHeight="1">
      <c r="B1" s="1011" t="s">
        <v>1881</v>
      </c>
    </row>
    <row r="3" spans="1:35" ht="16.5" customHeight="1">
      <c r="A3" s="285"/>
      <c r="B3" s="507"/>
      <c r="C3" s="507"/>
      <c r="D3" s="507" t="s">
        <v>108</v>
      </c>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row>
    <row r="4" spans="1:35" ht="16.5" customHeight="1">
      <c r="A4" s="2530" t="s">
        <v>555</v>
      </c>
      <c r="B4" s="2530"/>
      <c r="C4" s="2530"/>
      <c r="D4" s="2530"/>
      <c r="E4" s="2530"/>
      <c r="F4" s="2530"/>
      <c r="G4" s="2530"/>
      <c r="H4" s="2530"/>
      <c r="I4" s="2530"/>
      <c r="J4" s="2530"/>
      <c r="K4" s="2530"/>
      <c r="L4" s="2530"/>
      <c r="M4" s="2530"/>
      <c r="N4" s="2530"/>
      <c r="O4" s="2530"/>
      <c r="P4" s="2530"/>
      <c r="Q4" s="2530"/>
      <c r="R4" s="2530"/>
      <c r="S4" s="2530"/>
      <c r="T4" s="2530"/>
      <c r="U4" s="2530"/>
      <c r="V4" s="2530"/>
      <c r="W4" s="2530"/>
      <c r="X4" s="2530"/>
      <c r="Y4" s="2530"/>
      <c r="Z4" s="2530"/>
      <c r="AA4" s="2530"/>
      <c r="AB4" s="2530"/>
      <c r="AC4" s="2530"/>
      <c r="AD4" s="2530"/>
      <c r="AE4" s="2530"/>
      <c r="AF4" s="2530"/>
      <c r="AG4" s="2530"/>
      <c r="AH4" s="2530"/>
      <c r="AI4" s="2530"/>
    </row>
    <row r="6" spans="1:35" ht="16.5" customHeight="1">
      <c r="D6" s="508"/>
      <c r="E6" s="509"/>
      <c r="F6" s="509"/>
      <c r="G6" s="509"/>
      <c r="H6" s="509"/>
      <c r="I6" s="509"/>
      <c r="J6" s="509"/>
      <c r="K6" s="509"/>
      <c r="L6" s="509"/>
      <c r="M6" s="510"/>
      <c r="N6" s="510"/>
      <c r="O6" s="510"/>
      <c r="P6" s="510"/>
      <c r="Q6" s="510"/>
      <c r="R6" s="510"/>
      <c r="S6" s="510"/>
      <c r="T6" s="510"/>
      <c r="U6" s="510"/>
      <c r="V6" s="510"/>
      <c r="W6" s="510"/>
      <c r="X6" s="510"/>
      <c r="Y6" s="510"/>
      <c r="Z6" s="510"/>
      <c r="AA6" s="510"/>
      <c r="AB6" s="510"/>
      <c r="AC6" s="510"/>
      <c r="AD6" s="510"/>
      <c r="AE6" s="510"/>
      <c r="AF6" s="510"/>
      <c r="AG6" s="510"/>
      <c r="AH6" s="511"/>
    </row>
    <row r="7" spans="1:35" ht="16.5" customHeight="1">
      <c r="D7" s="512"/>
      <c r="E7" s="513"/>
      <c r="F7" s="513"/>
      <c r="G7" s="513"/>
      <c r="H7" s="513"/>
      <c r="I7" s="513"/>
      <c r="J7" s="513"/>
      <c r="K7" s="513"/>
      <c r="L7" s="513"/>
      <c r="M7" s="285"/>
      <c r="N7" s="285"/>
      <c r="O7" s="285"/>
      <c r="P7" s="285"/>
      <c r="Q7" s="285"/>
      <c r="R7" s="285"/>
      <c r="S7" s="285"/>
      <c r="T7" s="285"/>
      <c r="U7" s="285"/>
      <c r="V7" s="285"/>
      <c r="W7" s="285"/>
      <c r="X7" s="285"/>
      <c r="Y7" s="285"/>
      <c r="Z7" s="285"/>
      <c r="AA7" s="285"/>
      <c r="AB7" s="285"/>
      <c r="AC7" s="285"/>
      <c r="AD7" s="285"/>
      <c r="AE7" s="285"/>
      <c r="AF7" s="285"/>
      <c r="AG7" s="285"/>
      <c r="AH7" s="514"/>
    </row>
    <row r="8" spans="1:35" ht="16.5" customHeight="1">
      <c r="D8" s="512"/>
      <c r="E8" s="513"/>
      <c r="F8" s="513"/>
      <c r="G8" s="513"/>
      <c r="H8" s="513"/>
      <c r="I8" s="513"/>
      <c r="J8" s="513"/>
      <c r="K8" s="513"/>
      <c r="L8" s="513"/>
      <c r="M8" s="285"/>
      <c r="N8" s="285"/>
      <c r="O8" s="285"/>
      <c r="P8" s="285"/>
      <c r="Q8" s="285"/>
      <c r="R8" s="285"/>
      <c r="S8" s="285"/>
      <c r="T8" s="285"/>
      <c r="U8" s="285"/>
      <c r="V8" s="285"/>
      <c r="W8" s="285"/>
      <c r="X8" s="285"/>
      <c r="Y8" s="285"/>
      <c r="Z8" s="285"/>
      <c r="AA8" s="285"/>
      <c r="AB8" s="285"/>
      <c r="AC8" s="285"/>
      <c r="AD8" s="285"/>
      <c r="AE8" s="285"/>
      <c r="AF8" s="285"/>
      <c r="AG8" s="285"/>
      <c r="AH8" s="514"/>
    </row>
    <row r="9" spans="1:35" ht="16.5" customHeight="1">
      <c r="D9" s="512"/>
      <c r="E9" s="513"/>
      <c r="F9" s="513"/>
      <c r="G9" s="513"/>
      <c r="H9" s="513"/>
      <c r="I9" s="513"/>
      <c r="J9" s="513"/>
      <c r="K9" s="513"/>
      <c r="L9" s="513"/>
      <c r="M9" s="285"/>
      <c r="N9" s="285"/>
      <c r="O9" s="285"/>
      <c r="P9" s="285"/>
      <c r="Q9" s="285"/>
      <c r="R9" s="285"/>
      <c r="S9" s="285"/>
      <c r="T9" s="285"/>
      <c r="U9" s="285"/>
      <c r="V9" s="285"/>
      <c r="W9" s="285"/>
      <c r="X9" s="285"/>
      <c r="Y9" s="285"/>
      <c r="Z9" s="285"/>
      <c r="AA9" s="285"/>
      <c r="AB9" s="285"/>
      <c r="AC9" s="285"/>
      <c r="AD9" s="285"/>
      <c r="AE9" s="285"/>
      <c r="AF9" s="285"/>
      <c r="AG9" s="285"/>
      <c r="AH9" s="514"/>
    </row>
    <row r="10" spans="1:35" ht="16.5" customHeight="1">
      <c r="D10" s="512"/>
      <c r="E10" s="513"/>
      <c r="F10" s="513"/>
      <c r="G10" s="513"/>
      <c r="H10" s="513"/>
      <c r="I10" s="513"/>
      <c r="J10" s="513"/>
      <c r="K10" s="513"/>
      <c r="L10" s="513"/>
      <c r="M10" s="285"/>
      <c r="N10" s="285"/>
      <c r="O10" s="285"/>
      <c r="P10" s="285"/>
      <c r="Q10" s="285"/>
      <c r="R10" s="285"/>
      <c r="S10" s="285"/>
      <c r="T10" s="285"/>
      <c r="U10" s="285"/>
      <c r="V10" s="285"/>
      <c r="W10" s="285"/>
      <c r="X10" s="285"/>
      <c r="Y10" s="285"/>
      <c r="Z10" s="285"/>
      <c r="AA10" s="285"/>
      <c r="AB10" s="285"/>
      <c r="AC10" s="285"/>
      <c r="AD10" s="285"/>
      <c r="AE10" s="285"/>
      <c r="AF10" s="285"/>
      <c r="AG10" s="285"/>
      <c r="AH10" s="514"/>
    </row>
    <row r="11" spans="1:35" ht="16.5" customHeight="1">
      <c r="D11" s="512"/>
      <c r="E11" s="513"/>
      <c r="F11" s="513"/>
      <c r="G11" s="513"/>
      <c r="H11" s="513"/>
      <c r="I11" s="513"/>
      <c r="J11" s="513"/>
      <c r="K11" s="513"/>
      <c r="L11" s="513"/>
      <c r="M11" s="285"/>
      <c r="N11" s="285"/>
      <c r="O11" s="285"/>
      <c r="P11" s="285"/>
      <c r="Q11" s="285"/>
      <c r="R11" s="285"/>
      <c r="S11" s="285"/>
      <c r="T11" s="285"/>
      <c r="U11" s="285"/>
      <c r="V11" s="285"/>
      <c r="W11" s="285"/>
      <c r="X11" s="285"/>
      <c r="Y11" s="285"/>
      <c r="Z11" s="285"/>
      <c r="AA11" s="285"/>
      <c r="AB11" s="285"/>
      <c r="AC11" s="285"/>
      <c r="AD11" s="285"/>
      <c r="AE11" s="285"/>
      <c r="AF11" s="285"/>
      <c r="AG11" s="285"/>
      <c r="AH11" s="514"/>
    </row>
    <row r="12" spans="1:35" ht="16.5" customHeight="1">
      <c r="D12" s="512"/>
      <c r="E12" s="513"/>
      <c r="F12" s="513"/>
      <c r="G12" s="513"/>
      <c r="H12" s="513"/>
      <c r="I12" s="513"/>
      <c r="J12" s="513"/>
      <c r="K12" s="513"/>
      <c r="L12" s="513"/>
      <c r="M12" s="285"/>
      <c r="N12" s="285"/>
      <c r="O12" s="285"/>
      <c r="P12" s="285"/>
      <c r="Q12" s="285"/>
      <c r="R12" s="285"/>
      <c r="S12" s="285"/>
      <c r="T12" s="285"/>
      <c r="U12" s="285"/>
      <c r="V12" s="285"/>
      <c r="W12" s="285"/>
      <c r="X12" s="285"/>
      <c r="Y12" s="285"/>
      <c r="Z12" s="285"/>
      <c r="AA12" s="285"/>
      <c r="AB12" s="285"/>
      <c r="AC12" s="285"/>
      <c r="AD12" s="285"/>
      <c r="AE12" s="285"/>
      <c r="AF12" s="285"/>
      <c r="AG12" s="285"/>
      <c r="AH12" s="514"/>
    </row>
    <row r="13" spans="1:35" ht="16.5" customHeight="1">
      <c r="D13" s="512"/>
      <c r="E13" s="513"/>
      <c r="F13" s="513"/>
      <c r="G13" s="513"/>
      <c r="H13" s="513"/>
      <c r="I13" s="513"/>
      <c r="J13" s="513"/>
      <c r="K13" s="513"/>
      <c r="L13" s="513"/>
      <c r="M13" s="285"/>
      <c r="N13" s="285"/>
      <c r="O13" s="285"/>
      <c r="P13" s="285"/>
      <c r="Q13" s="285"/>
      <c r="R13" s="285"/>
      <c r="S13" s="285"/>
      <c r="T13" s="285"/>
      <c r="U13" s="285"/>
      <c r="V13" s="285"/>
      <c r="W13" s="285"/>
      <c r="X13" s="285"/>
      <c r="Y13" s="285"/>
      <c r="Z13" s="285"/>
      <c r="AA13" s="285"/>
      <c r="AB13" s="285"/>
      <c r="AC13" s="285"/>
      <c r="AD13" s="285"/>
      <c r="AE13" s="285"/>
      <c r="AF13" s="285"/>
      <c r="AG13" s="285"/>
      <c r="AH13" s="514"/>
    </row>
    <row r="14" spans="1:35" ht="16.5" customHeight="1">
      <c r="D14" s="512"/>
      <c r="E14" s="513"/>
      <c r="F14" s="513"/>
      <c r="G14" s="513"/>
      <c r="H14" s="513"/>
      <c r="I14" s="513"/>
      <c r="J14" s="513"/>
      <c r="K14" s="513"/>
      <c r="L14" s="513"/>
      <c r="M14" s="285"/>
      <c r="N14" s="285"/>
      <c r="O14" s="285"/>
      <c r="P14" s="285"/>
      <c r="Q14" s="285"/>
      <c r="R14" s="285"/>
      <c r="S14" s="285"/>
      <c r="T14" s="285"/>
      <c r="U14" s="285"/>
      <c r="V14" s="285"/>
      <c r="W14" s="285"/>
      <c r="X14" s="285"/>
      <c r="Y14" s="285"/>
      <c r="Z14" s="285"/>
      <c r="AA14" s="285"/>
      <c r="AB14" s="285"/>
      <c r="AC14" s="285"/>
      <c r="AD14" s="285"/>
      <c r="AE14" s="285"/>
      <c r="AF14" s="285"/>
      <c r="AG14" s="285"/>
      <c r="AH14" s="514"/>
    </row>
    <row r="15" spans="1:35" ht="16.5" customHeight="1">
      <c r="D15" s="512"/>
      <c r="E15" s="513"/>
      <c r="F15" s="513"/>
      <c r="G15" s="513"/>
      <c r="H15" s="513"/>
      <c r="I15" s="513"/>
      <c r="J15" s="513"/>
      <c r="K15" s="513"/>
      <c r="L15" s="515"/>
      <c r="M15" s="285"/>
      <c r="N15" s="285"/>
      <c r="O15" s="285"/>
      <c r="P15" s="285"/>
      <c r="Q15" s="285"/>
      <c r="R15" s="285"/>
      <c r="S15" s="285"/>
      <c r="T15" s="285"/>
      <c r="U15" s="285"/>
      <c r="V15" s="285"/>
      <c r="W15" s="285"/>
      <c r="X15" s="285"/>
      <c r="Y15" s="285"/>
      <c r="Z15" s="285"/>
      <c r="AA15" s="285"/>
      <c r="AB15" s="285"/>
      <c r="AC15" s="285"/>
      <c r="AD15" s="285"/>
      <c r="AE15" s="285"/>
      <c r="AF15" s="285"/>
      <c r="AG15" s="285"/>
      <c r="AH15" s="514"/>
    </row>
    <row r="16" spans="1:35" ht="16.5" customHeight="1">
      <c r="D16" s="512"/>
      <c r="E16" s="513"/>
      <c r="F16" s="513"/>
      <c r="G16" s="513"/>
      <c r="H16" s="513"/>
      <c r="I16" s="513"/>
      <c r="J16" s="513"/>
      <c r="K16" s="513"/>
      <c r="L16" s="515"/>
      <c r="M16" s="285"/>
      <c r="N16" s="285"/>
      <c r="O16" s="285"/>
      <c r="P16" s="285"/>
      <c r="Q16" s="285"/>
      <c r="R16" s="285"/>
      <c r="S16" s="285"/>
      <c r="T16" s="285"/>
      <c r="U16" s="285"/>
      <c r="V16" s="285"/>
      <c r="W16" s="285"/>
      <c r="X16" s="285"/>
      <c r="Y16" s="285"/>
      <c r="Z16" s="285"/>
      <c r="AA16" s="285"/>
      <c r="AB16" s="285"/>
      <c r="AC16" s="285"/>
      <c r="AD16" s="285"/>
      <c r="AE16" s="285"/>
      <c r="AF16" s="285"/>
      <c r="AG16" s="285"/>
      <c r="AH16" s="514"/>
    </row>
    <row r="17" spans="4:34" ht="16.5" customHeight="1">
      <c r="D17" s="512"/>
      <c r="E17" s="513"/>
      <c r="F17" s="513"/>
      <c r="G17" s="513"/>
      <c r="H17" s="513"/>
      <c r="I17" s="513"/>
      <c r="J17" s="513"/>
      <c r="K17" s="513"/>
      <c r="L17" s="513"/>
      <c r="M17" s="285"/>
      <c r="N17" s="285"/>
      <c r="O17" s="285"/>
      <c r="P17" s="285"/>
      <c r="Q17" s="285"/>
      <c r="R17" s="285"/>
      <c r="S17" s="285"/>
      <c r="T17" s="285"/>
      <c r="U17" s="285"/>
      <c r="V17" s="285"/>
      <c r="W17" s="285"/>
      <c r="X17" s="285"/>
      <c r="Y17" s="285"/>
      <c r="Z17" s="285"/>
      <c r="AA17" s="285"/>
      <c r="AB17" s="285"/>
      <c r="AC17" s="285"/>
      <c r="AD17" s="285"/>
      <c r="AE17" s="285"/>
      <c r="AF17" s="285"/>
      <c r="AG17" s="285"/>
      <c r="AH17" s="514"/>
    </row>
    <row r="18" spans="4:34" ht="16.5" customHeight="1">
      <c r="D18" s="512"/>
      <c r="E18" s="513"/>
      <c r="F18" s="513"/>
      <c r="G18" s="513"/>
      <c r="H18" s="513"/>
      <c r="I18" s="513"/>
      <c r="J18" s="513"/>
      <c r="K18" s="513"/>
      <c r="L18" s="513"/>
      <c r="M18" s="285"/>
      <c r="N18" s="285"/>
      <c r="O18" s="285"/>
      <c r="P18" s="285"/>
      <c r="Q18" s="285"/>
      <c r="R18" s="285"/>
      <c r="S18" s="285"/>
      <c r="T18" s="285"/>
      <c r="U18" s="285"/>
      <c r="V18" s="285"/>
      <c r="W18" s="285"/>
      <c r="X18" s="285"/>
      <c r="Y18" s="285"/>
      <c r="Z18" s="285"/>
      <c r="AA18" s="285"/>
      <c r="AB18" s="285"/>
      <c r="AC18" s="285"/>
      <c r="AD18" s="285"/>
      <c r="AE18" s="285"/>
      <c r="AF18" s="285"/>
      <c r="AG18" s="285"/>
      <c r="AH18" s="514"/>
    </row>
    <row r="19" spans="4:34" ht="16.5" customHeight="1">
      <c r="D19" s="512"/>
      <c r="E19" s="513"/>
      <c r="F19" s="513"/>
      <c r="G19" s="513"/>
      <c r="H19" s="513"/>
      <c r="I19" s="513"/>
      <c r="J19" s="513"/>
      <c r="K19" s="513"/>
      <c r="L19" s="513"/>
      <c r="M19" s="285"/>
      <c r="N19" s="285"/>
      <c r="O19" s="285"/>
      <c r="P19" s="285"/>
      <c r="Q19" s="285"/>
      <c r="R19" s="285"/>
      <c r="S19" s="285"/>
      <c r="T19" s="285"/>
      <c r="U19" s="285"/>
      <c r="V19" s="285"/>
      <c r="W19" s="285"/>
      <c r="X19" s="285"/>
      <c r="Y19" s="285"/>
      <c r="Z19" s="285"/>
      <c r="AA19" s="285"/>
      <c r="AB19" s="285"/>
      <c r="AC19" s="285"/>
      <c r="AD19" s="285"/>
      <c r="AE19" s="285"/>
      <c r="AF19" s="285"/>
      <c r="AG19" s="285"/>
      <c r="AH19" s="514"/>
    </row>
    <row r="20" spans="4:34" ht="16.5" customHeight="1">
      <c r="D20" s="512"/>
      <c r="E20" s="513"/>
      <c r="F20" s="513"/>
      <c r="G20" s="513"/>
      <c r="H20" s="513"/>
      <c r="I20" s="513"/>
      <c r="J20" s="513"/>
      <c r="K20" s="513"/>
      <c r="L20" s="513"/>
      <c r="M20" s="285"/>
      <c r="N20" s="285"/>
      <c r="O20" s="285"/>
      <c r="P20" s="285"/>
      <c r="Q20" s="285"/>
      <c r="R20" s="285"/>
      <c r="S20" s="285"/>
      <c r="T20" s="285"/>
      <c r="U20" s="285"/>
      <c r="V20" s="285"/>
      <c r="W20" s="285"/>
      <c r="X20" s="285"/>
      <c r="Y20" s="285"/>
      <c r="Z20" s="285"/>
      <c r="AA20" s="285"/>
      <c r="AB20" s="285"/>
      <c r="AC20" s="285"/>
      <c r="AD20" s="285"/>
      <c r="AE20" s="285"/>
      <c r="AF20" s="285"/>
      <c r="AG20" s="285"/>
      <c r="AH20" s="514"/>
    </row>
    <row r="21" spans="4:34" ht="16.5" customHeight="1">
      <c r="D21" s="512"/>
      <c r="E21" s="513"/>
      <c r="F21" s="513"/>
      <c r="G21" s="513"/>
      <c r="H21" s="513"/>
      <c r="I21" s="513"/>
      <c r="J21" s="513"/>
      <c r="K21" s="513"/>
      <c r="L21" s="513"/>
      <c r="M21" s="285"/>
      <c r="N21" s="285"/>
      <c r="O21" s="285"/>
      <c r="P21" s="285"/>
      <c r="Q21" s="285"/>
      <c r="R21" s="285"/>
      <c r="S21" s="285"/>
      <c r="T21" s="285"/>
      <c r="U21" s="285"/>
      <c r="V21" s="285"/>
      <c r="W21" s="285"/>
      <c r="X21" s="285"/>
      <c r="Y21" s="285"/>
      <c r="Z21" s="285"/>
      <c r="AA21" s="285"/>
      <c r="AB21" s="285"/>
      <c r="AC21" s="285"/>
      <c r="AD21" s="285"/>
      <c r="AE21" s="285"/>
      <c r="AF21" s="285"/>
      <c r="AG21" s="285"/>
      <c r="AH21" s="514"/>
    </row>
    <row r="22" spans="4:34" ht="16.5" customHeight="1">
      <c r="D22" s="512"/>
      <c r="E22" s="513"/>
      <c r="F22" s="513"/>
      <c r="G22" s="513"/>
      <c r="H22" s="513"/>
      <c r="I22" s="513"/>
      <c r="J22" s="513"/>
      <c r="K22" s="513"/>
      <c r="L22" s="513"/>
      <c r="M22" s="285"/>
      <c r="N22" s="285"/>
      <c r="O22" s="285"/>
      <c r="P22" s="285"/>
      <c r="Q22" s="285"/>
      <c r="R22" s="285"/>
      <c r="S22" s="285"/>
      <c r="T22" s="285"/>
      <c r="U22" s="285"/>
      <c r="V22" s="285"/>
      <c r="W22" s="285"/>
      <c r="X22" s="285"/>
      <c r="Y22" s="285"/>
      <c r="Z22" s="285"/>
      <c r="AA22" s="285"/>
      <c r="AB22" s="285"/>
      <c r="AC22" s="285"/>
      <c r="AD22" s="285"/>
      <c r="AE22" s="285"/>
      <c r="AF22" s="285"/>
      <c r="AG22" s="285"/>
      <c r="AH22" s="514"/>
    </row>
    <row r="23" spans="4:34" ht="16.5" customHeight="1">
      <c r="D23" s="512"/>
      <c r="E23" s="513"/>
      <c r="F23" s="513"/>
      <c r="G23" s="513"/>
      <c r="H23" s="513"/>
      <c r="I23" s="513"/>
      <c r="J23" s="513"/>
      <c r="K23" s="513"/>
      <c r="L23" s="513"/>
      <c r="M23" s="285"/>
      <c r="N23" s="285"/>
      <c r="O23" s="285"/>
      <c r="P23" s="285"/>
      <c r="Q23" s="285"/>
      <c r="R23" s="285"/>
      <c r="S23" s="285"/>
      <c r="T23" s="285"/>
      <c r="U23" s="285"/>
      <c r="V23" s="285"/>
      <c r="W23" s="285"/>
      <c r="X23" s="285"/>
      <c r="Y23" s="285"/>
      <c r="Z23" s="285"/>
      <c r="AA23" s="285"/>
      <c r="AB23" s="285"/>
      <c r="AC23" s="285"/>
      <c r="AD23" s="285"/>
      <c r="AE23" s="285"/>
      <c r="AF23" s="285"/>
      <c r="AG23" s="285"/>
      <c r="AH23" s="514"/>
    </row>
    <row r="24" spans="4:34" ht="16.5" customHeight="1">
      <c r="D24" s="512"/>
      <c r="E24" s="513"/>
      <c r="F24" s="513"/>
      <c r="G24" s="513"/>
      <c r="H24" s="513"/>
      <c r="I24" s="513"/>
      <c r="J24" s="513"/>
      <c r="K24" s="513"/>
      <c r="L24" s="513"/>
      <c r="M24" s="285"/>
      <c r="N24" s="285"/>
      <c r="O24" s="285"/>
      <c r="P24" s="285"/>
      <c r="Q24" s="285"/>
      <c r="R24" s="285"/>
      <c r="S24" s="285"/>
      <c r="T24" s="285"/>
      <c r="U24" s="285"/>
      <c r="V24" s="285"/>
      <c r="W24" s="285"/>
      <c r="X24" s="285"/>
      <c r="Y24" s="285"/>
      <c r="Z24" s="285"/>
      <c r="AA24" s="285"/>
      <c r="AB24" s="285"/>
      <c r="AC24" s="285"/>
      <c r="AD24" s="285"/>
      <c r="AE24" s="285"/>
      <c r="AF24" s="285"/>
      <c r="AG24" s="285"/>
      <c r="AH24" s="514"/>
    </row>
    <row r="25" spans="4:34" ht="16.5" customHeight="1">
      <c r="D25" s="512"/>
      <c r="E25" s="513"/>
      <c r="F25" s="513"/>
      <c r="G25" s="513"/>
      <c r="H25" s="513"/>
      <c r="I25" s="513"/>
      <c r="J25" s="513"/>
      <c r="K25" s="513"/>
      <c r="L25" s="513"/>
      <c r="M25" s="285"/>
      <c r="N25" s="285"/>
      <c r="O25" s="285"/>
      <c r="P25" s="285"/>
      <c r="Q25" s="285"/>
      <c r="R25" s="285"/>
      <c r="S25" s="285"/>
      <c r="T25" s="285"/>
      <c r="U25" s="285"/>
      <c r="V25" s="285"/>
      <c r="W25" s="285"/>
      <c r="X25" s="285"/>
      <c r="Y25" s="285"/>
      <c r="Z25" s="285"/>
      <c r="AA25" s="285"/>
      <c r="AB25" s="285"/>
      <c r="AC25" s="285"/>
      <c r="AD25" s="285"/>
      <c r="AE25" s="285"/>
      <c r="AF25" s="285"/>
      <c r="AG25" s="285"/>
      <c r="AH25" s="514"/>
    </row>
    <row r="26" spans="4:34" ht="16.5" customHeight="1">
      <c r="D26" s="512"/>
      <c r="E26" s="513"/>
      <c r="F26" s="513"/>
      <c r="G26" s="513"/>
      <c r="H26" s="513"/>
      <c r="I26" s="513"/>
      <c r="J26" s="513"/>
      <c r="K26" s="513"/>
      <c r="L26" s="513"/>
      <c r="M26" s="285"/>
      <c r="N26" s="285"/>
      <c r="O26" s="285"/>
      <c r="P26" s="285"/>
      <c r="Q26" s="285"/>
      <c r="R26" s="285"/>
      <c r="S26" s="285"/>
      <c r="T26" s="285"/>
      <c r="U26" s="285"/>
      <c r="V26" s="285"/>
      <c r="W26" s="285"/>
      <c r="X26" s="285"/>
      <c r="Y26" s="285"/>
      <c r="Z26" s="285"/>
      <c r="AA26" s="285"/>
      <c r="AB26" s="285"/>
      <c r="AC26" s="285"/>
      <c r="AD26" s="285"/>
      <c r="AE26" s="285"/>
      <c r="AF26" s="285"/>
      <c r="AG26" s="285"/>
      <c r="AH26" s="514"/>
    </row>
    <row r="27" spans="4:34" ht="16.5" customHeight="1">
      <c r="D27" s="512"/>
      <c r="E27" s="513"/>
      <c r="F27" s="513"/>
      <c r="G27" s="513"/>
      <c r="H27" s="513"/>
      <c r="I27" s="513"/>
      <c r="J27" s="513"/>
      <c r="K27" s="513"/>
      <c r="L27" s="513"/>
      <c r="M27" s="285"/>
      <c r="N27" s="285"/>
      <c r="O27" s="285"/>
      <c r="P27" s="285"/>
      <c r="Q27" s="285"/>
      <c r="R27" s="285"/>
      <c r="S27" s="285"/>
      <c r="T27" s="285"/>
      <c r="U27" s="285"/>
      <c r="V27" s="285"/>
      <c r="W27" s="285"/>
      <c r="X27" s="285"/>
      <c r="Y27" s="285"/>
      <c r="Z27" s="285"/>
      <c r="AA27" s="285"/>
      <c r="AB27" s="285"/>
      <c r="AC27" s="285"/>
      <c r="AD27" s="285"/>
      <c r="AE27" s="285"/>
      <c r="AF27" s="285"/>
      <c r="AG27" s="285"/>
      <c r="AH27" s="514"/>
    </row>
    <row r="28" spans="4:34" ht="16.5" customHeight="1">
      <c r="D28" s="512"/>
      <c r="E28" s="513"/>
      <c r="F28" s="513"/>
      <c r="G28" s="513"/>
      <c r="H28" s="513"/>
      <c r="I28" s="513"/>
      <c r="J28" s="513"/>
      <c r="K28" s="513"/>
      <c r="L28" s="513"/>
      <c r="M28" s="285"/>
      <c r="N28" s="285"/>
      <c r="O28" s="285"/>
      <c r="P28" s="285"/>
      <c r="Q28" s="285"/>
      <c r="R28" s="285"/>
      <c r="S28" s="285"/>
      <c r="T28" s="285"/>
      <c r="U28" s="285"/>
      <c r="V28" s="285"/>
      <c r="W28" s="285"/>
      <c r="X28" s="285"/>
      <c r="Y28" s="285"/>
      <c r="Z28" s="285"/>
      <c r="AA28" s="285"/>
      <c r="AB28" s="285"/>
      <c r="AC28" s="285"/>
      <c r="AD28" s="285"/>
      <c r="AE28" s="285"/>
      <c r="AF28" s="285"/>
      <c r="AG28" s="285"/>
      <c r="AH28" s="514"/>
    </row>
    <row r="29" spans="4:34" ht="16.5" customHeight="1">
      <c r="D29" s="512"/>
      <c r="E29" s="513"/>
      <c r="F29" s="513"/>
      <c r="G29" s="513"/>
      <c r="H29" s="513"/>
      <c r="I29" s="513"/>
      <c r="J29" s="513"/>
      <c r="K29" s="513"/>
      <c r="L29" s="513"/>
      <c r="M29" s="285"/>
      <c r="N29" s="285"/>
      <c r="O29" s="285"/>
      <c r="P29" s="285"/>
      <c r="Q29" s="285"/>
      <c r="R29" s="285"/>
      <c r="S29" s="285"/>
      <c r="T29" s="285"/>
      <c r="U29" s="285"/>
      <c r="V29" s="285"/>
      <c r="W29" s="285"/>
      <c r="X29" s="285"/>
      <c r="Y29" s="285"/>
      <c r="Z29" s="285"/>
      <c r="AA29" s="285"/>
      <c r="AB29" s="285"/>
      <c r="AC29" s="285"/>
      <c r="AD29" s="285"/>
      <c r="AE29" s="285"/>
      <c r="AF29" s="285"/>
      <c r="AG29" s="285"/>
      <c r="AH29" s="514"/>
    </row>
    <row r="30" spans="4:34" ht="16.5" customHeight="1">
      <c r="D30" s="512"/>
      <c r="E30" s="513"/>
      <c r="F30" s="513"/>
      <c r="G30" s="513"/>
      <c r="H30" s="513"/>
      <c r="I30" s="513"/>
      <c r="J30" s="513"/>
      <c r="K30" s="513"/>
      <c r="L30" s="513"/>
      <c r="M30" s="5"/>
      <c r="N30" s="285"/>
      <c r="O30" s="285"/>
      <c r="P30" s="285"/>
      <c r="Q30" s="285"/>
      <c r="R30" s="285"/>
      <c r="S30" s="285"/>
      <c r="T30" s="285"/>
      <c r="U30" s="285"/>
      <c r="V30" s="285"/>
      <c r="W30" s="285"/>
      <c r="X30" s="285"/>
      <c r="Y30" s="285"/>
      <c r="Z30" s="285"/>
      <c r="AA30" s="285"/>
      <c r="AB30" s="285"/>
      <c r="AC30" s="285"/>
      <c r="AD30" s="285"/>
      <c r="AE30" s="285"/>
      <c r="AF30" s="285"/>
      <c r="AG30" s="285"/>
      <c r="AH30" s="514"/>
    </row>
    <row r="31" spans="4:34" ht="16.5" customHeight="1">
      <c r="D31" s="512"/>
      <c r="E31" s="513"/>
      <c r="F31" s="513"/>
      <c r="G31" s="513"/>
      <c r="H31" s="513"/>
      <c r="I31" s="513"/>
      <c r="J31" s="513"/>
      <c r="K31" s="513"/>
      <c r="L31" s="513"/>
      <c r="M31" s="516"/>
      <c r="N31" s="285"/>
      <c r="O31" s="285"/>
      <c r="P31" s="285"/>
      <c r="Q31" s="285"/>
      <c r="R31" s="285"/>
      <c r="S31" s="285"/>
      <c r="T31" s="285"/>
      <c r="U31" s="285"/>
      <c r="V31" s="285"/>
      <c r="W31" s="285"/>
      <c r="X31" s="285"/>
      <c r="Y31" s="285"/>
      <c r="Z31" s="285"/>
      <c r="AA31" s="285"/>
      <c r="AB31" s="285"/>
      <c r="AC31" s="285"/>
      <c r="AD31" s="285"/>
      <c r="AE31" s="285"/>
      <c r="AF31" s="285"/>
      <c r="AG31" s="285"/>
      <c r="AH31" s="514"/>
    </row>
    <row r="32" spans="4:34" ht="16.5" customHeight="1">
      <c r="D32" s="512"/>
      <c r="E32" s="513"/>
      <c r="F32" s="513"/>
      <c r="G32" s="513"/>
      <c r="H32" s="513"/>
      <c r="I32" s="513"/>
      <c r="J32" s="513"/>
      <c r="K32" s="513"/>
      <c r="L32" s="513"/>
      <c r="M32" s="516"/>
      <c r="N32" s="285"/>
      <c r="O32" s="285"/>
      <c r="P32" s="285"/>
      <c r="Q32" s="285"/>
      <c r="R32" s="285"/>
      <c r="S32" s="285"/>
      <c r="T32" s="285"/>
      <c r="U32" s="285"/>
      <c r="V32" s="285"/>
      <c r="W32" s="285"/>
      <c r="X32" s="285"/>
      <c r="Y32" s="285"/>
      <c r="Z32" s="285"/>
      <c r="AA32" s="285"/>
      <c r="AB32" s="285"/>
      <c r="AC32" s="285"/>
      <c r="AD32" s="285"/>
      <c r="AE32" s="285"/>
      <c r="AF32" s="285"/>
      <c r="AG32" s="285"/>
      <c r="AH32" s="514"/>
    </row>
    <row r="33" spans="4:34" ht="16.5" customHeight="1">
      <c r="D33" s="512"/>
      <c r="E33" s="513"/>
      <c r="F33" s="513"/>
      <c r="G33" s="513"/>
      <c r="H33" s="513"/>
      <c r="I33" s="513"/>
      <c r="J33" s="513"/>
      <c r="K33" s="513"/>
      <c r="L33" s="513"/>
      <c r="M33" s="285"/>
      <c r="N33" s="285"/>
      <c r="O33" s="285"/>
      <c r="P33" s="285"/>
      <c r="Q33" s="285"/>
      <c r="R33" s="285"/>
      <c r="S33" s="285"/>
      <c r="T33" s="285"/>
      <c r="U33" s="285"/>
      <c r="V33" s="285"/>
      <c r="W33" s="285"/>
      <c r="X33" s="285"/>
      <c r="Y33" s="285"/>
      <c r="Z33" s="285"/>
      <c r="AA33" s="285"/>
      <c r="AB33" s="285"/>
      <c r="AC33" s="285"/>
      <c r="AD33" s="285"/>
      <c r="AE33" s="285"/>
      <c r="AF33" s="285"/>
      <c r="AG33" s="285"/>
      <c r="AH33" s="514"/>
    </row>
    <row r="34" spans="4:34" ht="16.5" customHeight="1">
      <c r="D34" s="512"/>
      <c r="E34" s="513"/>
      <c r="F34" s="513"/>
      <c r="G34" s="513"/>
      <c r="H34" s="513"/>
      <c r="I34" s="513"/>
      <c r="J34" s="513"/>
      <c r="K34" s="513"/>
      <c r="L34" s="513"/>
      <c r="M34" s="285"/>
      <c r="N34" s="285"/>
      <c r="O34" s="285"/>
      <c r="P34" s="285"/>
      <c r="Q34" s="285"/>
      <c r="R34" s="285"/>
      <c r="S34" s="285"/>
      <c r="T34" s="285"/>
      <c r="U34" s="285"/>
      <c r="V34" s="285"/>
      <c r="W34" s="285"/>
      <c r="X34" s="285"/>
      <c r="Y34" s="285"/>
      <c r="Z34" s="285"/>
      <c r="AA34" s="285"/>
      <c r="AB34" s="285"/>
      <c r="AC34" s="285"/>
      <c r="AD34" s="285"/>
      <c r="AE34" s="285"/>
      <c r="AF34" s="285"/>
      <c r="AG34" s="285"/>
      <c r="AH34" s="514"/>
    </row>
    <row r="35" spans="4:34" ht="16.5" customHeight="1">
      <c r="D35" s="512"/>
      <c r="E35" s="513"/>
      <c r="F35" s="513"/>
      <c r="G35" s="513"/>
      <c r="H35" s="513"/>
      <c r="I35" s="513"/>
      <c r="J35" s="513"/>
      <c r="K35" s="513"/>
      <c r="L35" s="513"/>
      <c r="M35" s="285"/>
      <c r="N35" s="285"/>
      <c r="O35" s="285"/>
      <c r="P35" s="285"/>
      <c r="Q35" s="285"/>
      <c r="R35" s="285"/>
      <c r="S35" s="285"/>
      <c r="T35" s="285"/>
      <c r="U35" s="285"/>
      <c r="V35" s="285"/>
      <c r="W35" s="285"/>
      <c r="X35" s="285"/>
      <c r="Y35" s="285"/>
      <c r="Z35" s="285"/>
      <c r="AA35" s="285"/>
      <c r="AB35" s="285"/>
      <c r="AC35" s="285"/>
      <c r="AD35" s="285"/>
      <c r="AE35" s="285"/>
      <c r="AF35" s="285"/>
      <c r="AG35" s="285"/>
      <c r="AH35" s="514"/>
    </row>
    <row r="36" spans="4:34" ht="16.5" customHeight="1">
      <c r="D36" s="512"/>
      <c r="E36" s="513"/>
      <c r="F36" s="513"/>
      <c r="G36" s="513"/>
      <c r="H36" s="513"/>
      <c r="I36" s="513"/>
      <c r="J36" s="513"/>
      <c r="K36" s="513"/>
      <c r="L36" s="513"/>
      <c r="M36" s="285"/>
      <c r="N36" s="285"/>
      <c r="O36" s="285"/>
      <c r="P36" s="285"/>
      <c r="Q36" s="285"/>
      <c r="R36" s="285"/>
      <c r="S36" s="285"/>
      <c r="T36" s="285"/>
      <c r="U36" s="285"/>
      <c r="V36" s="285"/>
      <c r="W36" s="285"/>
      <c r="X36" s="285"/>
      <c r="Y36" s="285"/>
      <c r="Z36" s="285"/>
      <c r="AA36" s="285"/>
      <c r="AB36" s="285"/>
      <c r="AC36" s="285"/>
      <c r="AD36" s="285"/>
      <c r="AE36" s="285"/>
      <c r="AF36" s="285"/>
      <c r="AG36" s="285"/>
      <c r="AH36" s="514"/>
    </row>
    <row r="37" spans="4:34" ht="16.5" customHeight="1">
      <c r="D37" s="512"/>
      <c r="E37" s="513"/>
      <c r="F37" s="513"/>
      <c r="G37" s="513"/>
      <c r="H37" s="513"/>
      <c r="I37" s="513"/>
      <c r="J37" s="513"/>
      <c r="K37" s="513"/>
      <c r="L37" s="513"/>
      <c r="M37" s="285"/>
      <c r="N37" s="285"/>
      <c r="O37" s="285"/>
      <c r="P37" s="285"/>
      <c r="Q37" s="285"/>
      <c r="R37" s="285"/>
      <c r="S37" s="285"/>
      <c r="T37" s="285"/>
      <c r="U37" s="285"/>
      <c r="V37" s="285"/>
      <c r="W37" s="285"/>
      <c r="X37" s="285"/>
      <c r="Y37" s="285"/>
      <c r="Z37" s="285"/>
      <c r="AA37" s="285"/>
      <c r="AB37" s="285"/>
      <c r="AC37" s="285"/>
      <c r="AD37" s="285"/>
      <c r="AE37" s="285"/>
      <c r="AF37" s="285"/>
      <c r="AG37" s="285"/>
      <c r="AH37" s="514"/>
    </row>
    <row r="38" spans="4:34" ht="16.5" customHeight="1">
      <c r="D38" s="512"/>
      <c r="E38" s="513"/>
      <c r="F38" s="513"/>
      <c r="G38" s="513"/>
      <c r="H38" s="513"/>
      <c r="I38" s="513"/>
      <c r="J38" s="513"/>
      <c r="K38" s="513"/>
      <c r="L38" s="513"/>
      <c r="M38" s="285"/>
      <c r="N38" s="285"/>
      <c r="O38" s="285"/>
      <c r="P38" s="285"/>
      <c r="Q38" s="285"/>
      <c r="R38" s="285"/>
      <c r="S38" s="285"/>
      <c r="T38" s="285"/>
      <c r="U38" s="285"/>
      <c r="V38" s="285"/>
      <c r="W38" s="285"/>
      <c r="X38" s="285"/>
      <c r="Y38" s="285"/>
      <c r="Z38" s="285"/>
      <c r="AA38" s="285"/>
      <c r="AB38" s="285"/>
      <c r="AC38" s="285"/>
      <c r="AD38" s="285"/>
      <c r="AE38" s="285"/>
      <c r="AF38" s="285"/>
      <c r="AG38" s="285"/>
      <c r="AH38" s="514"/>
    </row>
    <row r="39" spans="4:34" ht="16.5" customHeight="1">
      <c r="D39" s="512"/>
      <c r="E39" s="513"/>
      <c r="F39" s="513"/>
      <c r="G39" s="513"/>
      <c r="H39" s="513"/>
      <c r="I39" s="513"/>
      <c r="J39" s="513"/>
      <c r="K39" s="513"/>
      <c r="L39" s="513"/>
      <c r="M39" s="285"/>
      <c r="N39" s="285"/>
      <c r="O39" s="285"/>
      <c r="P39" s="285"/>
      <c r="Q39" s="285"/>
      <c r="R39" s="285"/>
      <c r="S39" s="285"/>
      <c r="T39" s="285"/>
      <c r="U39" s="285"/>
      <c r="V39" s="285"/>
      <c r="W39" s="285"/>
      <c r="X39" s="285"/>
      <c r="Y39" s="285"/>
      <c r="Z39" s="285"/>
      <c r="AA39" s="285"/>
      <c r="AB39" s="285"/>
      <c r="AC39" s="285"/>
      <c r="AD39" s="285"/>
      <c r="AE39" s="285"/>
      <c r="AF39" s="285"/>
      <c r="AG39" s="285"/>
      <c r="AH39" s="514"/>
    </row>
    <row r="40" spans="4:34" ht="16.5" customHeight="1">
      <c r="D40" s="512"/>
      <c r="E40" s="513"/>
      <c r="F40" s="513"/>
      <c r="G40" s="513"/>
      <c r="H40" s="513"/>
      <c r="I40" s="513"/>
      <c r="J40" s="513"/>
      <c r="K40" s="513"/>
      <c r="L40" s="513"/>
      <c r="M40" s="285"/>
      <c r="N40" s="285"/>
      <c r="O40" s="285"/>
      <c r="P40" s="285"/>
      <c r="Q40" s="285"/>
      <c r="R40" s="285"/>
      <c r="S40" s="285"/>
      <c r="T40" s="285"/>
      <c r="U40" s="285"/>
      <c r="V40" s="285"/>
      <c r="W40" s="285"/>
      <c r="X40" s="285"/>
      <c r="Y40" s="285"/>
      <c r="Z40" s="285"/>
      <c r="AA40" s="285"/>
      <c r="AB40" s="285"/>
      <c r="AC40" s="285"/>
      <c r="AD40" s="285"/>
      <c r="AE40" s="285"/>
      <c r="AF40" s="285"/>
      <c r="AG40" s="285"/>
      <c r="AH40" s="514"/>
    </row>
    <row r="41" spans="4:34" ht="16.5" customHeight="1">
      <c r="D41" s="512"/>
      <c r="E41" s="513"/>
      <c r="F41" s="513"/>
      <c r="G41" s="513"/>
      <c r="H41" s="513"/>
      <c r="I41" s="513"/>
      <c r="J41" s="513"/>
      <c r="K41" s="513"/>
      <c r="L41" s="513"/>
      <c r="M41" s="285"/>
      <c r="N41" s="285"/>
      <c r="O41" s="285"/>
      <c r="P41" s="285"/>
      <c r="Q41" s="285"/>
      <c r="R41" s="285"/>
      <c r="S41" s="285"/>
      <c r="T41" s="285"/>
      <c r="U41" s="285"/>
      <c r="V41" s="285"/>
      <c r="W41" s="285"/>
      <c r="X41" s="285"/>
      <c r="Y41" s="285"/>
      <c r="Z41" s="285"/>
      <c r="AA41" s="285"/>
      <c r="AB41" s="285"/>
      <c r="AC41" s="285"/>
      <c r="AD41" s="285"/>
      <c r="AE41" s="285"/>
      <c r="AF41" s="285"/>
      <c r="AG41" s="285"/>
      <c r="AH41" s="514"/>
    </row>
    <row r="42" spans="4:34" ht="16.5" customHeight="1">
      <c r="D42" s="512"/>
      <c r="E42" s="513"/>
      <c r="F42" s="513"/>
      <c r="G42" s="513"/>
      <c r="H42" s="513"/>
      <c r="I42" s="513"/>
      <c r="J42" s="513"/>
      <c r="K42" s="513"/>
      <c r="L42" s="513"/>
      <c r="M42" s="285"/>
      <c r="N42" s="285"/>
      <c r="O42" s="285"/>
      <c r="P42" s="285"/>
      <c r="Q42" s="285"/>
      <c r="R42" s="285"/>
      <c r="S42" s="285"/>
      <c r="T42" s="285"/>
      <c r="U42" s="285"/>
      <c r="V42" s="285"/>
      <c r="W42" s="285"/>
      <c r="X42" s="285"/>
      <c r="Y42" s="285"/>
      <c r="Z42" s="285"/>
      <c r="AA42" s="285"/>
      <c r="AB42" s="285"/>
      <c r="AC42" s="285"/>
      <c r="AD42" s="285"/>
      <c r="AE42" s="285"/>
      <c r="AF42" s="285"/>
      <c r="AG42" s="285"/>
      <c r="AH42" s="514"/>
    </row>
    <row r="43" spans="4:34" ht="16.5" customHeight="1">
      <c r="D43" s="512"/>
      <c r="E43" s="513"/>
      <c r="F43" s="513"/>
      <c r="G43" s="513"/>
      <c r="H43" s="513"/>
      <c r="I43" s="513"/>
      <c r="J43" s="513"/>
      <c r="K43" s="513"/>
      <c r="L43" s="513"/>
      <c r="M43" s="285"/>
      <c r="N43" s="285"/>
      <c r="O43" s="285"/>
      <c r="P43" s="285"/>
      <c r="Q43" s="285"/>
      <c r="R43" s="285"/>
      <c r="S43" s="285"/>
      <c r="T43" s="285"/>
      <c r="U43" s="285"/>
      <c r="V43" s="285"/>
      <c r="W43" s="285"/>
      <c r="X43" s="285"/>
      <c r="Y43" s="285"/>
      <c r="Z43" s="285"/>
      <c r="AA43" s="285"/>
      <c r="AB43" s="285"/>
      <c r="AC43" s="285"/>
      <c r="AD43" s="285"/>
      <c r="AE43" s="285"/>
      <c r="AF43" s="285"/>
      <c r="AG43" s="285"/>
      <c r="AH43" s="514"/>
    </row>
    <row r="44" spans="4:34" ht="16.5" customHeight="1">
      <c r="D44" s="512"/>
      <c r="E44" s="513"/>
      <c r="F44" s="513"/>
      <c r="G44" s="513"/>
      <c r="H44" s="513"/>
      <c r="I44" s="513"/>
      <c r="J44" s="513"/>
      <c r="K44" s="513"/>
      <c r="L44" s="513"/>
      <c r="M44" s="285"/>
      <c r="N44" s="285"/>
      <c r="O44" s="285"/>
      <c r="P44" s="285"/>
      <c r="Q44" s="285"/>
      <c r="R44" s="285"/>
      <c r="S44" s="285"/>
      <c r="T44" s="285"/>
      <c r="U44" s="285"/>
      <c r="V44" s="285"/>
      <c r="W44" s="285"/>
      <c r="X44" s="285"/>
      <c r="Y44" s="285"/>
      <c r="Z44" s="285"/>
      <c r="AA44" s="285"/>
      <c r="AB44" s="285"/>
      <c r="AC44" s="285"/>
      <c r="AD44" s="285"/>
      <c r="AE44" s="285"/>
      <c r="AF44" s="285"/>
      <c r="AG44" s="285"/>
      <c r="AH44" s="514"/>
    </row>
    <row r="45" spans="4:34" ht="16.5" customHeight="1">
      <c r="D45" s="512"/>
      <c r="E45" s="513"/>
      <c r="F45" s="513"/>
      <c r="G45" s="513"/>
      <c r="H45" s="513"/>
      <c r="I45" s="513"/>
      <c r="J45" s="513"/>
      <c r="K45" s="513"/>
      <c r="L45" s="513"/>
      <c r="M45" s="285"/>
      <c r="N45" s="285"/>
      <c r="O45" s="285"/>
      <c r="P45" s="285"/>
      <c r="Q45" s="285"/>
      <c r="R45" s="285"/>
      <c r="S45" s="285"/>
      <c r="T45" s="285"/>
      <c r="U45" s="285"/>
      <c r="V45" s="285"/>
      <c r="W45" s="285"/>
      <c r="X45" s="285"/>
      <c r="Y45" s="285"/>
      <c r="Z45" s="285"/>
      <c r="AA45" s="285"/>
      <c r="AB45" s="285"/>
      <c r="AC45" s="285"/>
      <c r="AD45" s="285"/>
      <c r="AE45" s="285"/>
      <c r="AF45" s="285"/>
      <c r="AG45" s="285"/>
      <c r="AH45" s="514"/>
    </row>
    <row r="46" spans="4:34" ht="16.5" customHeight="1">
      <c r="D46" s="512"/>
      <c r="E46" s="513"/>
      <c r="F46" s="513"/>
      <c r="G46" s="513"/>
      <c r="H46" s="513"/>
      <c r="I46" s="513"/>
      <c r="J46" s="513"/>
      <c r="K46" s="513"/>
      <c r="L46" s="513"/>
      <c r="M46" s="285"/>
      <c r="N46" s="285"/>
      <c r="O46" s="285"/>
      <c r="P46" s="285"/>
      <c r="Q46" s="285"/>
      <c r="R46" s="285"/>
      <c r="S46" s="285"/>
      <c r="T46" s="285"/>
      <c r="U46" s="285"/>
      <c r="V46" s="285"/>
      <c r="W46" s="285"/>
      <c r="X46" s="285"/>
      <c r="Y46" s="285"/>
      <c r="Z46" s="285"/>
      <c r="AA46" s="285"/>
      <c r="AB46" s="285"/>
      <c r="AC46" s="285"/>
      <c r="AD46" s="285"/>
      <c r="AE46" s="285"/>
      <c r="AF46" s="285"/>
      <c r="AG46" s="285"/>
      <c r="AH46" s="514"/>
    </row>
    <row r="47" spans="4:34" ht="16.5" customHeight="1">
      <c r="D47" s="512"/>
      <c r="E47" s="513"/>
      <c r="F47" s="513"/>
      <c r="G47" s="513"/>
      <c r="H47" s="513"/>
      <c r="I47" s="513"/>
      <c r="J47" s="513"/>
      <c r="K47" s="513"/>
      <c r="L47" s="513"/>
      <c r="M47" s="285"/>
      <c r="N47" s="285"/>
      <c r="O47" s="285"/>
      <c r="P47" s="285"/>
      <c r="Q47" s="285"/>
      <c r="R47" s="285"/>
      <c r="S47" s="285"/>
      <c r="T47" s="285"/>
      <c r="U47" s="285"/>
      <c r="V47" s="285"/>
      <c r="W47" s="285"/>
      <c r="X47" s="285"/>
      <c r="Y47" s="285"/>
      <c r="Z47" s="285"/>
      <c r="AA47" s="285"/>
      <c r="AB47" s="285"/>
      <c r="AC47" s="285"/>
      <c r="AD47" s="285"/>
      <c r="AE47" s="285"/>
      <c r="AF47" s="285"/>
      <c r="AG47" s="285"/>
      <c r="AH47" s="514"/>
    </row>
    <row r="48" spans="4:34" ht="16.5" customHeight="1">
      <c r="D48" s="512"/>
      <c r="E48" s="513"/>
      <c r="F48" s="513"/>
      <c r="G48" s="513"/>
      <c r="H48" s="513"/>
      <c r="I48" s="513"/>
      <c r="J48" s="513"/>
      <c r="K48" s="513"/>
      <c r="L48" s="513"/>
      <c r="M48" s="285"/>
      <c r="N48" s="285"/>
      <c r="O48" s="285"/>
      <c r="P48" s="285"/>
      <c r="Q48" s="285"/>
      <c r="R48" s="285"/>
      <c r="S48" s="285"/>
      <c r="T48" s="285"/>
      <c r="U48" s="285"/>
      <c r="V48" s="285"/>
      <c r="W48" s="285"/>
      <c r="X48" s="285"/>
      <c r="Y48" s="285"/>
      <c r="Z48" s="285"/>
      <c r="AA48" s="285"/>
      <c r="AB48" s="285"/>
      <c r="AC48" s="285"/>
      <c r="AD48" s="285"/>
      <c r="AE48" s="285"/>
      <c r="AF48" s="285"/>
      <c r="AG48" s="285"/>
      <c r="AH48" s="514"/>
    </row>
    <row r="49" spans="4:34" ht="16.5" customHeight="1">
      <c r="D49" s="517"/>
      <c r="E49" s="518"/>
      <c r="F49" s="518"/>
      <c r="G49" s="518"/>
      <c r="H49" s="518"/>
      <c r="I49" s="518"/>
      <c r="J49" s="518"/>
      <c r="K49" s="518"/>
      <c r="L49" s="518"/>
      <c r="M49" s="519"/>
      <c r="N49" s="519"/>
      <c r="O49" s="519"/>
      <c r="P49" s="519"/>
      <c r="Q49" s="519"/>
      <c r="R49" s="519"/>
      <c r="S49" s="519"/>
      <c r="T49" s="519"/>
      <c r="U49" s="519"/>
      <c r="V49" s="519"/>
      <c r="W49" s="519"/>
      <c r="X49" s="519"/>
      <c r="Y49" s="519"/>
      <c r="Z49" s="519"/>
      <c r="AA49" s="519"/>
      <c r="AB49" s="519"/>
      <c r="AC49" s="519"/>
      <c r="AD49" s="519"/>
      <c r="AE49" s="519"/>
      <c r="AF49" s="519"/>
      <c r="AG49" s="519"/>
      <c r="AH49" s="520"/>
    </row>
    <row r="50" spans="4:34" ht="16.5" customHeight="1">
      <c r="D50" s="286" t="s">
        <v>9</v>
      </c>
      <c r="E50" s="287"/>
      <c r="F50" s="521" t="s">
        <v>556</v>
      </c>
      <c r="G50" s="521"/>
      <c r="H50" s="521"/>
      <c r="I50" s="521"/>
      <c r="J50" s="521"/>
      <c r="K50" s="521"/>
      <c r="L50" s="521"/>
      <c r="M50" s="521"/>
    </row>
    <row r="51" spans="4:34" ht="16.5" customHeight="1">
      <c r="D51" s="287"/>
      <c r="E51" s="287"/>
      <c r="F51" s="522" t="s">
        <v>557</v>
      </c>
      <c r="G51" s="522"/>
      <c r="H51" s="522"/>
      <c r="I51" s="522"/>
      <c r="J51" s="522"/>
      <c r="K51" s="522"/>
      <c r="L51" s="522"/>
      <c r="M51" s="522"/>
    </row>
    <row r="52" spans="4:34" ht="16.5" customHeight="1">
      <c r="D52" s="287"/>
      <c r="E52" s="287"/>
      <c r="F52" s="522" t="s">
        <v>558</v>
      </c>
      <c r="G52" s="522"/>
      <c r="H52" s="522"/>
      <c r="I52" s="522"/>
      <c r="J52" s="522"/>
      <c r="K52" s="522"/>
      <c r="L52" s="522"/>
      <c r="M52" s="522"/>
    </row>
    <row r="53" spans="4:34" ht="16.5" customHeight="1">
      <c r="D53" s="287"/>
      <c r="E53" s="287"/>
      <c r="F53" s="287"/>
      <c r="G53" s="287"/>
      <c r="H53" s="287"/>
      <c r="I53" s="287"/>
      <c r="J53" s="287"/>
      <c r="K53" s="287"/>
      <c r="L53" s="287"/>
    </row>
    <row r="55" spans="4:34" ht="16.5" customHeight="1">
      <c r="D55" s="287"/>
      <c r="E55" s="287"/>
      <c r="F55" s="287"/>
      <c r="G55" s="287"/>
      <c r="H55" s="287"/>
      <c r="I55" s="287"/>
      <c r="J55" s="287"/>
      <c r="K55" s="287"/>
      <c r="L55" s="287"/>
    </row>
    <row r="56" spans="4:34" ht="16.5" customHeight="1">
      <c r="D56" s="287"/>
      <c r="E56" s="287"/>
      <c r="F56" s="287"/>
      <c r="G56" s="287"/>
      <c r="H56" s="287"/>
      <c r="I56" s="287"/>
      <c r="J56" s="287"/>
      <c r="K56" s="287"/>
      <c r="L56" s="287"/>
    </row>
    <row r="57" spans="4:34" ht="16.5" customHeight="1">
      <c r="D57" s="287"/>
      <c r="E57" s="287"/>
      <c r="F57" s="287"/>
      <c r="G57" s="287"/>
      <c r="H57" s="287"/>
      <c r="I57" s="287"/>
      <c r="J57" s="287"/>
      <c r="K57" s="287"/>
      <c r="L57" s="287"/>
    </row>
    <row r="58" spans="4:34" ht="16.5" customHeight="1">
      <c r="D58" s="287"/>
      <c r="E58" s="287"/>
      <c r="F58" s="287"/>
      <c r="G58" s="287"/>
      <c r="H58" s="287"/>
      <c r="I58" s="287"/>
      <c r="J58" s="287"/>
      <c r="K58" s="287"/>
      <c r="L58" s="287"/>
    </row>
    <row r="59" spans="4:34" ht="16.5" customHeight="1">
      <c r="D59" s="287"/>
      <c r="E59" s="287"/>
      <c r="F59" s="287"/>
      <c r="G59" s="287"/>
      <c r="H59" s="287"/>
      <c r="I59" s="287"/>
      <c r="J59" s="287"/>
      <c r="K59" s="287"/>
      <c r="L59" s="287"/>
    </row>
    <row r="60" spans="4:34" ht="16.5" customHeight="1">
      <c r="D60" s="287"/>
      <c r="E60" s="287"/>
      <c r="F60" s="287"/>
      <c r="G60" s="287"/>
      <c r="H60" s="287"/>
      <c r="I60" s="287"/>
      <c r="J60" s="287"/>
      <c r="K60" s="287"/>
      <c r="L60" s="287"/>
    </row>
    <row r="61" spans="4:34" ht="16.5" customHeight="1">
      <c r="D61" s="287"/>
      <c r="E61" s="287"/>
      <c r="F61" s="287"/>
      <c r="G61" s="287"/>
      <c r="H61" s="287"/>
      <c r="I61" s="287"/>
      <c r="J61" s="287"/>
      <c r="K61" s="287"/>
      <c r="L61" s="287"/>
    </row>
  </sheetData>
  <sheetProtection formatCells="0"/>
  <mergeCells count="1">
    <mergeCell ref="A4:AI4"/>
  </mergeCells>
  <phoneticPr fontId="13"/>
  <conditionalFormatting sqref="D5:AA5 A5:C64860 AJ3:XFD4 N30:AA32 M33:AA49 M6:AA29 AC55:XFD64855 AE50:XFD54 AB55:AB64860 N50:AD52 D55:AA64861 D53:AD53 AB5:XFD49 A4 D3">
    <cfRule type="expression" priority="5" stopIfTrue="1">
      <formula>CELL("protect", A3)=1</formula>
    </cfRule>
  </conditionalFormatting>
  <conditionalFormatting sqref="A5:XFD5 AJ3:XFD4 A62:XFD1048576 A6:C61 M55:XFD61 M53:AD53 AE50:XFD54 N50:AD52 AI6:XFD49 N30:AH32 M6:AH29 M33:AH49">
    <cfRule type="expression" dxfId="8" priority="3">
      <formula>CELL("protect",A3)=1</formula>
    </cfRule>
    <cfRule type="expression" dxfId="7" priority="4">
      <formula>CELL("protect",A3)=1</formula>
    </cfRule>
  </conditionalFormatting>
  <conditionalFormatting sqref="F50:F52">
    <cfRule type="expression" priority="1" stopIfTrue="1">
      <formula>CELL("protect", F50)=1</formula>
    </cfRule>
  </conditionalFormatting>
  <conditionalFormatting sqref="D6:L49 D51:E52 E50">
    <cfRule type="expression" priority="2" stopIfTrue="1">
      <formula>CELL("protect", D6)=1</formula>
    </cfRule>
  </conditionalFormatting>
  <printOptions horizontalCentered="1"/>
  <pageMargins left="0.23622047244094491" right="0.23622047244094491" top="0.55118110236220474" bottom="0.55118110236220474" header="0.31496062992125984" footer="0.31496062992125984"/>
  <pageSetup paperSize="9" fitToWidth="0" orientation="portrait" cellComments="asDisplayed"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
  <sheetViews>
    <sheetView showGridLines="0" view="pageBreakPreview" zoomScaleNormal="130" zoomScaleSheetLayoutView="100" workbookViewId="0"/>
  </sheetViews>
  <sheetFormatPr defaultColWidth="3.625" defaultRowHeight="17.100000000000001" customHeight="1"/>
  <cols>
    <col min="1" max="1" width="9" style="572" customWidth="1"/>
    <col min="2" max="16384" width="3.625" style="572"/>
  </cols>
  <sheetData>
    <row r="1" spans="1:41" ht="17.100000000000001" customHeight="1">
      <c r="AA1" s="573"/>
      <c r="AB1" s="573"/>
      <c r="AC1" s="573"/>
      <c r="AD1" s="573"/>
      <c r="AE1" s="573"/>
      <c r="AF1" s="573"/>
      <c r="AG1" s="573"/>
      <c r="AH1" s="573"/>
      <c r="AI1" s="573"/>
      <c r="AJ1" s="573"/>
      <c r="AK1" s="573"/>
      <c r="AL1" s="573"/>
      <c r="AM1" s="573"/>
      <c r="AN1" s="573"/>
      <c r="AO1" s="573"/>
    </row>
    <row r="2" spans="1:41" ht="20.100000000000001" customHeight="1">
      <c r="A2" s="2537" t="s">
        <v>459</v>
      </c>
      <c r="B2" s="2537"/>
      <c r="C2" s="2537"/>
      <c r="D2" s="2537"/>
      <c r="E2" s="2537"/>
      <c r="F2" s="2537"/>
      <c r="G2" s="2537"/>
      <c r="H2" s="2537"/>
      <c r="I2" s="2537"/>
      <c r="J2" s="2537"/>
      <c r="K2" s="2537"/>
      <c r="L2" s="2537"/>
      <c r="M2" s="2537"/>
      <c r="N2" s="2537"/>
      <c r="O2" s="2537"/>
      <c r="P2" s="2537"/>
      <c r="Q2" s="2537"/>
      <c r="R2" s="2537"/>
      <c r="S2" s="2537"/>
      <c r="T2" s="2537"/>
      <c r="U2" s="2537"/>
      <c r="V2" s="2537"/>
      <c r="W2" s="2537"/>
      <c r="X2" s="2537"/>
      <c r="AA2" s="573"/>
      <c r="AB2" s="573"/>
      <c r="AC2" s="573"/>
      <c r="AD2" s="573"/>
      <c r="AE2" s="573"/>
      <c r="AF2" s="573"/>
      <c r="AG2" s="573"/>
      <c r="AH2" s="573"/>
      <c r="AI2" s="573"/>
      <c r="AJ2" s="573"/>
      <c r="AK2" s="573"/>
      <c r="AL2" s="573"/>
      <c r="AM2" s="573"/>
      <c r="AN2" s="573"/>
      <c r="AO2" s="573"/>
    </row>
    <row r="3" spans="1:41" ht="17.100000000000001" customHeight="1">
      <c r="AA3" s="573"/>
      <c r="AB3" s="573"/>
      <c r="AC3" s="573"/>
      <c r="AD3" s="573"/>
      <c r="AE3" s="573"/>
      <c r="AF3" s="573"/>
      <c r="AG3" s="573"/>
      <c r="AH3" s="573"/>
      <c r="AI3" s="573"/>
      <c r="AJ3" s="573"/>
      <c r="AK3" s="573"/>
      <c r="AL3" s="573"/>
      <c r="AM3" s="573"/>
      <c r="AN3" s="573"/>
      <c r="AO3" s="573"/>
    </row>
    <row r="4" spans="1:41" ht="17.100000000000001" customHeight="1">
      <c r="AA4" s="573"/>
      <c r="AB4" s="573"/>
      <c r="AC4" s="573"/>
      <c r="AD4" s="573"/>
      <c r="AE4" s="573"/>
      <c r="AF4" s="573"/>
      <c r="AG4" s="573"/>
      <c r="AH4" s="573"/>
      <c r="AI4" s="573"/>
      <c r="AJ4" s="573"/>
      <c r="AK4" s="573"/>
      <c r="AL4" s="573"/>
      <c r="AM4" s="573"/>
      <c r="AN4" s="573"/>
      <c r="AO4" s="573"/>
    </row>
    <row r="5" spans="1:41" ht="110.1" customHeight="1">
      <c r="A5" s="632" t="s">
        <v>460</v>
      </c>
      <c r="B5" s="2538" t="s">
        <v>1000</v>
      </c>
      <c r="C5" s="2538"/>
      <c r="D5" s="2538"/>
      <c r="E5" s="2538"/>
      <c r="F5" s="2538"/>
      <c r="G5" s="2538"/>
      <c r="H5" s="2538"/>
      <c r="I5" s="2538"/>
      <c r="J5" s="2538"/>
      <c r="K5" s="2538"/>
      <c r="L5" s="2538"/>
      <c r="M5" s="2538"/>
      <c r="N5" s="2538"/>
      <c r="O5" s="2538"/>
      <c r="P5" s="2538"/>
      <c r="Q5" s="2538"/>
      <c r="R5" s="2538"/>
      <c r="S5" s="2538"/>
      <c r="T5" s="2538"/>
      <c r="U5" s="2538"/>
      <c r="V5" s="2538"/>
      <c r="W5" s="2538"/>
      <c r="X5" s="2538"/>
      <c r="AA5" s="573"/>
      <c r="AB5" s="573"/>
      <c r="AC5" s="573"/>
      <c r="AD5" s="573"/>
      <c r="AE5" s="573"/>
      <c r="AF5" s="573"/>
      <c r="AG5" s="573"/>
      <c r="AH5" s="573"/>
      <c r="AI5" s="573"/>
      <c r="AJ5" s="573"/>
      <c r="AK5" s="573"/>
      <c r="AL5" s="573"/>
      <c r="AM5" s="573"/>
      <c r="AN5" s="573"/>
      <c r="AO5" s="573"/>
    </row>
    <row r="6" spans="1:41" ht="54.95" customHeight="1">
      <c r="A6" s="632" t="s">
        <v>461</v>
      </c>
      <c r="B6" s="2539" t="s">
        <v>637</v>
      </c>
      <c r="C6" s="2539"/>
      <c r="D6" s="2539"/>
      <c r="E6" s="2539"/>
      <c r="F6" s="2539"/>
      <c r="G6" s="2539"/>
      <c r="H6" s="2539"/>
      <c r="I6" s="2539"/>
      <c r="J6" s="2539"/>
      <c r="K6" s="2539"/>
      <c r="L6" s="2539"/>
      <c r="M6" s="2539"/>
      <c r="N6" s="2539"/>
      <c r="O6" s="2539"/>
      <c r="P6" s="2539"/>
      <c r="Q6" s="2539"/>
      <c r="R6" s="2539"/>
      <c r="S6" s="2539"/>
      <c r="T6" s="2539"/>
      <c r="U6" s="2539"/>
      <c r="V6" s="2539"/>
      <c r="W6" s="2539"/>
      <c r="X6" s="2539"/>
      <c r="AA6" s="573"/>
      <c r="AB6" s="573"/>
      <c r="AC6" s="573"/>
      <c r="AD6" s="573"/>
      <c r="AE6" s="573"/>
      <c r="AF6" s="573"/>
      <c r="AG6" s="573"/>
      <c r="AH6" s="573"/>
      <c r="AI6" s="573"/>
      <c r="AJ6" s="573"/>
      <c r="AK6" s="573"/>
      <c r="AL6" s="573"/>
      <c r="AM6" s="573"/>
      <c r="AN6" s="573"/>
      <c r="AO6" s="573"/>
    </row>
    <row r="7" spans="1:41" ht="33.950000000000003" customHeight="1">
      <c r="A7" s="633" t="s">
        <v>462</v>
      </c>
      <c r="B7" s="2539" t="s">
        <v>463</v>
      </c>
      <c r="C7" s="2539"/>
      <c r="D7" s="2539"/>
      <c r="E7" s="2539"/>
      <c r="F7" s="2539"/>
      <c r="G7" s="2539"/>
      <c r="H7" s="2539"/>
      <c r="I7" s="2539"/>
      <c r="J7" s="2539"/>
      <c r="K7" s="2539"/>
      <c r="L7" s="2539"/>
      <c r="M7" s="2539"/>
      <c r="N7" s="2539"/>
      <c r="O7" s="2539"/>
      <c r="P7" s="2539"/>
      <c r="Q7" s="2539"/>
      <c r="R7" s="2539"/>
      <c r="S7" s="2539"/>
      <c r="T7" s="2539"/>
      <c r="U7" s="2539"/>
      <c r="V7" s="2539"/>
      <c r="W7" s="2539"/>
      <c r="X7" s="2539"/>
      <c r="AA7" s="573"/>
      <c r="AB7" s="573"/>
      <c r="AC7" s="573"/>
      <c r="AD7" s="573"/>
      <c r="AE7" s="573"/>
      <c r="AF7" s="573"/>
      <c r="AG7" s="573"/>
      <c r="AH7" s="573"/>
      <c r="AI7" s="573"/>
      <c r="AJ7" s="573"/>
      <c r="AK7" s="573"/>
      <c r="AL7" s="573"/>
      <c r="AM7" s="573"/>
      <c r="AN7" s="573"/>
      <c r="AO7" s="573"/>
    </row>
    <row r="8" spans="1:41" ht="17.100000000000001" customHeight="1">
      <c r="A8" s="633"/>
      <c r="AA8" s="573"/>
      <c r="AB8" s="573"/>
      <c r="AC8" s="573"/>
      <c r="AD8" s="573"/>
      <c r="AE8" s="573"/>
      <c r="AF8" s="573"/>
      <c r="AG8" s="573"/>
      <c r="AH8" s="573"/>
      <c r="AI8" s="573"/>
      <c r="AJ8" s="573"/>
      <c r="AK8" s="573"/>
      <c r="AL8" s="573"/>
      <c r="AM8" s="573"/>
      <c r="AN8" s="573"/>
      <c r="AO8" s="573"/>
    </row>
    <row r="9" spans="1:41" ht="42.95" customHeight="1">
      <c r="A9" s="270"/>
      <c r="B9" s="2540" t="s">
        <v>464</v>
      </c>
      <c r="C9" s="2540"/>
      <c r="D9" s="2540"/>
      <c r="E9" s="2540"/>
      <c r="F9" s="2540"/>
      <c r="G9" s="2540"/>
      <c r="H9" s="2540"/>
      <c r="I9" s="2540"/>
      <c r="J9" s="2540"/>
      <c r="K9" s="2540"/>
      <c r="L9" s="2540"/>
      <c r="M9" s="2540"/>
      <c r="N9" s="2540"/>
      <c r="O9" s="2540"/>
      <c r="P9" s="2540"/>
      <c r="Q9" s="2540"/>
      <c r="R9" s="2540"/>
      <c r="S9" s="2540"/>
      <c r="T9" s="2540"/>
      <c r="U9" s="2540"/>
      <c r="V9" s="2540"/>
      <c r="W9" s="2540"/>
      <c r="X9" s="2540"/>
    </row>
    <row r="10" spans="1:41" ht="17.100000000000001" customHeight="1">
      <c r="A10" s="270"/>
      <c r="W10" s="634" t="s">
        <v>7</v>
      </c>
    </row>
    <row r="11" spans="1:41" ht="17.100000000000001" customHeight="1">
      <c r="A11" s="270"/>
      <c r="C11" s="635" t="s">
        <v>465</v>
      </c>
      <c r="D11" s="267"/>
      <c r="E11" s="636" t="s">
        <v>466</v>
      </c>
      <c r="F11" s="267"/>
      <c r="G11" s="636" t="s">
        <v>467</v>
      </c>
      <c r="H11" s="267"/>
      <c r="I11" s="636" t="s">
        <v>8</v>
      </c>
      <c r="J11" s="637"/>
      <c r="K11" s="637"/>
      <c r="L11" s="637"/>
      <c r="M11" s="637"/>
      <c r="N11" s="637"/>
      <c r="O11" s="637"/>
      <c r="P11" s="637"/>
      <c r="Q11" s="637"/>
      <c r="R11" s="637"/>
      <c r="S11" s="637"/>
      <c r="T11" s="637"/>
      <c r="U11" s="637"/>
      <c r="V11" s="637"/>
      <c r="W11" s="637"/>
      <c r="X11" s="637"/>
    </row>
    <row r="12" spans="1:41" ht="17.100000000000001" customHeight="1">
      <c r="A12" s="270"/>
      <c r="D12" s="637"/>
      <c r="E12" s="637"/>
      <c r="F12" s="637"/>
      <c r="G12" s="637"/>
      <c r="H12" s="637"/>
      <c r="I12" s="637"/>
      <c r="J12" s="637"/>
      <c r="K12" s="637"/>
      <c r="L12" s="637"/>
      <c r="M12" s="637"/>
      <c r="N12" s="637"/>
      <c r="O12" s="637"/>
      <c r="P12" s="637"/>
      <c r="Q12" s="637"/>
      <c r="R12" s="637"/>
      <c r="S12" s="637"/>
      <c r="T12" s="637"/>
      <c r="U12" s="637"/>
      <c r="V12" s="637"/>
      <c r="W12" s="637"/>
      <c r="X12" s="637"/>
    </row>
    <row r="13" spans="1:41" ht="17.100000000000001" customHeight="1">
      <c r="A13" s="270"/>
      <c r="D13" s="637"/>
      <c r="E13" s="637"/>
      <c r="F13" s="637"/>
      <c r="G13" s="637"/>
      <c r="H13" s="637"/>
      <c r="I13" s="637"/>
      <c r="J13" s="637"/>
      <c r="K13" s="637"/>
      <c r="L13" s="637"/>
      <c r="M13" s="637"/>
      <c r="N13" s="637"/>
      <c r="O13" s="637"/>
      <c r="P13" s="637"/>
      <c r="Q13" s="637"/>
      <c r="R13" s="637"/>
      <c r="S13" s="637"/>
      <c r="T13" s="637"/>
      <c r="U13" s="637"/>
      <c r="V13" s="637"/>
      <c r="W13" s="637"/>
      <c r="X13" s="637"/>
    </row>
    <row r="14" spans="1:41" ht="17.100000000000001" customHeight="1">
      <c r="A14" s="270"/>
      <c r="D14" s="637"/>
      <c r="E14" s="637"/>
      <c r="F14" s="637"/>
      <c r="G14" s="637"/>
      <c r="H14" s="637"/>
      <c r="I14" s="637"/>
      <c r="J14" s="637"/>
      <c r="K14" s="637"/>
      <c r="L14" s="637"/>
      <c r="M14" s="637"/>
      <c r="N14" s="637"/>
      <c r="O14" s="637"/>
      <c r="P14" s="637"/>
      <c r="Q14" s="637"/>
      <c r="R14" s="637"/>
      <c r="S14" s="637"/>
      <c r="T14" s="637"/>
      <c r="U14" s="637"/>
      <c r="V14" s="637"/>
      <c r="W14" s="637"/>
      <c r="X14" s="637"/>
    </row>
    <row r="15" spans="1:41" ht="24.95" customHeight="1">
      <c r="A15" s="638"/>
      <c r="D15" s="637"/>
      <c r="E15" s="637"/>
      <c r="F15" s="637"/>
      <c r="G15" s="637"/>
      <c r="H15" s="639"/>
      <c r="I15" s="2534" t="s">
        <v>468</v>
      </c>
      <c r="J15" s="2534"/>
      <c r="K15" s="2534"/>
      <c r="L15" s="270"/>
      <c r="M15" s="2531"/>
      <c r="N15" s="2531"/>
      <c r="O15" s="2531"/>
      <c r="P15" s="2531"/>
      <c r="Q15" s="2531"/>
      <c r="R15" s="2531"/>
      <c r="S15" s="2531"/>
      <c r="T15" s="2531"/>
      <c r="U15" s="2531"/>
      <c r="V15" s="2531"/>
      <c r="W15" s="2531"/>
      <c r="X15" s="2531"/>
    </row>
    <row r="16" spans="1:41" ht="24.95" customHeight="1">
      <c r="A16" s="638"/>
      <c r="D16" s="637"/>
      <c r="E16" s="637"/>
      <c r="F16" s="2531" t="s">
        <v>6</v>
      </c>
      <c r="G16" s="2531"/>
      <c r="H16" s="639"/>
      <c r="I16" s="2534" t="s">
        <v>469</v>
      </c>
      <c r="J16" s="2534"/>
      <c r="K16" s="2534"/>
      <c r="L16" s="270"/>
      <c r="M16" s="2531"/>
      <c r="N16" s="2531"/>
      <c r="O16" s="2531"/>
      <c r="P16" s="2531"/>
      <c r="Q16" s="2531"/>
      <c r="R16" s="2531"/>
      <c r="S16" s="2531"/>
      <c r="T16" s="2531"/>
      <c r="U16" s="2531"/>
      <c r="V16" s="2531"/>
      <c r="W16" s="2531"/>
      <c r="X16" s="2531"/>
    </row>
    <row r="17" spans="1:24" ht="24.95" customHeight="1">
      <c r="A17" s="638"/>
      <c r="D17" s="637"/>
      <c r="E17" s="270"/>
      <c r="F17" s="637"/>
      <c r="G17" s="637"/>
      <c r="H17" s="639"/>
      <c r="I17" s="2534" t="s">
        <v>109</v>
      </c>
      <c r="J17" s="2534"/>
      <c r="K17" s="2534"/>
      <c r="L17" s="270"/>
      <c r="M17" s="2531"/>
      <c r="N17" s="2531"/>
      <c r="O17" s="2531"/>
      <c r="P17" s="2531"/>
      <c r="Q17" s="2531"/>
      <c r="R17" s="2531"/>
      <c r="S17" s="2531"/>
      <c r="T17" s="2531"/>
      <c r="U17" s="2531"/>
      <c r="V17" s="2531"/>
      <c r="W17" s="2531"/>
      <c r="X17" s="270" t="s">
        <v>61</v>
      </c>
    </row>
    <row r="18" spans="1:24" ht="17.100000000000001" customHeight="1">
      <c r="A18" s="638"/>
      <c r="D18" s="637"/>
      <c r="E18" s="270"/>
      <c r="F18" s="637"/>
      <c r="G18" s="640"/>
      <c r="H18" s="640"/>
      <c r="I18" s="640"/>
      <c r="J18" s="270"/>
      <c r="K18" s="270"/>
      <c r="L18" s="270"/>
      <c r="M18" s="270"/>
      <c r="N18" s="270"/>
      <c r="O18" s="270"/>
      <c r="P18" s="270"/>
      <c r="Q18" s="270"/>
      <c r="R18" s="270"/>
      <c r="S18" s="270"/>
      <c r="T18" s="270"/>
      <c r="U18" s="270"/>
      <c r="V18" s="270"/>
      <c r="W18" s="637"/>
      <c r="X18" s="637"/>
    </row>
    <row r="19" spans="1:24" ht="17.100000000000001" customHeight="1">
      <c r="A19" s="270"/>
      <c r="D19" s="637"/>
      <c r="E19" s="270"/>
      <c r="F19" s="637"/>
      <c r="G19" s="640"/>
      <c r="H19" s="640"/>
      <c r="I19" s="640"/>
      <c r="J19" s="270"/>
      <c r="K19" s="270"/>
      <c r="L19" s="270"/>
      <c r="M19" s="270"/>
      <c r="N19" s="270"/>
      <c r="O19" s="270"/>
      <c r="P19" s="270"/>
      <c r="Q19" s="270"/>
      <c r="R19" s="270"/>
      <c r="S19" s="270"/>
      <c r="T19" s="270"/>
      <c r="U19" s="270"/>
      <c r="V19" s="270"/>
      <c r="W19" s="637"/>
      <c r="X19" s="637"/>
    </row>
    <row r="20" spans="1:24" ht="24.95" customHeight="1">
      <c r="A20" s="638"/>
      <c r="D20" s="637"/>
      <c r="E20" s="637"/>
      <c r="F20" s="637"/>
      <c r="G20" s="637"/>
      <c r="H20" s="639"/>
      <c r="I20" s="2534" t="s">
        <v>468</v>
      </c>
      <c r="J20" s="2534"/>
      <c r="K20" s="2534"/>
      <c r="L20" s="270"/>
      <c r="M20" s="2531"/>
      <c r="N20" s="2531"/>
      <c r="O20" s="2531"/>
      <c r="P20" s="2531"/>
      <c r="Q20" s="2531"/>
      <c r="R20" s="2531"/>
      <c r="S20" s="2531"/>
      <c r="T20" s="2531"/>
      <c r="U20" s="2531"/>
      <c r="V20" s="2531"/>
      <c r="W20" s="2531"/>
      <c r="X20" s="2531"/>
    </row>
    <row r="21" spans="1:24" ht="24.95" customHeight="1">
      <c r="A21" s="638"/>
      <c r="D21" s="637"/>
      <c r="E21" s="637"/>
      <c r="F21" s="2531" t="s">
        <v>5</v>
      </c>
      <c r="G21" s="2531"/>
      <c r="H21" s="639"/>
      <c r="I21" s="2534" t="s">
        <v>469</v>
      </c>
      <c r="J21" s="2534"/>
      <c r="K21" s="2534"/>
      <c r="L21" s="270"/>
      <c r="M21" s="2531"/>
      <c r="N21" s="2531"/>
      <c r="O21" s="2531"/>
      <c r="P21" s="2531"/>
      <c r="Q21" s="2531"/>
      <c r="R21" s="2531"/>
      <c r="S21" s="2531"/>
      <c r="T21" s="2531"/>
      <c r="U21" s="2531"/>
      <c r="V21" s="2531"/>
      <c r="W21" s="2531"/>
      <c r="X21" s="2531"/>
    </row>
    <row r="22" spans="1:24" ht="24.95" customHeight="1">
      <c r="A22" s="638"/>
      <c r="D22" s="637"/>
      <c r="E22" s="270"/>
      <c r="F22" s="637"/>
      <c r="G22" s="637"/>
      <c r="H22" s="639"/>
      <c r="I22" s="2534" t="s">
        <v>109</v>
      </c>
      <c r="J22" s="2534"/>
      <c r="K22" s="2534"/>
      <c r="L22" s="270"/>
      <c r="M22" s="2531"/>
      <c r="N22" s="2531"/>
      <c r="O22" s="2531"/>
      <c r="P22" s="2531"/>
      <c r="Q22" s="2531"/>
      <c r="R22" s="2531"/>
      <c r="S22" s="2531"/>
      <c r="T22" s="2531"/>
      <c r="U22" s="2531"/>
      <c r="V22" s="2531"/>
      <c r="W22" s="2531"/>
      <c r="X22" s="270" t="s">
        <v>61</v>
      </c>
    </row>
    <row r="30" spans="1:24" ht="17.100000000000001" customHeight="1">
      <c r="A30" s="637"/>
      <c r="B30" s="637"/>
      <c r="C30" s="637"/>
      <c r="D30" s="637"/>
      <c r="E30" s="637"/>
      <c r="F30" s="637"/>
      <c r="G30" s="637"/>
      <c r="H30" s="637"/>
      <c r="I30" s="637"/>
      <c r="J30" s="637"/>
      <c r="K30" s="637"/>
      <c r="L30" s="637"/>
      <c r="M30" s="637"/>
      <c r="N30" s="637"/>
      <c r="O30" s="637"/>
      <c r="P30" s="637"/>
      <c r="Q30" s="637"/>
      <c r="R30" s="637"/>
      <c r="S30" s="637"/>
      <c r="T30" s="637"/>
      <c r="U30" s="637"/>
      <c r="V30" s="637"/>
      <c r="W30" s="637"/>
      <c r="X30" s="637"/>
    </row>
    <row r="31" spans="1:24" ht="17.100000000000001" customHeight="1">
      <c r="A31" s="637"/>
      <c r="B31" s="637"/>
      <c r="C31" s="637"/>
      <c r="D31" s="637"/>
      <c r="E31" s="637"/>
      <c r="F31" s="637"/>
      <c r="G31" s="637"/>
      <c r="H31" s="637"/>
      <c r="I31" s="637"/>
      <c r="J31" s="637"/>
      <c r="K31" s="637"/>
      <c r="L31" s="637"/>
      <c r="M31" s="637"/>
      <c r="N31" s="637"/>
      <c r="O31" s="637"/>
      <c r="P31" s="637"/>
      <c r="Q31" s="637"/>
      <c r="R31" s="637"/>
      <c r="S31" s="637"/>
      <c r="T31" s="637"/>
      <c r="U31" s="637"/>
      <c r="V31" s="637"/>
      <c r="W31" s="637"/>
      <c r="X31" s="637"/>
    </row>
    <row r="32" spans="1:24" ht="20.100000000000001" customHeight="1">
      <c r="A32" s="2536" t="s">
        <v>470</v>
      </c>
      <c r="B32" s="2536"/>
      <c r="C32" s="2536"/>
      <c r="D32" s="2536"/>
      <c r="E32" s="2536"/>
      <c r="F32" s="2536"/>
      <c r="G32" s="2536"/>
      <c r="H32" s="2536"/>
      <c r="I32" s="2536"/>
      <c r="J32" s="2536"/>
      <c r="K32" s="2536"/>
      <c r="L32" s="2536"/>
      <c r="M32" s="2536"/>
      <c r="N32" s="2536"/>
      <c r="O32" s="2536"/>
      <c r="P32" s="2536"/>
      <c r="Q32" s="2536"/>
      <c r="R32" s="2536"/>
      <c r="S32" s="2536"/>
      <c r="T32" s="2536"/>
      <c r="U32" s="2536"/>
      <c r="V32" s="2536"/>
      <c r="W32" s="2536"/>
      <c r="X32" s="2536"/>
    </row>
    <row r="33" spans="1:24" ht="17.100000000000001" customHeight="1">
      <c r="A33" s="637"/>
      <c r="B33" s="637"/>
      <c r="C33" s="637"/>
      <c r="D33" s="637"/>
      <c r="E33" s="637"/>
      <c r="F33" s="637"/>
      <c r="G33" s="637"/>
      <c r="H33" s="637"/>
      <c r="I33" s="637"/>
      <c r="J33" s="637"/>
      <c r="K33" s="637"/>
      <c r="L33" s="637"/>
      <c r="M33" s="637"/>
      <c r="N33" s="637"/>
      <c r="O33" s="637"/>
      <c r="P33" s="637"/>
      <c r="Q33" s="637"/>
      <c r="R33" s="637"/>
      <c r="S33" s="637"/>
      <c r="T33" s="637"/>
      <c r="U33" s="637"/>
      <c r="V33" s="637"/>
      <c r="W33" s="637"/>
      <c r="X33" s="637"/>
    </row>
    <row r="34" spans="1:24" ht="17.100000000000001" customHeight="1">
      <c r="A34" s="637"/>
      <c r="B34" s="637"/>
      <c r="C34" s="637"/>
      <c r="D34" s="637"/>
      <c r="E34" s="637"/>
      <c r="F34" s="637"/>
      <c r="G34" s="637"/>
      <c r="H34" s="637"/>
      <c r="I34" s="637"/>
      <c r="J34" s="637"/>
      <c r="K34" s="637"/>
      <c r="L34" s="637"/>
      <c r="M34" s="637"/>
      <c r="N34" s="637"/>
      <c r="O34" s="637"/>
      <c r="P34" s="637"/>
      <c r="Q34" s="637"/>
      <c r="R34" s="641" t="s">
        <v>471</v>
      </c>
      <c r="S34" s="267"/>
      <c r="T34" s="636" t="s">
        <v>472</v>
      </c>
      <c r="U34" s="267"/>
      <c r="V34" s="636" t="s">
        <v>473</v>
      </c>
      <c r="W34" s="267"/>
      <c r="X34" s="636" t="s">
        <v>8</v>
      </c>
    </row>
    <row r="35" spans="1:24" ht="17.100000000000001" customHeight="1">
      <c r="A35" s="259" t="s">
        <v>1</v>
      </c>
      <c r="B35" s="637"/>
      <c r="C35" s="637"/>
      <c r="D35" s="637"/>
      <c r="E35" s="637"/>
      <c r="F35" s="637"/>
      <c r="G35" s="637"/>
      <c r="H35" s="637"/>
      <c r="I35" s="637"/>
      <c r="J35" s="637"/>
      <c r="K35" s="637"/>
      <c r="L35" s="637"/>
      <c r="M35" s="637"/>
      <c r="N35" s="637"/>
      <c r="O35" s="637"/>
      <c r="P35" s="637"/>
      <c r="Q35" s="637"/>
      <c r="R35" s="637"/>
      <c r="S35" s="637"/>
      <c r="T35" s="637"/>
      <c r="U35" s="637"/>
      <c r="V35" s="637"/>
      <c r="W35" s="637"/>
      <c r="X35" s="637"/>
    </row>
    <row r="36" spans="1:24" ht="17.100000000000001" customHeight="1">
      <c r="A36" s="259" t="s">
        <v>110</v>
      </c>
      <c r="B36" s="637"/>
      <c r="C36" s="637"/>
      <c r="D36" s="637"/>
      <c r="E36" s="637"/>
      <c r="F36" s="637"/>
      <c r="G36" s="637"/>
      <c r="H36" s="637"/>
      <c r="I36" s="637"/>
      <c r="J36" s="637"/>
      <c r="K36" s="637"/>
      <c r="L36" s="637"/>
      <c r="M36" s="637"/>
      <c r="N36" s="637"/>
      <c r="O36" s="637"/>
      <c r="P36" s="637"/>
      <c r="Q36" s="637"/>
      <c r="R36" s="637"/>
      <c r="S36" s="637"/>
      <c r="T36" s="637"/>
      <c r="U36" s="637"/>
      <c r="V36" s="637"/>
      <c r="W36" s="637"/>
      <c r="X36" s="637"/>
    </row>
    <row r="37" spans="1:24" ht="17.100000000000001" customHeight="1">
      <c r="A37" s="637"/>
      <c r="B37" s="637"/>
      <c r="C37" s="637"/>
      <c r="D37" s="637"/>
      <c r="E37" s="637"/>
      <c r="F37" s="637"/>
      <c r="G37" s="637"/>
      <c r="H37" s="637"/>
      <c r="I37" s="637"/>
      <c r="J37" s="637"/>
      <c r="K37" s="637"/>
      <c r="L37" s="637"/>
      <c r="M37" s="637"/>
      <c r="N37" s="637"/>
      <c r="O37" s="637"/>
      <c r="P37" s="637"/>
      <c r="Q37" s="637"/>
      <c r="R37" s="637"/>
      <c r="S37" s="637"/>
      <c r="T37" s="637"/>
      <c r="U37" s="637"/>
      <c r="V37" s="637"/>
      <c r="W37" s="637"/>
      <c r="X37" s="637"/>
    </row>
    <row r="38" spans="1:24" ht="17.100000000000001" customHeight="1">
      <c r="A38" s="637"/>
      <c r="B38" s="637"/>
      <c r="C38" s="637"/>
      <c r="D38" s="637"/>
      <c r="E38" s="637"/>
      <c r="F38" s="637"/>
      <c r="G38" s="637"/>
      <c r="H38" s="637"/>
      <c r="I38" s="637"/>
      <c r="J38" s="637"/>
      <c r="K38" s="637"/>
      <c r="L38" s="637"/>
      <c r="M38" s="637"/>
      <c r="N38" s="637"/>
      <c r="O38" s="637"/>
      <c r="P38" s="637"/>
      <c r="Q38" s="637"/>
      <c r="R38" s="637"/>
      <c r="S38" s="637"/>
      <c r="T38" s="637"/>
      <c r="U38" s="637"/>
      <c r="V38" s="637"/>
      <c r="W38" s="637"/>
      <c r="X38" s="637"/>
    </row>
    <row r="39" spans="1:24" ht="24.95" customHeight="1">
      <c r="A39" s="638"/>
      <c r="B39" s="637"/>
      <c r="C39" s="637"/>
      <c r="D39" s="637"/>
      <c r="E39" s="637"/>
      <c r="F39" s="637"/>
      <c r="G39" s="637"/>
      <c r="H39" s="639"/>
      <c r="I39" s="2534" t="s">
        <v>468</v>
      </c>
      <c r="J39" s="2534"/>
      <c r="K39" s="2534"/>
      <c r="L39" s="270"/>
      <c r="M39" s="2531"/>
      <c r="N39" s="2531"/>
      <c r="O39" s="2531"/>
      <c r="P39" s="2531"/>
      <c r="Q39" s="2531"/>
      <c r="R39" s="2531"/>
      <c r="S39" s="2531"/>
      <c r="T39" s="2531"/>
      <c r="U39" s="2531"/>
      <c r="V39" s="2531"/>
      <c r="W39" s="2531"/>
      <c r="X39" s="2531"/>
    </row>
    <row r="40" spans="1:24" ht="24.95" customHeight="1">
      <c r="A40" s="638"/>
      <c r="B40" s="637"/>
      <c r="C40" s="637"/>
      <c r="D40" s="637"/>
      <c r="E40" s="637"/>
      <c r="F40" s="2531" t="s">
        <v>4</v>
      </c>
      <c r="G40" s="2531"/>
      <c r="H40" s="2531"/>
      <c r="I40" s="2534" t="s">
        <v>469</v>
      </c>
      <c r="J40" s="2534"/>
      <c r="K40" s="2534"/>
      <c r="L40" s="270"/>
      <c r="M40" s="2531"/>
      <c r="N40" s="2531"/>
      <c r="O40" s="2531"/>
      <c r="P40" s="2531"/>
      <c r="Q40" s="2531"/>
      <c r="R40" s="2531"/>
      <c r="S40" s="2531"/>
      <c r="T40" s="2531"/>
      <c r="U40" s="2531"/>
      <c r="V40" s="2531"/>
      <c r="W40" s="2531"/>
      <c r="X40" s="2531"/>
    </row>
    <row r="41" spans="1:24" ht="24.95" customHeight="1">
      <c r="A41" s="638"/>
      <c r="B41" s="637"/>
      <c r="C41" s="637"/>
      <c r="D41" s="637"/>
      <c r="E41" s="270"/>
      <c r="F41" s="637"/>
      <c r="G41" s="637"/>
      <c r="H41" s="639"/>
      <c r="I41" s="2534" t="s">
        <v>109</v>
      </c>
      <c r="J41" s="2534"/>
      <c r="K41" s="2534"/>
      <c r="L41" s="270"/>
      <c r="M41" s="2531"/>
      <c r="N41" s="2531"/>
      <c r="O41" s="2531"/>
      <c r="P41" s="2531"/>
      <c r="Q41" s="2531"/>
      <c r="R41" s="2531"/>
      <c r="S41" s="2531"/>
      <c r="T41" s="2531"/>
      <c r="U41" s="2531"/>
      <c r="V41" s="2531"/>
      <c r="W41" s="270"/>
      <c r="X41" s="270" t="s">
        <v>61</v>
      </c>
    </row>
    <row r="42" spans="1:24" ht="17.100000000000001" customHeight="1">
      <c r="A42" s="637"/>
      <c r="B42" s="637"/>
      <c r="C42" s="637"/>
      <c r="D42" s="637"/>
      <c r="E42" s="637"/>
      <c r="F42" s="637"/>
      <c r="G42" s="637"/>
      <c r="H42" s="637"/>
      <c r="I42" s="637"/>
      <c r="J42" s="637"/>
      <c r="K42" s="637"/>
      <c r="L42" s="637"/>
      <c r="M42" s="637"/>
      <c r="N42" s="637"/>
      <c r="O42" s="637"/>
      <c r="P42" s="637"/>
      <c r="Q42" s="637"/>
      <c r="R42" s="637"/>
      <c r="S42" s="637"/>
      <c r="T42" s="637"/>
      <c r="U42" s="637"/>
      <c r="V42" s="637"/>
      <c r="W42" s="637"/>
      <c r="X42" s="637"/>
    </row>
    <row r="43" spans="1:24" ht="17.100000000000001" customHeight="1">
      <c r="A43" s="637"/>
      <c r="B43" s="637"/>
      <c r="C43" s="637"/>
      <c r="D43" s="637"/>
      <c r="E43" s="637"/>
      <c r="F43" s="637"/>
      <c r="G43" s="637"/>
      <c r="H43" s="637"/>
      <c r="I43" s="637"/>
      <c r="J43" s="637"/>
      <c r="K43" s="637"/>
      <c r="L43" s="637"/>
      <c r="M43" s="637"/>
      <c r="N43" s="637"/>
      <c r="O43" s="637"/>
      <c r="P43" s="637"/>
      <c r="Q43" s="637"/>
      <c r="R43" s="637"/>
      <c r="S43" s="637"/>
      <c r="T43" s="637"/>
      <c r="U43" s="637"/>
      <c r="V43" s="637"/>
      <c r="W43" s="637"/>
      <c r="X43" s="637"/>
    </row>
    <row r="44" spans="1:24" ht="54.95" customHeight="1">
      <c r="A44" s="2533" t="s">
        <v>638</v>
      </c>
      <c r="B44" s="2533"/>
      <c r="C44" s="2533"/>
      <c r="D44" s="2533"/>
      <c r="E44" s="2533"/>
      <c r="F44" s="2533"/>
      <c r="G44" s="2533"/>
      <c r="H44" s="2533"/>
      <c r="I44" s="2533"/>
      <c r="J44" s="2533"/>
      <c r="K44" s="2533"/>
      <c r="L44" s="2533"/>
      <c r="M44" s="2533"/>
      <c r="N44" s="2533"/>
      <c r="O44" s="2533"/>
      <c r="P44" s="2533"/>
      <c r="Q44" s="2533"/>
      <c r="R44" s="2533"/>
      <c r="S44" s="2533"/>
      <c r="T44" s="2533"/>
      <c r="U44" s="2533"/>
      <c r="V44" s="2533"/>
      <c r="W44" s="2533"/>
      <c r="X44" s="2533"/>
    </row>
    <row r="45" spans="1:24" ht="17.100000000000001" customHeight="1">
      <c r="A45" s="637"/>
      <c r="B45" s="637"/>
      <c r="C45" s="637"/>
      <c r="D45" s="637"/>
      <c r="E45" s="637"/>
      <c r="F45" s="637"/>
      <c r="G45" s="637"/>
      <c r="H45" s="637"/>
      <c r="I45" s="637"/>
      <c r="J45" s="637"/>
      <c r="K45" s="637"/>
      <c r="L45" s="637"/>
      <c r="M45" s="637"/>
      <c r="N45" s="637"/>
      <c r="O45" s="637"/>
      <c r="P45" s="637"/>
      <c r="Q45" s="637"/>
      <c r="R45" s="637"/>
      <c r="S45" s="637"/>
      <c r="T45" s="637"/>
      <c r="U45" s="637"/>
      <c r="V45" s="637"/>
      <c r="W45" s="637"/>
      <c r="X45" s="637"/>
    </row>
    <row r="46" spans="1:24" ht="17.100000000000001" customHeight="1">
      <c r="A46" s="2535" t="s">
        <v>3</v>
      </c>
      <c r="B46" s="2535"/>
      <c r="C46" s="2535"/>
      <c r="D46" s="2535"/>
      <c r="E46" s="2535"/>
      <c r="F46" s="2535"/>
      <c r="G46" s="2535"/>
      <c r="H46" s="2535"/>
      <c r="I46" s="2535"/>
      <c r="J46" s="2535"/>
      <c r="K46" s="2535"/>
      <c r="L46" s="2535"/>
      <c r="M46" s="2535"/>
      <c r="N46" s="2535"/>
      <c r="O46" s="2535"/>
      <c r="P46" s="2535"/>
      <c r="Q46" s="2535"/>
      <c r="R46" s="2535"/>
      <c r="S46" s="2535"/>
      <c r="T46" s="2535"/>
      <c r="U46" s="2535"/>
      <c r="V46" s="2535"/>
      <c r="W46" s="2535"/>
      <c r="X46" s="2535"/>
    </row>
    <row r="47" spans="1:24" ht="17.100000000000001" customHeight="1">
      <c r="A47" s="637"/>
      <c r="B47" s="637"/>
      <c r="C47" s="637"/>
      <c r="D47" s="637"/>
      <c r="E47" s="637"/>
      <c r="F47" s="637"/>
      <c r="G47" s="637"/>
      <c r="H47" s="637"/>
      <c r="I47" s="637"/>
      <c r="J47" s="637"/>
      <c r="K47" s="637"/>
      <c r="L47" s="637"/>
      <c r="M47" s="637"/>
      <c r="N47" s="637"/>
      <c r="O47" s="637"/>
      <c r="P47" s="637"/>
      <c r="Q47" s="637"/>
      <c r="R47" s="637"/>
      <c r="S47" s="637"/>
      <c r="T47" s="637"/>
      <c r="U47" s="637"/>
      <c r="V47" s="637"/>
      <c r="W47" s="637"/>
      <c r="X47" s="637"/>
    </row>
    <row r="48" spans="1:24" ht="17.100000000000001" customHeight="1">
      <c r="A48" s="637"/>
      <c r="B48" s="637"/>
      <c r="C48" s="637"/>
      <c r="D48" s="637"/>
      <c r="E48" s="637"/>
      <c r="F48" s="637"/>
      <c r="G48" s="637"/>
      <c r="H48" s="637"/>
      <c r="I48" s="637"/>
      <c r="J48" s="637"/>
      <c r="K48" s="637"/>
      <c r="L48" s="637"/>
      <c r="M48" s="637"/>
      <c r="N48" s="637"/>
      <c r="O48" s="637"/>
      <c r="P48" s="637"/>
      <c r="Q48" s="637"/>
      <c r="R48" s="637"/>
      <c r="S48" s="637"/>
      <c r="T48" s="637"/>
      <c r="U48" s="637"/>
      <c r="V48" s="637"/>
      <c r="W48" s="637"/>
      <c r="X48" s="637"/>
    </row>
    <row r="49" spans="1:24" ht="17.100000000000001" customHeight="1">
      <c r="A49" s="637"/>
      <c r="B49" s="637"/>
      <c r="C49" s="2532" t="s">
        <v>474</v>
      </c>
      <c r="D49" s="2532"/>
      <c r="E49" s="2532"/>
      <c r="F49" s="259" t="s">
        <v>475</v>
      </c>
      <c r="G49" s="637"/>
      <c r="H49" s="637"/>
      <c r="I49" s="637"/>
      <c r="J49" s="637"/>
      <c r="K49" s="637"/>
      <c r="L49" s="637"/>
      <c r="M49" s="637"/>
      <c r="N49" s="637"/>
      <c r="O49" s="637"/>
      <c r="P49" s="637"/>
      <c r="Q49" s="637"/>
      <c r="R49" s="637"/>
      <c r="S49" s="637"/>
      <c r="T49" s="637"/>
      <c r="U49" s="637"/>
      <c r="V49" s="637"/>
      <c r="W49" s="637"/>
      <c r="X49" s="637"/>
    </row>
    <row r="50" spans="1:24" ht="24.95" customHeight="1">
      <c r="A50" s="637"/>
      <c r="B50" s="637"/>
      <c r="C50" s="637"/>
      <c r="D50" s="637"/>
      <c r="E50" s="637"/>
      <c r="F50" s="637"/>
      <c r="G50" s="637"/>
      <c r="H50" s="637"/>
      <c r="I50" s="2534" t="s">
        <v>468</v>
      </c>
      <c r="J50" s="2534"/>
      <c r="K50" s="2534"/>
      <c r="L50" s="637"/>
      <c r="M50" s="2531"/>
      <c r="N50" s="2531"/>
      <c r="O50" s="2531"/>
      <c r="P50" s="2531"/>
      <c r="Q50" s="2531"/>
      <c r="R50" s="2531"/>
      <c r="S50" s="2531"/>
      <c r="T50" s="2531"/>
      <c r="U50" s="2531"/>
      <c r="V50" s="2531"/>
      <c r="W50" s="2531"/>
      <c r="X50" s="2531"/>
    </row>
    <row r="51" spans="1:24" ht="24.95" customHeight="1">
      <c r="A51" s="637"/>
      <c r="B51" s="637"/>
      <c r="C51" s="637"/>
      <c r="D51" s="637"/>
      <c r="E51" s="637"/>
      <c r="F51" s="637"/>
      <c r="G51" s="637"/>
      <c r="H51" s="637"/>
      <c r="I51" s="2534" t="s">
        <v>469</v>
      </c>
      <c r="J51" s="2534"/>
      <c r="K51" s="2534"/>
      <c r="L51" s="637"/>
      <c r="M51" s="2531"/>
      <c r="N51" s="2531"/>
      <c r="O51" s="2531"/>
      <c r="P51" s="2531"/>
      <c r="Q51" s="2531"/>
      <c r="R51" s="2531"/>
      <c r="S51" s="2531"/>
      <c r="T51" s="2531"/>
      <c r="U51" s="2531"/>
      <c r="V51" s="2531"/>
      <c r="W51" s="2531"/>
      <c r="X51" s="2531"/>
    </row>
    <row r="52" spans="1:24" ht="17.100000000000001" customHeight="1">
      <c r="A52" s="637"/>
      <c r="B52" s="637"/>
      <c r="C52" s="637"/>
      <c r="D52" s="637"/>
      <c r="E52" s="637"/>
      <c r="F52" s="637"/>
      <c r="G52" s="637"/>
      <c r="H52" s="637"/>
      <c r="I52" s="637"/>
      <c r="J52" s="637"/>
      <c r="K52" s="637"/>
      <c r="L52" s="637"/>
      <c r="M52" s="637"/>
      <c r="N52" s="637"/>
      <c r="O52" s="637"/>
      <c r="P52" s="637"/>
      <c r="Q52" s="637"/>
      <c r="R52" s="637"/>
      <c r="S52" s="637"/>
      <c r="T52" s="637"/>
      <c r="U52" s="637"/>
      <c r="V52" s="637"/>
      <c r="W52" s="637"/>
      <c r="X52" s="637"/>
    </row>
    <row r="53" spans="1:24" ht="17.100000000000001" customHeight="1">
      <c r="A53" s="637"/>
      <c r="B53" s="637"/>
      <c r="C53" s="2532" t="s">
        <v>476</v>
      </c>
      <c r="D53" s="2532"/>
      <c r="E53" s="2532"/>
      <c r="F53" s="259" t="s">
        <v>111</v>
      </c>
      <c r="G53" s="637"/>
      <c r="H53" s="637"/>
      <c r="I53" s="637"/>
      <c r="J53" s="637"/>
      <c r="K53" s="637"/>
      <c r="L53" s="637"/>
      <c r="M53" s="637"/>
      <c r="N53" s="637"/>
      <c r="O53" s="637"/>
      <c r="P53" s="637"/>
      <c r="Q53" s="637"/>
      <c r="R53" s="637"/>
      <c r="S53" s="637"/>
      <c r="T53" s="637"/>
      <c r="U53" s="637"/>
      <c r="V53" s="637"/>
      <c r="W53" s="637"/>
      <c r="X53" s="637"/>
    </row>
    <row r="54" spans="1:24" ht="24.95" customHeight="1">
      <c r="A54" s="637"/>
      <c r="B54" s="637"/>
      <c r="C54" s="637"/>
      <c r="D54" s="637"/>
      <c r="E54" s="637"/>
      <c r="F54" s="637"/>
      <c r="G54" s="637"/>
      <c r="H54" s="637"/>
      <c r="I54" s="2534" t="s">
        <v>468</v>
      </c>
      <c r="J54" s="2534"/>
      <c r="K54" s="2534"/>
      <c r="L54" s="637"/>
      <c r="M54" s="2531"/>
      <c r="N54" s="2531"/>
      <c r="O54" s="2531"/>
      <c r="P54" s="2531"/>
      <c r="Q54" s="2531"/>
      <c r="R54" s="2531"/>
      <c r="S54" s="2531"/>
      <c r="T54" s="2531"/>
      <c r="U54" s="2531"/>
      <c r="V54" s="2531"/>
      <c r="W54" s="2531"/>
      <c r="X54" s="2531"/>
    </row>
    <row r="55" spans="1:24" ht="24.95" customHeight="1">
      <c r="A55" s="637"/>
      <c r="B55" s="637"/>
      <c r="C55" s="637"/>
      <c r="D55" s="637"/>
      <c r="E55" s="637"/>
      <c r="F55" s="637"/>
      <c r="G55" s="637"/>
      <c r="H55" s="637"/>
      <c r="I55" s="2534" t="s">
        <v>469</v>
      </c>
      <c r="J55" s="2534"/>
      <c r="K55" s="2534"/>
      <c r="L55" s="637"/>
      <c r="M55" s="2531"/>
      <c r="N55" s="2531"/>
      <c r="O55" s="2531"/>
      <c r="P55" s="2531"/>
      <c r="Q55" s="2531"/>
      <c r="R55" s="2531"/>
      <c r="S55" s="2531"/>
      <c r="T55" s="2531"/>
      <c r="U55" s="2531"/>
      <c r="V55" s="2531"/>
      <c r="W55" s="2531"/>
      <c r="X55" s="2531"/>
    </row>
    <row r="56" spans="1:24" ht="17.100000000000001" customHeight="1">
      <c r="A56" s="637"/>
      <c r="B56" s="637"/>
      <c r="C56" s="637"/>
      <c r="D56" s="637"/>
      <c r="E56" s="637"/>
      <c r="F56" s="637"/>
      <c r="G56" s="637"/>
      <c r="H56" s="637"/>
      <c r="I56" s="637"/>
      <c r="J56" s="637"/>
      <c r="K56" s="637"/>
      <c r="L56" s="637"/>
      <c r="M56" s="637"/>
      <c r="N56" s="637"/>
      <c r="O56" s="637"/>
      <c r="P56" s="637"/>
      <c r="Q56" s="637"/>
      <c r="R56" s="637"/>
      <c r="S56" s="637"/>
      <c r="T56" s="637"/>
      <c r="U56" s="637"/>
      <c r="V56" s="637"/>
      <c r="W56" s="637"/>
      <c r="X56" s="637"/>
    </row>
    <row r="57" spans="1:24" ht="17.100000000000001" customHeight="1">
      <c r="A57" s="637"/>
      <c r="B57" s="637"/>
      <c r="C57" s="2532" t="s">
        <v>477</v>
      </c>
      <c r="D57" s="2532"/>
      <c r="E57" s="2532"/>
      <c r="F57" s="259" t="s">
        <v>2</v>
      </c>
      <c r="G57" s="637"/>
      <c r="H57" s="637"/>
      <c r="I57" s="637"/>
      <c r="J57" s="637"/>
      <c r="K57" s="637"/>
      <c r="L57" s="637"/>
      <c r="M57" s="637"/>
      <c r="N57" s="637"/>
      <c r="O57" s="637"/>
      <c r="P57" s="637"/>
      <c r="Q57" s="637"/>
      <c r="R57" s="637"/>
      <c r="S57" s="637"/>
      <c r="T57" s="637"/>
      <c r="U57" s="637"/>
      <c r="V57" s="637"/>
      <c r="W57" s="637"/>
      <c r="X57" s="637"/>
    </row>
    <row r="58" spans="1:24" ht="24.95" customHeight="1">
      <c r="A58" s="637"/>
      <c r="B58" s="637"/>
      <c r="C58" s="637"/>
      <c r="D58" s="637"/>
      <c r="E58" s="637"/>
      <c r="F58" s="637"/>
      <c r="G58" s="637"/>
      <c r="H58" s="2531"/>
      <c r="I58" s="2531"/>
      <c r="J58" s="2531"/>
      <c r="K58" s="2531"/>
      <c r="L58" s="2531"/>
      <c r="M58" s="2531"/>
      <c r="N58" s="2531"/>
      <c r="O58" s="2531"/>
      <c r="P58" s="2531"/>
      <c r="Q58" s="2531"/>
      <c r="R58" s="2531"/>
      <c r="S58" s="2531"/>
      <c r="T58" s="2531"/>
      <c r="U58" s="2531"/>
      <c r="V58" s="2531"/>
      <c r="W58" s="2531"/>
      <c r="X58" s="2531"/>
    </row>
    <row r="59" spans="1:24" ht="17.100000000000001" customHeight="1">
      <c r="A59" s="637"/>
      <c r="B59" s="637"/>
      <c r="C59" s="637"/>
      <c r="D59" s="637"/>
      <c r="E59" s="637"/>
      <c r="F59" s="637"/>
      <c r="G59" s="637"/>
      <c r="H59" s="637"/>
      <c r="I59" s="637"/>
      <c r="J59" s="637"/>
      <c r="K59" s="637"/>
      <c r="L59" s="637"/>
      <c r="M59" s="637"/>
      <c r="N59" s="637"/>
      <c r="O59" s="637"/>
      <c r="P59" s="637"/>
      <c r="Q59" s="637"/>
      <c r="R59" s="637"/>
      <c r="S59" s="637"/>
      <c r="T59" s="637"/>
      <c r="U59" s="637"/>
      <c r="V59" s="637"/>
      <c r="W59" s="637"/>
      <c r="X59" s="637"/>
    </row>
    <row r="60" spans="1:24" ht="17.100000000000001" customHeight="1">
      <c r="A60" s="637"/>
      <c r="B60" s="637"/>
      <c r="C60" s="2532" t="s">
        <v>478</v>
      </c>
      <c r="D60" s="2532"/>
      <c r="E60" s="2532"/>
      <c r="F60" s="259" t="s">
        <v>112</v>
      </c>
      <c r="G60" s="637"/>
      <c r="H60" s="637"/>
      <c r="I60" s="637"/>
      <c r="J60" s="637"/>
      <c r="K60" s="637"/>
      <c r="L60" s="637"/>
      <c r="M60" s="637"/>
      <c r="N60" s="637"/>
      <c r="O60" s="637"/>
      <c r="P60" s="637"/>
      <c r="Q60" s="637"/>
      <c r="R60" s="637"/>
      <c r="S60" s="637"/>
      <c r="T60" s="637"/>
      <c r="U60" s="637"/>
      <c r="V60" s="637"/>
      <c r="W60" s="637"/>
      <c r="X60" s="637"/>
    </row>
    <row r="61" spans="1:24" ht="24.95" customHeight="1">
      <c r="A61" s="637"/>
      <c r="B61" s="637"/>
      <c r="C61" s="637"/>
      <c r="D61" s="637"/>
      <c r="E61" s="637"/>
      <c r="F61" s="637"/>
      <c r="G61" s="637"/>
      <c r="H61" s="2533"/>
      <c r="I61" s="2531"/>
      <c r="J61" s="2531"/>
      <c r="K61" s="2531"/>
      <c r="L61" s="2531"/>
      <c r="M61" s="2531"/>
      <c r="N61" s="2531"/>
      <c r="O61" s="2531"/>
      <c r="P61" s="2531"/>
      <c r="Q61" s="2531"/>
      <c r="R61" s="2531"/>
      <c r="S61" s="2531"/>
      <c r="T61" s="2531"/>
      <c r="U61" s="2531"/>
      <c r="V61" s="2531"/>
      <c r="W61" s="2531"/>
      <c r="X61" s="2531"/>
    </row>
    <row r="62" spans="1:24" ht="24.95" customHeight="1">
      <c r="A62" s="637"/>
      <c r="B62" s="637"/>
      <c r="C62" s="637"/>
      <c r="D62" s="637"/>
      <c r="E62" s="637"/>
      <c r="F62" s="637"/>
      <c r="G62" s="637"/>
      <c r="H62" s="2531"/>
      <c r="I62" s="2531"/>
      <c r="J62" s="2531"/>
      <c r="K62" s="2531"/>
      <c r="L62" s="2531"/>
      <c r="M62" s="2531"/>
      <c r="N62" s="2531"/>
      <c r="O62" s="2531"/>
      <c r="P62" s="2531"/>
      <c r="Q62" s="2531"/>
      <c r="R62" s="2531"/>
      <c r="S62" s="2531"/>
      <c r="T62" s="2531"/>
      <c r="U62" s="2531"/>
      <c r="V62" s="2531"/>
      <c r="W62" s="2531"/>
      <c r="X62" s="2531"/>
    </row>
    <row r="63" spans="1:24" ht="24.95" customHeight="1">
      <c r="A63" s="637"/>
      <c r="B63" s="637"/>
      <c r="C63" s="637"/>
      <c r="D63" s="637"/>
      <c r="E63" s="637"/>
      <c r="F63" s="637"/>
      <c r="G63" s="637"/>
      <c r="H63" s="2531"/>
      <c r="I63" s="2531"/>
      <c r="J63" s="2531"/>
      <c r="K63" s="2531"/>
      <c r="L63" s="2531"/>
      <c r="M63" s="2531"/>
      <c r="N63" s="2531"/>
      <c r="O63" s="2531"/>
      <c r="P63" s="2531"/>
      <c r="Q63" s="2531"/>
      <c r="R63" s="2531"/>
      <c r="S63" s="2531"/>
      <c r="T63" s="2531"/>
      <c r="U63" s="2531"/>
      <c r="V63" s="2531"/>
      <c r="W63" s="2531"/>
      <c r="X63" s="2531"/>
    </row>
    <row r="64" spans="1:24" ht="17.100000000000001" customHeight="1">
      <c r="A64" s="637"/>
      <c r="B64" s="637"/>
      <c r="C64" s="637"/>
      <c r="D64" s="637"/>
      <c r="E64" s="637"/>
      <c r="F64" s="637"/>
      <c r="G64" s="637"/>
      <c r="H64" s="2531"/>
      <c r="I64" s="2531"/>
      <c r="J64" s="2531"/>
      <c r="K64" s="2531"/>
      <c r="L64" s="2531"/>
      <c r="M64" s="2531"/>
      <c r="N64" s="2531"/>
      <c r="O64" s="2531"/>
      <c r="P64" s="2531"/>
      <c r="Q64" s="2531"/>
      <c r="R64" s="2531"/>
      <c r="S64" s="2531"/>
      <c r="T64" s="2531"/>
      <c r="U64" s="2531"/>
      <c r="V64" s="2531"/>
      <c r="W64" s="2531"/>
      <c r="X64" s="2531"/>
    </row>
    <row r="65" spans="1:24" ht="17.100000000000001" customHeight="1">
      <c r="A65" s="637"/>
      <c r="B65" s="637"/>
      <c r="C65" s="2532" t="s">
        <v>479</v>
      </c>
      <c r="D65" s="2532"/>
      <c r="E65" s="2532"/>
      <c r="F65" s="259" t="s">
        <v>113</v>
      </c>
      <c r="G65" s="637"/>
      <c r="H65" s="637"/>
      <c r="I65" s="637"/>
      <c r="J65" s="637"/>
      <c r="K65" s="637"/>
      <c r="L65" s="637"/>
      <c r="M65" s="637"/>
      <c r="N65" s="637"/>
      <c r="O65" s="637"/>
      <c r="P65" s="637"/>
      <c r="Q65" s="637"/>
      <c r="R65" s="637"/>
      <c r="S65" s="637"/>
      <c r="T65" s="637"/>
      <c r="U65" s="637"/>
      <c r="V65" s="637"/>
      <c r="W65" s="637"/>
      <c r="X65" s="637"/>
    </row>
    <row r="66" spans="1:24" ht="24.95" customHeight="1">
      <c r="A66" s="637"/>
      <c r="B66" s="637"/>
      <c r="C66" s="637"/>
      <c r="D66" s="637"/>
      <c r="E66" s="637"/>
      <c r="F66" s="637"/>
      <c r="G66" s="637"/>
      <c r="H66" s="637"/>
      <c r="I66" s="637" t="s">
        <v>207</v>
      </c>
      <c r="J66" s="637"/>
      <c r="K66" s="637"/>
      <c r="L66" s="637"/>
      <c r="M66" s="637"/>
      <c r="P66" s="637"/>
      <c r="Q66" s="637"/>
      <c r="R66" s="637"/>
      <c r="S66" s="637"/>
      <c r="T66" s="637"/>
      <c r="U66" s="637"/>
      <c r="V66" s="637"/>
      <c r="W66" s="637"/>
      <c r="X66" s="637"/>
    </row>
    <row r="67" spans="1:24" ht="17.100000000000001" customHeight="1">
      <c r="A67" s="637"/>
      <c r="B67" s="637"/>
      <c r="C67" s="637"/>
      <c r="D67" s="637"/>
      <c r="E67" s="637"/>
      <c r="F67" s="637"/>
      <c r="G67" s="637"/>
      <c r="H67" s="637"/>
      <c r="I67" s="637"/>
      <c r="J67" s="637"/>
      <c r="K67" s="637"/>
      <c r="L67" s="637"/>
      <c r="M67" s="637"/>
      <c r="N67" s="637"/>
      <c r="O67" s="637"/>
      <c r="P67" s="637"/>
      <c r="Q67" s="637"/>
      <c r="R67" s="637"/>
      <c r="S67" s="637"/>
      <c r="T67" s="637"/>
      <c r="U67" s="637"/>
      <c r="V67" s="637"/>
      <c r="W67" s="637"/>
      <c r="X67" s="637"/>
    </row>
    <row r="68" spans="1:24" ht="17.100000000000001" customHeight="1">
      <c r="A68" s="637"/>
      <c r="B68" s="637"/>
      <c r="C68" s="637"/>
      <c r="D68" s="637"/>
      <c r="E68" s="637"/>
      <c r="F68" s="637"/>
      <c r="G68" s="637"/>
      <c r="H68" s="637"/>
      <c r="I68" s="637"/>
      <c r="J68" s="637"/>
      <c r="K68" s="637"/>
      <c r="L68" s="637"/>
      <c r="M68" s="637"/>
      <c r="N68" s="637"/>
      <c r="O68" s="637"/>
      <c r="P68" s="637"/>
      <c r="Q68" s="637"/>
      <c r="R68" s="637"/>
      <c r="S68" s="637"/>
      <c r="T68" s="637"/>
      <c r="U68" s="637"/>
      <c r="V68" s="637"/>
      <c r="W68" s="637"/>
      <c r="X68" s="637"/>
    </row>
  </sheetData>
  <mergeCells count="44">
    <mergeCell ref="I15:K15"/>
    <mergeCell ref="M15:X15"/>
    <mergeCell ref="A2:X2"/>
    <mergeCell ref="B5:X5"/>
    <mergeCell ref="B6:X6"/>
    <mergeCell ref="B7:X7"/>
    <mergeCell ref="B9:X9"/>
    <mergeCell ref="A32:X32"/>
    <mergeCell ref="F16:G16"/>
    <mergeCell ref="I16:K16"/>
    <mergeCell ref="M16:X16"/>
    <mergeCell ref="I17:K17"/>
    <mergeCell ref="M17:W17"/>
    <mergeCell ref="I20:K20"/>
    <mergeCell ref="M20:X20"/>
    <mergeCell ref="F21:G21"/>
    <mergeCell ref="I21:K21"/>
    <mergeCell ref="M21:X21"/>
    <mergeCell ref="I22:K22"/>
    <mergeCell ref="M22:W22"/>
    <mergeCell ref="I51:K51"/>
    <mergeCell ref="M51:X51"/>
    <mergeCell ref="I39:K39"/>
    <mergeCell ref="M39:X39"/>
    <mergeCell ref="F40:H40"/>
    <mergeCell ref="I40:K40"/>
    <mergeCell ref="M40:X40"/>
    <mergeCell ref="I41:K41"/>
    <mergeCell ref="M41:V41"/>
    <mergeCell ref="A44:X44"/>
    <mergeCell ref="A46:X46"/>
    <mergeCell ref="C49:E49"/>
    <mergeCell ref="I50:K50"/>
    <mergeCell ref="M50:X50"/>
    <mergeCell ref="H58:X58"/>
    <mergeCell ref="C60:E60"/>
    <mergeCell ref="H61:X64"/>
    <mergeCell ref="C65:E65"/>
    <mergeCell ref="C53:E53"/>
    <mergeCell ref="I54:K54"/>
    <mergeCell ref="M54:X54"/>
    <mergeCell ref="I55:K55"/>
    <mergeCell ref="M55:X55"/>
    <mergeCell ref="C57:E57"/>
  </mergeCells>
  <phoneticPr fontId="13"/>
  <conditionalFormatting sqref="D11 F11 H11">
    <cfRule type="containsBlanks" dxfId="6" priority="7">
      <formula>LEN(TRIM(D11))=0</formula>
    </cfRule>
  </conditionalFormatting>
  <conditionalFormatting sqref="M15:X16">
    <cfRule type="containsBlanks" dxfId="5" priority="6">
      <formula>LEN(TRIM(M15))=0</formula>
    </cfRule>
  </conditionalFormatting>
  <conditionalFormatting sqref="M17:W17">
    <cfRule type="containsBlanks" dxfId="4" priority="5">
      <formula>LEN(TRIM(M17))=0</formula>
    </cfRule>
  </conditionalFormatting>
  <conditionalFormatting sqref="M20:X21">
    <cfRule type="containsBlanks" dxfId="3" priority="4">
      <formula>LEN(TRIM(M20))=0</formula>
    </cfRule>
  </conditionalFormatting>
  <conditionalFormatting sqref="M22:W22">
    <cfRule type="containsBlanks" dxfId="2" priority="3">
      <formula>LEN(TRIM(M22))=0</formula>
    </cfRule>
  </conditionalFormatting>
  <conditionalFormatting sqref="S34 U34 W34 M39:X40 M41:V41">
    <cfRule type="containsBlanks" dxfId="1" priority="2">
      <formula>LEN(TRIM(M34))=0</formula>
    </cfRule>
  </conditionalFormatting>
  <conditionalFormatting sqref="M50:X51 M54:X55 H58:X58 H61:X64 H66">
    <cfRule type="containsBlanks" dxfId="0" priority="1">
      <formula>LEN(TRIM(H50))=0</formula>
    </cfRule>
  </conditionalFormatting>
  <printOptions horizontalCentered="1"/>
  <pageMargins left="0.70866141732283472" right="0.70866141732283472" top="0.74803149606299213" bottom="0.74803149606299213" header="0.31496062992125984" footer="0.31496062992125984"/>
  <pageSetup paperSize="9" scale="96" orientation="portrait" blackAndWhite="1" r:id="rId1"/>
  <rowBreaks count="1" manualBreakCount="1">
    <brk id="29" max="24" man="1"/>
  </rowBreaks>
  <ignoredErrors>
    <ignoredError sqref="A6:X10 A12:X38 A11:C11 I11:X11 G11 E11 A40:X60 A39:L39 A5 C5:X5 A65:X65 A61:G61 A62:G6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topLeftCell="I1" workbookViewId="0"/>
  </sheetViews>
  <sheetFormatPr defaultRowHeight="13.5"/>
  <cols>
    <col min="1" max="8" width="9" style="1" hidden="1" customWidth="1"/>
    <col min="9" max="16384" width="9" style="1"/>
  </cols>
  <sheetData>
    <row r="2" spans="1:7">
      <c r="A2" s="786" t="s">
        <v>1109</v>
      </c>
      <c r="B2" s="786" t="s">
        <v>1103</v>
      </c>
      <c r="C2" s="786" t="s">
        <v>1115</v>
      </c>
      <c r="D2" s="786" t="s">
        <v>1110</v>
      </c>
      <c r="G2" s="787" t="s">
        <v>1053</v>
      </c>
    </row>
    <row r="3" spans="1:7">
      <c r="A3" s="1" t="s">
        <v>1055</v>
      </c>
      <c r="B3" s="1" t="s">
        <v>1104</v>
      </c>
      <c r="C3" s="1" t="s">
        <v>1114</v>
      </c>
      <c r="D3" s="1" t="s">
        <v>1107</v>
      </c>
      <c r="E3" s="1" t="s">
        <v>31</v>
      </c>
      <c r="F3" s="1" t="s">
        <v>33</v>
      </c>
      <c r="G3" s="1" t="s">
        <v>1028</v>
      </c>
    </row>
    <row r="4" spans="1:7">
      <c r="A4" s="1" t="s">
        <v>1056</v>
      </c>
      <c r="C4" s="1" t="s">
        <v>1108</v>
      </c>
      <c r="D4" s="1" t="s">
        <v>1108</v>
      </c>
      <c r="F4" s="1" t="s">
        <v>38</v>
      </c>
      <c r="G4" s="1" t="s">
        <v>1029</v>
      </c>
    </row>
    <row r="5" spans="1:7">
      <c r="A5" s="1" t="s">
        <v>1057</v>
      </c>
      <c r="G5" s="1" t="s">
        <v>1030</v>
      </c>
    </row>
    <row r="6" spans="1:7">
      <c r="A6" s="1" t="s">
        <v>1058</v>
      </c>
      <c r="G6" s="1" t="s">
        <v>1031</v>
      </c>
    </row>
    <row r="7" spans="1:7">
      <c r="A7" s="1" t="s">
        <v>1059</v>
      </c>
      <c r="G7" s="1" t="s">
        <v>1032</v>
      </c>
    </row>
    <row r="8" spans="1:7">
      <c r="A8" s="1" t="s">
        <v>1060</v>
      </c>
      <c r="G8" s="1" t="s">
        <v>1033</v>
      </c>
    </row>
    <row r="9" spans="1:7">
      <c r="A9" s="1" t="s">
        <v>1061</v>
      </c>
      <c r="G9" s="1" t="s">
        <v>1034</v>
      </c>
    </row>
    <row r="10" spans="1:7">
      <c r="A10" s="1" t="s">
        <v>1062</v>
      </c>
      <c r="G10" s="1" t="s">
        <v>1035</v>
      </c>
    </row>
    <row r="11" spans="1:7">
      <c r="A11" s="1" t="s">
        <v>1063</v>
      </c>
      <c r="G11" s="1" t="s">
        <v>1036</v>
      </c>
    </row>
    <row r="12" spans="1:7">
      <c r="A12" s="1" t="s">
        <v>1064</v>
      </c>
      <c r="G12" s="1" t="s">
        <v>1037</v>
      </c>
    </row>
    <row r="13" spans="1:7">
      <c r="A13" s="1" t="s">
        <v>1065</v>
      </c>
      <c r="G13" s="1" t="s">
        <v>1038</v>
      </c>
    </row>
    <row r="14" spans="1:7">
      <c r="A14" s="1" t="s">
        <v>1066</v>
      </c>
      <c r="G14" s="1" t="s">
        <v>1039</v>
      </c>
    </row>
    <row r="15" spans="1:7">
      <c r="A15" s="1" t="s">
        <v>1067</v>
      </c>
    </row>
    <row r="16" spans="1:7">
      <c r="A16" s="1" t="s">
        <v>1068</v>
      </c>
    </row>
    <row r="17" spans="1:1">
      <c r="A17" s="1" t="s">
        <v>1069</v>
      </c>
    </row>
    <row r="18" spans="1:1">
      <c r="A18" s="1" t="s">
        <v>1070</v>
      </c>
    </row>
    <row r="19" spans="1:1">
      <c r="A19" s="1" t="s">
        <v>1071</v>
      </c>
    </row>
    <row r="20" spans="1:1">
      <c r="A20" s="1" t="s">
        <v>1072</v>
      </c>
    </row>
    <row r="21" spans="1:1">
      <c r="A21" s="1" t="s">
        <v>1073</v>
      </c>
    </row>
    <row r="22" spans="1:1">
      <c r="A22" s="1" t="s">
        <v>1074</v>
      </c>
    </row>
    <row r="23" spans="1:1">
      <c r="A23" s="1" t="s">
        <v>1075</v>
      </c>
    </row>
    <row r="24" spans="1:1">
      <c r="A24" s="1" t="s">
        <v>1076</v>
      </c>
    </row>
    <row r="25" spans="1:1">
      <c r="A25" s="1" t="s">
        <v>1077</v>
      </c>
    </row>
    <row r="26" spans="1:1">
      <c r="A26" s="1" t="s">
        <v>1078</v>
      </c>
    </row>
    <row r="27" spans="1:1">
      <c r="A27" s="1" t="s">
        <v>1079</v>
      </c>
    </row>
    <row r="28" spans="1:1">
      <c r="A28" s="1" t="s">
        <v>1080</v>
      </c>
    </row>
    <row r="29" spans="1:1">
      <c r="A29" s="1" t="s">
        <v>1081</v>
      </c>
    </row>
    <row r="30" spans="1:1">
      <c r="A30" s="1" t="s">
        <v>1082</v>
      </c>
    </row>
    <row r="31" spans="1:1">
      <c r="A31" s="1" t="s">
        <v>1083</v>
      </c>
    </row>
    <row r="32" spans="1:1">
      <c r="A32" s="1" t="s">
        <v>1084</v>
      </c>
    </row>
    <row r="33" spans="1:1">
      <c r="A33" s="1" t="s">
        <v>1085</v>
      </c>
    </row>
    <row r="34" spans="1:1">
      <c r="A34" s="1" t="s">
        <v>1086</v>
      </c>
    </row>
    <row r="35" spans="1:1">
      <c r="A35" s="1" t="s">
        <v>1087</v>
      </c>
    </row>
    <row r="36" spans="1:1">
      <c r="A36" s="1" t="s">
        <v>1088</v>
      </c>
    </row>
    <row r="37" spans="1:1">
      <c r="A37" s="1" t="s">
        <v>1089</v>
      </c>
    </row>
    <row r="38" spans="1:1">
      <c r="A38" s="1" t="s">
        <v>1090</v>
      </c>
    </row>
    <row r="39" spans="1:1">
      <c r="A39" s="1" t="s">
        <v>1091</v>
      </c>
    </row>
    <row r="40" spans="1:1">
      <c r="A40" s="1" t="s">
        <v>1092</v>
      </c>
    </row>
    <row r="41" spans="1:1">
      <c r="A41" s="1" t="s">
        <v>1093</v>
      </c>
    </row>
    <row r="42" spans="1:1">
      <c r="A42" s="1" t="s">
        <v>1094</v>
      </c>
    </row>
    <row r="43" spans="1:1">
      <c r="A43" s="1" t="s">
        <v>1095</v>
      </c>
    </row>
    <row r="44" spans="1:1">
      <c r="A44" s="1" t="s">
        <v>1096</v>
      </c>
    </row>
    <row r="45" spans="1:1">
      <c r="A45" s="1" t="s">
        <v>1097</v>
      </c>
    </row>
    <row r="46" spans="1:1">
      <c r="A46" s="1" t="s">
        <v>1098</v>
      </c>
    </row>
    <row r="47" spans="1:1">
      <c r="A47" s="1" t="s">
        <v>1099</v>
      </c>
    </row>
    <row r="48" spans="1:1">
      <c r="A48" s="1" t="s">
        <v>1100</v>
      </c>
    </row>
    <row r="49" spans="1:1">
      <c r="A49" s="1" t="s">
        <v>1101</v>
      </c>
    </row>
  </sheetData>
  <sheetProtection password="FD89" sheet="1" objects="1" scenarios="1" selectLockedCells="1" selectUnlockedCells="1"/>
  <phoneticPr fontId="13"/>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7"/>
  <sheetViews>
    <sheetView showGridLines="0" view="pageBreakPreview" zoomScaleNormal="100" zoomScaleSheetLayoutView="100" workbookViewId="0">
      <selection activeCell="B1" sqref="B1:G1"/>
    </sheetView>
  </sheetViews>
  <sheetFormatPr defaultRowHeight="13.5"/>
  <cols>
    <col min="1" max="1" width="0.875" style="644" customWidth="1"/>
    <col min="2" max="2" width="6.25" style="657" customWidth="1"/>
    <col min="3" max="3" width="16.25" style="644" customWidth="1"/>
    <col min="4" max="4" width="23.75" style="644" customWidth="1"/>
    <col min="5" max="5" width="6.875" style="642" customWidth="1"/>
    <col min="6" max="6" width="6.875" style="658" customWidth="1"/>
    <col min="7" max="7" width="58.75" style="644" customWidth="1"/>
    <col min="8" max="8" width="5.25" style="656" customWidth="1"/>
  </cols>
  <sheetData>
    <row r="1" spans="1:8" ht="24.75" customHeight="1">
      <c r="A1" s="642"/>
      <c r="B1" s="1224" t="s">
        <v>767</v>
      </c>
      <c r="C1" s="1224"/>
      <c r="D1" s="1224"/>
      <c r="E1" s="1224"/>
      <c r="F1" s="1224"/>
      <c r="G1" s="1224"/>
      <c r="H1" s="235"/>
    </row>
    <row r="2" spans="1:8" ht="14.25" customHeight="1" thickBot="1">
      <c r="A2" s="642"/>
      <c r="B2" s="643"/>
      <c r="C2" s="643"/>
      <c r="D2" s="643"/>
      <c r="E2" s="643"/>
      <c r="F2" s="643"/>
      <c r="G2" s="643"/>
      <c r="H2" s="351"/>
    </row>
    <row r="3" spans="1:8" ht="25.5" customHeight="1" thickBot="1">
      <c r="A3" s="642"/>
      <c r="B3" s="1225" t="s">
        <v>768</v>
      </c>
      <c r="C3" s="1226"/>
      <c r="D3" s="1226"/>
      <c r="E3" s="1226"/>
      <c r="F3" s="1226"/>
      <c r="G3" s="1227"/>
      <c r="H3" s="352" t="s">
        <v>769</v>
      </c>
    </row>
    <row r="4" spans="1:8" ht="24" customHeight="1" thickTop="1">
      <c r="B4" s="1228" t="s">
        <v>770</v>
      </c>
      <c r="C4" s="1221"/>
      <c r="D4" s="1221"/>
      <c r="E4" s="1221"/>
      <c r="F4" s="1221"/>
      <c r="G4" s="1229"/>
      <c r="H4" s="426"/>
    </row>
    <row r="5" spans="1:8" ht="24" customHeight="1">
      <c r="B5" s="1230" t="s">
        <v>771</v>
      </c>
      <c r="C5" s="1231"/>
      <c r="D5" s="1231"/>
      <c r="E5" s="1231"/>
      <c r="F5" s="1231"/>
      <c r="G5" s="1232"/>
      <c r="H5" s="435"/>
    </row>
    <row r="6" spans="1:8" ht="24" customHeight="1">
      <c r="B6" s="1230" t="s">
        <v>977</v>
      </c>
      <c r="C6" s="1231"/>
      <c r="D6" s="1231"/>
      <c r="E6" s="1231"/>
      <c r="F6" s="1231"/>
      <c r="G6" s="1232"/>
      <c r="H6" s="435"/>
    </row>
    <row r="7" spans="1:8" ht="24" customHeight="1">
      <c r="B7" s="1230" t="s">
        <v>1854</v>
      </c>
      <c r="C7" s="1231"/>
      <c r="D7" s="1231"/>
      <c r="E7" s="1231"/>
      <c r="F7" s="1231"/>
      <c r="G7" s="1232"/>
      <c r="H7" s="435"/>
    </row>
    <row r="8" spans="1:8" ht="24" customHeight="1">
      <c r="B8" s="1233" t="s">
        <v>994</v>
      </c>
      <c r="C8" s="1234"/>
      <c r="D8" s="1234"/>
      <c r="E8" s="1234"/>
      <c r="F8" s="1234"/>
      <c r="G8" s="1235"/>
      <c r="H8" s="435"/>
    </row>
    <row r="9" spans="1:8" ht="24" customHeight="1" thickBot="1">
      <c r="B9" s="1236" t="s">
        <v>772</v>
      </c>
      <c r="C9" s="1237"/>
      <c r="D9" s="1237"/>
      <c r="E9" s="1237"/>
      <c r="F9" s="1237"/>
      <c r="G9" s="1238"/>
      <c r="H9" s="436"/>
    </row>
    <row r="10" spans="1:8" ht="12" customHeight="1">
      <c r="B10" s="1239"/>
      <c r="C10" s="1239"/>
      <c r="D10" s="1239"/>
      <c r="E10" s="1239"/>
      <c r="F10" s="1239"/>
      <c r="G10" s="1239"/>
      <c r="H10" s="1239"/>
    </row>
    <row r="11" spans="1:8" ht="18.75" customHeight="1" thickBot="1">
      <c r="B11" s="353"/>
      <c r="C11" s="353"/>
      <c r="D11" s="353"/>
      <c r="E11" s="353" t="s">
        <v>1855</v>
      </c>
      <c r="F11" s="353"/>
      <c r="G11" s="353"/>
      <c r="H11" s="353"/>
    </row>
    <row r="12" spans="1:8" ht="30" customHeight="1" thickBot="1">
      <c r="A12" s="642"/>
      <c r="B12" s="1117" t="s">
        <v>1856</v>
      </c>
      <c r="C12" s="1119"/>
      <c r="D12" s="354" t="s">
        <v>773</v>
      </c>
      <c r="E12" s="355" t="s">
        <v>774</v>
      </c>
      <c r="F12" s="355" t="s">
        <v>775</v>
      </c>
      <c r="G12" s="355" t="s">
        <v>1857</v>
      </c>
      <c r="H12" s="356" t="s">
        <v>769</v>
      </c>
    </row>
    <row r="13" spans="1:8" ht="30" customHeight="1" thickTop="1">
      <c r="B13" s="1220" t="s">
        <v>776</v>
      </c>
      <c r="C13" s="1221"/>
      <c r="D13" s="1222"/>
      <c r="E13" s="357" t="s">
        <v>1858</v>
      </c>
      <c r="F13" s="358" t="s">
        <v>666</v>
      </c>
      <c r="G13" s="1007" t="s">
        <v>777</v>
      </c>
      <c r="H13" s="427"/>
    </row>
    <row r="14" spans="1:8" ht="30" customHeight="1">
      <c r="B14" s="1139" t="s">
        <v>1811</v>
      </c>
      <c r="C14" s="1142" t="s">
        <v>778</v>
      </c>
      <c r="D14" s="984" t="s">
        <v>779</v>
      </c>
      <c r="E14" s="1177" t="s">
        <v>1812</v>
      </c>
      <c r="F14" s="1148" t="s">
        <v>666</v>
      </c>
      <c r="G14" s="359" t="s">
        <v>780</v>
      </c>
      <c r="H14" s="428"/>
    </row>
    <row r="15" spans="1:8" ht="30" customHeight="1">
      <c r="B15" s="1140"/>
      <c r="C15" s="1143"/>
      <c r="D15" s="982" t="s">
        <v>781</v>
      </c>
      <c r="E15" s="1178"/>
      <c r="F15" s="1149"/>
      <c r="G15" s="361" t="s">
        <v>782</v>
      </c>
      <c r="H15" s="429"/>
    </row>
    <row r="16" spans="1:8" ht="30" customHeight="1">
      <c r="B16" s="1140"/>
      <c r="C16" s="1143"/>
      <c r="D16" s="1223" t="s">
        <v>783</v>
      </c>
      <c r="E16" s="1178"/>
      <c r="F16" s="1149"/>
      <c r="G16" s="362" t="s">
        <v>782</v>
      </c>
      <c r="H16" s="430"/>
    </row>
    <row r="17" spans="2:8" ht="30" customHeight="1">
      <c r="B17" s="1140"/>
      <c r="C17" s="1143"/>
      <c r="D17" s="1223"/>
      <c r="E17" s="1178"/>
      <c r="F17" s="1149"/>
      <c r="G17" s="997" t="s">
        <v>1813</v>
      </c>
      <c r="H17" s="1009"/>
    </row>
    <row r="18" spans="2:8" ht="30" customHeight="1">
      <c r="B18" s="1140"/>
      <c r="C18" s="1143"/>
      <c r="D18" s="1142" t="s">
        <v>784</v>
      </c>
      <c r="E18" s="1178"/>
      <c r="F18" s="1149"/>
      <c r="G18" s="990" t="s">
        <v>1814</v>
      </c>
      <c r="H18" s="428"/>
    </row>
    <row r="19" spans="2:8" ht="30" customHeight="1">
      <c r="B19" s="360"/>
      <c r="C19" s="1143"/>
      <c r="D19" s="1144"/>
      <c r="E19" s="1178"/>
      <c r="F19" s="1149"/>
      <c r="G19" s="990" t="s">
        <v>1815</v>
      </c>
      <c r="H19" s="428"/>
    </row>
    <row r="20" spans="2:8" ht="30" customHeight="1">
      <c r="B20" s="360"/>
      <c r="C20" s="1143"/>
      <c r="D20" s="1151" t="s">
        <v>1816</v>
      </c>
      <c r="E20" s="1178"/>
      <c r="F20" s="1149"/>
      <c r="G20" s="990" t="s">
        <v>1814</v>
      </c>
      <c r="H20" s="428"/>
    </row>
    <row r="21" spans="2:8" ht="30" customHeight="1">
      <c r="B21" s="360"/>
      <c r="C21" s="1143"/>
      <c r="D21" s="1152"/>
      <c r="E21" s="1178"/>
      <c r="F21" s="1149"/>
      <c r="G21" s="990" t="s">
        <v>785</v>
      </c>
      <c r="H21" s="428"/>
    </row>
    <row r="22" spans="2:8" ht="30" customHeight="1">
      <c r="B22" s="360"/>
      <c r="C22" s="1144"/>
      <c r="D22" s="984" t="s">
        <v>786</v>
      </c>
      <c r="E22" s="1179"/>
      <c r="F22" s="1150"/>
      <c r="G22" s="990" t="s">
        <v>787</v>
      </c>
      <c r="H22" s="428"/>
    </row>
    <row r="23" spans="2:8" ht="30" customHeight="1">
      <c r="B23" s="360"/>
      <c r="C23" s="1142" t="s">
        <v>788</v>
      </c>
      <c r="D23" s="1215" t="s">
        <v>2</v>
      </c>
      <c r="E23" s="1217" t="s">
        <v>1812</v>
      </c>
      <c r="F23" s="363" t="s">
        <v>666</v>
      </c>
      <c r="G23" s="362" t="s">
        <v>789</v>
      </c>
      <c r="H23" s="430"/>
    </row>
    <row r="24" spans="2:8" ht="30" customHeight="1">
      <c r="B24" s="360"/>
      <c r="C24" s="1143"/>
      <c r="D24" s="1216"/>
      <c r="E24" s="1218"/>
      <c r="F24" s="364" t="s">
        <v>790</v>
      </c>
      <c r="G24" s="365" t="s">
        <v>791</v>
      </c>
      <c r="H24" s="431"/>
    </row>
    <row r="25" spans="2:8" ht="30" customHeight="1">
      <c r="B25" s="360"/>
      <c r="C25" s="1143"/>
      <c r="D25" s="983" t="s">
        <v>792</v>
      </c>
      <c r="E25" s="1218"/>
      <c r="F25" s="1148" t="s">
        <v>666</v>
      </c>
      <c r="G25" s="362" t="s">
        <v>793</v>
      </c>
      <c r="H25" s="430"/>
    </row>
    <row r="26" spans="2:8" ht="30" customHeight="1">
      <c r="B26" s="360"/>
      <c r="C26" s="1143"/>
      <c r="D26" s="366" t="s">
        <v>794</v>
      </c>
      <c r="E26" s="1218"/>
      <c r="F26" s="1149"/>
      <c r="G26" s="362" t="s">
        <v>782</v>
      </c>
      <c r="H26" s="430"/>
    </row>
    <row r="27" spans="2:8" ht="46.5" customHeight="1">
      <c r="B27" s="360"/>
      <c r="C27" s="1143"/>
      <c r="D27" s="984" t="s">
        <v>795</v>
      </c>
      <c r="E27" s="1218"/>
      <c r="F27" s="1150"/>
      <c r="G27" s="990" t="s">
        <v>796</v>
      </c>
      <c r="H27" s="428"/>
    </row>
    <row r="28" spans="2:8" ht="46.5" customHeight="1">
      <c r="B28" s="360"/>
      <c r="C28" s="1144"/>
      <c r="D28" s="986" t="s">
        <v>797</v>
      </c>
      <c r="E28" s="1219"/>
      <c r="F28" s="989" t="s">
        <v>790</v>
      </c>
      <c r="G28" s="997" t="s">
        <v>995</v>
      </c>
      <c r="H28" s="432"/>
    </row>
    <row r="29" spans="2:8" ht="30" customHeight="1">
      <c r="B29" s="360"/>
      <c r="C29" s="367" t="s">
        <v>1817</v>
      </c>
      <c r="D29" s="985" t="s">
        <v>798</v>
      </c>
      <c r="E29" s="368" t="s">
        <v>1812</v>
      </c>
      <c r="F29" s="369" t="s">
        <v>666</v>
      </c>
      <c r="G29" s="370" t="s">
        <v>1814</v>
      </c>
      <c r="H29" s="433"/>
    </row>
    <row r="30" spans="2:8" ht="30" customHeight="1">
      <c r="B30" s="360"/>
      <c r="C30" s="367" t="s">
        <v>799</v>
      </c>
      <c r="D30" s="367" t="s">
        <v>800</v>
      </c>
      <c r="E30" s="357" t="s">
        <v>1812</v>
      </c>
      <c r="F30" s="371" t="s">
        <v>666</v>
      </c>
      <c r="G30" s="990" t="s">
        <v>974</v>
      </c>
      <c r="H30" s="428"/>
    </row>
    <row r="31" spans="2:8" ht="30" customHeight="1">
      <c r="B31" s="360"/>
      <c r="C31" s="1151" t="s">
        <v>972</v>
      </c>
      <c r="D31" s="367" t="s">
        <v>801</v>
      </c>
      <c r="E31" s="1196" t="s">
        <v>1812</v>
      </c>
      <c r="F31" s="1160" t="s">
        <v>666</v>
      </c>
      <c r="G31" s="990" t="s">
        <v>802</v>
      </c>
      <c r="H31" s="428"/>
    </row>
    <row r="32" spans="2:8" ht="30" customHeight="1">
      <c r="B32" s="360"/>
      <c r="C32" s="1162"/>
      <c r="D32" s="367" t="s">
        <v>803</v>
      </c>
      <c r="E32" s="1197"/>
      <c r="F32" s="1199"/>
      <c r="G32" s="990" t="s">
        <v>782</v>
      </c>
      <c r="H32" s="428"/>
    </row>
    <row r="33" spans="1:8" ht="30" customHeight="1">
      <c r="B33" s="360"/>
      <c r="C33" s="1152"/>
      <c r="D33" s="367" t="s">
        <v>1818</v>
      </c>
      <c r="E33" s="1198"/>
      <c r="F33" s="1161"/>
      <c r="G33" s="1004" t="s">
        <v>787</v>
      </c>
      <c r="H33" s="428"/>
    </row>
    <row r="34" spans="1:8" ht="30" customHeight="1">
      <c r="B34" s="360"/>
      <c r="C34" s="1151" t="s">
        <v>1819</v>
      </c>
      <c r="D34" s="372" t="s">
        <v>6</v>
      </c>
      <c r="E34" s="1177" t="s">
        <v>1812</v>
      </c>
      <c r="F34" s="1145" t="s">
        <v>790</v>
      </c>
      <c r="G34" s="990" t="s">
        <v>957</v>
      </c>
      <c r="H34" s="432"/>
    </row>
    <row r="35" spans="1:8" ht="30" customHeight="1">
      <c r="B35" s="360"/>
      <c r="C35" s="1162"/>
      <c r="D35" s="372" t="s">
        <v>5</v>
      </c>
      <c r="E35" s="1178"/>
      <c r="F35" s="1146"/>
      <c r="G35" s="990" t="s">
        <v>804</v>
      </c>
      <c r="H35" s="432"/>
    </row>
    <row r="36" spans="1:8" ht="30" customHeight="1">
      <c r="B36" s="360"/>
      <c r="C36" s="1213" t="s">
        <v>805</v>
      </c>
      <c r="D36" s="1214"/>
      <c r="E36" s="373" t="s">
        <v>674</v>
      </c>
      <c r="F36" s="1147"/>
      <c r="G36" s="990" t="s">
        <v>806</v>
      </c>
      <c r="H36" s="432"/>
    </row>
    <row r="37" spans="1:8" ht="30" customHeight="1">
      <c r="B37" s="360"/>
      <c r="C37" s="1142" t="s">
        <v>1820</v>
      </c>
      <c r="D37" s="1001" t="s">
        <v>4</v>
      </c>
      <c r="E37" s="1201" t="s">
        <v>1821</v>
      </c>
      <c r="F37" s="1203" t="s">
        <v>790</v>
      </c>
      <c r="G37" s="997" t="s">
        <v>807</v>
      </c>
      <c r="H37" s="432"/>
    </row>
    <row r="38" spans="1:8" ht="30" customHeight="1">
      <c r="B38" s="360"/>
      <c r="C38" s="1143"/>
      <c r="D38" s="991" t="s">
        <v>1822</v>
      </c>
      <c r="E38" s="1201"/>
      <c r="F38" s="1203"/>
      <c r="G38" s="990" t="s">
        <v>808</v>
      </c>
      <c r="H38" s="432"/>
    </row>
    <row r="39" spans="1:8" ht="30" customHeight="1" thickBot="1">
      <c r="B39" s="374"/>
      <c r="C39" s="1200"/>
      <c r="D39" s="375" t="s">
        <v>1823</v>
      </c>
      <c r="E39" s="1202"/>
      <c r="F39" s="1204"/>
      <c r="G39" s="376" t="s">
        <v>809</v>
      </c>
      <c r="H39" s="434"/>
    </row>
    <row r="40" spans="1:8" ht="30" customHeight="1" thickBot="1">
      <c r="A40" s="642"/>
      <c r="B40" s="1117" t="s">
        <v>1824</v>
      </c>
      <c r="C40" s="1119"/>
      <c r="D40" s="354" t="s">
        <v>773</v>
      </c>
      <c r="E40" s="355" t="s">
        <v>774</v>
      </c>
      <c r="F40" s="355" t="s">
        <v>775</v>
      </c>
      <c r="G40" s="355" t="s">
        <v>1825</v>
      </c>
      <c r="H40" s="356" t="s">
        <v>769</v>
      </c>
    </row>
    <row r="41" spans="1:8" ht="30" customHeight="1" thickTop="1">
      <c r="B41" s="1205" t="s">
        <v>1859</v>
      </c>
      <c r="C41" s="1151" t="s">
        <v>810</v>
      </c>
      <c r="D41" s="367" t="s">
        <v>811</v>
      </c>
      <c r="E41" s="1206" t="s">
        <v>1821</v>
      </c>
      <c r="F41" s="1207" t="s">
        <v>666</v>
      </c>
      <c r="G41" s="990" t="s">
        <v>812</v>
      </c>
      <c r="H41" s="428"/>
    </row>
    <row r="42" spans="1:8" ht="30" customHeight="1">
      <c r="B42" s="1140"/>
      <c r="C42" s="1162"/>
      <c r="D42" s="992" t="s">
        <v>813</v>
      </c>
      <c r="E42" s="1197"/>
      <c r="F42" s="1199"/>
      <c r="G42" s="362" t="s">
        <v>814</v>
      </c>
      <c r="H42" s="437"/>
    </row>
    <row r="43" spans="1:8" ht="30" customHeight="1">
      <c r="B43" s="1140"/>
      <c r="C43" s="1162"/>
      <c r="D43" s="377" t="s">
        <v>815</v>
      </c>
      <c r="E43" s="1198"/>
      <c r="F43" s="1161"/>
      <c r="G43" s="990" t="s">
        <v>816</v>
      </c>
      <c r="H43" s="432"/>
    </row>
    <row r="44" spans="1:8" ht="30" customHeight="1">
      <c r="B44" s="1140"/>
      <c r="C44" s="1208" t="s">
        <v>1876</v>
      </c>
      <c r="D44" s="645"/>
      <c r="E44" s="1210" t="s">
        <v>1812</v>
      </c>
      <c r="F44" s="1105" t="s">
        <v>666</v>
      </c>
      <c r="G44" s="995" t="s">
        <v>817</v>
      </c>
      <c r="H44" s="433"/>
    </row>
    <row r="45" spans="1:8" ht="30" customHeight="1">
      <c r="B45" s="1140"/>
      <c r="C45" s="1209"/>
      <c r="D45" s="646"/>
      <c r="E45" s="1211"/>
      <c r="F45" s="1189"/>
      <c r="G45" s="365" t="s">
        <v>1814</v>
      </c>
      <c r="H45" s="438"/>
    </row>
    <row r="46" spans="1:8" ht="30" customHeight="1">
      <c r="B46" s="1140"/>
      <c r="C46" s="378"/>
      <c r="D46" s="647" t="s">
        <v>897</v>
      </c>
      <c r="E46" s="1211"/>
      <c r="F46" s="1189"/>
      <c r="G46" s="379" t="s">
        <v>960</v>
      </c>
      <c r="H46" s="430"/>
    </row>
    <row r="47" spans="1:8" ht="30" customHeight="1">
      <c r="B47" s="1140"/>
      <c r="C47" s="378"/>
      <c r="D47" s="648"/>
      <c r="E47" s="1212"/>
      <c r="F47" s="1106"/>
      <c r="G47" s="391" t="s">
        <v>1026</v>
      </c>
      <c r="H47" s="438"/>
    </row>
    <row r="48" spans="1:8" ht="30" customHeight="1">
      <c r="A48" s="642"/>
      <c r="B48" s="1140"/>
      <c r="C48" s="1190" t="s">
        <v>1877</v>
      </c>
      <c r="D48" s="1193" t="s">
        <v>818</v>
      </c>
      <c r="E48" s="1196" t="s">
        <v>1812</v>
      </c>
      <c r="F48" s="1160" t="s">
        <v>666</v>
      </c>
      <c r="G48" s="379" t="s">
        <v>817</v>
      </c>
      <c r="H48" s="429"/>
    </row>
    <row r="49" spans="2:8" ht="30" customHeight="1">
      <c r="B49" s="1140"/>
      <c r="C49" s="1191"/>
      <c r="D49" s="1194"/>
      <c r="E49" s="1197"/>
      <c r="F49" s="1199"/>
      <c r="G49" s="380" t="s">
        <v>819</v>
      </c>
      <c r="H49" s="439" t="s">
        <v>1826</v>
      </c>
    </row>
    <row r="50" spans="2:8" ht="30" customHeight="1">
      <c r="B50" s="425"/>
      <c r="C50" s="1192"/>
      <c r="D50" s="1195"/>
      <c r="E50" s="1198"/>
      <c r="F50" s="1161"/>
      <c r="G50" s="381" t="s">
        <v>820</v>
      </c>
      <c r="H50" s="1009"/>
    </row>
    <row r="51" spans="2:8" ht="55.5" customHeight="1">
      <c r="B51" s="382"/>
      <c r="C51" s="1180" t="s">
        <v>821</v>
      </c>
      <c r="D51" s="367" t="s">
        <v>822</v>
      </c>
      <c r="E51" s="1196" t="s">
        <v>1812</v>
      </c>
      <c r="F51" s="1160" t="s">
        <v>666</v>
      </c>
      <c r="G51" s="990" t="s">
        <v>823</v>
      </c>
      <c r="H51" s="428"/>
    </row>
    <row r="52" spans="2:8" ht="42.75" customHeight="1">
      <c r="B52" s="382"/>
      <c r="C52" s="1181"/>
      <c r="D52" s="986" t="s">
        <v>824</v>
      </c>
      <c r="E52" s="1197"/>
      <c r="F52" s="1199"/>
      <c r="G52" s="997" t="s">
        <v>825</v>
      </c>
      <c r="H52" s="1009"/>
    </row>
    <row r="53" spans="2:8" ht="30" customHeight="1">
      <c r="B53" s="382"/>
      <c r="C53" s="1181"/>
      <c r="D53" s="1151" t="s">
        <v>826</v>
      </c>
      <c r="E53" s="1197"/>
      <c r="F53" s="1199"/>
      <c r="G53" s="362" t="s">
        <v>827</v>
      </c>
      <c r="H53" s="430"/>
    </row>
    <row r="54" spans="2:8" ht="30" customHeight="1">
      <c r="B54" s="382"/>
      <c r="C54" s="1182"/>
      <c r="D54" s="1152"/>
      <c r="E54" s="1198"/>
      <c r="F54" s="1161"/>
      <c r="G54" s="997" t="s">
        <v>828</v>
      </c>
      <c r="H54" s="1009"/>
    </row>
    <row r="55" spans="2:8" ht="30" customHeight="1">
      <c r="B55" s="382"/>
      <c r="C55" s="1180" t="s">
        <v>829</v>
      </c>
      <c r="D55" s="982" t="s">
        <v>830</v>
      </c>
      <c r="E55" s="1177" t="s">
        <v>1812</v>
      </c>
      <c r="F55" s="1148" t="s">
        <v>666</v>
      </c>
      <c r="G55" s="990" t="s">
        <v>996</v>
      </c>
      <c r="H55" s="428"/>
    </row>
    <row r="56" spans="2:8" ht="30" customHeight="1">
      <c r="B56" s="382"/>
      <c r="C56" s="1181"/>
      <c r="D56" s="984" t="s">
        <v>831</v>
      </c>
      <c r="E56" s="1178"/>
      <c r="F56" s="1149"/>
      <c r="G56" s="383" t="s">
        <v>782</v>
      </c>
      <c r="H56" s="428"/>
    </row>
    <row r="57" spans="2:8" ht="30" customHeight="1">
      <c r="B57" s="382"/>
      <c r="C57" s="1181"/>
      <c r="D57" s="983" t="s">
        <v>1827</v>
      </c>
      <c r="E57" s="1178"/>
      <c r="F57" s="1149"/>
      <c r="G57" s="990" t="s">
        <v>997</v>
      </c>
      <c r="H57" s="428"/>
    </row>
    <row r="58" spans="2:8" ht="30" customHeight="1">
      <c r="B58" s="382"/>
      <c r="C58" s="1182"/>
      <c r="D58" s="986" t="s">
        <v>832</v>
      </c>
      <c r="E58" s="1179"/>
      <c r="F58" s="1150"/>
      <c r="G58" s="383" t="s">
        <v>833</v>
      </c>
      <c r="H58" s="428"/>
    </row>
    <row r="59" spans="2:8" ht="30" customHeight="1">
      <c r="B59" s="382"/>
      <c r="C59" s="1180" t="s">
        <v>834</v>
      </c>
      <c r="D59" s="384" t="s">
        <v>835</v>
      </c>
      <c r="E59" s="1183" t="s">
        <v>1812</v>
      </c>
      <c r="F59" s="1186" t="s">
        <v>666</v>
      </c>
      <c r="G59" s="385" t="s">
        <v>1814</v>
      </c>
      <c r="H59" s="433"/>
    </row>
    <row r="60" spans="2:8" ht="30" customHeight="1">
      <c r="B60" s="382"/>
      <c r="C60" s="1181"/>
      <c r="D60" s="386" t="s">
        <v>836</v>
      </c>
      <c r="E60" s="1184"/>
      <c r="F60" s="1187"/>
      <c r="G60" s="387" t="s">
        <v>837</v>
      </c>
      <c r="H60" s="428"/>
    </row>
    <row r="61" spans="2:8" ht="30" customHeight="1">
      <c r="B61" s="382"/>
      <c r="C61" s="1182"/>
      <c r="D61" s="388" t="s">
        <v>1828</v>
      </c>
      <c r="E61" s="1184"/>
      <c r="F61" s="1187"/>
      <c r="G61" s="389" t="s">
        <v>838</v>
      </c>
      <c r="H61" s="1009"/>
    </row>
    <row r="62" spans="2:8" ht="30" customHeight="1">
      <c r="B62" s="382"/>
      <c r="C62" s="1180" t="s">
        <v>839</v>
      </c>
      <c r="D62" s="1142" t="s">
        <v>840</v>
      </c>
      <c r="E62" s="1184"/>
      <c r="F62" s="1187"/>
      <c r="G62" s="390" t="s">
        <v>841</v>
      </c>
      <c r="H62" s="430"/>
    </row>
    <row r="63" spans="2:8" ht="30" customHeight="1">
      <c r="B63" s="382"/>
      <c r="C63" s="1181"/>
      <c r="D63" s="1143"/>
      <c r="E63" s="1184"/>
      <c r="F63" s="1187"/>
      <c r="G63" s="1005" t="s">
        <v>1829</v>
      </c>
      <c r="H63" s="429"/>
    </row>
    <row r="64" spans="2:8" ht="30" customHeight="1">
      <c r="B64" s="382"/>
      <c r="C64" s="1182"/>
      <c r="D64" s="1144"/>
      <c r="E64" s="1185"/>
      <c r="F64" s="1188"/>
      <c r="G64" s="365" t="s">
        <v>842</v>
      </c>
      <c r="H64" s="438"/>
    </row>
    <row r="65" spans="1:8" ht="30" customHeight="1">
      <c r="B65" s="382"/>
      <c r="C65" s="1151" t="s">
        <v>843</v>
      </c>
      <c r="D65" s="982" t="s">
        <v>21</v>
      </c>
      <c r="E65" s="1177" t="s">
        <v>1812</v>
      </c>
      <c r="F65" s="1148" t="s">
        <v>666</v>
      </c>
      <c r="G65" s="391" t="s">
        <v>844</v>
      </c>
      <c r="H65" s="433"/>
    </row>
    <row r="66" spans="1:8" ht="30" customHeight="1">
      <c r="B66" s="382"/>
      <c r="C66" s="1162"/>
      <c r="D66" s="982" t="s">
        <v>845</v>
      </c>
      <c r="E66" s="1178"/>
      <c r="F66" s="1149"/>
      <c r="G66" s="391" t="s">
        <v>846</v>
      </c>
      <c r="H66" s="433"/>
    </row>
    <row r="67" spans="1:8" ht="30" customHeight="1">
      <c r="B67" s="382"/>
      <c r="C67" s="1152"/>
      <c r="D67" s="982" t="s">
        <v>847</v>
      </c>
      <c r="E67" s="1179"/>
      <c r="F67" s="1149"/>
      <c r="G67" s="391" t="s">
        <v>848</v>
      </c>
      <c r="H67" s="433"/>
    </row>
    <row r="68" spans="1:8" ht="30" customHeight="1">
      <c r="B68" s="382"/>
      <c r="C68" s="1168" t="s">
        <v>1830</v>
      </c>
      <c r="D68" s="484"/>
      <c r="E68" s="1177" t="s">
        <v>1812</v>
      </c>
      <c r="F68" s="1148" t="s">
        <v>666</v>
      </c>
      <c r="G68" s="391" t="s">
        <v>849</v>
      </c>
      <c r="H68" s="433"/>
    </row>
    <row r="69" spans="1:8" ht="30" customHeight="1">
      <c r="B69" s="382"/>
      <c r="C69" s="1169"/>
      <c r="D69" s="1001"/>
      <c r="E69" s="1179"/>
      <c r="F69" s="1149"/>
      <c r="G69" s="990" t="s">
        <v>850</v>
      </c>
      <c r="H69" s="428"/>
    </row>
    <row r="70" spans="1:8" ht="30" customHeight="1">
      <c r="B70" s="382"/>
      <c r="C70" s="1152"/>
      <c r="D70" s="985" t="s">
        <v>1831</v>
      </c>
      <c r="E70" s="392" t="s">
        <v>674</v>
      </c>
      <c r="F70" s="1149"/>
      <c r="G70" s="996" t="s">
        <v>851</v>
      </c>
      <c r="H70" s="429"/>
    </row>
    <row r="71" spans="1:8" ht="27" customHeight="1">
      <c r="B71" s="382"/>
      <c r="C71" s="1168" t="s">
        <v>1832</v>
      </c>
      <c r="D71" s="394"/>
      <c r="E71" s="1171" t="s">
        <v>1821</v>
      </c>
      <c r="F71" s="1092" t="s">
        <v>666</v>
      </c>
      <c r="G71" s="362" t="s">
        <v>852</v>
      </c>
      <c r="H71" s="430"/>
    </row>
    <row r="72" spans="1:8" ht="27" customHeight="1">
      <c r="B72" s="382"/>
      <c r="C72" s="1169"/>
      <c r="D72" s="393"/>
      <c r="E72" s="1172"/>
      <c r="F72" s="1093"/>
      <c r="G72" s="404" t="s">
        <v>853</v>
      </c>
      <c r="H72" s="439"/>
    </row>
    <row r="73" spans="1:8" ht="41.25" customHeight="1">
      <c r="B73" s="382"/>
      <c r="C73" s="1170"/>
      <c r="D73" s="393"/>
      <c r="E73" s="1173"/>
      <c r="F73" s="1094"/>
      <c r="G73" s="365" t="s">
        <v>854</v>
      </c>
      <c r="H73" s="438"/>
    </row>
    <row r="74" spans="1:8" ht="27" customHeight="1">
      <c r="B74" s="382"/>
      <c r="C74" s="1168" t="s">
        <v>1833</v>
      </c>
      <c r="D74" s="394"/>
      <c r="E74" s="1171" t="s">
        <v>1812</v>
      </c>
      <c r="F74" s="1092" t="s">
        <v>666</v>
      </c>
      <c r="G74" s="362" t="s">
        <v>855</v>
      </c>
      <c r="H74" s="430"/>
    </row>
    <row r="75" spans="1:8" ht="27" customHeight="1">
      <c r="B75" s="382"/>
      <c r="C75" s="1169"/>
      <c r="D75" s="393"/>
      <c r="E75" s="1172"/>
      <c r="F75" s="1093"/>
      <c r="G75" s="395" t="s">
        <v>856</v>
      </c>
      <c r="H75" s="440"/>
    </row>
    <row r="76" spans="1:8" ht="27" customHeight="1" thickBot="1">
      <c r="B76" s="396"/>
      <c r="C76" s="1174"/>
      <c r="D76" s="397"/>
      <c r="E76" s="1175"/>
      <c r="F76" s="1176"/>
      <c r="G76" s="999" t="s">
        <v>857</v>
      </c>
      <c r="H76" s="441"/>
    </row>
    <row r="77" spans="1:8" ht="30" customHeight="1" thickBot="1">
      <c r="A77" s="642"/>
      <c r="B77" s="1117" t="s">
        <v>1834</v>
      </c>
      <c r="C77" s="1119"/>
      <c r="D77" s="354" t="s">
        <v>773</v>
      </c>
      <c r="E77" s="355" t="s">
        <v>774</v>
      </c>
      <c r="F77" s="355" t="s">
        <v>775</v>
      </c>
      <c r="G77" s="355" t="s">
        <v>1835</v>
      </c>
      <c r="H77" s="356" t="s">
        <v>769</v>
      </c>
    </row>
    <row r="78" spans="1:8" ht="33" customHeight="1" thickTop="1">
      <c r="B78" s="1139" t="s">
        <v>688</v>
      </c>
      <c r="C78" s="1154" t="s">
        <v>689</v>
      </c>
      <c r="D78" s="1155"/>
      <c r="E78" s="1158" t="s">
        <v>1860</v>
      </c>
      <c r="F78" s="1160" t="s">
        <v>666</v>
      </c>
      <c r="G78" s="398" t="s">
        <v>858</v>
      </c>
      <c r="H78" s="440"/>
    </row>
    <row r="79" spans="1:8" ht="33" customHeight="1">
      <c r="B79" s="1153"/>
      <c r="C79" s="1156"/>
      <c r="D79" s="1157"/>
      <c r="E79" s="1159"/>
      <c r="F79" s="1161"/>
      <c r="G79" s="1005" t="s">
        <v>859</v>
      </c>
      <c r="H79" s="429"/>
    </row>
    <row r="80" spans="1:8" ht="33" customHeight="1">
      <c r="B80" s="1139" t="s">
        <v>1836</v>
      </c>
      <c r="C80" s="1151" t="s">
        <v>860</v>
      </c>
      <c r="D80" s="1163" t="s">
        <v>1837</v>
      </c>
      <c r="E80" s="1165" t="s">
        <v>691</v>
      </c>
      <c r="F80" s="1092" t="s">
        <v>666</v>
      </c>
      <c r="G80" s="362" t="s">
        <v>861</v>
      </c>
      <c r="H80" s="430"/>
    </row>
    <row r="81" spans="1:8" ht="33" customHeight="1">
      <c r="B81" s="1140"/>
      <c r="C81" s="1162"/>
      <c r="D81" s="1164"/>
      <c r="E81" s="1166"/>
      <c r="F81" s="1093"/>
      <c r="G81" s="997" t="s">
        <v>862</v>
      </c>
      <c r="H81" s="1009"/>
    </row>
    <row r="82" spans="1:8" ht="33" customHeight="1">
      <c r="B82" s="1141"/>
      <c r="C82" s="1152"/>
      <c r="D82" s="399" t="s">
        <v>863</v>
      </c>
      <c r="E82" s="1167"/>
      <c r="F82" s="1094"/>
      <c r="G82" s="990" t="s">
        <v>864</v>
      </c>
      <c r="H82" s="428"/>
    </row>
    <row r="83" spans="1:8" ht="33" customHeight="1">
      <c r="B83" s="1139" t="s">
        <v>692</v>
      </c>
      <c r="C83" s="1142" t="s">
        <v>1838</v>
      </c>
      <c r="D83" s="1142" t="s">
        <v>1023</v>
      </c>
      <c r="E83" s="1145" t="s">
        <v>999</v>
      </c>
      <c r="F83" s="1148" t="s">
        <v>666</v>
      </c>
      <c r="G83" s="398" t="s">
        <v>1024</v>
      </c>
      <c r="H83" s="440"/>
    </row>
    <row r="84" spans="1:8" ht="33" customHeight="1">
      <c r="B84" s="1140"/>
      <c r="C84" s="1143"/>
      <c r="D84" s="1144"/>
      <c r="E84" s="1146"/>
      <c r="F84" s="1149"/>
      <c r="G84" s="400" t="s">
        <v>862</v>
      </c>
      <c r="H84" s="1009"/>
    </row>
    <row r="85" spans="1:8" ht="33" customHeight="1">
      <c r="B85" s="1141"/>
      <c r="C85" s="1144"/>
      <c r="D85" s="401" t="s">
        <v>863</v>
      </c>
      <c r="E85" s="1147"/>
      <c r="F85" s="1150"/>
      <c r="G85" s="995" t="s">
        <v>865</v>
      </c>
      <c r="H85" s="433"/>
    </row>
    <row r="86" spans="1:8" ht="33" customHeight="1">
      <c r="B86" s="1137" t="s">
        <v>866</v>
      </c>
      <c r="C86" s="1151" t="s">
        <v>867</v>
      </c>
      <c r="D86" s="399" t="s">
        <v>868</v>
      </c>
      <c r="E86" s="402" t="s">
        <v>691</v>
      </c>
      <c r="F86" s="1148" t="s">
        <v>666</v>
      </c>
      <c r="G86" s="990" t="s">
        <v>1025</v>
      </c>
      <c r="H86" s="428"/>
    </row>
    <row r="87" spans="1:8" ht="33" customHeight="1">
      <c r="B87" s="1138"/>
      <c r="C87" s="1152"/>
      <c r="D87" s="399" t="s">
        <v>869</v>
      </c>
      <c r="E87" s="989" t="s">
        <v>999</v>
      </c>
      <c r="F87" s="1150"/>
      <c r="G87" s="990" t="s">
        <v>870</v>
      </c>
      <c r="H87" s="428"/>
    </row>
    <row r="88" spans="1:8" ht="33" customHeight="1">
      <c r="B88" s="1137" t="s">
        <v>871</v>
      </c>
      <c r="C88" s="367" t="s">
        <v>872</v>
      </c>
      <c r="D88" s="984" t="s">
        <v>868</v>
      </c>
      <c r="E88" s="402" t="s">
        <v>691</v>
      </c>
      <c r="F88" s="403" t="s">
        <v>666</v>
      </c>
      <c r="G88" s="383" t="s">
        <v>873</v>
      </c>
      <c r="H88" s="428"/>
    </row>
    <row r="89" spans="1:8" ht="33" customHeight="1">
      <c r="B89" s="1138"/>
      <c r="C89" s="1000" t="s">
        <v>874</v>
      </c>
      <c r="D89" s="1000" t="s">
        <v>875</v>
      </c>
      <c r="E89" s="989" t="s">
        <v>999</v>
      </c>
      <c r="F89" s="392" t="s">
        <v>790</v>
      </c>
      <c r="G89" s="997" t="s">
        <v>876</v>
      </c>
      <c r="H89" s="428"/>
    </row>
    <row r="90" spans="1:8" ht="30" customHeight="1">
      <c r="B90" s="1120" t="s">
        <v>877</v>
      </c>
      <c r="C90" s="1123" t="s">
        <v>1839</v>
      </c>
      <c r="D90" s="1124"/>
      <c r="E90" s="1129" t="s">
        <v>674</v>
      </c>
      <c r="F90" s="1129" t="s">
        <v>790</v>
      </c>
      <c r="G90" s="395" t="s">
        <v>878</v>
      </c>
      <c r="H90" s="440"/>
    </row>
    <row r="91" spans="1:8" ht="30" customHeight="1">
      <c r="A91" s="642"/>
      <c r="B91" s="1121"/>
      <c r="C91" s="1125"/>
      <c r="D91" s="1126"/>
      <c r="E91" s="1130"/>
      <c r="F91" s="1130"/>
      <c r="G91" s="404" t="s">
        <v>879</v>
      </c>
      <c r="H91" s="439"/>
    </row>
    <row r="92" spans="1:8" ht="30" customHeight="1">
      <c r="B92" s="1121"/>
      <c r="C92" s="1125"/>
      <c r="D92" s="1126"/>
      <c r="E92" s="1130"/>
      <c r="F92" s="1130"/>
      <c r="G92" s="404" t="s">
        <v>1861</v>
      </c>
      <c r="H92" s="439"/>
    </row>
    <row r="93" spans="1:8" ht="30" customHeight="1">
      <c r="B93" s="1121"/>
      <c r="C93" s="1125"/>
      <c r="D93" s="1126"/>
      <c r="E93" s="1130"/>
      <c r="F93" s="1130"/>
      <c r="G93" s="404" t="s">
        <v>1862</v>
      </c>
      <c r="H93" s="439"/>
    </row>
    <row r="94" spans="1:8" ht="30" customHeight="1">
      <c r="B94" s="1121"/>
      <c r="C94" s="1127"/>
      <c r="D94" s="1128"/>
      <c r="E94" s="1131"/>
      <c r="F94" s="1131"/>
      <c r="G94" s="404" t="s">
        <v>1863</v>
      </c>
      <c r="H94" s="439"/>
    </row>
    <row r="95" spans="1:8" ht="52.5" customHeight="1">
      <c r="B95" s="1122"/>
      <c r="C95" s="1132" t="s">
        <v>1864</v>
      </c>
      <c r="D95" s="1133"/>
      <c r="E95" s="405" t="s">
        <v>1865</v>
      </c>
      <c r="F95" s="405" t="s">
        <v>790</v>
      </c>
      <c r="G95" s="990" t="s">
        <v>880</v>
      </c>
      <c r="H95" s="428"/>
    </row>
    <row r="96" spans="1:8" ht="30" customHeight="1">
      <c r="B96" s="1120" t="s">
        <v>881</v>
      </c>
      <c r="C96" s="1123" t="s">
        <v>1866</v>
      </c>
      <c r="D96" s="1124"/>
      <c r="E96" s="1129" t="s">
        <v>1865</v>
      </c>
      <c r="F96" s="1129" t="s">
        <v>790</v>
      </c>
      <c r="G96" s="362" t="s">
        <v>878</v>
      </c>
      <c r="H96" s="430"/>
    </row>
    <row r="97" spans="2:8" ht="30" customHeight="1">
      <c r="B97" s="1121"/>
      <c r="C97" s="1125"/>
      <c r="D97" s="1126"/>
      <c r="E97" s="1130"/>
      <c r="F97" s="1130"/>
      <c r="G97" s="404" t="s">
        <v>879</v>
      </c>
      <c r="H97" s="439"/>
    </row>
    <row r="98" spans="2:8" ht="30" customHeight="1">
      <c r="B98" s="1121"/>
      <c r="C98" s="1125"/>
      <c r="D98" s="1126"/>
      <c r="E98" s="1130"/>
      <c r="F98" s="1130"/>
      <c r="G98" s="404" t="s">
        <v>1862</v>
      </c>
      <c r="H98" s="439"/>
    </row>
    <row r="99" spans="2:8" ht="30" customHeight="1">
      <c r="B99" s="1121"/>
      <c r="C99" s="1127"/>
      <c r="D99" s="1128"/>
      <c r="E99" s="1131"/>
      <c r="F99" s="1131"/>
      <c r="G99" s="404" t="s">
        <v>1867</v>
      </c>
      <c r="H99" s="439"/>
    </row>
    <row r="100" spans="2:8" ht="47.25" customHeight="1">
      <c r="B100" s="1122"/>
      <c r="C100" s="1132" t="s">
        <v>1868</v>
      </c>
      <c r="D100" s="1133"/>
      <c r="E100" s="423" t="s">
        <v>1865</v>
      </c>
      <c r="F100" s="423" t="s">
        <v>790</v>
      </c>
      <c r="G100" s="990" t="s">
        <v>882</v>
      </c>
      <c r="H100" s="428"/>
    </row>
    <row r="101" spans="2:8" ht="30" customHeight="1">
      <c r="B101" s="1120" t="s">
        <v>1869</v>
      </c>
      <c r="C101" s="1123" t="s">
        <v>1870</v>
      </c>
      <c r="D101" s="1124"/>
      <c r="E101" s="1129" t="s">
        <v>1865</v>
      </c>
      <c r="F101" s="1129" t="s">
        <v>790</v>
      </c>
      <c r="G101" s="395" t="s">
        <v>878</v>
      </c>
      <c r="H101" s="440"/>
    </row>
    <row r="102" spans="2:8" ht="30" customHeight="1">
      <c r="B102" s="1121"/>
      <c r="C102" s="1125"/>
      <c r="D102" s="1126"/>
      <c r="E102" s="1130"/>
      <c r="F102" s="1130"/>
      <c r="G102" s="404" t="s">
        <v>883</v>
      </c>
      <c r="H102" s="439"/>
    </row>
    <row r="103" spans="2:8" ht="30" customHeight="1">
      <c r="B103" s="1121"/>
      <c r="C103" s="1125"/>
      <c r="D103" s="1126"/>
      <c r="E103" s="1130"/>
      <c r="F103" s="1130"/>
      <c r="G103" s="404" t="s">
        <v>884</v>
      </c>
      <c r="H103" s="439"/>
    </row>
    <row r="104" spans="2:8" ht="30" customHeight="1">
      <c r="B104" s="1121"/>
      <c r="C104" s="1125"/>
      <c r="D104" s="1126"/>
      <c r="E104" s="1130"/>
      <c r="F104" s="1130"/>
      <c r="G104" s="404" t="s">
        <v>1871</v>
      </c>
      <c r="H104" s="439"/>
    </row>
    <row r="105" spans="2:8" ht="30" customHeight="1">
      <c r="B105" s="1121"/>
      <c r="C105" s="1127"/>
      <c r="D105" s="1128"/>
      <c r="E105" s="1131"/>
      <c r="F105" s="1131"/>
      <c r="G105" s="404" t="s">
        <v>1872</v>
      </c>
      <c r="H105" s="439"/>
    </row>
    <row r="106" spans="2:8" ht="45" customHeight="1" thickBot="1">
      <c r="B106" s="1134"/>
      <c r="C106" s="1135" t="s">
        <v>1873</v>
      </c>
      <c r="D106" s="1136"/>
      <c r="E106" s="406" t="s">
        <v>1865</v>
      </c>
      <c r="F106" s="406" t="s">
        <v>790</v>
      </c>
      <c r="G106" s="376" t="s">
        <v>885</v>
      </c>
      <c r="H106" s="442"/>
    </row>
    <row r="107" spans="2:8" ht="34.5" customHeight="1">
      <c r="B107" s="407"/>
      <c r="C107" s="408"/>
      <c r="D107" s="408"/>
      <c r="E107" s="407"/>
      <c r="F107" s="409"/>
      <c r="G107" s="410"/>
      <c r="H107" s="411"/>
    </row>
    <row r="108" spans="2:8" ht="21.75" customHeight="1">
      <c r="B108" s="1113" t="s">
        <v>886</v>
      </c>
      <c r="C108" s="1113"/>
      <c r="D108" s="1113"/>
      <c r="E108" s="1113"/>
      <c r="F108" s="1113"/>
      <c r="G108" s="1113"/>
      <c r="H108" s="412"/>
    </row>
    <row r="109" spans="2:8" ht="24.75" customHeight="1">
      <c r="B109" s="1113" t="s">
        <v>887</v>
      </c>
      <c r="C109" s="1113"/>
      <c r="D109" s="1114" t="s">
        <v>888</v>
      </c>
      <c r="E109" s="1114"/>
      <c r="F109" s="1114"/>
      <c r="G109" s="1114"/>
      <c r="H109" s="412"/>
    </row>
    <row r="110" spans="2:8" ht="24.75" customHeight="1" thickBot="1">
      <c r="B110" s="1115" t="s">
        <v>889</v>
      </c>
      <c r="C110" s="1115"/>
      <c r="D110" s="1116" t="s">
        <v>890</v>
      </c>
      <c r="E110" s="1116"/>
      <c r="F110" s="1116"/>
      <c r="G110" s="1116"/>
      <c r="H110" s="412"/>
    </row>
    <row r="111" spans="2:8" ht="24.75" thickBot="1">
      <c r="B111" s="1117" t="s">
        <v>1824</v>
      </c>
      <c r="C111" s="1118"/>
      <c r="D111" s="1118"/>
      <c r="E111" s="1119"/>
      <c r="F111" s="355" t="s">
        <v>1874</v>
      </c>
      <c r="G111" s="355" t="s">
        <v>1825</v>
      </c>
      <c r="H111" s="356" t="s">
        <v>769</v>
      </c>
    </row>
    <row r="112" spans="2:8" ht="30" customHeight="1" thickTop="1">
      <c r="B112" s="1101" t="s">
        <v>891</v>
      </c>
      <c r="C112" s="1102" t="s">
        <v>892</v>
      </c>
      <c r="D112" s="1103"/>
      <c r="E112" s="1104"/>
      <c r="F112" s="998" t="s">
        <v>666</v>
      </c>
      <c r="G112" s="996" t="s">
        <v>893</v>
      </c>
      <c r="H112" s="429"/>
    </row>
    <row r="113" spans="1:8" ht="30" customHeight="1">
      <c r="B113" s="1064"/>
      <c r="C113" s="1066" t="s">
        <v>894</v>
      </c>
      <c r="D113" s="1067"/>
      <c r="E113" s="1068"/>
      <c r="F113" s="1105" t="s">
        <v>666</v>
      </c>
      <c r="G113" s="379" t="s">
        <v>895</v>
      </c>
      <c r="H113" s="430"/>
    </row>
    <row r="114" spans="1:8" ht="30" customHeight="1">
      <c r="A114" s="1004"/>
      <c r="B114" s="1064"/>
      <c r="C114" s="1072"/>
      <c r="D114" s="1073"/>
      <c r="E114" s="1074"/>
      <c r="F114" s="1106"/>
      <c r="G114" s="391" t="s">
        <v>896</v>
      </c>
      <c r="H114" s="1009"/>
    </row>
    <row r="115" spans="1:8" ht="30" customHeight="1">
      <c r="A115" s="642"/>
      <c r="B115" s="1064"/>
      <c r="C115" s="1066" t="s">
        <v>897</v>
      </c>
      <c r="D115" s="1067"/>
      <c r="E115" s="1068"/>
      <c r="F115" s="1105" t="s">
        <v>666</v>
      </c>
      <c r="G115" s="379" t="s">
        <v>898</v>
      </c>
      <c r="H115" s="430"/>
    </row>
    <row r="116" spans="1:8" ht="30" customHeight="1">
      <c r="A116" s="642"/>
      <c r="B116" s="1064"/>
      <c r="C116" s="1072"/>
      <c r="D116" s="1073"/>
      <c r="E116" s="1074"/>
      <c r="F116" s="1106"/>
      <c r="G116" s="391" t="s">
        <v>899</v>
      </c>
      <c r="H116" s="1009"/>
    </row>
    <row r="117" spans="1:8" ht="45" customHeight="1">
      <c r="A117" s="642"/>
      <c r="B117" s="1064"/>
      <c r="C117" s="1066" t="s">
        <v>1875</v>
      </c>
      <c r="D117" s="1067"/>
      <c r="E117" s="1068"/>
      <c r="F117" s="993" t="s">
        <v>666</v>
      </c>
      <c r="G117" s="379" t="s">
        <v>998</v>
      </c>
      <c r="H117" s="430"/>
    </row>
    <row r="118" spans="1:8" ht="30" customHeight="1">
      <c r="A118" s="642"/>
      <c r="B118" s="1064"/>
      <c r="C118" s="1107" t="s">
        <v>900</v>
      </c>
      <c r="D118" s="1108"/>
      <c r="E118" s="1109"/>
      <c r="F118" s="649" t="s">
        <v>666</v>
      </c>
      <c r="G118" s="990" t="s">
        <v>901</v>
      </c>
      <c r="H118" s="428"/>
    </row>
    <row r="119" spans="1:8" ht="30" customHeight="1">
      <c r="A119" s="642"/>
      <c r="B119" s="1064"/>
      <c r="C119" s="1110" t="s">
        <v>1840</v>
      </c>
      <c r="D119" s="1111"/>
      <c r="E119" s="1112"/>
      <c r="F119" s="994" t="s">
        <v>666</v>
      </c>
      <c r="G119" s="1008" t="s">
        <v>902</v>
      </c>
      <c r="H119" s="429"/>
    </row>
    <row r="120" spans="1:8" ht="30" customHeight="1">
      <c r="B120" s="1063" t="s">
        <v>903</v>
      </c>
      <c r="C120" s="1066" t="s">
        <v>1841</v>
      </c>
      <c r="D120" s="1067"/>
      <c r="E120" s="1068"/>
      <c r="F120" s="1092" t="s">
        <v>666</v>
      </c>
      <c r="G120" s="370" t="s">
        <v>904</v>
      </c>
      <c r="H120" s="433"/>
    </row>
    <row r="121" spans="1:8" ht="29.25" customHeight="1">
      <c r="B121" s="1064"/>
      <c r="C121" s="1095" t="s">
        <v>905</v>
      </c>
      <c r="D121" s="1097" t="s">
        <v>906</v>
      </c>
      <c r="E121" s="650"/>
      <c r="F121" s="1093"/>
      <c r="G121" s="1099" t="s">
        <v>907</v>
      </c>
      <c r="H121" s="1087"/>
    </row>
    <row r="122" spans="1:8" ht="65.25" customHeight="1">
      <c r="B122" s="1064"/>
      <c r="C122" s="1096"/>
      <c r="D122" s="1098"/>
      <c r="E122" s="413"/>
      <c r="F122" s="1094"/>
      <c r="G122" s="1100"/>
      <c r="H122" s="1088"/>
    </row>
    <row r="123" spans="1:8" ht="30" customHeight="1">
      <c r="B123" s="1064"/>
      <c r="C123" s="651" t="s">
        <v>908</v>
      </c>
      <c r="D123" s="651"/>
      <c r="E123" s="414"/>
      <c r="F123" s="987" t="s">
        <v>666</v>
      </c>
      <c r="G123" s="652" t="s">
        <v>909</v>
      </c>
      <c r="H123" s="443"/>
    </row>
    <row r="124" spans="1:8" ht="30" customHeight="1">
      <c r="A124" s="642"/>
      <c r="B124" s="1064"/>
      <c r="C124" s="653" t="s">
        <v>910</v>
      </c>
      <c r="D124" s="653"/>
      <c r="E124" s="981"/>
      <c r="F124" s="415" t="s">
        <v>790</v>
      </c>
      <c r="G124" s="359" t="s">
        <v>911</v>
      </c>
      <c r="H124" s="444"/>
    </row>
    <row r="125" spans="1:8" ht="30" customHeight="1">
      <c r="B125" s="1065"/>
      <c r="C125" s="654" t="s">
        <v>912</v>
      </c>
      <c r="D125" s="654"/>
      <c r="E125" s="400"/>
      <c r="F125" s="416" t="s">
        <v>666</v>
      </c>
      <c r="G125" s="1007" t="s">
        <v>913</v>
      </c>
      <c r="H125" s="445"/>
    </row>
    <row r="126" spans="1:8" ht="16.5" customHeight="1">
      <c r="A126" s="655"/>
      <c r="B126" s="1064" t="s">
        <v>725</v>
      </c>
      <c r="C126" s="1089" t="s">
        <v>1842</v>
      </c>
      <c r="D126" s="1090"/>
      <c r="E126" s="1091"/>
      <c r="F126" s="988" t="s">
        <v>666</v>
      </c>
      <c r="G126" s="1007" t="s">
        <v>914</v>
      </c>
      <c r="H126" s="1009"/>
    </row>
    <row r="127" spans="1:8" ht="16.5" customHeight="1">
      <c r="A127" s="655"/>
      <c r="B127" s="1064"/>
      <c r="C127" s="1084" t="s">
        <v>1843</v>
      </c>
      <c r="D127" s="1085"/>
      <c r="E127" s="1086"/>
      <c r="F127" s="371" t="s">
        <v>666</v>
      </c>
      <c r="G127" s="359" t="s">
        <v>915</v>
      </c>
      <c r="H127" s="445"/>
    </row>
    <row r="128" spans="1:8" ht="16.5" customHeight="1">
      <c r="A128" s="655"/>
      <c r="B128" s="1064"/>
      <c r="C128" s="1084" t="s">
        <v>1844</v>
      </c>
      <c r="D128" s="1085"/>
      <c r="E128" s="1086"/>
      <c r="F128" s="1002" t="s">
        <v>790</v>
      </c>
      <c r="G128" s="359" t="s">
        <v>916</v>
      </c>
      <c r="H128" s="445"/>
    </row>
    <row r="129" spans="1:8" ht="16.5" customHeight="1">
      <c r="A129" s="655"/>
      <c r="B129" s="1064"/>
      <c r="C129" s="1084" t="s">
        <v>917</v>
      </c>
      <c r="D129" s="1085"/>
      <c r="E129" s="1086"/>
      <c r="F129" s="1002" t="s">
        <v>790</v>
      </c>
      <c r="G129" s="359" t="s">
        <v>918</v>
      </c>
      <c r="H129" s="445"/>
    </row>
    <row r="130" spans="1:8" ht="16.5" customHeight="1">
      <c r="A130" s="642"/>
      <c r="B130" s="1064"/>
      <c r="C130" s="1084" t="s">
        <v>919</v>
      </c>
      <c r="D130" s="1085"/>
      <c r="E130" s="1086"/>
      <c r="F130" s="1002" t="s">
        <v>790</v>
      </c>
      <c r="G130" s="359" t="s">
        <v>920</v>
      </c>
      <c r="H130" s="445"/>
    </row>
    <row r="131" spans="1:8" ht="16.5" customHeight="1">
      <c r="A131" s="642"/>
      <c r="B131" s="1064"/>
      <c r="C131" s="1084" t="s">
        <v>921</v>
      </c>
      <c r="D131" s="1085"/>
      <c r="E131" s="1086"/>
      <c r="F131" s="1002" t="s">
        <v>790</v>
      </c>
      <c r="G131" s="359" t="s">
        <v>922</v>
      </c>
      <c r="H131" s="445"/>
    </row>
    <row r="132" spans="1:8" ht="16.5" customHeight="1">
      <c r="A132" s="642"/>
      <c r="B132" s="1064"/>
      <c r="C132" s="1084" t="s">
        <v>923</v>
      </c>
      <c r="D132" s="1085"/>
      <c r="E132" s="1086"/>
      <c r="F132" s="1002" t="s">
        <v>790</v>
      </c>
      <c r="G132" s="359" t="s">
        <v>924</v>
      </c>
      <c r="H132" s="445"/>
    </row>
    <row r="133" spans="1:8" ht="16.5" customHeight="1">
      <c r="A133" s="642"/>
      <c r="B133" s="1064"/>
      <c r="C133" s="1084" t="s">
        <v>925</v>
      </c>
      <c r="D133" s="1085"/>
      <c r="E133" s="1086"/>
      <c r="F133" s="1002" t="s">
        <v>790</v>
      </c>
      <c r="G133" s="1007" t="s">
        <v>926</v>
      </c>
      <c r="H133" s="445"/>
    </row>
    <row r="134" spans="1:8" ht="16.5" customHeight="1">
      <c r="A134" s="642"/>
      <c r="B134" s="1064"/>
      <c r="C134" s="1084" t="s">
        <v>927</v>
      </c>
      <c r="D134" s="1085"/>
      <c r="E134" s="1086"/>
      <c r="F134" s="417" t="s">
        <v>790</v>
      </c>
      <c r="G134" s="359" t="s">
        <v>928</v>
      </c>
      <c r="H134" s="445"/>
    </row>
    <row r="135" spans="1:8" ht="16.5" customHeight="1">
      <c r="A135" s="642"/>
      <c r="B135" s="1064"/>
      <c r="C135" s="1084" t="s">
        <v>1845</v>
      </c>
      <c r="D135" s="1085"/>
      <c r="E135" s="1086"/>
      <c r="F135" s="418" t="s">
        <v>790</v>
      </c>
      <c r="G135" s="1007" t="s">
        <v>929</v>
      </c>
      <c r="H135" s="445"/>
    </row>
    <row r="136" spans="1:8" ht="16.5" customHeight="1">
      <c r="A136" s="642"/>
      <c r="B136" s="1064"/>
      <c r="C136" s="1084" t="s">
        <v>1846</v>
      </c>
      <c r="D136" s="1085"/>
      <c r="E136" s="1086"/>
      <c r="F136" s="1002" t="s">
        <v>790</v>
      </c>
      <c r="G136" s="359" t="s">
        <v>930</v>
      </c>
      <c r="H136" s="445"/>
    </row>
    <row r="137" spans="1:8" ht="16.5" customHeight="1">
      <c r="A137" s="642"/>
      <c r="B137" s="1064"/>
      <c r="C137" s="1084" t="s">
        <v>1847</v>
      </c>
      <c r="D137" s="1085"/>
      <c r="E137" s="1086"/>
      <c r="F137" s="1002" t="s">
        <v>790</v>
      </c>
      <c r="G137" s="359" t="s">
        <v>931</v>
      </c>
      <c r="H137" s="445"/>
    </row>
    <row r="138" spans="1:8" ht="16.5" customHeight="1">
      <c r="A138" s="642"/>
      <c r="B138" s="1064"/>
      <c r="C138" s="1084" t="s">
        <v>932</v>
      </c>
      <c r="D138" s="1085"/>
      <c r="E138" s="1086"/>
      <c r="F138" s="417" t="s">
        <v>790</v>
      </c>
      <c r="G138" s="359" t="s">
        <v>933</v>
      </c>
      <c r="H138" s="445"/>
    </row>
    <row r="139" spans="1:8" ht="16.5" customHeight="1">
      <c r="A139" s="642"/>
      <c r="B139" s="1064"/>
      <c r="C139" s="1084" t="s">
        <v>1848</v>
      </c>
      <c r="D139" s="1085"/>
      <c r="E139" s="1086"/>
      <c r="F139" s="417" t="s">
        <v>790</v>
      </c>
      <c r="G139" s="359" t="s">
        <v>934</v>
      </c>
      <c r="H139" s="445"/>
    </row>
    <row r="140" spans="1:8" ht="16.5" customHeight="1">
      <c r="A140" s="642"/>
      <c r="B140" s="1064"/>
      <c r="C140" s="1084" t="s">
        <v>1849</v>
      </c>
      <c r="D140" s="1085"/>
      <c r="E140" s="1086"/>
      <c r="F140" s="1003" t="s">
        <v>790</v>
      </c>
      <c r="G140" s="1007" t="s">
        <v>935</v>
      </c>
      <c r="H140" s="445"/>
    </row>
    <row r="141" spans="1:8" ht="16.5" customHeight="1">
      <c r="A141" s="642"/>
      <c r="B141" s="1064"/>
      <c r="C141" s="1084" t="s">
        <v>936</v>
      </c>
      <c r="D141" s="1085"/>
      <c r="E141" s="1086"/>
      <c r="F141" s="417" t="s">
        <v>790</v>
      </c>
      <c r="G141" s="359" t="s">
        <v>937</v>
      </c>
      <c r="H141" s="445"/>
    </row>
    <row r="142" spans="1:8" ht="16.5" customHeight="1">
      <c r="A142" s="642"/>
      <c r="B142" s="1064"/>
      <c r="C142" s="1084" t="s">
        <v>1850</v>
      </c>
      <c r="D142" s="1085"/>
      <c r="E142" s="1086"/>
      <c r="F142" s="417" t="s">
        <v>790</v>
      </c>
      <c r="G142" s="359" t="s">
        <v>938</v>
      </c>
      <c r="H142" s="445"/>
    </row>
    <row r="143" spans="1:8" ht="16.5" customHeight="1">
      <c r="A143" s="642"/>
      <c r="B143" s="1064"/>
      <c r="C143" s="1084" t="s">
        <v>1851</v>
      </c>
      <c r="D143" s="1085"/>
      <c r="E143" s="1086"/>
      <c r="F143" s="417" t="s">
        <v>790</v>
      </c>
      <c r="G143" s="359" t="s">
        <v>939</v>
      </c>
      <c r="H143" s="445"/>
    </row>
    <row r="144" spans="1:8" ht="16.5" customHeight="1">
      <c r="A144" s="642"/>
      <c r="B144" s="1064"/>
      <c r="C144" s="1084" t="s">
        <v>940</v>
      </c>
      <c r="D144" s="1085"/>
      <c r="E144" s="1086"/>
      <c r="F144" s="417" t="s">
        <v>790</v>
      </c>
      <c r="G144" s="359" t="s">
        <v>941</v>
      </c>
      <c r="H144" s="445"/>
    </row>
    <row r="145" spans="1:8" ht="16.5" customHeight="1">
      <c r="A145" s="642"/>
      <c r="B145" s="1065"/>
      <c r="C145" s="1084" t="s">
        <v>1852</v>
      </c>
      <c r="D145" s="1085"/>
      <c r="E145" s="1086"/>
      <c r="F145" s="371" t="s">
        <v>666</v>
      </c>
      <c r="G145" s="1006" t="s">
        <v>942</v>
      </c>
      <c r="H145" s="445"/>
    </row>
    <row r="146" spans="1:8" ht="16.5" customHeight="1">
      <c r="A146" s="642"/>
      <c r="B146" s="1063" t="s">
        <v>727</v>
      </c>
      <c r="C146" s="1066" t="s">
        <v>943</v>
      </c>
      <c r="D146" s="1067"/>
      <c r="E146" s="1068"/>
      <c r="F146" s="419" t="s">
        <v>666</v>
      </c>
      <c r="G146" s="361" t="s">
        <v>944</v>
      </c>
      <c r="H146" s="446"/>
    </row>
    <row r="147" spans="1:8" ht="15.75" customHeight="1">
      <c r="A147" s="642"/>
      <c r="B147" s="1064"/>
      <c r="C147" s="1069"/>
      <c r="D147" s="1070"/>
      <c r="E147" s="1071"/>
      <c r="F147" s="420" t="s">
        <v>666</v>
      </c>
      <c r="G147" s="421" t="s">
        <v>945</v>
      </c>
      <c r="H147" s="447"/>
    </row>
    <row r="148" spans="1:8" ht="15.75" customHeight="1">
      <c r="A148" s="642"/>
      <c r="B148" s="1064"/>
      <c r="C148" s="1069"/>
      <c r="D148" s="1070"/>
      <c r="E148" s="1071"/>
      <c r="F148" s="420" t="s">
        <v>666</v>
      </c>
      <c r="G148" s="421" t="s">
        <v>946</v>
      </c>
      <c r="H148" s="447"/>
    </row>
    <row r="149" spans="1:8" ht="16.5" customHeight="1">
      <c r="A149" s="642"/>
      <c r="B149" s="1064"/>
      <c r="C149" s="1069"/>
      <c r="D149" s="1070"/>
      <c r="E149" s="1071"/>
      <c r="F149" s="1075" t="s">
        <v>790</v>
      </c>
      <c r="G149" s="421" t="s">
        <v>947</v>
      </c>
      <c r="H149" s="447"/>
    </row>
    <row r="150" spans="1:8" ht="16.5" customHeight="1">
      <c r="A150" s="642"/>
      <c r="B150" s="1064"/>
      <c r="C150" s="1069"/>
      <c r="D150" s="1070"/>
      <c r="E150" s="1071"/>
      <c r="F150" s="1076"/>
      <c r="G150" s="421" t="s">
        <v>948</v>
      </c>
      <c r="H150" s="447"/>
    </row>
    <row r="151" spans="1:8" ht="16.5" customHeight="1">
      <c r="A151" s="642"/>
      <c r="B151" s="1064"/>
      <c r="C151" s="1069"/>
      <c r="D151" s="1070"/>
      <c r="E151" s="1071"/>
      <c r="F151" s="1076"/>
      <c r="G151" s="421" t="s">
        <v>949</v>
      </c>
      <c r="H151" s="447"/>
    </row>
    <row r="152" spans="1:8" ht="16.5" customHeight="1">
      <c r="A152" s="642"/>
      <c r="B152" s="1064"/>
      <c r="C152" s="1069"/>
      <c r="D152" s="1070"/>
      <c r="E152" s="1071"/>
      <c r="F152" s="1076"/>
      <c r="G152" s="421" t="s">
        <v>950</v>
      </c>
      <c r="H152" s="447"/>
    </row>
    <row r="153" spans="1:8" ht="16.5" customHeight="1">
      <c r="A153" s="642"/>
      <c r="B153" s="1064"/>
      <c r="C153" s="1069"/>
      <c r="D153" s="1070"/>
      <c r="E153" s="1071"/>
      <c r="F153" s="1076"/>
      <c r="G153" s="421" t="s">
        <v>951</v>
      </c>
      <c r="H153" s="447"/>
    </row>
    <row r="154" spans="1:8" ht="16.5" customHeight="1">
      <c r="A154" s="642"/>
      <c r="B154" s="1064"/>
      <c r="C154" s="1069"/>
      <c r="D154" s="1070"/>
      <c r="E154" s="1071"/>
      <c r="F154" s="1076"/>
      <c r="G154" s="421" t="s">
        <v>952</v>
      </c>
      <c r="H154" s="447"/>
    </row>
    <row r="155" spans="1:8" ht="30" customHeight="1">
      <c r="A155" s="642"/>
      <c r="B155" s="1065"/>
      <c r="C155" s="1072"/>
      <c r="D155" s="1073"/>
      <c r="E155" s="1074"/>
      <c r="F155" s="1077"/>
      <c r="G155" s="422" t="s">
        <v>953</v>
      </c>
      <c r="H155" s="448"/>
    </row>
    <row r="156" spans="1:8" ht="30" customHeight="1">
      <c r="A156" s="642"/>
      <c r="B156" s="1078" t="s">
        <v>954</v>
      </c>
      <c r="C156" s="1079"/>
      <c r="D156" s="1079"/>
      <c r="E156" s="1080"/>
      <c r="F156" s="423" t="s">
        <v>790</v>
      </c>
      <c r="G156" s="990" t="s">
        <v>955</v>
      </c>
      <c r="H156" s="445"/>
    </row>
    <row r="157" spans="1:8" ht="30" customHeight="1" thickBot="1">
      <c r="A157" s="642"/>
      <c r="B157" s="1081" t="s">
        <v>1853</v>
      </c>
      <c r="C157" s="1082"/>
      <c r="D157" s="1082"/>
      <c r="E157" s="1083"/>
      <c r="F157" s="424" t="s">
        <v>666</v>
      </c>
      <c r="G157" s="376" t="s">
        <v>962</v>
      </c>
      <c r="H157" s="449"/>
    </row>
  </sheetData>
  <sheetProtection sheet="1" objects="1" scenarios="1"/>
  <mergeCells count="150">
    <mergeCell ref="B1:G1"/>
    <mergeCell ref="B3:G3"/>
    <mergeCell ref="B4:G4"/>
    <mergeCell ref="B5:G5"/>
    <mergeCell ref="B6:G6"/>
    <mergeCell ref="B7:G7"/>
    <mergeCell ref="B8:G8"/>
    <mergeCell ref="B9:G9"/>
    <mergeCell ref="B10:H10"/>
    <mergeCell ref="B12:C12"/>
    <mergeCell ref="B13:D13"/>
    <mergeCell ref="B14:B18"/>
    <mergeCell ref="C14:C22"/>
    <mergeCell ref="E14:E22"/>
    <mergeCell ref="F14:F22"/>
    <mergeCell ref="D16:D17"/>
    <mergeCell ref="C31:C33"/>
    <mergeCell ref="E31:E33"/>
    <mergeCell ref="F31:F33"/>
    <mergeCell ref="C34:C35"/>
    <mergeCell ref="E34:E35"/>
    <mergeCell ref="F34:F36"/>
    <mergeCell ref="C36:D36"/>
    <mergeCell ref="D18:D19"/>
    <mergeCell ref="D20:D21"/>
    <mergeCell ref="C23:C28"/>
    <mergeCell ref="D23:D24"/>
    <mergeCell ref="E23:E28"/>
    <mergeCell ref="F25:F27"/>
    <mergeCell ref="C37:C39"/>
    <mergeCell ref="E37:E39"/>
    <mergeCell ref="F37:F39"/>
    <mergeCell ref="B40:C40"/>
    <mergeCell ref="B41:B49"/>
    <mergeCell ref="C41:C43"/>
    <mergeCell ref="E41:E43"/>
    <mergeCell ref="F41:F43"/>
    <mergeCell ref="C44:C45"/>
    <mergeCell ref="E44:E47"/>
    <mergeCell ref="C55:C58"/>
    <mergeCell ref="E55:E58"/>
    <mergeCell ref="F55:F58"/>
    <mergeCell ref="C59:C61"/>
    <mergeCell ref="E59:E64"/>
    <mergeCell ref="F59:F64"/>
    <mergeCell ref="C62:C64"/>
    <mergeCell ref="D62:D64"/>
    <mergeCell ref="F44:F47"/>
    <mergeCell ref="C48:C50"/>
    <mergeCell ref="D48:D50"/>
    <mergeCell ref="E48:E50"/>
    <mergeCell ref="F48:F50"/>
    <mergeCell ref="C51:C54"/>
    <mergeCell ref="E51:E54"/>
    <mergeCell ref="F51:F54"/>
    <mergeCell ref="D53:D54"/>
    <mergeCell ref="C71:C73"/>
    <mergeCell ref="E71:E73"/>
    <mergeCell ref="F71:F73"/>
    <mergeCell ref="C74:C76"/>
    <mergeCell ref="E74:E76"/>
    <mergeCell ref="F74:F76"/>
    <mergeCell ref="C65:C67"/>
    <mergeCell ref="E65:E67"/>
    <mergeCell ref="F65:F67"/>
    <mergeCell ref="C68:C70"/>
    <mergeCell ref="E68:E69"/>
    <mergeCell ref="F68:F70"/>
    <mergeCell ref="B77:C77"/>
    <mergeCell ref="B78:B79"/>
    <mergeCell ref="C78:D79"/>
    <mergeCell ref="E78:E79"/>
    <mergeCell ref="F78:F79"/>
    <mergeCell ref="B80:B82"/>
    <mergeCell ref="C80:C82"/>
    <mergeCell ref="D80:D81"/>
    <mergeCell ref="E80:E82"/>
    <mergeCell ref="F80:F82"/>
    <mergeCell ref="B88:B89"/>
    <mergeCell ref="B90:B95"/>
    <mergeCell ref="C90:D94"/>
    <mergeCell ref="E90:E94"/>
    <mergeCell ref="F90:F94"/>
    <mergeCell ref="C95:D95"/>
    <mergeCell ref="B83:B85"/>
    <mergeCell ref="C83:C85"/>
    <mergeCell ref="D83:D84"/>
    <mergeCell ref="E83:E85"/>
    <mergeCell ref="F83:F85"/>
    <mergeCell ref="B86:B87"/>
    <mergeCell ref="C86:C87"/>
    <mergeCell ref="F86:F87"/>
    <mergeCell ref="B108:G108"/>
    <mergeCell ref="B109:C109"/>
    <mergeCell ref="D109:G109"/>
    <mergeCell ref="B110:C110"/>
    <mergeCell ref="D110:G110"/>
    <mergeCell ref="B111:E111"/>
    <mergeCell ref="B96:B100"/>
    <mergeCell ref="C96:D99"/>
    <mergeCell ref="E96:E99"/>
    <mergeCell ref="F96:F99"/>
    <mergeCell ref="C100:D100"/>
    <mergeCell ref="B101:B106"/>
    <mergeCell ref="C101:D105"/>
    <mergeCell ref="E101:E105"/>
    <mergeCell ref="F101:F105"/>
    <mergeCell ref="C106:D106"/>
    <mergeCell ref="B112:B119"/>
    <mergeCell ref="C112:E112"/>
    <mergeCell ref="C113:E114"/>
    <mergeCell ref="F113:F114"/>
    <mergeCell ref="C115:E116"/>
    <mergeCell ref="F115:F116"/>
    <mergeCell ref="C117:E117"/>
    <mergeCell ref="C118:E118"/>
    <mergeCell ref="C119:E119"/>
    <mergeCell ref="C134:E134"/>
    <mergeCell ref="C135:E135"/>
    <mergeCell ref="C136:E136"/>
    <mergeCell ref="C137:E137"/>
    <mergeCell ref="C138:E138"/>
    <mergeCell ref="C139:E139"/>
    <mergeCell ref="H121:H122"/>
    <mergeCell ref="B126:B145"/>
    <mergeCell ref="C126:E126"/>
    <mergeCell ref="C127:E127"/>
    <mergeCell ref="C128:E128"/>
    <mergeCell ref="C129:E129"/>
    <mergeCell ref="C130:E130"/>
    <mergeCell ref="C131:E131"/>
    <mergeCell ref="C132:E132"/>
    <mergeCell ref="C133:E133"/>
    <mergeCell ref="B120:B125"/>
    <mergeCell ref="C120:E120"/>
    <mergeCell ref="F120:F122"/>
    <mergeCell ref="C121:C122"/>
    <mergeCell ref="D121:D122"/>
    <mergeCell ref="G121:G122"/>
    <mergeCell ref="B146:B155"/>
    <mergeCell ref="C146:E155"/>
    <mergeCell ref="F149:F155"/>
    <mergeCell ref="B156:E156"/>
    <mergeCell ref="B157:E157"/>
    <mergeCell ref="C140:E140"/>
    <mergeCell ref="C141:E141"/>
    <mergeCell ref="C142:E142"/>
    <mergeCell ref="C143:E143"/>
    <mergeCell ref="C144:E144"/>
    <mergeCell ref="C145:E145"/>
  </mergeCells>
  <phoneticPr fontId="13"/>
  <pageMargins left="0.70866141732283472" right="0" top="0.19685039370078741" bottom="0" header="0.31496062992125984" footer="0.31496062992125984"/>
  <pageSetup paperSize="9" scale="76" fitToHeight="0" orientation="portrait" r:id="rId1"/>
  <rowBreaks count="3" manualBreakCount="3">
    <brk id="39" max="16383" man="1"/>
    <brk id="76" max="16383" man="1"/>
    <brk id="10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189"/>
  <sheetViews>
    <sheetView showGridLines="0" view="pageBreakPreview" zoomScaleNormal="130" zoomScaleSheetLayoutView="100" workbookViewId="0">
      <selection activeCell="Q2" sqref="Q2:X2"/>
    </sheetView>
  </sheetViews>
  <sheetFormatPr defaultColWidth="3.625" defaultRowHeight="17.100000000000001" customHeight="1"/>
  <cols>
    <col min="1" max="1" width="9" style="255" customWidth="1"/>
    <col min="2" max="16384" width="3.625" style="255"/>
  </cols>
  <sheetData>
    <row r="1" spans="1:34" ht="17.100000000000001" customHeight="1">
      <c r="A1" s="253" t="s">
        <v>409</v>
      </c>
      <c r="B1" s="561"/>
      <c r="C1" s="561"/>
      <c r="D1" s="561"/>
      <c r="E1" s="561"/>
      <c r="F1" s="561"/>
      <c r="G1" s="561"/>
      <c r="H1" s="561"/>
      <c r="I1" s="561"/>
      <c r="J1" s="577"/>
      <c r="K1" s="577"/>
      <c r="L1" s="577"/>
      <c r="M1" s="577"/>
      <c r="N1" s="577"/>
      <c r="O1" s="578"/>
      <c r="P1" s="578"/>
      <c r="Q1" s="578"/>
      <c r="R1" s="578"/>
      <c r="S1" s="578"/>
      <c r="T1" s="578"/>
      <c r="U1" s="578"/>
      <c r="V1" s="578"/>
      <c r="W1" s="578"/>
      <c r="X1" s="578"/>
    </row>
    <row r="2" spans="1:34" ht="17.100000000000001" customHeight="1">
      <c r="A2" s="561"/>
      <c r="B2" s="561"/>
      <c r="C2" s="561"/>
      <c r="D2" s="561"/>
      <c r="E2" s="561"/>
      <c r="F2" s="561"/>
      <c r="G2" s="577"/>
      <c r="H2" s="579"/>
      <c r="I2" s="579"/>
      <c r="J2" s="577"/>
      <c r="K2" s="577"/>
      <c r="L2" s="577"/>
      <c r="M2" s="577"/>
      <c r="N2" s="577"/>
      <c r="O2" s="578"/>
      <c r="P2" s="578"/>
      <c r="Q2" s="1272" t="s">
        <v>1137</v>
      </c>
      <c r="R2" s="1272"/>
      <c r="S2" s="1272"/>
      <c r="T2" s="1272"/>
      <c r="U2" s="1272"/>
      <c r="V2" s="1272"/>
      <c r="W2" s="1272"/>
      <c r="X2" s="1272"/>
    </row>
    <row r="3" spans="1:34" ht="17.100000000000001" customHeight="1">
      <c r="A3" s="561"/>
      <c r="B3" s="561"/>
      <c r="C3" s="561"/>
      <c r="D3" s="561"/>
      <c r="E3" s="561"/>
      <c r="F3" s="561"/>
      <c r="G3" s="577"/>
      <c r="H3" s="580"/>
      <c r="I3" s="580"/>
      <c r="J3" s="577"/>
      <c r="K3" s="577"/>
      <c r="L3" s="577"/>
      <c r="M3" s="577"/>
      <c r="N3" s="577"/>
      <c r="O3" s="578"/>
      <c r="P3" s="578"/>
      <c r="Q3" s="9"/>
      <c r="R3" s="32" t="s">
        <v>410</v>
      </c>
      <c r="S3" s="529"/>
      <c r="T3" s="32" t="s">
        <v>411</v>
      </c>
      <c r="U3" s="529"/>
      <c r="V3" s="32" t="s">
        <v>412</v>
      </c>
      <c r="W3" s="529"/>
      <c r="X3" s="32" t="s">
        <v>8</v>
      </c>
    </row>
    <row r="4" spans="1:34" ht="17.100000000000001" customHeight="1">
      <c r="A4" s="561"/>
      <c r="B4" s="561"/>
      <c r="C4" s="561"/>
      <c r="D4" s="561"/>
      <c r="E4" s="561"/>
      <c r="F4" s="561"/>
      <c r="G4" s="561"/>
      <c r="H4" s="561"/>
      <c r="I4" s="561"/>
      <c r="J4" s="577"/>
      <c r="K4" s="577"/>
      <c r="L4" s="577"/>
      <c r="M4" s="577"/>
      <c r="N4" s="577"/>
      <c r="O4" s="578"/>
      <c r="P4" s="578"/>
      <c r="Q4" s="578"/>
      <c r="R4" s="578"/>
      <c r="S4" s="578"/>
      <c r="T4" s="578"/>
      <c r="U4" s="578"/>
      <c r="V4" s="578"/>
      <c r="W4" s="578"/>
      <c r="X4" s="578"/>
    </row>
    <row r="5" spans="1:34" ht="17.100000000000001" customHeight="1">
      <c r="A5" s="581" t="s">
        <v>413</v>
      </c>
      <c r="B5" s="561"/>
      <c r="C5" s="561"/>
      <c r="D5" s="561"/>
      <c r="E5" s="561"/>
      <c r="F5" s="561"/>
      <c r="G5" s="561"/>
      <c r="H5" s="561"/>
      <c r="I5" s="561"/>
      <c r="J5" s="577"/>
      <c r="K5" s="577"/>
      <c r="L5" s="577"/>
      <c r="M5" s="577"/>
      <c r="N5" s="577"/>
      <c r="O5" s="578"/>
      <c r="P5" s="578"/>
      <c r="Q5" s="578"/>
      <c r="R5" s="578"/>
      <c r="S5" s="578"/>
      <c r="T5" s="578"/>
      <c r="U5" s="578"/>
      <c r="V5" s="578"/>
      <c r="W5" s="578"/>
      <c r="X5" s="578"/>
    </row>
    <row r="6" spans="1:34" ht="17.100000000000001" customHeight="1">
      <c r="A6" s="581" t="s">
        <v>414</v>
      </c>
      <c r="B6" s="561"/>
      <c r="C6" s="561"/>
      <c r="D6" s="561"/>
      <c r="E6" s="561"/>
      <c r="F6" s="561"/>
      <c r="G6" s="561"/>
      <c r="H6" s="561"/>
      <c r="I6" s="561"/>
      <c r="J6" s="577"/>
      <c r="K6" s="577"/>
      <c r="L6" s="577"/>
      <c r="M6" s="577"/>
      <c r="N6" s="577"/>
      <c r="O6" s="577"/>
      <c r="P6" s="577"/>
      <c r="Q6" s="577"/>
      <c r="R6" s="577"/>
      <c r="S6" s="577"/>
      <c r="T6" s="577"/>
      <c r="U6" s="577"/>
      <c r="V6" s="577"/>
      <c r="W6" s="577"/>
      <c r="X6" s="577"/>
    </row>
    <row r="7" spans="1:34" ht="17.100000000000001" customHeight="1">
      <c r="A7" s="561"/>
      <c r="B7" s="561"/>
      <c r="C7" s="561"/>
      <c r="D7" s="561"/>
      <c r="E7" s="579"/>
      <c r="F7" s="579"/>
      <c r="G7" s="579"/>
      <c r="H7" s="579"/>
      <c r="I7" s="561"/>
      <c r="J7" s="577"/>
      <c r="K7" s="577"/>
      <c r="L7" s="577"/>
      <c r="M7" s="577"/>
      <c r="N7" s="577"/>
      <c r="O7" s="577"/>
      <c r="P7" s="577"/>
      <c r="Q7" s="577"/>
      <c r="R7" s="577"/>
      <c r="S7" s="577"/>
      <c r="T7" s="577"/>
      <c r="U7" s="577"/>
      <c r="V7" s="577"/>
      <c r="W7" s="577"/>
      <c r="X7" s="577"/>
    </row>
    <row r="8" spans="1:34" ht="17.100000000000001" customHeight="1">
      <c r="A8" s="561"/>
      <c r="B8" s="561"/>
      <c r="C8" s="561"/>
      <c r="D8" s="561"/>
      <c r="E8" s="579"/>
      <c r="F8" s="579"/>
      <c r="G8" s="579"/>
      <c r="H8" s="579"/>
      <c r="I8" s="561"/>
      <c r="J8" s="577"/>
      <c r="K8" s="577"/>
      <c r="L8" s="577"/>
      <c r="M8" s="577"/>
      <c r="N8" s="577"/>
      <c r="O8" s="577"/>
      <c r="P8" s="577"/>
      <c r="Q8" s="577"/>
      <c r="R8" s="577"/>
      <c r="S8" s="577"/>
      <c r="T8" s="577"/>
      <c r="U8" s="577"/>
      <c r="V8" s="577"/>
      <c r="W8" s="577"/>
      <c r="X8" s="577"/>
    </row>
    <row r="9" spans="1:34" ht="17.100000000000001" customHeight="1">
      <c r="A9" s="561"/>
      <c r="B9" s="561"/>
      <c r="C9" s="561"/>
      <c r="D9" s="561"/>
      <c r="E9" s="579"/>
      <c r="F9" s="579"/>
      <c r="G9" s="579"/>
      <c r="H9" s="579"/>
      <c r="I9" s="561"/>
      <c r="J9" s="577"/>
      <c r="K9" s="577"/>
      <c r="L9" s="577"/>
      <c r="M9" s="577"/>
      <c r="N9" s="577"/>
      <c r="O9" s="577"/>
      <c r="P9" s="577"/>
      <c r="Q9" s="577"/>
      <c r="R9" s="577"/>
      <c r="S9" s="577"/>
      <c r="T9" s="577"/>
      <c r="U9" s="577"/>
      <c r="V9" s="577"/>
      <c r="W9" s="577"/>
      <c r="X9" s="577"/>
    </row>
    <row r="10" spans="1:34" ht="17.100000000000001" customHeight="1">
      <c r="A10" s="561"/>
      <c r="B10" s="561"/>
      <c r="C10" s="577"/>
      <c r="D10" s="579"/>
      <c r="E10" s="577"/>
      <c r="F10" s="1241" t="s">
        <v>415</v>
      </c>
      <c r="G10" s="1241"/>
      <c r="H10" s="1241"/>
      <c r="J10" s="1244" t="str">
        <f>IF('１.申請者の詳細'!$R$14="--選択--","",'１.申請者の詳細'!$R$14)&amp;'１.申請者の詳細'!$Y$14&amp;'１.申請者の詳細'!$I$15</f>
        <v/>
      </c>
      <c r="K10" s="1244"/>
      <c r="L10" s="1244"/>
      <c r="M10" s="1244"/>
      <c r="N10" s="1244"/>
      <c r="O10" s="1244"/>
      <c r="P10" s="1244"/>
      <c r="Q10" s="1244"/>
      <c r="R10" s="1244"/>
      <c r="S10" s="1244"/>
      <c r="T10" s="1244"/>
      <c r="U10" s="1244"/>
      <c r="V10" s="1244"/>
      <c r="W10" s="1244"/>
      <c r="X10" s="1244"/>
    </row>
    <row r="11" spans="1:34" ht="17.100000000000001" customHeight="1">
      <c r="A11" s="561"/>
      <c r="B11" s="561"/>
      <c r="C11" s="579"/>
      <c r="D11" s="579"/>
      <c r="E11" s="579"/>
      <c r="F11" s="1241"/>
      <c r="G11" s="1241"/>
      <c r="H11" s="1241"/>
      <c r="J11" s="1244"/>
      <c r="K11" s="1244"/>
      <c r="L11" s="1244"/>
      <c r="M11" s="1244"/>
      <c r="N11" s="1244"/>
      <c r="O11" s="1244"/>
      <c r="P11" s="1244"/>
      <c r="Q11" s="1244"/>
      <c r="R11" s="1244"/>
      <c r="S11" s="1244"/>
      <c r="T11" s="1244"/>
      <c r="U11" s="1244"/>
      <c r="V11" s="1244"/>
      <c r="W11" s="1244"/>
      <c r="X11" s="1244"/>
      <c r="AC11" s="577"/>
      <c r="AD11" s="579"/>
      <c r="AE11" s="577"/>
      <c r="AF11" s="1241"/>
      <c r="AG11" s="1241"/>
      <c r="AH11" s="1241"/>
    </row>
    <row r="12" spans="1:34" ht="17.100000000000001" customHeight="1">
      <c r="A12" s="561"/>
      <c r="B12" s="561"/>
      <c r="C12" s="1240" t="s">
        <v>549</v>
      </c>
      <c r="D12" s="1240"/>
      <c r="E12" s="1240"/>
      <c r="F12" s="1241" t="s">
        <v>416</v>
      </c>
      <c r="G12" s="1241"/>
      <c r="H12" s="1241"/>
      <c r="J12" s="1244" t="str">
        <f>IF('１.申請者の詳細'!$I$8="","",'１.申請者の詳細'!$I$8)</f>
        <v/>
      </c>
      <c r="K12" s="1244"/>
      <c r="L12" s="1244"/>
      <c r="M12" s="1244"/>
      <c r="N12" s="1244"/>
      <c r="O12" s="1244"/>
      <c r="P12" s="1244"/>
      <c r="Q12" s="1244"/>
      <c r="R12" s="1244"/>
      <c r="S12" s="1244"/>
      <c r="T12" s="1244"/>
      <c r="U12" s="1244"/>
      <c r="V12" s="1244"/>
      <c r="W12" s="1244"/>
      <c r="X12" s="1244"/>
      <c r="AC12" s="579"/>
      <c r="AD12" s="579"/>
      <c r="AE12" s="579"/>
      <c r="AF12" s="1241"/>
      <c r="AG12" s="1241"/>
      <c r="AH12" s="1241"/>
    </row>
    <row r="13" spans="1:34" ht="17.100000000000001" customHeight="1">
      <c r="A13" s="561"/>
      <c r="B13" s="561"/>
      <c r="C13" s="579"/>
      <c r="D13" s="579"/>
      <c r="E13" s="582"/>
      <c r="F13" s="1241"/>
      <c r="G13" s="1241"/>
      <c r="H13" s="1241"/>
      <c r="J13" s="1244"/>
      <c r="K13" s="1244"/>
      <c r="L13" s="1244"/>
      <c r="M13" s="1244"/>
      <c r="N13" s="1244"/>
      <c r="O13" s="1244"/>
      <c r="P13" s="1244"/>
      <c r="Q13" s="1244"/>
      <c r="R13" s="1244"/>
      <c r="S13" s="1244"/>
      <c r="T13" s="1244"/>
      <c r="U13" s="1244"/>
      <c r="V13" s="1244"/>
      <c r="W13" s="1244"/>
      <c r="X13" s="1244"/>
      <c r="AC13" s="1240"/>
      <c r="AD13" s="1240"/>
      <c r="AE13" s="1240"/>
      <c r="AF13" s="1241"/>
      <c r="AG13" s="1241"/>
      <c r="AH13" s="1241"/>
    </row>
    <row r="14" spans="1:34" ht="17.100000000000001" customHeight="1">
      <c r="A14" s="561"/>
      <c r="B14" s="561"/>
      <c r="C14" s="579"/>
      <c r="D14" s="583"/>
      <c r="E14" s="577"/>
      <c r="F14" s="1242" t="s">
        <v>417</v>
      </c>
      <c r="G14" s="1242"/>
      <c r="H14" s="1242"/>
      <c r="J14" s="1243" t="str">
        <f>'１.申請者の詳細'!$I$10&amp;"　"&amp;'１.申請者の詳細'!$K$12&amp;"　"&amp;'１.申請者の詳細'!$W$12</f>
        <v>　　</v>
      </c>
      <c r="K14" s="1243"/>
      <c r="L14" s="1243"/>
      <c r="M14" s="1243"/>
      <c r="N14" s="1243"/>
      <c r="O14" s="1243"/>
      <c r="P14" s="1243"/>
      <c r="Q14" s="1243"/>
      <c r="R14" s="1243"/>
      <c r="S14" s="1243"/>
      <c r="T14" s="1243"/>
      <c r="U14" s="1243"/>
      <c r="V14" s="1243"/>
      <c r="W14" s="584" t="s">
        <v>61</v>
      </c>
      <c r="X14" s="565"/>
      <c r="AC14" s="579"/>
      <c r="AD14" s="579"/>
      <c r="AE14" s="582"/>
      <c r="AF14" s="1241"/>
      <c r="AG14" s="1241"/>
      <c r="AH14" s="1241"/>
    </row>
    <row r="15" spans="1:34" ht="17.100000000000001" customHeight="1">
      <c r="A15" s="561"/>
      <c r="B15" s="561"/>
      <c r="C15" s="561"/>
      <c r="D15" s="561"/>
      <c r="E15" s="579"/>
      <c r="F15" s="579"/>
      <c r="G15" s="583"/>
      <c r="H15" s="582"/>
      <c r="I15" s="585"/>
      <c r="J15" s="579"/>
      <c r="K15" s="579"/>
      <c r="L15" s="579"/>
      <c r="M15" s="565"/>
      <c r="N15" s="565"/>
      <c r="O15" s="565"/>
      <c r="P15" s="565"/>
      <c r="Q15" s="565"/>
      <c r="R15" s="565"/>
      <c r="S15" s="565"/>
      <c r="T15" s="565"/>
      <c r="U15" s="565"/>
      <c r="V15" s="565"/>
      <c r="W15" s="565"/>
      <c r="X15" s="565"/>
      <c r="AC15" s="579"/>
      <c r="AD15" s="583"/>
      <c r="AE15" s="577"/>
      <c r="AF15" s="1242"/>
      <c r="AG15" s="1242"/>
      <c r="AH15" s="1242"/>
    </row>
    <row r="16" spans="1:34" ht="17.100000000000001" customHeight="1">
      <c r="A16" s="561"/>
      <c r="B16" s="561"/>
      <c r="C16" s="577"/>
      <c r="D16" s="579"/>
      <c r="E16" s="577"/>
      <c r="F16" s="1241" t="s">
        <v>415</v>
      </c>
      <c r="G16" s="1241"/>
      <c r="H16" s="1241"/>
      <c r="J16" s="1244" t="str">
        <f>IF('１.申請者の詳細'!$R$56="--選択--","",'１.申請者の詳細'!$R$56)&amp;'１.申請者の詳細'!Y56&amp;'１.申請者の詳細'!I57</f>
        <v/>
      </c>
      <c r="K16" s="1244"/>
      <c r="L16" s="1244"/>
      <c r="M16" s="1244"/>
      <c r="N16" s="1244"/>
      <c r="O16" s="1244"/>
      <c r="P16" s="1244"/>
      <c r="Q16" s="1244"/>
      <c r="R16" s="1244"/>
      <c r="S16" s="1244"/>
      <c r="T16" s="1244"/>
      <c r="U16" s="1244"/>
      <c r="V16" s="1244"/>
      <c r="W16" s="1244"/>
      <c r="X16" s="1244"/>
    </row>
    <row r="17" spans="1:34" ht="17.100000000000001" customHeight="1">
      <c r="A17" s="561"/>
      <c r="B17" s="561"/>
      <c r="C17" s="579"/>
      <c r="D17" s="579"/>
      <c r="E17" s="579"/>
      <c r="F17" s="1241"/>
      <c r="G17" s="1241"/>
      <c r="H17" s="1241"/>
      <c r="J17" s="1244"/>
      <c r="K17" s="1244"/>
      <c r="L17" s="1244"/>
      <c r="M17" s="1244"/>
      <c r="N17" s="1244"/>
      <c r="O17" s="1244"/>
      <c r="P17" s="1244"/>
      <c r="Q17" s="1244"/>
      <c r="R17" s="1244"/>
      <c r="S17" s="1244"/>
      <c r="T17" s="1244"/>
      <c r="U17" s="1244"/>
      <c r="V17" s="1244"/>
      <c r="W17" s="1244"/>
      <c r="X17" s="1244"/>
      <c r="AC17" s="577"/>
      <c r="AD17" s="579"/>
      <c r="AE17" s="577"/>
      <c r="AF17" s="1241"/>
      <c r="AG17" s="1241"/>
      <c r="AH17" s="1241"/>
    </row>
    <row r="18" spans="1:34" ht="17.100000000000001" customHeight="1">
      <c r="A18" s="561"/>
      <c r="B18" s="561"/>
      <c r="C18" s="1240" t="s">
        <v>550</v>
      </c>
      <c r="D18" s="1240"/>
      <c r="E18" s="1240"/>
      <c r="F18" s="1241" t="s">
        <v>416</v>
      </c>
      <c r="G18" s="1241"/>
      <c r="H18" s="1241"/>
      <c r="J18" s="1244" t="str">
        <f>IF('１.申請者の詳細'!$I$50="","",'１.申請者の詳細'!$I$50)</f>
        <v/>
      </c>
      <c r="K18" s="1244"/>
      <c r="L18" s="1244"/>
      <c r="M18" s="1244"/>
      <c r="N18" s="1244"/>
      <c r="O18" s="1244"/>
      <c r="P18" s="1244"/>
      <c r="Q18" s="1244"/>
      <c r="R18" s="1244"/>
      <c r="S18" s="1244"/>
      <c r="T18" s="1244"/>
      <c r="U18" s="1244"/>
      <c r="V18" s="1244"/>
      <c r="W18" s="1244"/>
      <c r="X18" s="1244"/>
      <c r="AC18" s="579"/>
      <c r="AD18" s="579"/>
      <c r="AE18" s="579"/>
      <c r="AF18" s="1241"/>
      <c r="AG18" s="1241"/>
      <c r="AH18" s="1241"/>
    </row>
    <row r="19" spans="1:34" ht="17.100000000000001" customHeight="1">
      <c r="A19" s="561"/>
      <c r="B19" s="561"/>
      <c r="C19" s="579"/>
      <c r="D19" s="579"/>
      <c r="E19" s="582"/>
      <c r="F19" s="1241"/>
      <c r="G19" s="1241"/>
      <c r="H19" s="1241"/>
      <c r="J19" s="1244"/>
      <c r="K19" s="1244"/>
      <c r="L19" s="1244"/>
      <c r="M19" s="1244"/>
      <c r="N19" s="1244"/>
      <c r="O19" s="1244"/>
      <c r="P19" s="1244"/>
      <c r="Q19" s="1244"/>
      <c r="R19" s="1244"/>
      <c r="S19" s="1244"/>
      <c r="T19" s="1244"/>
      <c r="U19" s="1244"/>
      <c r="V19" s="1244"/>
      <c r="W19" s="1244"/>
      <c r="X19" s="1244"/>
      <c r="AC19" s="1240"/>
      <c r="AD19" s="1240"/>
      <c r="AE19" s="1240"/>
      <c r="AF19" s="1241"/>
      <c r="AG19" s="1241"/>
      <c r="AH19" s="1241"/>
    </row>
    <row r="20" spans="1:34" ht="17.100000000000001" customHeight="1">
      <c r="A20" s="561"/>
      <c r="B20" s="561"/>
      <c r="C20" s="579"/>
      <c r="D20" s="583"/>
      <c r="E20" s="577"/>
      <c r="F20" s="1242" t="s">
        <v>417</v>
      </c>
      <c r="G20" s="1242"/>
      <c r="H20" s="1242"/>
      <c r="J20" s="1243" t="str">
        <f>'１.申請者の詳細'!I52&amp;"　"&amp;'１.申請者の詳細'!K54&amp;"　"&amp;'１.申請者の詳細'!W54</f>
        <v>　　</v>
      </c>
      <c r="K20" s="1243"/>
      <c r="L20" s="1243"/>
      <c r="M20" s="1243"/>
      <c r="N20" s="1243"/>
      <c r="O20" s="1243"/>
      <c r="P20" s="1243"/>
      <c r="Q20" s="1243"/>
      <c r="R20" s="1243"/>
      <c r="S20" s="1243"/>
      <c r="T20" s="1243"/>
      <c r="U20" s="1243"/>
      <c r="V20" s="1243"/>
      <c r="W20" s="584" t="s">
        <v>61</v>
      </c>
      <c r="X20" s="565"/>
      <c r="AC20" s="579"/>
      <c r="AD20" s="579"/>
      <c r="AE20" s="582"/>
      <c r="AF20" s="1241"/>
      <c r="AG20" s="1241"/>
      <c r="AH20" s="1241"/>
    </row>
    <row r="21" spans="1:34" ht="17.100000000000001" customHeight="1">
      <c r="A21" s="561"/>
      <c r="B21" s="561"/>
      <c r="C21" s="561"/>
      <c r="D21" s="561"/>
      <c r="E21" s="579"/>
      <c r="F21" s="579"/>
      <c r="G21" s="579"/>
      <c r="H21" s="579"/>
      <c r="I21" s="561"/>
      <c r="J21" s="579"/>
      <c r="K21" s="579"/>
      <c r="L21" s="579"/>
      <c r="M21" s="565"/>
      <c r="N21" s="565"/>
      <c r="O21" s="565"/>
      <c r="P21" s="565"/>
      <c r="Q21" s="565"/>
      <c r="R21" s="565"/>
      <c r="S21" s="565"/>
      <c r="T21" s="565"/>
      <c r="U21" s="565"/>
      <c r="V21" s="565"/>
      <c r="W21" s="565"/>
      <c r="X21" s="565"/>
    </row>
    <row r="22" spans="1:34" ht="17.100000000000001" customHeight="1">
      <c r="A22" s="561"/>
      <c r="B22" s="561"/>
      <c r="C22" s="577"/>
      <c r="D22" s="579"/>
      <c r="E22" s="577"/>
      <c r="F22" s="1241" t="s">
        <v>415</v>
      </c>
      <c r="G22" s="1241"/>
      <c r="H22" s="1241"/>
      <c r="J22" s="1244" t="str">
        <f>IF('１.申請者の詳細'!$R$98="--選択--","",'１.申請者の詳細'!$R$98)&amp;'１.申請者の詳細'!Y98&amp;'１.申請者の詳細'!I99</f>
        <v/>
      </c>
      <c r="K22" s="1244"/>
      <c r="L22" s="1244"/>
      <c r="M22" s="1244"/>
      <c r="N22" s="1244"/>
      <c r="O22" s="1244"/>
      <c r="P22" s="1244"/>
      <c r="Q22" s="1244"/>
      <c r="R22" s="1244"/>
      <c r="S22" s="1244"/>
      <c r="T22" s="1244"/>
      <c r="U22" s="1244"/>
      <c r="V22" s="1244"/>
      <c r="W22" s="1244"/>
      <c r="X22" s="1244"/>
    </row>
    <row r="23" spans="1:34" ht="17.100000000000001" customHeight="1">
      <c r="A23" s="561"/>
      <c r="B23" s="561"/>
      <c r="C23" s="579"/>
      <c r="D23" s="579"/>
      <c r="E23" s="579"/>
      <c r="F23" s="1241"/>
      <c r="G23" s="1241"/>
      <c r="H23" s="1241"/>
      <c r="J23" s="1244"/>
      <c r="K23" s="1244"/>
      <c r="L23" s="1244"/>
      <c r="M23" s="1244"/>
      <c r="N23" s="1244"/>
      <c r="O23" s="1244"/>
      <c r="P23" s="1244"/>
      <c r="Q23" s="1244"/>
      <c r="R23" s="1244"/>
      <c r="S23" s="1244"/>
      <c r="T23" s="1244"/>
      <c r="U23" s="1244"/>
      <c r="V23" s="1244"/>
      <c r="W23" s="1244"/>
      <c r="X23" s="1244"/>
      <c r="AC23" s="577"/>
      <c r="AD23" s="579"/>
      <c r="AE23" s="577"/>
      <c r="AF23" s="1241"/>
      <c r="AG23" s="1241"/>
      <c r="AH23" s="1241"/>
    </row>
    <row r="24" spans="1:34" ht="17.100000000000001" customHeight="1">
      <c r="A24" s="561"/>
      <c r="B24" s="561"/>
      <c r="C24" s="1240" t="s">
        <v>551</v>
      </c>
      <c r="D24" s="1240"/>
      <c r="E24" s="1240"/>
      <c r="F24" s="1241" t="s">
        <v>416</v>
      </c>
      <c r="G24" s="1241"/>
      <c r="H24" s="1241"/>
      <c r="J24" s="1244" t="str">
        <f>IF('１.申請者の詳細'!$I$92="","",'１.申請者の詳細'!$I$92)</f>
        <v/>
      </c>
      <c r="K24" s="1244"/>
      <c r="L24" s="1244"/>
      <c r="M24" s="1244"/>
      <c r="N24" s="1244"/>
      <c r="O24" s="1244"/>
      <c r="P24" s="1244"/>
      <c r="Q24" s="1244"/>
      <c r="R24" s="1244"/>
      <c r="S24" s="1244"/>
      <c r="T24" s="1244"/>
      <c r="U24" s="1244"/>
      <c r="V24" s="1244"/>
      <c r="W24" s="1244"/>
      <c r="X24" s="1244"/>
      <c r="AC24" s="579"/>
      <c r="AD24" s="579"/>
      <c r="AE24" s="579"/>
      <c r="AF24" s="1241"/>
      <c r="AG24" s="1241"/>
      <c r="AH24" s="1241"/>
    </row>
    <row r="25" spans="1:34" ht="17.100000000000001" customHeight="1">
      <c r="A25" s="561"/>
      <c r="B25" s="561"/>
      <c r="C25" s="579"/>
      <c r="D25" s="579"/>
      <c r="E25" s="582"/>
      <c r="F25" s="1241"/>
      <c r="G25" s="1241"/>
      <c r="H25" s="1241"/>
      <c r="J25" s="1244"/>
      <c r="K25" s="1244"/>
      <c r="L25" s="1244"/>
      <c r="M25" s="1244"/>
      <c r="N25" s="1244"/>
      <c r="O25" s="1244"/>
      <c r="P25" s="1244"/>
      <c r="Q25" s="1244"/>
      <c r="R25" s="1244"/>
      <c r="S25" s="1244"/>
      <c r="T25" s="1244"/>
      <c r="U25" s="1244"/>
      <c r="V25" s="1244"/>
      <c r="W25" s="1244"/>
      <c r="X25" s="1244"/>
      <c r="AC25" s="1240"/>
      <c r="AD25" s="1240"/>
      <c r="AE25" s="1240"/>
      <c r="AF25" s="1241"/>
      <c r="AG25" s="1241"/>
      <c r="AH25" s="1241"/>
    </row>
    <row r="26" spans="1:34" ht="17.100000000000001" customHeight="1">
      <c r="A26" s="561"/>
      <c r="B26" s="561"/>
      <c r="C26" s="579"/>
      <c r="D26" s="583"/>
      <c r="E26" s="577"/>
      <c r="F26" s="1242" t="s">
        <v>417</v>
      </c>
      <c r="G26" s="1242"/>
      <c r="H26" s="1242"/>
      <c r="J26" s="1243" t="str">
        <f>'１.申請者の詳細'!I94&amp;"　"&amp;'１.申請者の詳細'!K96&amp;"　"&amp;'１.申請者の詳細'!W96</f>
        <v>　　</v>
      </c>
      <c r="K26" s="1243"/>
      <c r="L26" s="1243"/>
      <c r="M26" s="1243"/>
      <c r="N26" s="1243"/>
      <c r="O26" s="1243"/>
      <c r="P26" s="1243"/>
      <c r="Q26" s="1243"/>
      <c r="R26" s="1243"/>
      <c r="S26" s="1243"/>
      <c r="T26" s="1243"/>
      <c r="U26" s="1243"/>
      <c r="V26" s="1243"/>
      <c r="W26" s="584" t="s">
        <v>61</v>
      </c>
      <c r="X26" s="565"/>
      <c r="AC26" s="579"/>
      <c r="AD26" s="579"/>
      <c r="AE26" s="582"/>
      <c r="AF26" s="1241"/>
      <c r="AG26" s="1241"/>
      <c r="AH26" s="1241"/>
    </row>
    <row r="27" spans="1:34" ht="17.100000000000001" customHeight="1">
      <c r="A27" s="561"/>
      <c r="B27" s="561"/>
      <c r="C27" s="561"/>
      <c r="D27" s="561"/>
      <c r="E27" s="561"/>
      <c r="F27" s="561"/>
      <c r="G27" s="561"/>
      <c r="H27" s="561"/>
      <c r="I27" s="561"/>
      <c r="J27" s="577"/>
      <c r="K27" s="577"/>
      <c r="L27" s="577"/>
      <c r="M27" s="577"/>
      <c r="N27" s="577"/>
      <c r="O27" s="577"/>
      <c r="P27" s="577"/>
      <c r="Q27" s="577"/>
      <c r="R27" s="577"/>
      <c r="S27" s="577"/>
      <c r="T27" s="577"/>
      <c r="U27" s="577"/>
      <c r="V27" s="577"/>
      <c r="W27" s="577"/>
      <c r="X27" s="577"/>
    </row>
    <row r="28" spans="1:34" ht="17.100000000000001" customHeight="1">
      <c r="A28" s="561"/>
      <c r="B28" s="561"/>
      <c r="C28" s="561"/>
      <c r="D28" s="561"/>
      <c r="E28" s="561"/>
      <c r="F28" s="561"/>
      <c r="G28" s="561"/>
      <c r="H28" s="561"/>
      <c r="I28" s="561"/>
      <c r="J28" s="577"/>
      <c r="K28" s="577"/>
      <c r="L28" s="577"/>
      <c r="M28" s="577"/>
      <c r="N28" s="577"/>
      <c r="O28" s="577"/>
      <c r="P28" s="577"/>
      <c r="Q28" s="577"/>
      <c r="R28" s="577"/>
      <c r="S28" s="577"/>
      <c r="T28" s="577"/>
      <c r="U28" s="577"/>
      <c r="V28" s="577"/>
      <c r="W28" s="577"/>
      <c r="X28" s="577"/>
    </row>
    <row r="29" spans="1:34" ht="17.100000000000001" customHeight="1">
      <c r="A29" s="577"/>
      <c r="B29" s="561"/>
      <c r="C29" s="561"/>
      <c r="D29" s="561"/>
      <c r="E29" s="561"/>
      <c r="F29" s="561"/>
      <c r="G29" s="561"/>
      <c r="H29" s="561"/>
      <c r="I29" s="561"/>
      <c r="J29" s="577"/>
      <c r="K29" s="577"/>
      <c r="L29" s="577"/>
      <c r="M29" s="577"/>
      <c r="N29" s="577"/>
      <c r="O29" s="577"/>
      <c r="P29" s="577"/>
      <c r="Q29" s="577"/>
      <c r="R29" s="577"/>
      <c r="S29" s="577"/>
      <c r="T29" s="577"/>
      <c r="U29" s="577"/>
      <c r="V29" s="577"/>
      <c r="W29" s="577"/>
      <c r="X29" s="577"/>
    </row>
    <row r="30" spans="1:34" ht="17.100000000000001" customHeight="1">
      <c r="A30" s="1240" t="s">
        <v>418</v>
      </c>
      <c r="B30" s="1240"/>
      <c r="C30" s="1240"/>
      <c r="D30" s="1240"/>
      <c r="E30" s="1240"/>
      <c r="F30" s="1240"/>
      <c r="G30" s="1240"/>
      <c r="H30" s="1240"/>
      <c r="I30" s="1240"/>
      <c r="J30" s="1240"/>
      <c r="K30" s="1240"/>
      <c r="L30" s="1240"/>
      <c r="M30" s="1240"/>
      <c r="N30" s="1240"/>
      <c r="O30" s="1240"/>
      <c r="P30" s="1240"/>
      <c r="Q30" s="1240"/>
      <c r="R30" s="1240"/>
      <c r="S30" s="1240"/>
      <c r="T30" s="1240"/>
      <c r="U30" s="1240"/>
      <c r="V30" s="1240"/>
      <c r="W30" s="1240"/>
      <c r="X30" s="1240"/>
    </row>
    <row r="31" spans="1:34" ht="17.100000000000001" customHeight="1">
      <c r="A31" s="1240" t="s">
        <v>419</v>
      </c>
      <c r="B31" s="1240"/>
      <c r="C31" s="1240"/>
      <c r="D31" s="1240"/>
      <c r="E31" s="1240"/>
      <c r="F31" s="1240"/>
      <c r="G31" s="1240"/>
      <c r="H31" s="1240"/>
      <c r="I31" s="1240"/>
      <c r="J31" s="1240"/>
      <c r="K31" s="1240"/>
      <c r="L31" s="1240"/>
      <c r="M31" s="1240"/>
      <c r="N31" s="1240"/>
      <c r="O31" s="1240"/>
      <c r="P31" s="1240"/>
      <c r="Q31" s="1240"/>
      <c r="R31" s="1240"/>
      <c r="S31" s="1240"/>
      <c r="T31" s="1240"/>
      <c r="U31" s="1240"/>
      <c r="V31" s="1240"/>
      <c r="W31" s="1240"/>
      <c r="X31" s="1240"/>
    </row>
    <row r="32" spans="1:34" ht="17.100000000000001" customHeight="1">
      <c r="A32" s="1240" t="s">
        <v>30</v>
      </c>
      <c r="B32" s="1240"/>
      <c r="C32" s="1240"/>
      <c r="D32" s="1240"/>
      <c r="E32" s="1240"/>
      <c r="F32" s="1240"/>
      <c r="G32" s="1240"/>
      <c r="H32" s="1240"/>
      <c r="I32" s="1240"/>
      <c r="J32" s="1240"/>
      <c r="K32" s="1240"/>
      <c r="L32" s="1240"/>
      <c r="M32" s="1240"/>
      <c r="N32" s="1240"/>
      <c r="O32" s="1240"/>
      <c r="P32" s="1240"/>
      <c r="Q32" s="1240"/>
      <c r="R32" s="1240"/>
      <c r="S32" s="1240"/>
      <c r="T32" s="1240"/>
      <c r="U32" s="1240"/>
      <c r="V32" s="1240"/>
      <c r="W32" s="1240"/>
      <c r="X32" s="1240"/>
    </row>
    <row r="33" spans="1:24" ht="17.100000000000001" customHeight="1">
      <c r="A33" s="1240" t="s">
        <v>420</v>
      </c>
      <c r="B33" s="1240"/>
      <c r="C33" s="1240"/>
      <c r="D33" s="1240"/>
      <c r="E33" s="1240"/>
      <c r="F33" s="1240"/>
      <c r="G33" s="1240"/>
      <c r="H33" s="1240"/>
      <c r="I33" s="1240"/>
      <c r="J33" s="1240"/>
      <c r="K33" s="1240"/>
      <c r="L33" s="1240"/>
      <c r="M33" s="1240"/>
      <c r="N33" s="1240"/>
      <c r="O33" s="1240"/>
      <c r="P33" s="1240"/>
      <c r="Q33" s="1240"/>
      <c r="R33" s="1240"/>
      <c r="S33" s="1240"/>
      <c r="T33" s="1240"/>
      <c r="U33" s="1240"/>
      <c r="V33" s="1240"/>
      <c r="W33" s="1240"/>
      <c r="X33" s="1240"/>
    </row>
    <row r="34" spans="1:24" ht="17.100000000000001" customHeight="1">
      <c r="A34" s="561"/>
      <c r="B34" s="561"/>
      <c r="C34" s="561"/>
      <c r="D34" s="561"/>
      <c r="E34" s="561"/>
      <c r="F34" s="561"/>
      <c r="G34" s="561"/>
      <c r="H34" s="561"/>
      <c r="I34" s="561"/>
      <c r="J34" s="577"/>
      <c r="K34" s="577"/>
      <c r="L34" s="577"/>
      <c r="M34" s="577"/>
      <c r="N34" s="577"/>
      <c r="O34" s="577"/>
      <c r="P34" s="577"/>
      <c r="Q34" s="577"/>
      <c r="R34" s="577"/>
      <c r="S34" s="577"/>
      <c r="T34" s="577"/>
      <c r="U34" s="577"/>
      <c r="V34" s="577"/>
      <c r="W34" s="577"/>
      <c r="X34" s="577"/>
    </row>
    <row r="35" spans="1:24" ht="17.100000000000001" customHeight="1">
      <c r="A35" s="577"/>
      <c r="B35" s="577"/>
      <c r="C35" s="577"/>
      <c r="D35" s="577"/>
      <c r="E35" s="577"/>
      <c r="F35" s="577"/>
      <c r="G35" s="577"/>
      <c r="H35" s="577"/>
      <c r="I35" s="577"/>
      <c r="J35" s="577"/>
      <c r="K35" s="577"/>
      <c r="L35" s="577"/>
      <c r="M35" s="577"/>
      <c r="N35" s="577"/>
      <c r="O35" s="577"/>
      <c r="P35" s="577"/>
      <c r="Q35" s="577"/>
      <c r="R35" s="577"/>
      <c r="S35" s="577"/>
      <c r="T35" s="577"/>
      <c r="U35" s="577"/>
      <c r="V35" s="577"/>
      <c r="W35" s="577"/>
      <c r="X35" s="577"/>
    </row>
    <row r="36" spans="1:24" ht="123.75" customHeight="1">
      <c r="A36" s="1306" t="s">
        <v>636</v>
      </c>
      <c r="B36" s="1306"/>
      <c r="C36" s="1306"/>
      <c r="D36" s="1306"/>
      <c r="E36" s="1306"/>
      <c r="F36" s="1306"/>
      <c r="G36" s="1306"/>
      <c r="H36" s="1306"/>
      <c r="I36" s="1306"/>
      <c r="J36" s="1306"/>
      <c r="K36" s="1306"/>
      <c r="L36" s="1306"/>
      <c r="M36" s="1306"/>
      <c r="N36" s="1306"/>
      <c r="O36" s="1306"/>
      <c r="P36" s="1306"/>
      <c r="Q36" s="1306"/>
      <c r="R36" s="1306"/>
      <c r="S36" s="1306"/>
      <c r="T36" s="1306"/>
      <c r="U36" s="1306"/>
      <c r="V36" s="1306"/>
      <c r="W36" s="1306"/>
      <c r="X36" s="1306"/>
    </row>
    <row r="37" spans="1:24" ht="17.100000000000001" customHeight="1">
      <c r="A37" s="586"/>
      <c r="B37" s="586"/>
      <c r="C37" s="586"/>
      <c r="D37" s="586"/>
      <c r="E37" s="586"/>
      <c r="F37" s="586"/>
      <c r="G37" s="586"/>
      <c r="H37" s="586"/>
      <c r="I37" s="586"/>
      <c r="J37" s="577"/>
      <c r="K37" s="577"/>
      <c r="L37" s="577"/>
      <c r="M37" s="577"/>
      <c r="N37" s="577"/>
      <c r="O37" s="577"/>
      <c r="P37" s="577"/>
      <c r="Q37" s="577"/>
      <c r="R37" s="577"/>
      <c r="S37" s="577"/>
      <c r="T37" s="577"/>
      <c r="U37" s="577"/>
      <c r="V37" s="577"/>
      <c r="W37" s="577"/>
      <c r="X37" s="577"/>
    </row>
    <row r="38" spans="1:24" ht="17.100000000000001" customHeight="1">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row>
    <row r="39" spans="1:24" ht="17.100000000000001" customHeight="1">
      <c r="A39" s="1301" t="s">
        <v>3</v>
      </c>
      <c r="B39" s="1301"/>
      <c r="C39" s="1301"/>
      <c r="D39" s="1301"/>
      <c r="E39" s="1301"/>
      <c r="F39" s="1301"/>
      <c r="G39" s="1301"/>
      <c r="H39" s="1301"/>
      <c r="I39" s="1301"/>
      <c r="J39" s="1301"/>
      <c r="K39" s="1301"/>
      <c r="L39" s="1301"/>
      <c r="M39" s="1301"/>
      <c r="N39" s="1301"/>
      <c r="O39" s="1301"/>
      <c r="P39" s="1301"/>
      <c r="Q39" s="1301"/>
      <c r="R39" s="1301"/>
      <c r="S39" s="1301"/>
      <c r="T39" s="1301"/>
      <c r="U39" s="1301"/>
      <c r="V39" s="1301"/>
      <c r="W39" s="1301"/>
      <c r="X39" s="1301"/>
    </row>
    <row r="40" spans="1:24" ht="17.100000000000001" customHeight="1">
      <c r="A40" s="577"/>
      <c r="B40" s="577"/>
      <c r="C40" s="577"/>
      <c r="D40" s="577"/>
      <c r="E40" s="577"/>
      <c r="F40" s="577"/>
      <c r="G40" s="577"/>
      <c r="H40" s="577"/>
      <c r="I40" s="577"/>
      <c r="J40" s="577"/>
      <c r="K40" s="577"/>
      <c r="L40" s="577"/>
      <c r="M40" s="577"/>
      <c r="N40" s="577"/>
      <c r="O40" s="577"/>
      <c r="P40" s="577"/>
      <c r="Q40" s="577"/>
      <c r="R40" s="577"/>
      <c r="S40" s="577"/>
      <c r="T40" s="577"/>
      <c r="U40" s="577"/>
      <c r="V40" s="577"/>
      <c r="W40" s="577"/>
      <c r="X40" s="577"/>
    </row>
    <row r="41" spans="1:24" ht="17.100000000000001" customHeight="1">
      <c r="A41" s="577"/>
      <c r="B41" s="577"/>
      <c r="C41" s="577"/>
      <c r="D41" s="577"/>
      <c r="E41" s="577"/>
      <c r="F41" s="577"/>
      <c r="G41" s="577"/>
      <c r="H41" s="577"/>
      <c r="I41" s="577"/>
      <c r="J41" s="577"/>
      <c r="K41" s="577"/>
      <c r="L41" s="577"/>
      <c r="M41" s="577"/>
      <c r="N41" s="577"/>
      <c r="O41" s="577"/>
      <c r="P41" s="577"/>
      <c r="Q41" s="577"/>
      <c r="R41" s="577"/>
      <c r="S41" s="577"/>
      <c r="T41" s="577"/>
      <c r="U41" s="577"/>
      <c r="V41" s="577"/>
      <c r="W41" s="577"/>
      <c r="X41" s="577"/>
    </row>
    <row r="42" spans="1:24" ht="17.100000000000001" customHeight="1">
      <c r="A42" s="587"/>
      <c r="B42" s="581" t="s">
        <v>62</v>
      </c>
      <c r="C42" s="577"/>
      <c r="D42" s="577"/>
      <c r="E42" s="577"/>
      <c r="F42" s="577"/>
      <c r="G42" s="577"/>
      <c r="H42" s="577"/>
      <c r="I42" s="577"/>
      <c r="J42" s="577"/>
      <c r="K42" s="577"/>
      <c r="L42" s="577"/>
      <c r="M42" s="577"/>
      <c r="N42" s="577"/>
      <c r="O42" s="577"/>
      <c r="P42" s="577"/>
      <c r="Q42" s="577"/>
      <c r="R42" s="577"/>
      <c r="S42" s="577"/>
      <c r="T42" s="577"/>
      <c r="U42" s="577"/>
      <c r="V42" s="577"/>
      <c r="W42" s="577"/>
      <c r="X42" s="577"/>
    </row>
    <row r="43" spans="1:24" ht="17.100000000000001" customHeight="1">
      <c r="A43" s="577"/>
      <c r="B43" s="561"/>
      <c r="C43" s="577"/>
      <c r="D43" s="1307"/>
      <c r="E43" s="1307"/>
      <c r="F43" s="1307"/>
      <c r="G43" s="1307"/>
      <c r="H43" s="1307"/>
      <c r="I43" s="1307"/>
      <c r="J43" s="1307"/>
      <c r="K43" s="1307"/>
      <c r="L43" s="1307"/>
      <c r="M43" s="1307"/>
      <c r="N43" s="1307"/>
      <c r="O43" s="1307"/>
      <c r="P43" s="1307"/>
      <c r="Q43" s="1307"/>
      <c r="R43" s="1307"/>
      <c r="S43" s="1307"/>
      <c r="T43" s="1307"/>
      <c r="U43" s="1307"/>
      <c r="V43" s="1307"/>
      <c r="W43" s="1307"/>
      <c r="X43" s="1307"/>
    </row>
    <row r="44" spans="1:24" ht="17.100000000000001" customHeight="1">
      <c r="A44" s="577"/>
      <c r="B44" s="561"/>
      <c r="C44" s="577"/>
      <c r="D44" s="577"/>
      <c r="E44" s="577"/>
      <c r="F44" s="577"/>
      <c r="G44" s="577"/>
      <c r="H44" s="577"/>
      <c r="I44" s="577"/>
      <c r="J44" s="577"/>
      <c r="K44" s="577"/>
      <c r="L44" s="577"/>
      <c r="M44" s="577"/>
      <c r="N44" s="577"/>
      <c r="O44" s="577"/>
      <c r="P44" s="577"/>
      <c r="Q44" s="577"/>
      <c r="R44" s="577"/>
      <c r="S44" s="577"/>
      <c r="T44" s="577"/>
      <c r="U44" s="577"/>
      <c r="V44" s="577"/>
      <c r="W44" s="577"/>
      <c r="X44" s="577"/>
    </row>
    <row r="45" spans="1:24" ht="17.100000000000001" customHeight="1">
      <c r="A45" s="577"/>
      <c r="B45" s="581" t="s">
        <v>421</v>
      </c>
      <c r="C45" s="577"/>
      <c r="D45" s="577"/>
      <c r="E45" s="577"/>
      <c r="F45" s="577"/>
      <c r="G45" s="577"/>
      <c r="H45" s="577"/>
      <c r="I45" s="577"/>
      <c r="J45" s="577"/>
      <c r="K45" s="577"/>
      <c r="L45" s="577"/>
      <c r="M45" s="577"/>
      <c r="N45" s="577"/>
      <c r="O45" s="577"/>
      <c r="P45" s="577"/>
      <c r="Q45" s="577"/>
      <c r="R45" s="577"/>
      <c r="S45" s="577"/>
      <c r="T45" s="577"/>
      <c r="U45" s="577"/>
      <c r="V45" s="577"/>
      <c r="W45" s="577"/>
      <c r="X45" s="577"/>
    </row>
    <row r="46" spans="1:24" ht="17.100000000000001" customHeight="1">
      <c r="A46" s="577"/>
      <c r="B46" s="561"/>
      <c r="C46" s="577"/>
      <c r="D46" s="1308"/>
      <c r="E46" s="1308"/>
      <c r="F46" s="1308"/>
      <c r="G46" s="1308"/>
      <c r="H46" s="1308"/>
      <c r="I46" s="1308"/>
      <c r="J46" s="1308"/>
      <c r="K46" s="1308"/>
      <c r="L46" s="1308"/>
      <c r="M46" s="1308"/>
      <c r="N46" s="1308"/>
      <c r="O46" s="1308"/>
      <c r="P46" s="1308"/>
      <c r="Q46" s="1308"/>
      <c r="R46" s="1308"/>
      <c r="S46" s="1308"/>
      <c r="T46" s="1308"/>
      <c r="U46" s="1308"/>
      <c r="V46" s="1308"/>
      <c r="W46" s="1308"/>
      <c r="X46" s="1308"/>
    </row>
    <row r="47" spans="1:24" ht="17.100000000000001" customHeight="1">
      <c r="A47" s="577"/>
      <c r="B47" s="561"/>
      <c r="C47" s="577"/>
      <c r="D47" s="1308"/>
      <c r="E47" s="1308"/>
      <c r="F47" s="1308"/>
      <c r="G47" s="1308"/>
      <c r="H47" s="1308"/>
      <c r="I47" s="1308"/>
      <c r="J47" s="1308"/>
      <c r="K47" s="1308"/>
      <c r="L47" s="1308"/>
      <c r="M47" s="1308"/>
      <c r="N47" s="1308"/>
      <c r="O47" s="1308"/>
      <c r="P47" s="1308"/>
      <c r="Q47" s="1308"/>
      <c r="R47" s="1308"/>
      <c r="S47" s="1308"/>
      <c r="T47" s="1308"/>
      <c r="U47" s="1308"/>
      <c r="V47" s="1308"/>
      <c r="W47" s="1308"/>
      <c r="X47" s="1308"/>
    </row>
    <row r="48" spans="1:24" ht="17.100000000000001" customHeight="1">
      <c r="A48" s="980"/>
      <c r="B48" s="979"/>
      <c r="C48" s="980"/>
      <c r="D48" s="1308"/>
      <c r="E48" s="1308"/>
      <c r="F48" s="1308"/>
      <c r="G48" s="1308"/>
      <c r="H48" s="1308"/>
      <c r="I48" s="1308"/>
      <c r="J48" s="1308"/>
      <c r="K48" s="1308"/>
      <c r="L48" s="1308"/>
      <c r="M48" s="1308"/>
      <c r="N48" s="1308"/>
      <c r="O48" s="1308"/>
      <c r="P48" s="1308"/>
      <c r="Q48" s="1308"/>
      <c r="R48" s="1308"/>
      <c r="S48" s="1308"/>
      <c r="T48" s="1308"/>
      <c r="U48" s="1308"/>
      <c r="V48" s="1308"/>
      <c r="W48" s="1308"/>
      <c r="X48" s="1308"/>
    </row>
    <row r="49" spans="1:24" ht="17.100000000000001" customHeight="1">
      <c r="A49" s="577"/>
      <c r="B49" s="561"/>
      <c r="C49" s="577"/>
      <c r="D49" s="1308"/>
      <c r="E49" s="1308"/>
      <c r="F49" s="1308"/>
      <c r="G49" s="1308"/>
      <c r="H49" s="1308"/>
      <c r="I49" s="1308"/>
      <c r="J49" s="1308"/>
      <c r="K49" s="1308"/>
      <c r="L49" s="1308"/>
      <c r="M49" s="1308"/>
      <c r="N49" s="1308"/>
      <c r="O49" s="1308"/>
      <c r="P49" s="1308"/>
      <c r="Q49" s="1308"/>
      <c r="R49" s="1308"/>
      <c r="S49" s="1308"/>
      <c r="T49" s="1308"/>
      <c r="U49" s="1308"/>
      <c r="V49" s="1308"/>
      <c r="W49" s="1308"/>
      <c r="X49" s="1308"/>
    </row>
    <row r="50" spans="1:24" ht="17.100000000000001" customHeight="1">
      <c r="A50" s="577"/>
      <c r="B50" s="561"/>
      <c r="C50" s="577"/>
      <c r="D50" s="1308"/>
      <c r="E50" s="1308"/>
      <c r="F50" s="1308"/>
      <c r="G50" s="1308"/>
      <c r="H50" s="1308"/>
      <c r="I50" s="1308"/>
      <c r="J50" s="1308"/>
      <c r="K50" s="1308"/>
      <c r="L50" s="1308"/>
      <c r="M50" s="1308"/>
      <c r="N50" s="1308"/>
      <c r="O50" s="1308"/>
      <c r="P50" s="1308"/>
      <c r="Q50" s="1308"/>
      <c r="R50" s="1308"/>
      <c r="S50" s="1308"/>
      <c r="T50" s="1308"/>
      <c r="U50" s="1308"/>
      <c r="V50" s="1308"/>
      <c r="W50" s="1308"/>
      <c r="X50" s="1308"/>
    </row>
    <row r="51" spans="1:24" ht="17.100000000000001" customHeight="1">
      <c r="A51" s="577"/>
      <c r="B51" s="561"/>
      <c r="C51" s="577"/>
      <c r="D51" s="577"/>
      <c r="E51" s="577"/>
      <c r="F51" s="577"/>
      <c r="G51" s="577"/>
      <c r="H51" s="577"/>
      <c r="I51" s="577"/>
      <c r="J51" s="577"/>
      <c r="K51" s="577"/>
      <c r="L51" s="577"/>
      <c r="M51" s="577"/>
      <c r="N51" s="577"/>
      <c r="O51" s="577"/>
      <c r="P51" s="577"/>
      <c r="Q51" s="577"/>
      <c r="R51" s="577"/>
      <c r="S51" s="577"/>
      <c r="T51" s="577"/>
      <c r="U51" s="577"/>
      <c r="V51" s="577"/>
      <c r="W51" s="577"/>
      <c r="X51" s="577"/>
    </row>
    <row r="52" spans="1:24" ht="17.100000000000001" customHeight="1">
      <c r="A52" s="577"/>
      <c r="B52" s="581" t="s">
        <v>422</v>
      </c>
      <c r="C52" s="577"/>
      <c r="D52" s="577"/>
      <c r="E52" s="577"/>
      <c r="F52" s="577"/>
      <c r="G52" s="577"/>
      <c r="H52" s="577"/>
      <c r="I52" s="577"/>
      <c r="J52" s="577"/>
      <c r="K52" s="577"/>
      <c r="L52" s="577"/>
      <c r="M52" s="577"/>
      <c r="N52" s="577"/>
      <c r="O52" s="577"/>
      <c r="P52" s="577"/>
      <c r="Q52" s="577"/>
      <c r="R52" s="577"/>
      <c r="S52" s="577"/>
      <c r="T52" s="577"/>
      <c r="U52" s="577"/>
      <c r="V52" s="577"/>
      <c r="W52" s="577"/>
      <c r="X52" s="577"/>
    </row>
    <row r="53" spans="1:24" ht="17.100000000000001" customHeight="1">
      <c r="A53" s="577"/>
      <c r="B53" s="561"/>
      <c r="C53" s="577"/>
      <c r="D53" s="588" t="s">
        <v>423</v>
      </c>
      <c r="E53" s="577"/>
      <c r="F53" s="577"/>
      <c r="G53" s="577"/>
      <c r="H53" s="577"/>
      <c r="I53" s="577"/>
      <c r="J53" s="577"/>
      <c r="K53" s="577"/>
      <c r="L53" s="577"/>
      <c r="M53" s="577"/>
      <c r="N53" s="577"/>
      <c r="O53" s="577"/>
      <c r="P53" s="577"/>
      <c r="Q53" s="577"/>
      <c r="R53" s="577"/>
      <c r="S53" s="577"/>
      <c r="T53" s="577"/>
      <c r="U53" s="577"/>
      <c r="V53" s="577"/>
      <c r="W53" s="577"/>
      <c r="X53" s="577"/>
    </row>
    <row r="54" spans="1:24" ht="17.100000000000001" customHeight="1">
      <c r="A54" s="577"/>
      <c r="B54" s="561"/>
      <c r="C54" s="577"/>
      <c r="D54" s="577"/>
      <c r="E54" s="577"/>
      <c r="F54" s="577"/>
      <c r="G54" s="577"/>
      <c r="H54" s="577"/>
      <c r="I54" s="577"/>
      <c r="J54" s="577"/>
      <c r="K54" s="577"/>
      <c r="L54" s="577"/>
      <c r="M54" s="577"/>
      <c r="N54" s="577"/>
      <c r="O54" s="577"/>
      <c r="P54" s="577"/>
      <c r="Q54" s="577"/>
      <c r="R54" s="577"/>
      <c r="S54" s="577"/>
      <c r="T54" s="577"/>
      <c r="U54" s="577"/>
      <c r="V54" s="577"/>
      <c r="W54" s="577"/>
      <c r="X54" s="577"/>
    </row>
    <row r="55" spans="1:24" ht="17.100000000000001" customHeight="1">
      <c r="A55" s="577"/>
      <c r="B55" s="581" t="s">
        <v>424</v>
      </c>
      <c r="C55" s="577"/>
      <c r="D55" s="577"/>
      <c r="E55" s="577"/>
      <c r="F55" s="577"/>
      <c r="G55" s="577"/>
      <c r="H55" s="577"/>
      <c r="I55" s="577"/>
      <c r="J55" s="577"/>
      <c r="K55" s="577"/>
      <c r="L55" s="577"/>
      <c r="M55" s="577"/>
      <c r="N55" s="577"/>
      <c r="O55" s="577"/>
      <c r="P55" s="577"/>
      <c r="Q55" s="577"/>
      <c r="R55" s="577"/>
      <c r="S55" s="577"/>
      <c r="T55" s="577"/>
      <c r="U55" s="577"/>
      <c r="V55" s="577"/>
      <c r="W55" s="577"/>
      <c r="X55" s="577"/>
    </row>
    <row r="56" spans="1:24" ht="17.100000000000001" customHeight="1">
      <c r="A56" s="577"/>
      <c r="B56" s="561"/>
      <c r="C56" s="577"/>
      <c r="D56" s="577"/>
      <c r="E56" s="577"/>
      <c r="F56" s="577"/>
      <c r="G56" s="577"/>
      <c r="H56" s="577"/>
      <c r="I56" s="577"/>
      <c r="J56" s="577"/>
      <c r="K56" s="577"/>
      <c r="L56" s="577"/>
      <c r="M56" s="577"/>
      <c r="N56" s="577"/>
      <c r="O56" s="577"/>
      <c r="P56" s="577"/>
      <c r="Q56" s="577"/>
      <c r="R56" s="577"/>
      <c r="S56" s="577"/>
      <c r="T56" s="577"/>
      <c r="U56" s="577"/>
      <c r="V56" s="577"/>
      <c r="W56" s="577"/>
      <c r="X56" s="577"/>
    </row>
    <row r="57" spans="1:24" ht="17.100000000000001" customHeight="1">
      <c r="A57" s="577"/>
      <c r="B57" s="561"/>
      <c r="C57" s="587"/>
      <c r="D57" s="581" t="s">
        <v>425</v>
      </c>
      <c r="E57" s="577"/>
      <c r="F57" s="577"/>
      <c r="G57" s="577"/>
      <c r="H57" s="577"/>
      <c r="I57" s="577"/>
      <c r="J57" s="577"/>
      <c r="K57" s="577"/>
      <c r="L57" s="577"/>
      <c r="M57" s="1309">
        <f>'7.概略予算書（まとめ）'!I36</f>
        <v>0</v>
      </c>
      <c r="N57" s="1309"/>
      <c r="O57" s="1309"/>
      <c r="P57" s="1309"/>
      <c r="Q57" s="589" t="s">
        <v>63</v>
      </c>
      <c r="R57" s="577"/>
      <c r="S57" s="577"/>
      <c r="T57" s="577"/>
      <c r="U57" s="577"/>
      <c r="V57" s="577"/>
      <c r="W57" s="577"/>
      <c r="X57" s="577"/>
    </row>
    <row r="58" spans="1:24" ht="17.100000000000001" customHeight="1">
      <c r="A58" s="577"/>
      <c r="B58" s="561"/>
      <c r="C58" s="577"/>
      <c r="D58" s="561"/>
      <c r="E58" s="577"/>
      <c r="F58" s="577"/>
      <c r="G58" s="577"/>
      <c r="H58" s="577"/>
      <c r="I58" s="577"/>
      <c r="J58" s="577"/>
      <c r="K58" s="577"/>
      <c r="L58" s="577"/>
      <c r="M58" s="577"/>
      <c r="N58" s="577"/>
      <c r="O58" s="577"/>
      <c r="P58" s="577"/>
      <c r="Q58" s="590"/>
      <c r="R58" s="577"/>
      <c r="S58" s="577"/>
      <c r="T58" s="577"/>
      <c r="U58" s="577"/>
      <c r="V58" s="577"/>
      <c r="W58" s="577"/>
      <c r="X58" s="577"/>
    </row>
    <row r="59" spans="1:24" ht="17.100000000000001" customHeight="1">
      <c r="A59" s="577"/>
      <c r="B59" s="561"/>
      <c r="C59" s="577"/>
      <c r="D59" s="581" t="s">
        <v>426</v>
      </c>
      <c r="E59" s="577"/>
      <c r="F59" s="577"/>
      <c r="G59" s="577"/>
      <c r="H59" s="577"/>
      <c r="I59" s="577"/>
      <c r="J59" s="577"/>
      <c r="K59" s="577"/>
      <c r="L59" s="577"/>
      <c r="M59" s="1309">
        <f>'7.概略予算書（まとめ）'!N36</f>
        <v>0</v>
      </c>
      <c r="N59" s="1309"/>
      <c r="O59" s="1309"/>
      <c r="P59" s="1309"/>
      <c r="Q59" s="591" t="s">
        <v>63</v>
      </c>
      <c r="R59" s="577"/>
      <c r="S59" s="577"/>
      <c r="T59" s="577"/>
      <c r="U59" s="577"/>
      <c r="V59" s="577"/>
      <c r="W59" s="577"/>
      <c r="X59" s="577"/>
    </row>
    <row r="60" spans="1:24" ht="17.100000000000001" customHeight="1">
      <c r="A60" s="577"/>
      <c r="B60" s="561"/>
      <c r="C60" s="577"/>
      <c r="D60" s="577"/>
      <c r="E60" s="577"/>
      <c r="F60" s="577"/>
      <c r="G60" s="577"/>
      <c r="H60" s="577"/>
      <c r="I60" s="577"/>
      <c r="J60" s="577"/>
      <c r="K60" s="577"/>
      <c r="L60" s="577"/>
      <c r="M60" s="577"/>
      <c r="N60" s="577"/>
      <c r="O60" s="577"/>
      <c r="P60" s="577"/>
      <c r="Q60" s="577"/>
      <c r="R60" s="577"/>
      <c r="S60" s="577"/>
      <c r="T60" s="577"/>
      <c r="U60" s="577"/>
      <c r="V60" s="577"/>
      <c r="W60" s="577"/>
      <c r="X60" s="577"/>
    </row>
    <row r="61" spans="1:24" ht="17.100000000000001" customHeight="1">
      <c r="A61" s="577"/>
      <c r="B61" s="561"/>
      <c r="C61" s="577"/>
      <c r="D61" s="577"/>
      <c r="E61" s="577"/>
      <c r="F61" s="577"/>
      <c r="G61" s="577"/>
      <c r="H61" s="577"/>
      <c r="I61" s="577"/>
      <c r="J61" s="577"/>
      <c r="K61" s="577"/>
      <c r="L61" s="577"/>
      <c r="M61" s="577"/>
      <c r="N61" s="577"/>
      <c r="O61" s="577"/>
      <c r="P61" s="577"/>
      <c r="Q61" s="577"/>
      <c r="R61" s="577"/>
      <c r="S61" s="577"/>
      <c r="T61" s="577"/>
      <c r="U61" s="577"/>
      <c r="V61" s="577"/>
      <c r="W61" s="577"/>
      <c r="X61" s="577"/>
    </row>
    <row r="62" spans="1:24" ht="17.100000000000001" customHeight="1">
      <c r="A62" s="577"/>
      <c r="B62" s="581" t="s">
        <v>427</v>
      </c>
      <c r="C62" s="577"/>
      <c r="D62" s="577"/>
      <c r="E62" s="577"/>
      <c r="F62" s="577"/>
      <c r="G62" s="577"/>
      <c r="H62" s="577"/>
      <c r="I62" s="577"/>
      <c r="J62" s="577"/>
      <c r="K62" s="577"/>
      <c r="L62" s="577"/>
      <c r="M62" s="577"/>
      <c r="N62" s="577"/>
      <c r="O62" s="577"/>
      <c r="P62" s="577"/>
      <c r="Q62" s="577"/>
      <c r="R62" s="577"/>
      <c r="S62" s="577"/>
      <c r="T62" s="577"/>
      <c r="U62" s="577"/>
      <c r="V62" s="577"/>
      <c r="W62" s="577"/>
      <c r="X62" s="577"/>
    </row>
    <row r="63" spans="1:24" ht="17.100000000000001" customHeight="1">
      <c r="A63" s="577"/>
      <c r="B63" s="561"/>
      <c r="C63" s="577"/>
      <c r="D63" s="577"/>
      <c r="E63" s="577"/>
      <c r="F63" s="577"/>
      <c r="G63" s="577"/>
      <c r="H63" s="577"/>
      <c r="I63" s="577"/>
      <c r="J63" s="577"/>
      <c r="K63" s="577"/>
      <c r="L63" s="577"/>
      <c r="M63" s="577"/>
      <c r="N63" s="577"/>
      <c r="O63" s="577"/>
      <c r="P63" s="577"/>
      <c r="Q63" s="577"/>
      <c r="R63" s="577"/>
      <c r="S63" s="577"/>
      <c r="T63" s="577"/>
      <c r="U63" s="577"/>
      <c r="V63" s="577"/>
      <c r="W63" s="577"/>
      <c r="X63" s="577"/>
    </row>
    <row r="64" spans="1:24" ht="17.100000000000001" customHeight="1">
      <c r="A64" s="577"/>
      <c r="B64" s="561"/>
      <c r="C64" s="577"/>
      <c r="D64" s="577"/>
      <c r="E64" s="577"/>
      <c r="F64" s="577"/>
      <c r="G64" s="577"/>
      <c r="H64" s="577"/>
      <c r="I64" s="577"/>
      <c r="J64" s="577"/>
      <c r="K64" s="577"/>
      <c r="L64" s="577"/>
      <c r="M64" s="577"/>
      <c r="N64" s="577"/>
      <c r="O64" s="577"/>
      <c r="P64" s="577"/>
      <c r="Q64" s="577"/>
      <c r="R64" s="577"/>
      <c r="S64" s="577"/>
      <c r="T64" s="577"/>
      <c r="U64" s="577"/>
      <c r="V64" s="577"/>
      <c r="W64" s="577"/>
      <c r="X64" s="577"/>
    </row>
    <row r="65" spans="1:24" ht="17.100000000000001" customHeight="1">
      <c r="A65" s="577"/>
      <c r="B65" s="581" t="s">
        <v>966</v>
      </c>
      <c r="C65" s="577"/>
      <c r="D65" s="577"/>
      <c r="E65" s="577"/>
      <c r="F65" s="577"/>
      <c r="G65" s="577"/>
      <c r="H65" s="577"/>
      <c r="I65" s="577"/>
      <c r="J65" s="577"/>
      <c r="K65" s="577"/>
      <c r="L65" s="577"/>
      <c r="M65" s="577"/>
      <c r="N65" s="577"/>
      <c r="O65" s="577"/>
      <c r="P65" s="577"/>
      <c r="Q65" s="577"/>
      <c r="R65" s="577"/>
      <c r="S65" s="577"/>
      <c r="T65" s="577"/>
      <c r="U65" s="577"/>
      <c r="V65" s="577"/>
      <c r="W65" s="577"/>
      <c r="X65" s="577"/>
    </row>
    <row r="66" spans="1:24" ht="17.100000000000001" customHeight="1">
      <c r="A66" s="577"/>
      <c r="B66" s="561"/>
      <c r="C66" s="577"/>
      <c r="D66" s="577"/>
      <c r="E66" s="577"/>
      <c r="F66" s="577"/>
      <c r="G66" s="577"/>
      <c r="H66" s="577"/>
      <c r="I66" s="577"/>
      <c r="J66" s="577"/>
      <c r="K66" s="577"/>
      <c r="L66" s="577"/>
      <c r="M66" s="577"/>
      <c r="N66" s="577"/>
      <c r="O66" s="577"/>
      <c r="P66" s="577"/>
      <c r="Q66" s="577"/>
      <c r="R66" s="577"/>
      <c r="S66" s="577"/>
      <c r="T66" s="577"/>
      <c r="U66" s="577"/>
      <c r="V66" s="577"/>
      <c r="W66" s="577"/>
      <c r="X66" s="577"/>
    </row>
    <row r="67" spans="1:24" ht="17.100000000000001" customHeight="1">
      <c r="A67" s="577"/>
      <c r="B67" s="561"/>
      <c r="C67" s="577"/>
      <c r="D67" s="581" t="s">
        <v>428</v>
      </c>
      <c r="E67" s="577"/>
      <c r="F67" s="577"/>
      <c r="G67" s="577"/>
      <c r="H67" s="577"/>
      <c r="I67" s="561" t="s">
        <v>429</v>
      </c>
      <c r="J67" s="587" t="s">
        <v>11</v>
      </c>
      <c r="K67" s="577"/>
      <c r="L67" s="577"/>
      <c r="M67" s="577"/>
      <c r="N67" s="577"/>
      <c r="O67" s="577"/>
      <c r="P67" s="577"/>
      <c r="Q67" s="577"/>
      <c r="R67" s="577"/>
      <c r="S67" s="577"/>
      <c r="T67" s="577"/>
      <c r="U67" s="577"/>
      <c r="V67" s="577"/>
      <c r="W67" s="577"/>
      <c r="X67" s="577"/>
    </row>
    <row r="68" spans="1:24" ht="17.100000000000001" customHeight="1">
      <c r="A68" s="577"/>
      <c r="B68" s="561"/>
      <c r="C68" s="577"/>
      <c r="D68" s="561"/>
      <c r="E68" s="577"/>
      <c r="F68" s="577"/>
      <c r="G68" s="577"/>
      <c r="H68" s="577"/>
      <c r="I68" s="561"/>
      <c r="J68" s="577"/>
      <c r="K68" s="577"/>
      <c r="L68" s="577"/>
      <c r="M68" s="577"/>
      <c r="N68" s="577"/>
      <c r="O68" s="577"/>
      <c r="P68" s="577"/>
      <c r="Q68" s="577"/>
      <c r="R68" s="577"/>
      <c r="S68" s="577"/>
      <c r="T68" s="577"/>
      <c r="U68" s="577"/>
      <c r="V68" s="577"/>
      <c r="W68" s="577"/>
      <c r="X68" s="577"/>
    </row>
    <row r="69" spans="1:24" ht="17.100000000000001" customHeight="1">
      <c r="A69" s="577"/>
      <c r="B69" s="561"/>
      <c r="C69" s="577"/>
      <c r="D69" s="581" t="s">
        <v>430</v>
      </c>
      <c r="E69" s="577"/>
      <c r="F69" s="577"/>
      <c r="G69" s="577"/>
      <c r="H69" s="577"/>
      <c r="I69" s="561" t="s">
        <v>658</v>
      </c>
      <c r="J69" s="1273" t="str">
        <f>"平成"&amp;'３.事業実施工程～６.補助事業実施体制'!M10&amp;"年"&amp;'３.事業実施工程～６.補助事業実施体制'!P10&amp;"月"&amp;'３.事業実施工程～６.補助事業実施体制'!S10&amp;"日"</f>
        <v>平成年月日</v>
      </c>
      <c r="K69" s="1273"/>
      <c r="L69" s="1273"/>
      <c r="M69" s="1273"/>
      <c r="N69" s="1273"/>
      <c r="O69" s="592"/>
      <c r="P69" s="579"/>
      <c r="Q69" s="579"/>
      <c r="R69" s="579"/>
      <c r="S69" s="579"/>
      <c r="T69" s="577"/>
      <c r="U69" s="577"/>
      <c r="V69" s="577"/>
      <c r="W69" s="577"/>
      <c r="X69" s="577"/>
    </row>
    <row r="70" spans="1:24" ht="11.25" customHeight="1">
      <c r="A70" s="577"/>
      <c r="B70" s="561"/>
      <c r="C70" s="577"/>
      <c r="D70" s="561"/>
      <c r="E70" s="577"/>
      <c r="F70" s="577"/>
      <c r="G70" s="577"/>
      <c r="H70" s="577"/>
      <c r="I70" s="561"/>
      <c r="J70" s="577"/>
      <c r="K70" s="577"/>
      <c r="L70" s="577"/>
      <c r="M70" s="577"/>
      <c r="N70" s="577"/>
      <c r="O70" s="577"/>
      <c r="P70" s="577"/>
      <c r="Q70" s="577"/>
      <c r="R70" s="577"/>
      <c r="S70" s="577"/>
      <c r="T70" s="577"/>
      <c r="U70" s="577"/>
      <c r="V70" s="577"/>
      <c r="W70" s="577"/>
      <c r="X70" s="577"/>
    </row>
    <row r="71" spans="1:24" ht="17.100000000000001" customHeight="1">
      <c r="A71" s="577"/>
      <c r="B71" s="561"/>
      <c r="C71" s="581" t="s">
        <v>967</v>
      </c>
      <c r="E71" s="577"/>
      <c r="F71" s="577"/>
      <c r="G71" s="577"/>
      <c r="H71" s="577"/>
      <c r="I71" s="561" t="s">
        <v>968</v>
      </c>
      <c r="J71" s="1273" t="str">
        <f>"平成"&amp;'３.事業実施工程～６.補助事業実施体制'!M6&amp;"年"&amp;'３.事業実施工程～６.補助事業実施体制'!P6&amp;"月"&amp;'３.事業実施工程～６.補助事業実施体制'!S6&amp;"日)"</f>
        <v>平成年月日)</v>
      </c>
      <c r="K71" s="1273"/>
      <c r="L71" s="1273"/>
      <c r="M71" s="1273"/>
      <c r="N71" s="1273"/>
      <c r="O71" s="579"/>
      <c r="P71" s="579"/>
      <c r="Q71" s="579"/>
      <c r="R71" s="579"/>
      <c r="S71" s="577"/>
      <c r="T71" s="577"/>
      <c r="U71" s="577"/>
      <c r="V71" s="577"/>
      <c r="W71" s="577"/>
      <c r="X71" s="577"/>
    </row>
    <row r="72" spans="1:24" ht="17.100000000000001" customHeight="1">
      <c r="B72" s="561"/>
    </row>
    <row r="73" spans="1:24" ht="17.100000000000001" customHeight="1">
      <c r="B73" s="561"/>
    </row>
    <row r="74" spans="1:24" ht="17.100000000000001" customHeight="1">
      <c r="B74" s="250" t="s">
        <v>432</v>
      </c>
      <c r="C74" s="593"/>
      <c r="D74" s="593"/>
      <c r="E74" s="593"/>
      <c r="F74" s="593"/>
      <c r="G74" s="593"/>
      <c r="H74" s="593"/>
      <c r="I74" s="593"/>
      <c r="J74" s="593"/>
      <c r="K74" s="593"/>
      <c r="L74" s="593"/>
    </row>
    <row r="75" spans="1:24" ht="17.100000000000001" customHeight="1">
      <c r="B75" s="250" t="s">
        <v>433</v>
      </c>
      <c r="C75" s="593"/>
      <c r="D75" s="593"/>
      <c r="E75" s="593"/>
      <c r="F75" s="593"/>
      <c r="G75" s="593"/>
      <c r="H75" s="593"/>
      <c r="I75" s="593"/>
      <c r="J75" s="593"/>
      <c r="K75" s="593"/>
      <c r="L75" s="593"/>
    </row>
    <row r="76" spans="1:24" ht="17.100000000000001" customHeight="1">
      <c r="B76" s="250" t="s">
        <v>434</v>
      </c>
      <c r="C76" s="593"/>
      <c r="D76" s="593"/>
      <c r="E76" s="593"/>
      <c r="F76" s="593"/>
      <c r="G76" s="593"/>
      <c r="H76" s="593"/>
      <c r="I76" s="593"/>
      <c r="J76" s="593"/>
      <c r="K76" s="593"/>
      <c r="L76" s="593"/>
    </row>
    <row r="77" spans="1:24" ht="17.100000000000001" customHeight="1">
      <c r="B77" s="250" t="s">
        <v>435</v>
      </c>
      <c r="C77" s="593"/>
      <c r="D77" s="593"/>
      <c r="E77" s="593"/>
      <c r="F77" s="593"/>
      <c r="G77" s="593"/>
      <c r="H77" s="593"/>
      <c r="I77" s="593"/>
      <c r="J77" s="593"/>
      <c r="K77" s="593"/>
      <c r="L77" s="593"/>
    </row>
    <row r="78" spans="1:24" ht="17.100000000000001" customHeight="1">
      <c r="B78" s="250" t="s">
        <v>436</v>
      </c>
      <c r="C78" s="593"/>
      <c r="D78" s="593"/>
      <c r="E78" s="593"/>
      <c r="F78" s="593"/>
      <c r="G78" s="593"/>
      <c r="H78" s="593"/>
      <c r="I78" s="593"/>
      <c r="J78" s="593"/>
      <c r="K78" s="593"/>
      <c r="L78" s="593"/>
    </row>
    <row r="79" spans="1:24" ht="17.100000000000001" customHeight="1">
      <c r="B79" s="251" t="s">
        <v>1001</v>
      </c>
      <c r="C79" s="593"/>
      <c r="D79" s="593"/>
      <c r="E79" s="593"/>
      <c r="F79" s="593"/>
      <c r="G79" s="593"/>
      <c r="H79" s="593"/>
      <c r="I79" s="593"/>
      <c r="J79" s="593"/>
      <c r="K79" s="593"/>
      <c r="L79" s="593"/>
    </row>
    <row r="80" spans="1:24" ht="17.100000000000001" customHeight="1">
      <c r="B80" s="251"/>
      <c r="C80" s="593"/>
      <c r="D80" s="593"/>
      <c r="E80" s="593"/>
      <c r="F80" s="593"/>
      <c r="G80" s="593"/>
      <c r="H80" s="593"/>
      <c r="I80" s="593"/>
      <c r="J80" s="593"/>
      <c r="K80" s="593"/>
      <c r="L80" s="593"/>
    </row>
    <row r="81" spans="1:24" ht="17.100000000000001" customHeight="1">
      <c r="B81" s="250" t="s">
        <v>437</v>
      </c>
      <c r="C81" s="252"/>
      <c r="D81" s="252"/>
      <c r="E81" s="252"/>
      <c r="F81" s="252"/>
      <c r="G81" s="252"/>
      <c r="H81" s="252"/>
      <c r="I81" s="252"/>
      <c r="J81" s="252"/>
      <c r="K81" s="252"/>
      <c r="L81" s="593"/>
    </row>
    <row r="82" spans="1:24" ht="17.100000000000001" customHeight="1">
      <c r="B82" s="252"/>
      <c r="C82" s="594"/>
      <c r="D82" s="594"/>
      <c r="E82" s="594"/>
      <c r="F82" s="594"/>
      <c r="G82" s="594"/>
      <c r="H82" s="594"/>
      <c r="I82" s="594"/>
      <c r="J82" s="594"/>
      <c r="K82" s="594"/>
    </row>
    <row r="83" spans="1:24" ht="17.100000000000001" customHeight="1">
      <c r="A83" s="485"/>
      <c r="B83" s="485"/>
      <c r="C83" s="485"/>
      <c r="D83" s="485"/>
      <c r="E83" s="485"/>
      <c r="F83" s="485"/>
      <c r="G83" s="485"/>
      <c r="H83" s="485"/>
      <c r="I83" s="485"/>
      <c r="J83" s="485"/>
      <c r="K83" s="485"/>
      <c r="L83" s="485"/>
      <c r="M83" s="485"/>
      <c r="N83" s="485"/>
      <c r="O83" s="485"/>
      <c r="P83" s="485"/>
      <c r="Q83" s="485"/>
      <c r="R83" s="485"/>
      <c r="S83" s="485"/>
      <c r="T83" s="485"/>
      <c r="U83" s="485"/>
      <c r="V83" s="485"/>
      <c r="W83" s="485"/>
      <c r="X83" s="485"/>
    </row>
    <row r="84" spans="1:24" ht="17.100000000000001" customHeight="1">
      <c r="A84" s="485"/>
      <c r="B84" s="485"/>
      <c r="C84" s="485"/>
      <c r="D84" s="485"/>
      <c r="E84" s="485"/>
      <c r="F84" s="485"/>
      <c r="G84" s="485"/>
      <c r="H84" s="485"/>
      <c r="I84" s="485"/>
      <c r="J84" s="485"/>
      <c r="K84" s="485"/>
      <c r="L84" s="485"/>
      <c r="M84" s="485"/>
      <c r="N84" s="485"/>
      <c r="O84" s="485"/>
      <c r="P84" s="485"/>
      <c r="Q84" s="485"/>
      <c r="R84" s="485"/>
      <c r="S84" s="485"/>
      <c r="T84" s="485"/>
      <c r="U84" s="485"/>
      <c r="V84" s="485"/>
      <c r="W84" s="485"/>
      <c r="X84" s="485"/>
    </row>
    <row r="85" spans="1:24" ht="17.100000000000001" customHeight="1">
      <c r="A85" s="485"/>
      <c r="B85" s="485"/>
      <c r="C85" s="485"/>
      <c r="D85" s="485"/>
      <c r="E85" s="485"/>
      <c r="F85" s="485"/>
      <c r="G85" s="485"/>
      <c r="H85" s="485"/>
      <c r="I85" s="485"/>
      <c r="J85" s="485"/>
      <c r="K85" s="485"/>
      <c r="L85" s="485"/>
      <c r="M85" s="485"/>
      <c r="N85" s="485"/>
      <c r="O85" s="485"/>
      <c r="P85" s="485"/>
      <c r="Q85" s="485"/>
      <c r="R85" s="485"/>
      <c r="S85" s="485"/>
      <c r="T85" s="485"/>
      <c r="U85" s="485"/>
      <c r="V85" s="485"/>
      <c r="W85" s="485"/>
      <c r="X85" s="485"/>
    </row>
    <row r="87" spans="1:24" ht="17.100000000000001" customHeight="1">
      <c r="A87" s="253" t="s">
        <v>438</v>
      </c>
    </row>
    <row r="88" spans="1:24" ht="17.100000000000001" customHeight="1">
      <c r="A88" s="1301" t="s">
        <v>439</v>
      </c>
      <c r="B88" s="1301"/>
      <c r="C88" s="1301"/>
      <c r="D88" s="1301"/>
      <c r="E88" s="1301"/>
      <c r="F88" s="1301"/>
      <c r="G88" s="1301"/>
      <c r="H88" s="1301"/>
      <c r="I88" s="1301"/>
      <c r="J88" s="1301"/>
      <c r="K88" s="1301"/>
      <c r="L88" s="1301"/>
      <c r="M88" s="1301"/>
      <c r="N88" s="1301"/>
      <c r="O88" s="1301"/>
      <c r="P88" s="1301"/>
      <c r="Q88" s="1301"/>
      <c r="R88" s="1301"/>
      <c r="S88" s="1301"/>
      <c r="T88" s="1301"/>
      <c r="U88" s="1301"/>
      <c r="V88" s="1301"/>
      <c r="W88" s="1301"/>
      <c r="X88" s="1301"/>
    </row>
    <row r="89" spans="1:24" ht="17.100000000000001" customHeight="1">
      <c r="S89" s="1302" t="s">
        <v>70</v>
      </c>
      <c r="T89" s="1302"/>
      <c r="U89" s="1302"/>
      <c r="V89" s="1302"/>
      <c r="W89" s="1302"/>
      <c r="X89" s="1302"/>
    </row>
    <row r="90" spans="1:24" ht="39.950000000000003" customHeight="1">
      <c r="A90" s="1303" t="s">
        <v>641</v>
      </c>
      <c r="B90" s="1303"/>
      <c r="C90" s="1303"/>
      <c r="D90" s="1304" t="s">
        <v>440</v>
      </c>
      <c r="E90" s="1304"/>
      <c r="F90" s="1304"/>
      <c r="G90" s="1304"/>
      <c r="H90" s="1304"/>
      <c r="I90" s="1304"/>
      <c r="J90" s="1304" t="s">
        <v>441</v>
      </c>
      <c r="K90" s="1304"/>
      <c r="L90" s="1304"/>
      <c r="M90" s="1304"/>
      <c r="N90" s="1304"/>
      <c r="O90" s="1304"/>
      <c r="P90" s="1305" t="s">
        <v>442</v>
      </c>
      <c r="Q90" s="1305"/>
      <c r="R90" s="1305"/>
      <c r="S90" s="1303" t="s">
        <v>443</v>
      </c>
      <c r="T90" s="1303"/>
      <c r="U90" s="1303"/>
      <c r="V90" s="1303"/>
      <c r="W90" s="1303"/>
      <c r="X90" s="1303"/>
    </row>
    <row r="91" spans="1:24" ht="39.950000000000003" customHeight="1">
      <c r="A91" s="1274" t="s">
        <v>71</v>
      </c>
      <c r="B91" s="1275"/>
      <c r="C91" s="1276"/>
      <c r="D91" s="1277">
        <f>'7.概略予算書（まとめ）'!I30</f>
        <v>0</v>
      </c>
      <c r="E91" s="1277"/>
      <c r="F91" s="1277"/>
      <c r="G91" s="1277"/>
      <c r="H91" s="1277"/>
      <c r="I91" s="1278"/>
      <c r="J91" s="1279">
        <f>'7.概略予算書（まとめ）'!N30</f>
        <v>0</v>
      </c>
      <c r="K91" s="1277"/>
      <c r="L91" s="1277"/>
      <c r="M91" s="1277"/>
      <c r="N91" s="1277"/>
      <c r="O91" s="1278"/>
      <c r="P91" s="1280">
        <v>0.66666666666666663</v>
      </c>
      <c r="Q91" s="1281"/>
      <c r="R91" s="1282"/>
      <c r="S91" s="1286">
        <f>'7.概略予算書（まとめ）'!X30</f>
        <v>0</v>
      </c>
      <c r="T91" s="1287"/>
      <c r="U91" s="1287"/>
      <c r="V91" s="1287"/>
      <c r="W91" s="1287"/>
      <c r="X91" s="1288"/>
    </row>
    <row r="92" spans="1:24" ht="39.950000000000003" customHeight="1">
      <c r="A92" s="1289" t="s">
        <v>444</v>
      </c>
      <c r="B92" s="1290"/>
      <c r="C92" s="1291"/>
      <c r="D92" s="1292">
        <f>'7.概略予算書（まとめ）'!I32</f>
        <v>0</v>
      </c>
      <c r="E92" s="1293"/>
      <c r="F92" s="1293"/>
      <c r="G92" s="1293"/>
      <c r="H92" s="1293"/>
      <c r="I92" s="1294"/>
      <c r="J92" s="1292">
        <f>'7.概略予算書（まとめ）'!N32</f>
        <v>0</v>
      </c>
      <c r="K92" s="1293"/>
      <c r="L92" s="1293"/>
      <c r="M92" s="1293"/>
      <c r="N92" s="1293"/>
      <c r="O92" s="1294"/>
      <c r="P92" s="1280"/>
      <c r="Q92" s="1281"/>
      <c r="R92" s="1282"/>
      <c r="S92" s="1295">
        <f>'7.概略予算書（まとめ）'!X32</f>
        <v>0</v>
      </c>
      <c r="T92" s="1296"/>
      <c r="U92" s="1296"/>
      <c r="V92" s="1296"/>
      <c r="W92" s="1296"/>
      <c r="X92" s="1297"/>
    </row>
    <row r="93" spans="1:24" ht="39.950000000000003" customHeight="1">
      <c r="A93" s="1298" t="s">
        <v>445</v>
      </c>
      <c r="B93" s="1299"/>
      <c r="C93" s="1300"/>
      <c r="D93" s="1265">
        <f>'7.概略予算書（まとめ）'!I34</f>
        <v>0</v>
      </c>
      <c r="E93" s="1270"/>
      <c r="F93" s="1270"/>
      <c r="G93" s="1270"/>
      <c r="H93" s="1270"/>
      <c r="I93" s="1271"/>
      <c r="J93" s="1265">
        <f>'7.概略予算書（まとめ）'!N34</f>
        <v>0</v>
      </c>
      <c r="K93" s="1270"/>
      <c r="L93" s="1270"/>
      <c r="M93" s="1270"/>
      <c r="N93" s="1270"/>
      <c r="O93" s="1271"/>
      <c r="P93" s="1283"/>
      <c r="Q93" s="1284"/>
      <c r="R93" s="1285"/>
      <c r="S93" s="1260">
        <f>'7.概略予算書（まとめ）'!X34</f>
        <v>0</v>
      </c>
      <c r="T93" s="1261"/>
      <c r="U93" s="1261"/>
      <c r="V93" s="1261"/>
      <c r="W93" s="1261"/>
      <c r="X93" s="1262"/>
    </row>
    <row r="94" spans="1:24" ht="39.950000000000003" customHeight="1">
      <c r="A94" s="1263" t="s">
        <v>72</v>
      </c>
      <c r="B94" s="1263"/>
      <c r="C94" s="1263"/>
      <c r="D94" s="1264">
        <f>'7.概略予算書（まとめ）'!I36</f>
        <v>0</v>
      </c>
      <c r="E94" s="1264"/>
      <c r="F94" s="1264"/>
      <c r="G94" s="1264"/>
      <c r="H94" s="1264"/>
      <c r="I94" s="1264"/>
      <c r="J94" s="1264">
        <f>'7.概略予算書（まとめ）'!N36</f>
        <v>0</v>
      </c>
      <c r="K94" s="1264"/>
      <c r="L94" s="1264"/>
      <c r="M94" s="1264"/>
      <c r="N94" s="1264"/>
      <c r="O94" s="1265"/>
      <c r="P94" s="595"/>
      <c r="Q94" s="596"/>
      <c r="R94" s="597"/>
      <c r="S94" s="1262">
        <f>'7.概略予算書（まとめ）'!X36</f>
        <v>0</v>
      </c>
      <c r="T94" s="1266"/>
      <c r="U94" s="1266"/>
      <c r="V94" s="1266"/>
      <c r="W94" s="1266"/>
      <c r="X94" s="1266"/>
    </row>
    <row r="96" spans="1:24" ht="17.100000000000001" customHeight="1">
      <c r="A96" s="254" t="s">
        <v>73</v>
      </c>
    </row>
    <row r="98" spans="1:24" ht="17.100000000000001" customHeight="1">
      <c r="A98" s="254" t="s">
        <v>74</v>
      </c>
    </row>
    <row r="100" spans="1:24" ht="17.100000000000001" customHeight="1">
      <c r="A100" s="598" t="s">
        <v>446</v>
      </c>
    </row>
    <row r="101" spans="1:24" ht="17.100000000000001" customHeight="1">
      <c r="R101" s="256"/>
      <c r="S101" s="599"/>
      <c r="T101" s="266"/>
      <c r="U101" s="600"/>
      <c r="V101" s="266"/>
      <c r="W101" s="600"/>
      <c r="X101" s="266"/>
    </row>
    <row r="102" spans="1:24" ht="17.100000000000001" customHeight="1">
      <c r="A102" s="268" t="s">
        <v>447</v>
      </c>
    </row>
    <row r="103" spans="1:24" ht="17.100000000000001" customHeight="1">
      <c r="A103" s="1267" t="s">
        <v>448</v>
      </c>
      <c r="B103" s="1267"/>
      <c r="C103" s="1267"/>
      <c r="D103" s="1267"/>
      <c r="E103" s="1267"/>
      <c r="F103" s="1267" t="s">
        <v>449</v>
      </c>
      <c r="G103" s="1267"/>
      <c r="H103" s="1267"/>
      <c r="I103" s="1267"/>
      <c r="J103" s="1268" t="s">
        <v>450</v>
      </c>
      <c r="K103" s="1268"/>
      <c r="L103" s="1268"/>
      <c r="M103" s="1268"/>
      <c r="N103" s="1269" t="s">
        <v>451</v>
      </c>
      <c r="O103" s="1267" t="s">
        <v>452</v>
      </c>
      <c r="P103" s="1267"/>
      <c r="Q103" s="1267"/>
      <c r="R103" s="1267"/>
      <c r="S103" s="1267"/>
      <c r="T103" s="1267"/>
      <c r="U103" s="1267" t="s">
        <v>23</v>
      </c>
      <c r="V103" s="1267"/>
      <c r="W103" s="1267"/>
      <c r="X103" s="1267"/>
    </row>
    <row r="104" spans="1:24" ht="17.100000000000001" customHeight="1">
      <c r="A104" s="1267"/>
      <c r="B104" s="1267"/>
      <c r="C104" s="1267"/>
      <c r="D104" s="1267"/>
      <c r="E104" s="1267"/>
      <c r="F104" s="1267"/>
      <c r="G104" s="1267"/>
      <c r="H104" s="1267"/>
      <c r="I104" s="1267"/>
      <c r="J104" s="601" t="s">
        <v>453</v>
      </c>
      <c r="K104" s="601" t="s">
        <v>207</v>
      </c>
      <c r="L104" s="601" t="s">
        <v>431</v>
      </c>
      <c r="M104" s="601" t="s">
        <v>454</v>
      </c>
      <c r="N104" s="1269"/>
      <c r="O104" s="1267"/>
      <c r="P104" s="1267"/>
      <c r="Q104" s="1267"/>
      <c r="R104" s="1267"/>
      <c r="S104" s="1267"/>
      <c r="T104" s="1267"/>
      <c r="U104" s="1267"/>
      <c r="V104" s="1267"/>
      <c r="W104" s="1267"/>
      <c r="X104" s="1267"/>
    </row>
    <row r="105" spans="1:24" ht="17.100000000000001" customHeight="1">
      <c r="A105" s="1245"/>
      <c r="B105" s="1245"/>
      <c r="C105" s="1245"/>
      <c r="D105" s="1245"/>
      <c r="E105" s="1245"/>
      <c r="F105" s="1246"/>
      <c r="G105" s="1246"/>
      <c r="H105" s="1246"/>
      <c r="I105" s="1246"/>
      <c r="J105" s="789" t="s">
        <v>1010</v>
      </c>
      <c r="K105" s="790"/>
      <c r="L105" s="790"/>
      <c r="M105" s="790"/>
      <c r="N105" s="789" t="s">
        <v>1010</v>
      </c>
      <c r="O105" s="1246"/>
      <c r="P105" s="1246"/>
      <c r="Q105" s="1246"/>
      <c r="R105" s="1246"/>
      <c r="S105" s="1246"/>
      <c r="T105" s="1246"/>
      <c r="U105" s="1246"/>
      <c r="V105" s="1246"/>
      <c r="W105" s="1246"/>
      <c r="X105" s="1246"/>
    </row>
    <row r="106" spans="1:24" ht="17.100000000000001" customHeight="1">
      <c r="A106" s="1245"/>
      <c r="B106" s="1245"/>
      <c r="C106" s="1245"/>
      <c r="D106" s="1245"/>
      <c r="E106" s="1245"/>
      <c r="F106" s="1246"/>
      <c r="G106" s="1246"/>
      <c r="H106" s="1246"/>
      <c r="I106" s="1246"/>
      <c r="J106" s="789"/>
      <c r="K106" s="790"/>
      <c r="L106" s="790"/>
      <c r="M106" s="790"/>
      <c r="N106" s="789" t="s">
        <v>1010</v>
      </c>
      <c r="O106" s="1246"/>
      <c r="P106" s="1246"/>
      <c r="Q106" s="1246"/>
      <c r="R106" s="1246"/>
      <c r="S106" s="1246"/>
      <c r="T106" s="1246"/>
      <c r="U106" s="1246"/>
      <c r="V106" s="1246"/>
      <c r="W106" s="1246"/>
      <c r="X106" s="1246"/>
    </row>
    <row r="107" spans="1:24" ht="17.100000000000001" customHeight="1">
      <c r="A107" s="1245"/>
      <c r="B107" s="1245"/>
      <c r="C107" s="1245"/>
      <c r="D107" s="1245"/>
      <c r="E107" s="1245"/>
      <c r="F107" s="1246"/>
      <c r="G107" s="1246"/>
      <c r="H107" s="1246"/>
      <c r="I107" s="1246"/>
      <c r="J107" s="789"/>
      <c r="K107" s="790"/>
      <c r="L107" s="790"/>
      <c r="M107" s="790"/>
      <c r="N107" s="789" t="s">
        <v>1010</v>
      </c>
      <c r="O107" s="1246"/>
      <c r="P107" s="1246"/>
      <c r="Q107" s="1246"/>
      <c r="R107" s="1246"/>
      <c r="S107" s="1246"/>
      <c r="T107" s="1246"/>
      <c r="U107" s="1246"/>
      <c r="V107" s="1246"/>
      <c r="W107" s="1246"/>
      <c r="X107" s="1246"/>
    </row>
    <row r="108" spans="1:24" ht="17.100000000000001" customHeight="1">
      <c r="A108" s="1245"/>
      <c r="B108" s="1245"/>
      <c r="C108" s="1245"/>
      <c r="D108" s="1245"/>
      <c r="E108" s="1245"/>
      <c r="F108" s="1246"/>
      <c r="G108" s="1246"/>
      <c r="H108" s="1246"/>
      <c r="I108" s="1246"/>
      <c r="J108" s="789"/>
      <c r="K108" s="790"/>
      <c r="L108" s="790"/>
      <c r="M108" s="790"/>
      <c r="N108" s="789" t="s">
        <v>1010</v>
      </c>
      <c r="O108" s="1246"/>
      <c r="P108" s="1246"/>
      <c r="Q108" s="1246"/>
      <c r="R108" s="1246"/>
      <c r="S108" s="1246"/>
      <c r="T108" s="1246"/>
      <c r="U108" s="1246"/>
      <c r="V108" s="1246"/>
      <c r="W108" s="1246"/>
      <c r="X108" s="1246"/>
    </row>
    <row r="109" spans="1:24" ht="17.100000000000001" customHeight="1">
      <c r="A109" s="1245"/>
      <c r="B109" s="1245"/>
      <c r="C109" s="1245"/>
      <c r="D109" s="1245"/>
      <c r="E109" s="1245"/>
      <c r="F109" s="1246"/>
      <c r="G109" s="1246"/>
      <c r="H109" s="1246"/>
      <c r="I109" s="1246"/>
      <c r="J109" s="789"/>
      <c r="K109" s="790"/>
      <c r="L109" s="790"/>
      <c r="M109" s="790"/>
      <c r="N109" s="789" t="s">
        <v>1010</v>
      </c>
      <c r="O109" s="1246"/>
      <c r="P109" s="1246"/>
      <c r="Q109" s="1246"/>
      <c r="R109" s="1246"/>
      <c r="S109" s="1246"/>
      <c r="T109" s="1246"/>
      <c r="U109" s="1246"/>
      <c r="V109" s="1246"/>
      <c r="W109" s="1246"/>
      <c r="X109" s="1246"/>
    </row>
    <row r="110" spans="1:24" ht="17.100000000000001" customHeight="1">
      <c r="A110" s="1245"/>
      <c r="B110" s="1245"/>
      <c r="C110" s="1245"/>
      <c r="D110" s="1245"/>
      <c r="E110" s="1245"/>
      <c r="F110" s="1246"/>
      <c r="G110" s="1246"/>
      <c r="H110" s="1246"/>
      <c r="I110" s="1246"/>
      <c r="J110" s="789"/>
      <c r="K110" s="790"/>
      <c r="L110" s="790"/>
      <c r="M110" s="790"/>
      <c r="N110" s="789" t="s">
        <v>1010</v>
      </c>
      <c r="O110" s="1246"/>
      <c r="P110" s="1246"/>
      <c r="Q110" s="1246"/>
      <c r="R110" s="1246"/>
      <c r="S110" s="1246"/>
      <c r="T110" s="1246"/>
      <c r="U110" s="1246"/>
      <c r="V110" s="1246"/>
      <c r="W110" s="1246"/>
      <c r="X110" s="1246"/>
    </row>
    <row r="111" spans="1:24" ht="17.100000000000001" customHeight="1">
      <c r="A111" s="1245"/>
      <c r="B111" s="1245"/>
      <c r="C111" s="1245"/>
      <c r="D111" s="1245"/>
      <c r="E111" s="1245"/>
      <c r="F111" s="1246"/>
      <c r="G111" s="1246"/>
      <c r="H111" s="1246"/>
      <c r="I111" s="1246"/>
      <c r="J111" s="789"/>
      <c r="K111" s="790"/>
      <c r="L111" s="790"/>
      <c r="M111" s="790"/>
      <c r="N111" s="789" t="s">
        <v>1010</v>
      </c>
      <c r="O111" s="1246"/>
      <c r="P111" s="1246"/>
      <c r="Q111" s="1246"/>
      <c r="R111" s="1246"/>
      <c r="S111" s="1246"/>
      <c r="T111" s="1246"/>
      <c r="U111" s="1246"/>
      <c r="V111" s="1246"/>
      <c r="W111" s="1246"/>
      <c r="X111" s="1246"/>
    </row>
    <row r="112" spans="1:24" ht="17.100000000000001" customHeight="1">
      <c r="A112" s="1245"/>
      <c r="B112" s="1245"/>
      <c r="C112" s="1245"/>
      <c r="D112" s="1245"/>
      <c r="E112" s="1245"/>
      <c r="F112" s="1246"/>
      <c r="G112" s="1246"/>
      <c r="H112" s="1246"/>
      <c r="I112" s="1246"/>
      <c r="J112" s="789"/>
      <c r="K112" s="790"/>
      <c r="L112" s="790"/>
      <c r="M112" s="790"/>
      <c r="N112" s="789" t="s">
        <v>1010</v>
      </c>
      <c r="O112" s="1246"/>
      <c r="P112" s="1246"/>
      <c r="Q112" s="1246"/>
      <c r="R112" s="1246"/>
      <c r="S112" s="1246"/>
      <c r="T112" s="1246"/>
      <c r="U112" s="1246"/>
      <c r="V112" s="1246"/>
      <c r="W112" s="1246"/>
      <c r="X112" s="1246"/>
    </row>
    <row r="113" spans="1:24" ht="17.100000000000001" customHeight="1">
      <c r="A113" s="1245"/>
      <c r="B113" s="1245"/>
      <c r="C113" s="1245"/>
      <c r="D113" s="1245"/>
      <c r="E113" s="1245"/>
      <c r="F113" s="1246"/>
      <c r="G113" s="1246"/>
      <c r="H113" s="1246"/>
      <c r="I113" s="1246"/>
      <c r="J113" s="789"/>
      <c r="K113" s="790"/>
      <c r="L113" s="790"/>
      <c r="M113" s="790"/>
      <c r="N113" s="789" t="s">
        <v>1010</v>
      </c>
      <c r="O113" s="1246"/>
      <c r="P113" s="1246"/>
      <c r="Q113" s="1246"/>
      <c r="R113" s="1246"/>
      <c r="S113" s="1246"/>
      <c r="T113" s="1246"/>
      <c r="U113" s="1246"/>
      <c r="V113" s="1246"/>
      <c r="W113" s="1246"/>
      <c r="X113" s="1246"/>
    </row>
    <row r="114" spans="1:24" ht="17.100000000000001" customHeight="1">
      <c r="A114" s="1245"/>
      <c r="B114" s="1245"/>
      <c r="C114" s="1245"/>
      <c r="D114" s="1245"/>
      <c r="E114" s="1245"/>
      <c r="F114" s="1246"/>
      <c r="G114" s="1246"/>
      <c r="H114" s="1246"/>
      <c r="I114" s="1246"/>
      <c r="J114" s="789"/>
      <c r="K114" s="790"/>
      <c r="L114" s="790"/>
      <c r="M114" s="790"/>
      <c r="N114" s="789" t="s">
        <v>1010</v>
      </c>
      <c r="O114" s="1246"/>
      <c r="P114" s="1246"/>
      <c r="Q114" s="1246"/>
      <c r="R114" s="1246"/>
      <c r="S114" s="1246"/>
      <c r="T114" s="1246"/>
      <c r="U114" s="1246"/>
      <c r="V114" s="1246"/>
      <c r="W114" s="1246"/>
      <c r="X114" s="1246"/>
    </row>
    <row r="115" spans="1:24" ht="17.100000000000001" customHeight="1">
      <c r="A115" s="1245"/>
      <c r="B115" s="1245"/>
      <c r="C115" s="1245"/>
      <c r="D115" s="1245"/>
      <c r="E115" s="1245"/>
      <c r="F115" s="1246"/>
      <c r="G115" s="1246"/>
      <c r="H115" s="1246"/>
      <c r="I115" s="1246"/>
      <c r="J115" s="789"/>
      <c r="K115" s="790"/>
      <c r="L115" s="790"/>
      <c r="M115" s="790"/>
      <c r="N115" s="789" t="s">
        <v>1010</v>
      </c>
      <c r="O115" s="1246"/>
      <c r="P115" s="1246"/>
      <c r="Q115" s="1246"/>
      <c r="R115" s="1246"/>
      <c r="S115" s="1246"/>
      <c r="T115" s="1246"/>
      <c r="U115" s="1246"/>
      <c r="V115" s="1246"/>
      <c r="W115" s="1246"/>
      <c r="X115" s="1246"/>
    </row>
    <row r="116" spans="1:24" ht="17.100000000000001" customHeight="1">
      <c r="A116" s="1245"/>
      <c r="B116" s="1245"/>
      <c r="C116" s="1245"/>
      <c r="D116" s="1245"/>
      <c r="E116" s="1245"/>
      <c r="F116" s="1246"/>
      <c r="G116" s="1246"/>
      <c r="H116" s="1246"/>
      <c r="I116" s="1246"/>
      <c r="J116" s="789"/>
      <c r="K116" s="790"/>
      <c r="L116" s="790"/>
      <c r="M116" s="790"/>
      <c r="N116" s="789" t="s">
        <v>1010</v>
      </c>
      <c r="O116" s="1246"/>
      <c r="P116" s="1246"/>
      <c r="Q116" s="1246"/>
      <c r="R116" s="1246"/>
      <c r="S116" s="1246"/>
      <c r="T116" s="1246"/>
      <c r="U116" s="1246"/>
      <c r="V116" s="1246"/>
      <c r="W116" s="1246"/>
      <c r="X116" s="1246"/>
    </row>
    <row r="117" spans="1:24" ht="17.100000000000001" customHeight="1">
      <c r="A117" s="1245"/>
      <c r="B117" s="1245"/>
      <c r="C117" s="1245"/>
      <c r="D117" s="1245"/>
      <c r="E117" s="1245"/>
      <c r="F117" s="1246"/>
      <c r="G117" s="1246"/>
      <c r="H117" s="1246"/>
      <c r="I117" s="1246"/>
      <c r="J117" s="789"/>
      <c r="K117" s="790"/>
      <c r="L117" s="790"/>
      <c r="M117" s="790"/>
      <c r="N117" s="789" t="s">
        <v>1010</v>
      </c>
      <c r="O117" s="1246"/>
      <c r="P117" s="1246"/>
      <c r="Q117" s="1246"/>
      <c r="R117" s="1246"/>
      <c r="S117" s="1246"/>
      <c r="T117" s="1246"/>
      <c r="U117" s="1246"/>
      <c r="V117" s="1246"/>
      <c r="W117" s="1246"/>
      <c r="X117" s="1246"/>
    </row>
    <row r="118" spans="1:24" ht="17.100000000000001" customHeight="1">
      <c r="A118" s="1245"/>
      <c r="B118" s="1245"/>
      <c r="C118" s="1245"/>
      <c r="D118" s="1245"/>
      <c r="E118" s="1245"/>
      <c r="F118" s="1246"/>
      <c r="G118" s="1246"/>
      <c r="H118" s="1246"/>
      <c r="I118" s="1246"/>
      <c r="J118" s="789"/>
      <c r="K118" s="790"/>
      <c r="L118" s="790"/>
      <c r="M118" s="790"/>
      <c r="N118" s="789" t="s">
        <v>1010</v>
      </c>
      <c r="O118" s="1246"/>
      <c r="P118" s="1246"/>
      <c r="Q118" s="1246"/>
      <c r="R118" s="1246"/>
      <c r="S118" s="1246"/>
      <c r="T118" s="1246"/>
      <c r="U118" s="1246"/>
      <c r="V118" s="1246"/>
      <c r="W118" s="1246"/>
      <c r="X118" s="1246"/>
    </row>
    <row r="119" spans="1:24" ht="17.100000000000001" customHeight="1">
      <c r="A119" s="1245"/>
      <c r="B119" s="1245"/>
      <c r="C119" s="1245"/>
      <c r="D119" s="1245"/>
      <c r="E119" s="1245"/>
      <c r="F119" s="1246"/>
      <c r="G119" s="1246"/>
      <c r="H119" s="1246"/>
      <c r="I119" s="1246"/>
      <c r="J119" s="789"/>
      <c r="K119" s="790"/>
      <c r="L119" s="790"/>
      <c r="M119" s="790"/>
      <c r="N119" s="789" t="s">
        <v>1010</v>
      </c>
      <c r="O119" s="1246"/>
      <c r="P119" s="1246"/>
      <c r="Q119" s="1246"/>
      <c r="R119" s="1246"/>
      <c r="S119" s="1246"/>
      <c r="T119" s="1246"/>
      <c r="U119" s="1246"/>
      <c r="V119" s="1246"/>
      <c r="W119" s="1246"/>
      <c r="X119" s="1246"/>
    </row>
    <row r="120" spans="1:24" ht="17.100000000000001" customHeight="1">
      <c r="A120" s="1245"/>
      <c r="B120" s="1245"/>
      <c r="C120" s="1245"/>
      <c r="D120" s="1245"/>
      <c r="E120" s="1245"/>
      <c r="F120" s="1246"/>
      <c r="G120" s="1246"/>
      <c r="H120" s="1246"/>
      <c r="I120" s="1246"/>
      <c r="J120" s="789"/>
      <c r="K120" s="790"/>
      <c r="L120" s="790"/>
      <c r="M120" s="790"/>
      <c r="N120" s="789" t="s">
        <v>1010</v>
      </c>
      <c r="O120" s="1246"/>
      <c r="P120" s="1246"/>
      <c r="Q120" s="1246"/>
      <c r="R120" s="1246"/>
      <c r="S120" s="1246"/>
      <c r="T120" s="1246"/>
      <c r="U120" s="1246"/>
      <c r="V120" s="1246"/>
      <c r="W120" s="1246"/>
      <c r="X120" s="1246"/>
    </row>
    <row r="121" spans="1:24" ht="17.100000000000001" customHeight="1">
      <c r="A121" s="1245"/>
      <c r="B121" s="1245"/>
      <c r="C121" s="1245"/>
      <c r="D121" s="1245"/>
      <c r="E121" s="1245"/>
      <c r="F121" s="1246"/>
      <c r="G121" s="1246"/>
      <c r="H121" s="1246"/>
      <c r="I121" s="1246"/>
      <c r="J121" s="789"/>
      <c r="K121" s="790"/>
      <c r="L121" s="790"/>
      <c r="M121" s="790"/>
      <c r="N121" s="789" t="s">
        <v>1010</v>
      </c>
      <c r="O121" s="1246"/>
      <c r="P121" s="1246"/>
      <c r="Q121" s="1246"/>
      <c r="R121" s="1246"/>
      <c r="S121" s="1246"/>
      <c r="T121" s="1246"/>
      <c r="U121" s="1246"/>
      <c r="V121" s="1246"/>
      <c r="W121" s="1246"/>
      <c r="X121" s="1246"/>
    </row>
    <row r="122" spans="1:24" ht="17.100000000000001" customHeight="1">
      <c r="A122" s="1245"/>
      <c r="B122" s="1245"/>
      <c r="C122" s="1245"/>
      <c r="D122" s="1245"/>
      <c r="E122" s="1245"/>
      <c r="F122" s="1246"/>
      <c r="G122" s="1246"/>
      <c r="H122" s="1246"/>
      <c r="I122" s="1246"/>
      <c r="J122" s="789"/>
      <c r="K122" s="790"/>
      <c r="L122" s="790"/>
      <c r="M122" s="790"/>
      <c r="N122" s="789" t="s">
        <v>1010</v>
      </c>
      <c r="O122" s="1246"/>
      <c r="P122" s="1246"/>
      <c r="Q122" s="1246"/>
      <c r="R122" s="1246"/>
      <c r="S122" s="1246"/>
      <c r="T122" s="1246"/>
      <c r="U122" s="1246"/>
      <c r="V122" s="1246"/>
      <c r="W122" s="1246"/>
      <c r="X122" s="1246"/>
    </row>
    <row r="123" spans="1:24" ht="17.100000000000001" customHeight="1">
      <c r="A123" s="1245"/>
      <c r="B123" s="1245"/>
      <c r="C123" s="1245"/>
      <c r="D123" s="1245"/>
      <c r="E123" s="1245"/>
      <c r="F123" s="1246"/>
      <c r="G123" s="1246"/>
      <c r="H123" s="1246"/>
      <c r="I123" s="1246"/>
      <c r="J123" s="789"/>
      <c r="K123" s="790"/>
      <c r="L123" s="790"/>
      <c r="M123" s="790"/>
      <c r="N123" s="789" t="s">
        <v>1010</v>
      </c>
      <c r="O123" s="1246"/>
      <c r="P123" s="1246"/>
      <c r="Q123" s="1246"/>
      <c r="R123" s="1246"/>
      <c r="S123" s="1246"/>
      <c r="T123" s="1246"/>
      <c r="U123" s="1246"/>
      <c r="V123" s="1246"/>
      <c r="W123" s="1246"/>
      <c r="X123" s="1246"/>
    </row>
    <row r="124" spans="1:24" ht="17.100000000000001" customHeight="1">
      <c r="A124" s="1245"/>
      <c r="B124" s="1245"/>
      <c r="C124" s="1245"/>
      <c r="D124" s="1245"/>
      <c r="E124" s="1245"/>
      <c r="F124" s="1246"/>
      <c r="G124" s="1246"/>
      <c r="H124" s="1246"/>
      <c r="I124" s="1246"/>
      <c r="J124" s="789"/>
      <c r="K124" s="790"/>
      <c r="L124" s="790"/>
      <c r="M124" s="790"/>
      <c r="N124" s="789" t="s">
        <v>1010</v>
      </c>
      <c r="O124" s="1246"/>
      <c r="P124" s="1246"/>
      <c r="Q124" s="1246"/>
      <c r="R124" s="1246"/>
      <c r="S124" s="1246"/>
      <c r="T124" s="1246"/>
      <c r="U124" s="1246"/>
      <c r="V124" s="1246"/>
      <c r="W124" s="1246"/>
      <c r="X124" s="1246"/>
    </row>
    <row r="125" spans="1:24" ht="17.100000000000001" customHeight="1">
      <c r="A125" s="1245"/>
      <c r="B125" s="1245"/>
      <c r="C125" s="1245"/>
      <c r="D125" s="1245"/>
      <c r="E125" s="1245"/>
      <c r="F125" s="1246"/>
      <c r="G125" s="1246"/>
      <c r="H125" s="1246"/>
      <c r="I125" s="1246"/>
      <c r="J125" s="789"/>
      <c r="K125" s="790"/>
      <c r="L125" s="790"/>
      <c r="M125" s="790"/>
      <c r="N125" s="789" t="s">
        <v>1010</v>
      </c>
      <c r="O125" s="1246"/>
      <c r="P125" s="1246"/>
      <c r="Q125" s="1246"/>
      <c r="R125" s="1246"/>
      <c r="S125" s="1246"/>
      <c r="T125" s="1246"/>
      <c r="U125" s="1246"/>
      <c r="V125" s="1246"/>
      <c r="W125" s="1246"/>
      <c r="X125" s="1246"/>
    </row>
    <row r="126" spans="1:24" ht="17.100000000000001" customHeight="1">
      <c r="A126" s="1245"/>
      <c r="B126" s="1245"/>
      <c r="C126" s="1245"/>
      <c r="D126" s="1245"/>
      <c r="E126" s="1245"/>
      <c r="F126" s="1246"/>
      <c r="G126" s="1246"/>
      <c r="H126" s="1246"/>
      <c r="I126" s="1246"/>
      <c r="J126" s="789"/>
      <c r="K126" s="790"/>
      <c r="L126" s="790"/>
      <c r="M126" s="790"/>
      <c r="N126" s="789" t="s">
        <v>1010</v>
      </c>
      <c r="O126" s="1246"/>
      <c r="P126" s="1246"/>
      <c r="Q126" s="1246"/>
      <c r="R126" s="1246"/>
      <c r="S126" s="1246"/>
      <c r="T126" s="1246"/>
      <c r="U126" s="1246"/>
      <c r="V126" s="1246"/>
      <c r="W126" s="1246"/>
      <c r="X126" s="1246"/>
    </row>
    <row r="127" spans="1:24" ht="17.100000000000001" customHeight="1">
      <c r="A127" s="1245"/>
      <c r="B127" s="1245"/>
      <c r="C127" s="1245"/>
      <c r="D127" s="1245"/>
      <c r="E127" s="1245"/>
      <c r="F127" s="1246"/>
      <c r="G127" s="1246"/>
      <c r="H127" s="1246"/>
      <c r="I127" s="1246"/>
      <c r="J127" s="789"/>
      <c r="K127" s="790"/>
      <c r="L127" s="790"/>
      <c r="M127" s="790"/>
      <c r="N127" s="789" t="s">
        <v>1010</v>
      </c>
      <c r="O127" s="1246"/>
      <c r="P127" s="1246"/>
      <c r="Q127" s="1246"/>
      <c r="R127" s="1246"/>
      <c r="S127" s="1246"/>
      <c r="T127" s="1246"/>
      <c r="U127" s="1246"/>
      <c r="V127" s="1246"/>
      <c r="W127" s="1246"/>
      <c r="X127" s="1246"/>
    </row>
    <row r="128" spans="1:24" ht="17.100000000000001" customHeight="1">
      <c r="A128" s="1245"/>
      <c r="B128" s="1245"/>
      <c r="C128" s="1245"/>
      <c r="D128" s="1245"/>
      <c r="E128" s="1245"/>
      <c r="F128" s="1246"/>
      <c r="G128" s="1246"/>
      <c r="H128" s="1246"/>
      <c r="I128" s="1246"/>
      <c r="J128" s="789"/>
      <c r="K128" s="790"/>
      <c r="L128" s="790"/>
      <c r="M128" s="790"/>
      <c r="N128" s="789" t="s">
        <v>1010</v>
      </c>
      <c r="O128" s="1246"/>
      <c r="P128" s="1246"/>
      <c r="Q128" s="1246"/>
      <c r="R128" s="1246"/>
      <c r="S128" s="1246"/>
      <c r="T128" s="1246"/>
      <c r="U128" s="1246"/>
      <c r="V128" s="1246"/>
      <c r="W128" s="1246"/>
      <c r="X128" s="1246"/>
    </row>
    <row r="129" spans="1:24" ht="17.100000000000001" customHeight="1">
      <c r="A129" s="1245"/>
      <c r="B129" s="1245"/>
      <c r="C129" s="1245"/>
      <c r="D129" s="1245"/>
      <c r="E129" s="1245"/>
      <c r="F129" s="1246"/>
      <c r="G129" s="1246"/>
      <c r="H129" s="1246"/>
      <c r="I129" s="1246"/>
      <c r="J129" s="789"/>
      <c r="K129" s="790"/>
      <c r="L129" s="790"/>
      <c r="M129" s="790"/>
      <c r="N129" s="789" t="s">
        <v>1010</v>
      </c>
      <c r="O129" s="1246"/>
      <c r="P129" s="1246"/>
      <c r="Q129" s="1246"/>
      <c r="R129" s="1246"/>
      <c r="S129" s="1246"/>
      <c r="T129" s="1246"/>
      <c r="U129" s="1246"/>
      <c r="V129" s="1246"/>
      <c r="W129" s="1246"/>
      <c r="X129" s="1246"/>
    </row>
    <row r="130" spans="1:24" ht="17.100000000000001" customHeight="1">
      <c r="A130" s="1245"/>
      <c r="B130" s="1245"/>
      <c r="C130" s="1245"/>
      <c r="D130" s="1245"/>
      <c r="E130" s="1245"/>
      <c r="F130" s="1246"/>
      <c r="G130" s="1246"/>
      <c r="H130" s="1246"/>
      <c r="I130" s="1246"/>
      <c r="J130" s="789"/>
      <c r="K130" s="790"/>
      <c r="L130" s="790"/>
      <c r="M130" s="790"/>
      <c r="N130" s="789" t="s">
        <v>1010</v>
      </c>
      <c r="O130" s="1246"/>
      <c r="P130" s="1246"/>
      <c r="Q130" s="1246"/>
      <c r="R130" s="1246"/>
      <c r="S130" s="1246"/>
      <c r="T130" s="1246"/>
      <c r="U130" s="1246"/>
      <c r="V130" s="1246"/>
      <c r="W130" s="1246"/>
      <c r="X130" s="1246"/>
    </row>
    <row r="131" spans="1:24" ht="17.100000000000001" customHeight="1">
      <c r="A131" s="1245"/>
      <c r="B131" s="1245"/>
      <c r="C131" s="1245"/>
      <c r="D131" s="1245"/>
      <c r="E131" s="1245"/>
      <c r="F131" s="1246"/>
      <c r="G131" s="1246"/>
      <c r="H131" s="1246"/>
      <c r="I131" s="1246"/>
      <c r="J131" s="789"/>
      <c r="K131" s="790"/>
      <c r="L131" s="790"/>
      <c r="M131" s="790"/>
      <c r="N131" s="789" t="s">
        <v>1010</v>
      </c>
      <c r="O131" s="1246"/>
      <c r="P131" s="1246"/>
      <c r="Q131" s="1246"/>
      <c r="R131" s="1246"/>
      <c r="S131" s="1246"/>
      <c r="T131" s="1246"/>
      <c r="U131" s="1246"/>
      <c r="V131" s="1246"/>
      <c r="W131" s="1246"/>
      <c r="X131" s="1246"/>
    </row>
    <row r="132" spans="1:24" ht="17.100000000000001" customHeight="1">
      <c r="A132" s="1245"/>
      <c r="B132" s="1245"/>
      <c r="C132" s="1245"/>
      <c r="D132" s="1245"/>
      <c r="E132" s="1245"/>
      <c r="F132" s="1246"/>
      <c r="G132" s="1246"/>
      <c r="H132" s="1246"/>
      <c r="I132" s="1246"/>
      <c r="J132" s="789"/>
      <c r="K132" s="790"/>
      <c r="L132" s="790"/>
      <c r="M132" s="790"/>
      <c r="N132" s="789" t="s">
        <v>1010</v>
      </c>
      <c r="O132" s="1246"/>
      <c r="P132" s="1246"/>
      <c r="Q132" s="1246"/>
      <c r="R132" s="1246"/>
      <c r="S132" s="1246"/>
      <c r="T132" s="1246"/>
      <c r="U132" s="1246"/>
      <c r="V132" s="1246"/>
      <c r="W132" s="1246"/>
      <c r="X132" s="1246"/>
    </row>
    <row r="133" spans="1:24" ht="17.100000000000001" customHeight="1">
      <c r="A133" s="1245"/>
      <c r="B133" s="1245"/>
      <c r="C133" s="1245"/>
      <c r="D133" s="1245"/>
      <c r="E133" s="1245"/>
      <c r="F133" s="1246"/>
      <c r="G133" s="1246"/>
      <c r="H133" s="1246"/>
      <c r="I133" s="1246"/>
      <c r="J133" s="789"/>
      <c r="K133" s="790"/>
      <c r="L133" s="790"/>
      <c r="M133" s="790"/>
      <c r="N133" s="789" t="s">
        <v>1010</v>
      </c>
      <c r="O133" s="1246"/>
      <c r="P133" s="1246"/>
      <c r="Q133" s="1246"/>
      <c r="R133" s="1246"/>
      <c r="S133" s="1246"/>
      <c r="T133" s="1246"/>
      <c r="U133" s="1246"/>
      <c r="V133" s="1246"/>
      <c r="W133" s="1246"/>
      <c r="X133" s="1246"/>
    </row>
    <row r="134" spans="1:24" ht="17.100000000000001" customHeight="1">
      <c r="A134" s="1245"/>
      <c r="B134" s="1245"/>
      <c r="C134" s="1245"/>
      <c r="D134" s="1245"/>
      <c r="E134" s="1245"/>
      <c r="F134" s="1246"/>
      <c r="G134" s="1246"/>
      <c r="H134" s="1246"/>
      <c r="I134" s="1246"/>
      <c r="J134" s="789"/>
      <c r="K134" s="790"/>
      <c r="L134" s="790"/>
      <c r="M134" s="790"/>
      <c r="N134" s="789" t="s">
        <v>1010</v>
      </c>
      <c r="O134" s="1246"/>
      <c r="P134" s="1246"/>
      <c r="Q134" s="1246"/>
      <c r="R134" s="1246"/>
      <c r="S134" s="1246"/>
      <c r="T134" s="1246"/>
      <c r="U134" s="1246"/>
      <c r="V134" s="1246"/>
      <c r="W134" s="1246"/>
      <c r="X134" s="1246"/>
    </row>
    <row r="135" spans="1:24" ht="17.100000000000001" customHeight="1">
      <c r="A135" s="1245"/>
      <c r="B135" s="1245"/>
      <c r="C135" s="1245"/>
      <c r="D135" s="1245"/>
      <c r="E135" s="1245"/>
      <c r="F135" s="1246"/>
      <c r="G135" s="1246"/>
      <c r="H135" s="1246"/>
      <c r="I135" s="1246"/>
      <c r="J135" s="789"/>
      <c r="K135" s="790"/>
      <c r="L135" s="790"/>
      <c r="M135" s="790"/>
      <c r="N135" s="789" t="s">
        <v>1010</v>
      </c>
      <c r="O135" s="1246"/>
      <c r="P135" s="1246"/>
      <c r="Q135" s="1246"/>
      <c r="R135" s="1246"/>
      <c r="S135" s="1246"/>
      <c r="T135" s="1246"/>
      <c r="U135" s="1246"/>
      <c r="V135" s="1246"/>
      <c r="W135" s="1246"/>
      <c r="X135" s="1246"/>
    </row>
    <row r="136" spans="1:24" ht="17.100000000000001" customHeight="1">
      <c r="A136" s="1245"/>
      <c r="B136" s="1245"/>
      <c r="C136" s="1245"/>
      <c r="D136" s="1245"/>
      <c r="E136" s="1245"/>
      <c r="F136" s="1246"/>
      <c r="G136" s="1246"/>
      <c r="H136" s="1246"/>
      <c r="I136" s="1246"/>
      <c r="J136" s="789"/>
      <c r="K136" s="790"/>
      <c r="L136" s="790"/>
      <c r="M136" s="790"/>
      <c r="N136" s="789" t="s">
        <v>1010</v>
      </c>
      <c r="O136" s="1246"/>
      <c r="P136" s="1246"/>
      <c r="Q136" s="1246"/>
      <c r="R136" s="1246"/>
      <c r="S136" s="1246"/>
      <c r="T136" s="1246"/>
      <c r="U136" s="1246"/>
      <c r="V136" s="1246"/>
      <c r="W136" s="1246"/>
      <c r="X136" s="1246"/>
    </row>
    <row r="137" spans="1:24" ht="17.100000000000001" customHeight="1">
      <c r="A137" s="1245"/>
      <c r="B137" s="1245"/>
      <c r="C137" s="1245"/>
      <c r="D137" s="1245"/>
      <c r="E137" s="1245"/>
      <c r="F137" s="1246"/>
      <c r="G137" s="1246"/>
      <c r="H137" s="1246"/>
      <c r="I137" s="1246"/>
      <c r="J137" s="789"/>
      <c r="K137" s="790"/>
      <c r="L137" s="790"/>
      <c r="M137" s="790"/>
      <c r="N137" s="789" t="s">
        <v>1010</v>
      </c>
      <c r="O137" s="1246"/>
      <c r="P137" s="1246"/>
      <c r="Q137" s="1246"/>
      <c r="R137" s="1246"/>
      <c r="S137" s="1246"/>
      <c r="T137" s="1246"/>
      <c r="U137" s="1246"/>
      <c r="V137" s="1246"/>
      <c r="W137" s="1246"/>
      <c r="X137" s="1246"/>
    </row>
    <row r="138" spans="1:24" ht="17.100000000000001" customHeight="1">
      <c r="A138" s="1245"/>
      <c r="B138" s="1245"/>
      <c r="C138" s="1245"/>
      <c r="D138" s="1245"/>
      <c r="E138" s="1245"/>
      <c r="F138" s="1246"/>
      <c r="G138" s="1246"/>
      <c r="H138" s="1246"/>
      <c r="I138" s="1246"/>
      <c r="J138" s="789"/>
      <c r="K138" s="790"/>
      <c r="L138" s="790"/>
      <c r="M138" s="790"/>
      <c r="N138" s="789" t="s">
        <v>1010</v>
      </c>
      <c r="O138" s="1246"/>
      <c r="P138" s="1246"/>
      <c r="Q138" s="1246"/>
      <c r="R138" s="1246"/>
      <c r="S138" s="1246"/>
      <c r="T138" s="1246"/>
      <c r="U138" s="1246"/>
      <c r="V138" s="1246"/>
      <c r="W138" s="1246"/>
      <c r="X138" s="1246"/>
    </row>
    <row r="139" spans="1:24" ht="17.100000000000001" customHeight="1">
      <c r="A139" s="1245"/>
      <c r="B139" s="1245"/>
      <c r="C139" s="1245"/>
      <c r="D139" s="1245"/>
      <c r="E139" s="1245"/>
      <c r="F139" s="1246"/>
      <c r="G139" s="1246"/>
      <c r="H139" s="1246"/>
      <c r="I139" s="1246"/>
      <c r="J139" s="789"/>
      <c r="K139" s="790"/>
      <c r="L139" s="790"/>
      <c r="M139" s="790"/>
      <c r="N139" s="789" t="s">
        <v>1010</v>
      </c>
      <c r="O139" s="1246"/>
      <c r="P139" s="1246"/>
      <c r="Q139" s="1246"/>
      <c r="R139" s="1246"/>
      <c r="S139" s="1246"/>
      <c r="T139" s="1246"/>
      <c r="U139" s="1246"/>
      <c r="V139" s="1246"/>
      <c r="W139" s="1246"/>
      <c r="X139" s="1246"/>
    </row>
    <row r="141" spans="1:24" ht="17.100000000000001" customHeight="1">
      <c r="A141" s="269" t="s">
        <v>455</v>
      </c>
    </row>
    <row r="142" spans="1:24" ht="17.100000000000001" customHeight="1">
      <c r="A142" s="1249" t="s">
        <v>456</v>
      </c>
      <c r="B142" s="1249"/>
      <c r="C142" s="1249"/>
      <c r="D142" s="1249"/>
      <c r="E142" s="1249"/>
      <c r="F142" s="1249"/>
      <c r="G142" s="1249"/>
      <c r="H142" s="1249"/>
      <c r="I142" s="1249"/>
      <c r="J142" s="1249"/>
      <c r="K142" s="1249"/>
      <c r="L142" s="1249"/>
      <c r="M142" s="1249"/>
      <c r="N142" s="1249"/>
      <c r="O142" s="1249"/>
      <c r="P142" s="1249"/>
      <c r="Q142" s="1249"/>
      <c r="R142" s="1249"/>
      <c r="S142" s="1249"/>
      <c r="T142" s="1249"/>
      <c r="U142" s="1249"/>
      <c r="V142" s="1249"/>
      <c r="W142" s="1249"/>
      <c r="X142" s="1249"/>
    </row>
    <row r="143" spans="1:24" ht="17.100000000000001" customHeight="1">
      <c r="A143" s="1249"/>
      <c r="B143" s="1249"/>
      <c r="C143" s="1249"/>
      <c r="D143" s="1249"/>
      <c r="E143" s="1249"/>
      <c r="F143" s="1249"/>
      <c r="G143" s="1249"/>
      <c r="H143" s="1249"/>
      <c r="I143" s="1249"/>
      <c r="J143" s="1249"/>
      <c r="K143" s="1249"/>
      <c r="L143" s="1249"/>
      <c r="M143" s="1249"/>
      <c r="N143" s="1249"/>
      <c r="O143" s="1249"/>
      <c r="P143" s="1249"/>
      <c r="Q143" s="1249"/>
      <c r="R143" s="1249"/>
      <c r="S143" s="1249"/>
      <c r="T143" s="1249"/>
      <c r="U143" s="1249"/>
      <c r="V143" s="1249"/>
      <c r="W143" s="1249"/>
      <c r="X143" s="1249"/>
    </row>
    <row r="144" spans="1:24" ht="17.100000000000001" customHeight="1">
      <c r="A144" s="1249"/>
      <c r="B144" s="1249"/>
      <c r="C144" s="1249"/>
      <c r="D144" s="1249"/>
      <c r="E144" s="1249"/>
      <c r="F144" s="1249"/>
      <c r="G144" s="1249"/>
      <c r="H144" s="1249"/>
      <c r="I144" s="1249"/>
      <c r="J144" s="1249"/>
      <c r="K144" s="1249"/>
      <c r="L144" s="1249"/>
      <c r="M144" s="1249"/>
      <c r="N144" s="1249"/>
      <c r="O144" s="1249"/>
      <c r="P144" s="1249"/>
      <c r="Q144" s="1249"/>
      <c r="R144" s="1249"/>
      <c r="S144" s="1249"/>
      <c r="T144" s="1249"/>
      <c r="U144" s="1249"/>
      <c r="V144" s="1249"/>
      <c r="W144" s="1249"/>
      <c r="X144" s="1249"/>
    </row>
    <row r="145" spans="1:24" ht="17.100000000000001" customHeight="1">
      <c r="A145" s="1249"/>
      <c r="B145" s="1249"/>
      <c r="C145" s="1249"/>
      <c r="D145" s="1249"/>
      <c r="E145" s="1249"/>
      <c r="F145" s="1249"/>
      <c r="G145" s="1249"/>
      <c r="H145" s="1249"/>
      <c r="I145" s="1249"/>
      <c r="J145" s="1249"/>
      <c r="K145" s="1249"/>
      <c r="L145" s="1249"/>
      <c r="M145" s="1249"/>
      <c r="N145" s="1249"/>
      <c r="O145" s="1249"/>
      <c r="P145" s="1249"/>
      <c r="Q145" s="1249"/>
      <c r="R145" s="1249"/>
      <c r="S145" s="1249"/>
      <c r="T145" s="1249"/>
      <c r="U145" s="1249"/>
      <c r="V145" s="1249"/>
      <c r="W145" s="1249"/>
      <c r="X145" s="1249"/>
    </row>
    <row r="146" spans="1:24" ht="17.100000000000001" customHeight="1">
      <c r="A146" s="1249"/>
      <c r="B146" s="1249"/>
      <c r="C146" s="1249"/>
      <c r="D146" s="1249"/>
      <c r="E146" s="1249"/>
      <c r="F146" s="1249"/>
      <c r="G146" s="1249"/>
      <c r="H146" s="1249"/>
      <c r="I146" s="1249"/>
      <c r="J146" s="1249"/>
      <c r="K146" s="1249"/>
      <c r="L146" s="1249"/>
      <c r="M146" s="1249"/>
      <c r="N146" s="1249"/>
      <c r="O146" s="1249"/>
      <c r="P146" s="1249"/>
      <c r="Q146" s="1249"/>
      <c r="R146" s="1249"/>
      <c r="S146" s="1249"/>
      <c r="T146" s="1249"/>
      <c r="U146" s="1249"/>
      <c r="V146" s="1249"/>
      <c r="W146" s="1249"/>
      <c r="X146" s="1249"/>
    </row>
    <row r="147" spans="1:24" ht="17.100000000000001" customHeight="1">
      <c r="A147" s="602" t="s">
        <v>973</v>
      </c>
      <c r="B147" s="603"/>
      <c r="C147" s="603"/>
      <c r="D147" s="603"/>
      <c r="E147" s="603"/>
      <c r="F147" s="603"/>
      <c r="G147" s="603"/>
      <c r="H147" s="603"/>
      <c r="I147" s="603"/>
      <c r="J147" s="603"/>
      <c r="K147" s="603"/>
      <c r="L147" s="603"/>
      <c r="M147" s="603"/>
      <c r="N147" s="603"/>
      <c r="O147" s="603"/>
      <c r="P147" s="603"/>
      <c r="Q147" s="603"/>
      <c r="R147" s="603"/>
      <c r="S147" s="603"/>
      <c r="T147" s="603"/>
      <c r="U147" s="603"/>
      <c r="V147" s="603"/>
      <c r="W147" s="603"/>
      <c r="X147" s="603"/>
    </row>
    <row r="148" spans="1:24" ht="17.100000000000001" customHeight="1">
      <c r="A148" s="1258" t="s">
        <v>518</v>
      </c>
      <c r="B148" s="1258"/>
      <c r="C148" s="1258"/>
      <c r="D148" s="1258"/>
      <c r="E148" s="1258"/>
      <c r="F148" s="1258"/>
      <c r="G148" s="1258"/>
      <c r="H148" s="1258"/>
      <c r="I148" s="1258"/>
      <c r="J148" s="1258"/>
      <c r="K148" s="1258"/>
      <c r="L148" s="1258"/>
      <c r="M148" s="1258"/>
      <c r="N148" s="1258"/>
      <c r="O148" s="1258"/>
      <c r="P148" s="1258"/>
      <c r="Q148" s="1258"/>
      <c r="R148" s="1258"/>
      <c r="S148" s="1258"/>
      <c r="T148" s="1258"/>
      <c r="U148" s="1258"/>
      <c r="V148" s="1258"/>
      <c r="W148" s="1258"/>
      <c r="X148" s="1258"/>
    </row>
    <row r="149" spans="1:24" ht="15" customHeight="1">
      <c r="A149" s="604" t="s">
        <v>525</v>
      </c>
      <c r="B149" s="604"/>
      <c r="C149" s="604"/>
      <c r="D149" s="604"/>
      <c r="E149" s="604"/>
      <c r="F149" s="604"/>
      <c r="G149" s="604"/>
      <c r="H149" s="604"/>
      <c r="I149" s="604"/>
      <c r="J149" s="604"/>
      <c r="K149" s="604"/>
      <c r="L149" s="604"/>
      <c r="M149" s="604"/>
      <c r="N149" s="604"/>
      <c r="O149" s="604"/>
      <c r="P149" s="604"/>
      <c r="Q149" s="605"/>
      <c r="R149" s="605"/>
      <c r="S149" s="605"/>
      <c r="T149" s="605"/>
      <c r="U149" s="605"/>
      <c r="V149" s="606"/>
      <c r="W149" s="1259"/>
      <c r="X149" s="1259"/>
    </row>
    <row r="150" spans="1:24" ht="16.5" customHeight="1">
      <c r="A150" s="607" t="s">
        <v>530</v>
      </c>
      <c r="B150" s="607"/>
      <c r="C150" s="607"/>
      <c r="D150" s="607"/>
      <c r="E150" s="607"/>
      <c r="F150" s="607"/>
      <c r="G150" s="607"/>
      <c r="H150" s="607"/>
      <c r="I150" s="607"/>
      <c r="J150" s="607"/>
      <c r="K150" s="607"/>
      <c r="L150" s="607"/>
      <c r="M150" s="607"/>
      <c r="N150" s="607"/>
      <c r="O150" s="607"/>
      <c r="P150" s="607"/>
      <c r="Q150" s="608"/>
      <c r="R150" s="608"/>
      <c r="S150" s="608"/>
      <c r="T150" s="608"/>
      <c r="U150" s="608"/>
      <c r="V150" s="609"/>
      <c r="W150" s="1248" t="s">
        <v>519</v>
      </c>
      <c r="X150" s="1248"/>
    </row>
    <row r="151" spans="1:24" ht="15" customHeight="1">
      <c r="A151" s="1250" t="s">
        <v>457</v>
      </c>
      <c r="B151" s="1250"/>
      <c r="C151" s="1250"/>
      <c r="D151" s="1250"/>
      <c r="E151" s="1250"/>
      <c r="F151" s="1250"/>
      <c r="G151" s="1250"/>
      <c r="H151" s="1250"/>
      <c r="I151" s="1250"/>
      <c r="J151" s="1250"/>
      <c r="K151" s="1250"/>
      <c r="L151" s="1250"/>
      <c r="M151" s="1250"/>
      <c r="N151" s="1250"/>
      <c r="O151" s="1250"/>
      <c r="P151" s="1250"/>
      <c r="Q151" s="1250"/>
      <c r="R151" s="1250"/>
      <c r="S151" s="1250"/>
      <c r="T151" s="1250"/>
      <c r="U151" s="1250"/>
      <c r="V151" s="1250"/>
      <c r="W151" s="574"/>
      <c r="X151" s="575"/>
    </row>
    <row r="152" spans="1:24" ht="16.5" customHeight="1">
      <c r="A152" s="610" t="s">
        <v>531</v>
      </c>
      <c r="B152" s="610"/>
      <c r="C152" s="610"/>
      <c r="D152" s="610"/>
      <c r="E152" s="610"/>
      <c r="F152" s="610"/>
      <c r="G152" s="610"/>
      <c r="H152" s="610"/>
      <c r="I152" s="610"/>
      <c r="J152" s="610"/>
      <c r="K152" s="610"/>
      <c r="L152" s="610"/>
      <c r="M152" s="610"/>
      <c r="N152" s="610"/>
      <c r="O152" s="610"/>
      <c r="P152" s="610"/>
      <c r="Q152" s="608"/>
      <c r="R152" s="608"/>
      <c r="S152" s="608"/>
      <c r="T152" s="608"/>
      <c r="U152" s="608"/>
      <c r="V152" s="611"/>
      <c r="W152" s="611"/>
      <c r="X152" s="612"/>
    </row>
    <row r="153" spans="1:24" ht="15" customHeight="1">
      <c r="A153" s="1247" t="s">
        <v>1051</v>
      </c>
      <c r="B153" s="1247"/>
      <c r="C153" s="1247"/>
      <c r="D153" s="1247"/>
      <c r="E153" s="1247"/>
      <c r="F153" s="1247"/>
      <c r="G153" s="1247"/>
      <c r="H153" s="1247"/>
      <c r="I153" s="1247"/>
      <c r="J153" s="1247"/>
      <c r="K153" s="1247"/>
      <c r="L153" s="1247"/>
      <c r="M153" s="1247"/>
      <c r="N153" s="1247"/>
      <c r="O153" s="1247"/>
      <c r="P153" s="1247"/>
      <c r="Q153" s="1247"/>
      <c r="R153" s="1247"/>
      <c r="S153" s="1247"/>
      <c r="T153" s="1247"/>
      <c r="U153" s="1247"/>
      <c r="V153" s="1247"/>
      <c r="W153" s="576"/>
      <c r="X153" s="575"/>
    </row>
    <row r="154" spans="1:24" ht="16.5" customHeight="1">
      <c r="A154" s="610" t="s">
        <v>532</v>
      </c>
      <c r="B154" s="610"/>
      <c r="C154" s="610"/>
      <c r="D154" s="610"/>
      <c r="E154" s="610"/>
      <c r="F154" s="610"/>
      <c r="G154" s="610"/>
      <c r="H154" s="610"/>
      <c r="I154" s="610"/>
      <c r="J154" s="610"/>
      <c r="K154" s="610"/>
      <c r="L154" s="610"/>
      <c r="M154" s="610"/>
      <c r="N154" s="610"/>
      <c r="O154" s="610"/>
      <c r="P154" s="610"/>
      <c r="Q154" s="608"/>
      <c r="R154" s="608"/>
      <c r="S154" s="608"/>
      <c r="T154" s="608"/>
      <c r="U154" s="608"/>
      <c r="V154" s="611"/>
      <c r="W154" s="611"/>
      <c r="X154" s="612"/>
    </row>
    <row r="155" spans="1:24" ht="15" customHeight="1">
      <c r="A155" s="1247" t="s">
        <v>64</v>
      </c>
      <c r="B155" s="1247"/>
      <c r="C155" s="1247"/>
      <c r="D155" s="1247"/>
      <c r="E155" s="1247"/>
      <c r="F155" s="1247"/>
      <c r="G155" s="1247"/>
      <c r="H155" s="1247"/>
      <c r="I155" s="1247"/>
      <c r="J155" s="1247"/>
      <c r="K155" s="1247"/>
      <c r="L155" s="1247"/>
      <c r="M155" s="1247"/>
      <c r="N155" s="1247"/>
      <c r="O155" s="1247"/>
      <c r="P155" s="1247"/>
      <c r="Q155" s="1247"/>
      <c r="R155" s="1247"/>
      <c r="S155" s="1247"/>
      <c r="T155" s="1247"/>
      <c r="U155" s="1247"/>
      <c r="V155" s="1247"/>
      <c r="W155" s="576"/>
      <c r="X155" s="575"/>
    </row>
    <row r="156" spans="1:24" ht="15" customHeight="1">
      <c r="A156" s="1250" t="s">
        <v>65</v>
      </c>
      <c r="B156" s="1250"/>
      <c r="C156" s="1250"/>
      <c r="D156" s="1250"/>
      <c r="E156" s="1250"/>
      <c r="F156" s="1250"/>
      <c r="G156" s="1250"/>
      <c r="H156" s="1250"/>
      <c r="I156" s="1250"/>
      <c r="J156" s="1250"/>
      <c r="K156" s="1250"/>
      <c r="L156" s="1250"/>
      <c r="M156" s="1250"/>
      <c r="N156" s="1250"/>
      <c r="O156" s="1250"/>
      <c r="P156" s="1250"/>
      <c r="Q156" s="1250"/>
      <c r="R156" s="1250"/>
      <c r="S156" s="1250"/>
      <c r="T156" s="1250"/>
      <c r="U156" s="1250"/>
      <c r="V156" s="1250"/>
      <c r="W156" s="574"/>
      <c r="X156" s="575"/>
    </row>
    <row r="157" spans="1:24" ht="16.5" customHeight="1">
      <c r="A157" s="610" t="s">
        <v>533</v>
      </c>
      <c r="B157" s="610"/>
      <c r="C157" s="610"/>
      <c r="D157" s="610"/>
      <c r="E157" s="610"/>
      <c r="F157" s="610"/>
      <c r="G157" s="610"/>
      <c r="H157" s="610"/>
      <c r="I157" s="610"/>
      <c r="J157" s="610"/>
      <c r="K157" s="610"/>
      <c r="L157" s="610"/>
      <c r="M157" s="610"/>
      <c r="N157" s="610"/>
      <c r="O157" s="610"/>
      <c r="P157" s="610"/>
      <c r="Q157" s="612"/>
      <c r="R157" s="612"/>
      <c r="S157" s="612"/>
      <c r="T157" s="612"/>
      <c r="U157" s="612"/>
      <c r="V157" s="611"/>
      <c r="W157" s="611"/>
      <c r="X157" s="613"/>
    </row>
    <row r="158" spans="1:24" ht="27" customHeight="1">
      <c r="A158" s="1250" t="s">
        <v>458</v>
      </c>
      <c r="B158" s="1250"/>
      <c r="C158" s="1250"/>
      <c r="D158" s="1250"/>
      <c r="E158" s="1250"/>
      <c r="F158" s="1250"/>
      <c r="G158" s="1250"/>
      <c r="H158" s="1250"/>
      <c r="I158" s="1250"/>
      <c r="J158" s="1250"/>
      <c r="K158" s="1250"/>
      <c r="L158" s="1250"/>
      <c r="M158" s="1250"/>
      <c r="N158" s="1250"/>
      <c r="O158" s="1250"/>
      <c r="P158" s="1250"/>
      <c r="Q158" s="1250"/>
      <c r="R158" s="1250"/>
      <c r="S158" s="1250"/>
      <c r="T158" s="1250"/>
      <c r="U158" s="1250"/>
      <c r="V158" s="1250"/>
      <c r="W158" s="574"/>
      <c r="X158" s="575"/>
    </row>
    <row r="159" spans="1:24" ht="37.5" customHeight="1">
      <c r="A159" s="1247" t="s">
        <v>959</v>
      </c>
      <c r="B159" s="1247"/>
      <c r="C159" s="1247"/>
      <c r="D159" s="1247"/>
      <c r="E159" s="1247"/>
      <c r="F159" s="1247"/>
      <c r="G159" s="1247"/>
      <c r="H159" s="1247"/>
      <c r="I159" s="1247"/>
      <c r="J159" s="1247"/>
      <c r="K159" s="1247"/>
      <c r="L159" s="1247"/>
      <c r="M159" s="1247"/>
      <c r="N159" s="1247"/>
      <c r="O159" s="1247"/>
      <c r="P159" s="1247"/>
      <c r="Q159" s="1247"/>
      <c r="R159" s="1247"/>
      <c r="S159" s="1247"/>
      <c r="T159" s="1247"/>
      <c r="U159" s="1247"/>
      <c r="V159" s="1247"/>
      <c r="W159" s="574"/>
      <c r="X159" s="575"/>
    </row>
    <row r="160" spans="1:24" ht="16.5" customHeight="1">
      <c r="A160" s="614" t="s">
        <v>534</v>
      </c>
      <c r="B160" s="615"/>
      <c r="C160" s="616"/>
      <c r="D160" s="616"/>
      <c r="E160" s="616"/>
      <c r="F160" s="616"/>
      <c r="G160" s="616"/>
      <c r="H160" s="616"/>
      <c r="I160" s="616"/>
      <c r="J160" s="616"/>
      <c r="K160" s="616"/>
      <c r="L160" s="616"/>
      <c r="M160" s="616"/>
      <c r="N160" s="616"/>
      <c r="O160" s="616"/>
      <c r="P160" s="616"/>
      <c r="Q160" s="612"/>
      <c r="R160" s="612"/>
      <c r="S160" s="612"/>
      <c r="T160" s="612"/>
      <c r="U160" s="612"/>
      <c r="V160" s="617"/>
      <c r="W160" s="611"/>
      <c r="X160" s="613"/>
    </row>
    <row r="161" spans="1:24" ht="15" customHeight="1">
      <c r="A161" s="1247" t="s">
        <v>527</v>
      </c>
      <c r="B161" s="1247"/>
      <c r="C161" s="1247"/>
      <c r="D161" s="1247"/>
      <c r="E161" s="1247"/>
      <c r="F161" s="1247"/>
      <c r="G161" s="1247"/>
      <c r="H161" s="1247"/>
      <c r="I161" s="1247"/>
      <c r="J161" s="1247"/>
      <c r="K161" s="1247"/>
      <c r="L161" s="1247"/>
      <c r="M161" s="1247"/>
      <c r="N161" s="1247"/>
      <c r="O161" s="1247"/>
      <c r="P161" s="1247"/>
      <c r="Q161" s="1247"/>
      <c r="R161" s="1247"/>
      <c r="S161" s="1247"/>
      <c r="T161" s="1247"/>
      <c r="U161" s="1247"/>
      <c r="V161" s="1247"/>
      <c r="W161" s="574"/>
      <c r="X161" s="575"/>
    </row>
    <row r="162" spans="1:24" ht="16.5" customHeight="1">
      <c r="A162" s="614" t="s">
        <v>535</v>
      </c>
      <c r="B162" s="614"/>
      <c r="C162" s="614"/>
      <c r="D162" s="614"/>
      <c r="E162" s="614"/>
      <c r="F162" s="614"/>
      <c r="G162" s="614"/>
      <c r="H162" s="614"/>
      <c r="I162" s="614"/>
      <c r="J162" s="614"/>
      <c r="K162" s="614"/>
      <c r="L162" s="614"/>
      <c r="M162" s="614"/>
      <c r="N162" s="614"/>
      <c r="O162" s="614"/>
      <c r="P162" s="614"/>
      <c r="Q162" s="612"/>
      <c r="R162" s="612"/>
      <c r="S162" s="612"/>
      <c r="T162" s="612"/>
      <c r="U162" s="612"/>
      <c r="V162" s="617"/>
      <c r="W162" s="611"/>
      <c r="X162" s="613"/>
    </row>
    <row r="163" spans="1:24" ht="30" customHeight="1">
      <c r="A163" s="1247" t="s">
        <v>529</v>
      </c>
      <c r="B163" s="1247"/>
      <c r="C163" s="1247"/>
      <c r="D163" s="1247"/>
      <c r="E163" s="1247"/>
      <c r="F163" s="1247"/>
      <c r="G163" s="1247"/>
      <c r="H163" s="1247"/>
      <c r="I163" s="1247"/>
      <c r="J163" s="1247"/>
      <c r="K163" s="1247"/>
      <c r="L163" s="1247"/>
      <c r="M163" s="1247"/>
      <c r="N163" s="1247"/>
      <c r="O163" s="1247"/>
      <c r="P163" s="1247"/>
      <c r="Q163" s="1247"/>
      <c r="R163" s="1247"/>
      <c r="S163" s="1247"/>
      <c r="T163" s="1247"/>
      <c r="U163" s="1247"/>
      <c r="V163" s="1247"/>
      <c r="W163" s="574"/>
      <c r="X163" s="575"/>
    </row>
    <row r="164" spans="1:24" ht="16.5" customHeight="1">
      <c r="A164" s="618" t="s">
        <v>536</v>
      </c>
      <c r="B164" s="618"/>
      <c r="C164" s="618"/>
      <c r="D164" s="618"/>
      <c r="E164" s="618"/>
      <c r="F164" s="618"/>
      <c r="G164" s="618"/>
      <c r="H164" s="618"/>
      <c r="I164" s="618"/>
      <c r="J164" s="618"/>
      <c r="K164" s="618"/>
      <c r="L164" s="618"/>
      <c r="M164" s="618"/>
      <c r="N164" s="618"/>
      <c r="O164" s="618"/>
      <c r="P164" s="618"/>
      <c r="Q164" s="608"/>
      <c r="R164" s="608"/>
      <c r="S164" s="608"/>
      <c r="T164" s="608"/>
      <c r="U164" s="608"/>
      <c r="V164" s="617"/>
      <c r="W164" s="611"/>
      <c r="X164" s="612"/>
    </row>
    <row r="165" spans="1:24" ht="15" customHeight="1">
      <c r="A165" s="1247" t="s">
        <v>523</v>
      </c>
      <c r="B165" s="1247"/>
      <c r="C165" s="1247"/>
      <c r="D165" s="1247"/>
      <c r="E165" s="1247"/>
      <c r="F165" s="1247"/>
      <c r="G165" s="1247"/>
      <c r="H165" s="1247"/>
      <c r="I165" s="1247"/>
      <c r="J165" s="1247"/>
      <c r="K165" s="1247"/>
      <c r="L165" s="1247"/>
      <c r="M165" s="1247"/>
      <c r="N165" s="1247"/>
      <c r="O165" s="1247"/>
      <c r="P165" s="1247"/>
      <c r="Q165" s="1247"/>
      <c r="R165" s="1247"/>
      <c r="S165" s="1247"/>
      <c r="T165" s="1247"/>
      <c r="U165" s="1247"/>
      <c r="V165" s="1247"/>
      <c r="W165" s="576"/>
      <c r="X165" s="575"/>
    </row>
    <row r="166" spans="1:24" ht="16.5" customHeight="1">
      <c r="A166" s="618" t="s">
        <v>537</v>
      </c>
      <c r="B166" s="618"/>
      <c r="C166" s="618"/>
      <c r="D166" s="618"/>
      <c r="E166" s="618"/>
      <c r="F166" s="618"/>
      <c r="G166" s="618"/>
      <c r="H166" s="618"/>
      <c r="I166" s="618"/>
      <c r="J166" s="618"/>
      <c r="K166" s="618"/>
      <c r="L166" s="618"/>
      <c r="M166" s="618"/>
      <c r="N166" s="618"/>
      <c r="O166" s="618"/>
      <c r="P166" s="618"/>
      <c r="Q166" s="608"/>
      <c r="R166" s="608"/>
      <c r="S166" s="608"/>
      <c r="T166" s="608"/>
      <c r="U166" s="608"/>
      <c r="V166" s="617"/>
      <c r="W166" s="611"/>
      <c r="X166" s="612"/>
    </row>
    <row r="167" spans="1:24" ht="30" customHeight="1">
      <c r="A167" s="1247" t="s">
        <v>524</v>
      </c>
      <c r="B167" s="1247"/>
      <c r="C167" s="1247"/>
      <c r="D167" s="1247"/>
      <c r="E167" s="1247"/>
      <c r="F167" s="1247"/>
      <c r="G167" s="1247"/>
      <c r="H167" s="1247"/>
      <c r="I167" s="1247"/>
      <c r="J167" s="1247"/>
      <c r="K167" s="1247"/>
      <c r="L167" s="1247"/>
      <c r="M167" s="1247"/>
      <c r="N167" s="1247"/>
      <c r="O167" s="1247"/>
      <c r="P167" s="1247"/>
      <c r="Q167" s="1247"/>
      <c r="R167" s="1247"/>
      <c r="S167" s="1247"/>
      <c r="T167" s="1247"/>
      <c r="U167" s="1247"/>
      <c r="V167" s="1247"/>
      <c r="W167" s="576"/>
      <c r="X167" s="575"/>
    </row>
    <row r="168" spans="1:24" ht="16.5" customHeight="1">
      <c r="A168" s="616" t="s">
        <v>538</v>
      </c>
      <c r="B168" s="616"/>
      <c r="C168" s="616"/>
      <c r="D168" s="616"/>
      <c r="E168" s="616"/>
      <c r="F168" s="616"/>
      <c r="G168" s="616"/>
      <c r="H168" s="616"/>
      <c r="I168" s="616"/>
      <c r="J168" s="616"/>
      <c r="K168" s="616"/>
      <c r="L168" s="616"/>
      <c r="M168" s="616"/>
      <c r="N168" s="616"/>
      <c r="O168" s="616"/>
      <c r="P168" s="616"/>
      <c r="Q168" s="612"/>
      <c r="R168" s="612"/>
      <c r="S168" s="612"/>
      <c r="T168" s="612"/>
      <c r="U168" s="612"/>
      <c r="V168" s="617"/>
      <c r="W168" s="611"/>
      <c r="X168" s="613"/>
    </row>
    <row r="169" spans="1:24" ht="36.75" customHeight="1">
      <c r="A169" s="1247" t="s">
        <v>1050</v>
      </c>
      <c r="B169" s="1247"/>
      <c r="C169" s="1247"/>
      <c r="D169" s="1247"/>
      <c r="E169" s="1247"/>
      <c r="F169" s="1247"/>
      <c r="G169" s="1247"/>
      <c r="H169" s="1247"/>
      <c r="I169" s="1247"/>
      <c r="J169" s="1247"/>
      <c r="K169" s="1247"/>
      <c r="L169" s="1247"/>
      <c r="M169" s="1247"/>
      <c r="N169" s="1247"/>
      <c r="O169" s="1247"/>
      <c r="P169" s="1247"/>
      <c r="Q169" s="1247"/>
      <c r="R169" s="1247"/>
      <c r="S169" s="1247"/>
      <c r="T169" s="1247"/>
      <c r="U169" s="1247"/>
      <c r="V169" s="1247"/>
      <c r="W169" s="574"/>
      <c r="X169" s="575"/>
    </row>
    <row r="170" spans="1:24" ht="16.5" customHeight="1">
      <c r="A170" s="614" t="s">
        <v>539</v>
      </c>
      <c r="B170" s="614"/>
      <c r="C170" s="614"/>
      <c r="D170" s="614"/>
      <c r="E170" s="614"/>
      <c r="F170" s="614"/>
      <c r="G170" s="614"/>
      <c r="H170" s="614"/>
      <c r="I170" s="614"/>
      <c r="J170" s="614"/>
      <c r="K170" s="614"/>
      <c r="L170" s="614"/>
      <c r="M170" s="614"/>
      <c r="N170" s="614"/>
      <c r="O170" s="614"/>
      <c r="P170" s="614"/>
      <c r="Q170" s="612"/>
      <c r="R170" s="612"/>
      <c r="S170" s="612"/>
      <c r="T170" s="612"/>
      <c r="U170" s="612"/>
      <c r="V170" s="617"/>
      <c r="W170" s="611"/>
      <c r="X170" s="613"/>
    </row>
    <row r="171" spans="1:24" ht="45" customHeight="1">
      <c r="A171" s="1247" t="s">
        <v>958</v>
      </c>
      <c r="B171" s="1247"/>
      <c r="C171" s="1247"/>
      <c r="D171" s="1247"/>
      <c r="E171" s="1247"/>
      <c r="F171" s="1247"/>
      <c r="G171" s="1247"/>
      <c r="H171" s="1247"/>
      <c r="I171" s="1247"/>
      <c r="J171" s="1247"/>
      <c r="K171" s="1247"/>
      <c r="L171" s="1247"/>
      <c r="M171" s="1247"/>
      <c r="N171" s="1247"/>
      <c r="O171" s="1247"/>
      <c r="P171" s="1247"/>
      <c r="Q171" s="1247"/>
      <c r="R171" s="1247"/>
      <c r="S171" s="1247"/>
      <c r="T171" s="1247"/>
      <c r="U171" s="1247"/>
      <c r="V171" s="1247"/>
      <c r="W171" s="574"/>
      <c r="X171" s="575"/>
    </row>
    <row r="172" spans="1:24" ht="15" customHeight="1">
      <c r="A172" s="619"/>
      <c r="B172" s="619"/>
      <c r="C172" s="619"/>
      <c r="D172" s="619"/>
      <c r="E172" s="619"/>
      <c r="F172" s="619"/>
      <c r="G172" s="619"/>
      <c r="H172" s="619"/>
      <c r="I172" s="619"/>
      <c r="J172" s="619"/>
      <c r="K172" s="619"/>
      <c r="L172" s="619"/>
      <c r="M172" s="619"/>
      <c r="N172" s="619"/>
      <c r="O172" s="619"/>
      <c r="P172" s="619"/>
      <c r="Q172" s="620"/>
      <c r="R172" s="620"/>
      <c r="S172" s="620"/>
      <c r="T172" s="620"/>
      <c r="U172" s="620"/>
      <c r="V172" s="621"/>
      <c r="W172" s="621"/>
      <c r="X172" s="620"/>
    </row>
    <row r="173" spans="1:24" ht="16.5" customHeight="1">
      <c r="A173" s="604" t="s">
        <v>540</v>
      </c>
      <c r="B173" s="606"/>
      <c r="C173" s="606"/>
      <c r="D173" s="606"/>
      <c r="E173" s="606"/>
      <c r="F173" s="606"/>
      <c r="G173" s="606"/>
      <c r="H173" s="606"/>
      <c r="I173" s="622"/>
      <c r="J173" s="622"/>
      <c r="K173" s="606"/>
      <c r="L173" s="606"/>
      <c r="M173" s="606"/>
      <c r="N173" s="606"/>
      <c r="O173" s="606"/>
      <c r="P173" s="606"/>
      <c r="Q173" s="612"/>
      <c r="R173" s="612"/>
      <c r="S173" s="612"/>
      <c r="T173" s="612"/>
      <c r="U173" s="612"/>
      <c r="V173" s="611"/>
      <c r="W173" s="611"/>
      <c r="X173" s="623" t="s">
        <v>528</v>
      </c>
    </row>
    <row r="174" spans="1:24" ht="15" customHeight="1">
      <c r="A174" s="1250" t="s">
        <v>66</v>
      </c>
      <c r="B174" s="1250"/>
      <c r="C174" s="1250"/>
      <c r="D174" s="1250"/>
      <c r="E174" s="1250"/>
      <c r="F174" s="1250"/>
      <c r="G174" s="1250"/>
      <c r="H174" s="1250"/>
      <c r="I174" s="1250"/>
      <c r="J174" s="1250"/>
      <c r="K174" s="1250"/>
      <c r="L174" s="1250"/>
      <c r="M174" s="1250"/>
      <c r="N174" s="1250"/>
      <c r="O174" s="1250"/>
      <c r="P174" s="1250"/>
      <c r="Q174" s="1250"/>
      <c r="R174" s="1250"/>
      <c r="S174" s="1250"/>
      <c r="T174" s="1250"/>
      <c r="U174" s="1250"/>
      <c r="V174" s="1250"/>
      <c r="W174" s="574"/>
      <c r="X174" s="575"/>
    </row>
    <row r="175" spans="1:24" ht="37.5" customHeight="1">
      <c r="A175" s="1250" t="s">
        <v>754</v>
      </c>
      <c r="B175" s="1250"/>
      <c r="C175" s="1250"/>
      <c r="D175" s="1250"/>
      <c r="E175" s="1250"/>
      <c r="F175" s="1250"/>
      <c r="G175" s="1250"/>
      <c r="H175" s="1250"/>
      <c r="I175" s="1250"/>
      <c r="J175" s="1250"/>
      <c r="K175" s="1250"/>
      <c r="L175" s="1250"/>
      <c r="M175" s="1250"/>
      <c r="N175" s="1250"/>
      <c r="O175" s="1250"/>
      <c r="P175" s="1250"/>
      <c r="Q175" s="1250"/>
      <c r="R175" s="1250"/>
      <c r="S175" s="1250"/>
      <c r="T175" s="1250"/>
      <c r="U175" s="1250"/>
      <c r="V175" s="1250"/>
      <c r="W175" s="574"/>
      <c r="X175" s="575"/>
    </row>
    <row r="176" spans="1:24" ht="15" customHeight="1">
      <c r="A176" s="1256" t="s">
        <v>67</v>
      </c>
      <c r="B176" s="1256"/>
      <c r="C176" s="1256"/>
      <c r="D176" s="1256"/>
      <c r="E176" s="1256"/>
      <c r="F176" s="1256"/>
      <c r="G176" s="1256"/>
      <c r="H176" s="1256"/>
      <c r="I176" s="1256"/>
      <c r="J176" s="1256"/>
      <c r="K176" s="1256"/>
      <c r="L176" s="1256"/>
      <c r="M176" s="1256"/>
      <c r="N176" s="1256"/>
      <c r="O176" s="1256"/>
      <c r="P176" s="1256"/>
      <c r="Q176" s="624"/>
      <c r="R176" s="624"/>
      <c r="S176" s="612"/>
      <c r="T176" s="612"/>
      <c r="U176" s="612"/>
      <c r="V176" s="612"/>
      <c r="W176" s="612"/>
      <c r="X176" s="612"/>
    </row>
    <row r="177" spans="1:41" ht="15" customHeight="1">
      <c r="A177" s="1257" t="s">
        <v>548</v>
      </c>
      <c r="B177" s="1257"/>
      <c r="C177" s="1257"/>
      <c r="D177" s="1257"/>
      <c r="E177" s="1257"/>
      <c r="F177" s="1257"/>
      <c r="G177" s="1257"/>
      <c r="H177" s="1257"/>
      <c r="I177" s="1257"/>
      <c r="J177" s="1257"/>
      <c r="K177" s="1257"/>
      <c r="L177" s="1257"/>
      <c r="M177" s="1257"/>
      <c r="N177" s="1257"/>
      <c r="O177" s="1257"/>
      <c r="P177" s="1257"/>
      <c r="Q177" s="1257"/>
      <c r="R177" s="1257"/>
      <c r="S177" s="612"/>
      <c r="T177" s="612"/>
      <c r="U177" s="612"/>
      <c r="V177" s="612"/>
      <c r="W177" s="612"/>
      <c r="X177" s="612"/>
    </row>
    <row r="178" spans="1:41" ht="15" customHeight="1">
      <c r="A178" s="625"/>
      <c r="B178" s="625"/>
      <c r="C178" s="625"/>
      <c r="D178" s="625"/>
      <c r="E178" s="625"/>
      <c r="F178" s="625"/>
      <c r="G178" s="625"/>
      <c r="H178" s="625"/>
      <c r="I178" s="625"/>
      <c r="J178" s="625"/>
      <c r="K178" s="625"/>
      <c r="L178" s="625"/>
      <c r="M178" s="625"/>
      <c r="N178" s="625"/>
      <c r="O178" s="625"/>
      <c r="P178" s="625"/>
      <c r="Q178" s="625"/>
      <c r="R178" s="625"/>
      <c r="S178" s="612"/>
      <c r="T178" s="612"/>
      <c r="U178" s="612"/>
      <c r="V178" s="612"/>
      <c r="W178" s="612"/>
      <c r="X178" s="612"/>
    </row>
    <row r="179" spans="1:41" ht="15" customHeight="1">
      <c r="A179" s="626" t="s">
        <v>587</v>
      </c>
      <c r="B179" s="626"/>
      <c r="C179" s="626"/>
      <c r="D179" s="626"/>
      <c r="E179" s="626"/>
      <c r="F179" s="626"/>
      <c r="G179" s="626"/>
      <c r="H179" s="626"/>
      <c r="I179" s="626"/>
      <c r="J179" s="626"/>
      <c r="K179" s="626"/>
      <c r="L179" s="624"/>
      <c r="M179" s="624"/>
      <c r="N179" s="624"/>
      <c r="O179" s="624"/>
      <c r="P179" s="624"/>
      <c r="Q179" s="624"/>
      <c r="R179" s="624"/>
      <c r="S179" s="612"/>
      <c r="T179" s="612"/>
      <c r="U179" s="612"/>
      <c r="V179" s="612"/>
      <c r="W179" s="612"/>
      <c r="X179" s="612"/>
    </row>
    <row r="180" spans="1:41" ht="15" customHeight="1">
      <c r="A180" s="612"/>
      <c r="B180" s="612"/>
      <c r="C180" s="612"/>
      <c r="D180" s="627"/>
      <c r="E180" s="627"/>
      <c r="F180" s="628"/>
      <c r="G180" s="612"/>
      <c r="H180" s="612"/>
      <c r="I180" s="612"/>
      <c r="J180" s="612"/>
      <c r="K180" s="612"/>
      <c r="L180" s="612"/>
      <c r="M180" s="612"/>
      <c r="N180" s="612"/>
      <c r="O180" s="612"/>
      <c r="P180" s="612"/>
      <c r="Q180" s="628"/>
      <c r="R180" s="628"/>
      <c r="S180" s="628"/>
      <c r="T180" s="628"/>
      <c r="U180" s="628"/>
      <c r="V180" s="628"/>
      <c r="W180" s="628"/>
      <c r="X180" s="628"/>
    </row>
    <row r="181" spans="1:41" ht="15" customHeight="1">
      <c r="A181" s="612"/>
      <c r="B181" s="612"/>
      <c r="C181" s="612"/>
      <c r="D181" s="612"/>
      <c r="E181" s="612"/>
      <c r="F181" s="612"/>
      <c r="G181" s="1251" t="s">
        <v>120</v>
      </c>
      <c r="H181" s="1251"/>
      <c r="I181" s="1252" t="s">
        <v>755</v>
      </c>
      <c r="J181" s="1252"/>
      <c r="K181" s="1252"/>
      <c r="L181" s="1255" t="str">
        <f>IF('１.申請者の詳細'!$I$8="","",'１.申請者の詳細'!$I$8)</f>
        <v/>
      </c>
      <c r="M181" s="1255"/>
      <c r="N181" s="1255"/>
      <c r="O181" s="1255"/>
      <c r="P181" s="1255"/>
      <c r="Q181" s="1255"/>
      <c r="R181" s="1255"/>
      <c r="S181" s="1255"/>
      <c r="T181" s="1255"/>
      <c r="U181" s="1255"/>
      <c r="V181" s="1255"/>
      <c r="W181" s="1255"/>
      <c r="X181" s="1252" t="s">
        <v>68</v>
      </c>
      <c r="AA181" s="598"/>
      <c r="AB181" s="598"/>
      <c r="AC181" s="598"/>
      <c r="AD181" s="598"/>
      <c r="AE181" s="598"/>
      <c r="AF181" s="598"/>
      <c r="AG181" s="598"/>
      <c r="AH181" s="598"/>
      <c r="AI181" s="598"/>
      <c r="AJ181" s="598"/>
      <c r="AK181" s="598"/>
      <c r="AL181" s="598"/>
      <c r="AM181" s="598"/>
      <c r="AN181" s="598"/>
      <c r="AO181" s="598"/>
    </row>
    <row r="182" spans="1:41" ht="15" customHeight="1">
      <c r="A182" s="612"/>
      <c r="B182" s="612"/>
      <c r="C182" s="612"/>
      <c r="D182" s="612"/>
      <c r="E182" s="612"/>
      <c r="F182" s="612"/>
      <c r="G182" s="1251"/>
      <c r="H182" s="1251"/>
      <c r="I182" s="1252" t="s">
        <v>69</v>
      </c>
      <c r="J182" s="1252"/>
      <c r="K182" s="1252"/>
      <c r="L182" s="1254" t="str">
        <f>IF('１.申請者の詳細'!I10="","",'１.申請者の詳細'!I10&amp;"　"&amp;'１.申請者の詳細'!K12&amp;"　"&amp;'１.申請者の詳細'!W12)</f>
        <v/>
      </c>
      <c r="M182" s="1254"/>
      <c r="N182" s="1254"/>
      <c r="O182" s="1254"/>
      <c r="P182" s="1254"/>
      <c r="Q182" s="1254"/>
      <c r="R182" s="1254"/>
      <c r="S182" s="1254"/>
      <c r="T182" s="1254"/>
      <c r="U182" s="1254"/>
      <c r="V182" s="1254"/>
      <c r="W182" s="1254"/>
      <c r="X182" s="1253"/>
      <c r="AA182" s="598"/>
      <c r="AB182" s="598"/>
      <c r="AC182" s="598"/>
      <c r="AD182" s="598"/>
      <c r="AE182" s="598"/>
      <c r="AF182" s="598"/>
      <c r="AG182" s="598"/>
      <c r="AH182" s="598"/>
      <c r="AI182" s="598"/>
      <c r="AJ182" s="598"/>
      <c r="AK182" s="598"/>
      <c r="AL182" s="598"/>
      <c r="AM182" s="598"/>
      <c r="AN182" s="598"/>
      <c r="AO182" s="598"/>
    </row>
    <row r="183" spans="1:41" ht="15" customHeight="1">
      <c r="A183" s="612"/>
      <c r="B183" s="612"/>
      <c r="C183" s="612"/>
      <c r="D183" s="612"/>
      <c r="E183" s="612"/>
      <c r="F183" s="612"/>
      <c r="G183" s="624"/>
      <c r="H183" s="624"/>
      <c r="J183" s="629"/>
      <c r="K183" s="630"/>
      <c r="L183" s="612"/>
      <c r="M183" s="612"/>
      <c r="N183" s="612"/>
      <c r="O183" s="612"/>
      <c r="P183" s="612"/>
      <c r="Q183" s="631"/>
      <c r="R183" s="631"/>
      <c r="S183" s="631"/>
      <c r="T183" s="631"/>
      <c r="U183" s="631"/>
      <c r="V183" s="631"/>
      <c r="W183" s="631"/>
      <c r="X183" s="628"/>
      <c r="AA183" s="598"/>
      <c r="AB183" s="598"/>
      <c r="AC183" s="598"/>
      <c r="AD183" s="598"/>
      <c r="AE183" s="598"/>
      <c r="AF183" s="598"/>
      <c r="AG183" s="598"/>
      <c r="AH183" s="598"/>
      <c r="AI183" s="598"/>
      <c r="AJ183" s="598"/>
      <c r="AK183" s="598"/>
      <c r="AL183" s="598"/>
      <c r="AM183" s="598"/>
      <c r="AN183" s="598"/>
      <c r="AO183" s="598"/>
    </row>
    <row r="184" spans="1:41" ht="15" customHeight="1">
      <c r="A184" s="612"/>
      <c r="B184" s="612"/>
      <c r="C184" s="612"/>
      <c r="D184" s="612"/>
      <c r="E184" s="612"/>
      <c r="F184" s="612"/>
      <c r="G184" s="1251" t="s">
        <v>121</v>
      </c>
      <c r="H184" s="1251"/>
      <c r="I184" s="1252" t="s">
        <v>755</v>
      </c>
      <c r="J184" s="1252"/>
      <c r="K184" s="1252"/>
      <c r="L184" s="1255" t="str">
        <f>IF('１.申請者の詳細'!$I$50="","",'１.申請者の詳細'!$I$50)</f>
        <v/>
      </c>
      <c r="M184" s="1255"/>
      <c r="N184" s="1255"/>
      <c r="O184" s="1255"/>
      <c r="P184" s="1255"/>
      <c r="Q184" s="1255"/>
      <c r="R184" s="1255"/>
      <c r="S184" s="1255"/>
      <c r="T184" s="1255"/>
      <c r="U184" s="1255"/>
      <c r="V184" s="1255"/>
      <c r="W184" s="1255"/>
      <c r="X184" s="1252" t="s">
        <v>68</v>
      </c>
      <c r="AA184" s="598"/>
      <c r="AB184" s="598"/>
      <c r="AC184" s="598"/>
      <c r="AD184" s="598"/>
      <c r="AE184" s="598"/>
      <c r="AF184" s="598"/>
      <c r="AG184" s="598"/>
      <c r="AH184" s="598"/>
      <c r="AI184" s="598"/>
      <c r="AJ184" s="598"/>
      <c r="AK184" s="598"/>
      <c r="AL184" s="598"/>
      <c r="AM184" s="598"/>
      <c r="AN184" s="598"/>
      <c r="AO184" s="598"/>
    </row>
    <row r="185" spans="1:41" ht="15" customHeight="1">
      <c r="A185" s="612"/>
      <c r="B185" s="612"/>
      <c r="C185" s="612"/>
      <c r="D185" s="612"/>
      <c r="E185" s="612"/>
      <c r="F185" s="612"/>
      <c r="G185" s="1251"/>
      <c r="H185" s="1251"/>
      <c r="I185" s="1252" t="s">
        <v>69</v>
      </c>
      <c r="J185" s="1252"/>
      <c r="K185" s="1252"/>
      <c r="L185" s="1254" t="str">
        <f>'１.申請者の詳細'!I52&amp;"　"&amp;'１.申請者の詳細'!K54&amp;"　"&amp;'１.申請者の詳細'!W54</f>
        <v>　　</v>
      </c>
      <c r="M185" s="1254"/>
      <c r="N185" s="1254"/>
      <c r="O185" s="1254"/>
      <c r="P185" s="1254"/>
      <c r="Q185" s="1254"/>
      <c r="R185" s="1254"/>
      <c r="S185" s="1254"/>
      <c r="T185" s="1254"/>
      <c r="U185" s="1254"/>
      <c r="V185" s="1254"/>
      <c r="W185" s="1254"/>
      <c r="X185" s="1253"/>
      <c r="AA185" s="598"/>
      <c r="AB185" s="598"/>
      <c r="AC185" s="598"/>
      <c r="AD185" s="598"/>
      <c r="AE185" s="598"/>
      <c r="AF185" s="598"/>
      <c r="AG185" s="598"/>
      <c r="AH185" s="598"/>
      <c r="AI185" s="598"/>
      <c r="AJ185" s="598"/>
      <c r="AK185" s="598"/>
      <c r="AL185" s="598"/>
      <c r="AM185" s="598"/>
      <c r="AN185" s="598"/>
      <c r="AO185" s="598"/>
    </row>
    <row r="186" spans="1:41" ht="15" customHeight="1">
      <c r="A186" s="612"/>
      <c r="B186" s="612"/>
      <c r="C186" s="612"/>
      <c r="D186" s="612"/>
      <c r="E186" s="612"/>
      <c r="F186" s="612"/>
      <c r="G186" s="624"/>
      <c r="H186" s="624"/>
      <c r="J186" s="629"/>
      <c r="K186" s="630"/>
      <c r="L186" s="612"/>
      <c r="M186" s="612"/>
      <c r="N186" s="612"/>
      <c r="O186" s="612"/>
      <c r="P186" s="612"/>
      <c r="Q186" s="631"/>
      <c r="R186" s="631"/>
      <c r="S186" s="631"/>
      <c r="T186" s="631"/>
      <c r="U186" s="631"/>
      <c r="V186" s="631"/>
      <c r="W186" s="631"/>
      <c r="X186" s="628"/>
      <c r="AA186" s="598"/>
      <c r="AB186" s="598"/>
      <c r="AC186" s="598"/>
      <c r="AD186" s="598"/>
      <c r="AE186" s="598"/>
      <c r="AF186" s="598"/>
      <c r="AG186" s="598"/>
      <c r="AH186" s="598"/>
      <c r="AI186" s="598"/>
      <c r="AJ186" s="598"/>
      <c r="AK186" s="598"/>
      <c r="AL186" s="598"/>
      <c r="AM186" s="598"/>
      <c r="AN186" s="598"/>
      <c r="AO186" s="598"/>
    </row>
    <row r="187" spans="1:41" ht="15" customHeight="1">
      <c r="A187" s="612"/>
      <c r="B187" s="612"/>
      <c r="C187" s="612"/>
      <c r="D187" s="612"/>
      <c r="E187" s="612"/>
      <c r="F187" s="612"/>
      <c r="G187" s="1251" t="s">
        <v>122</v>
      </c>
      <c r="H187" s="1251"/>
      <c r="I187" s="1252" t="s">
        <v>755</v>
      </c>
      <c r="J187" s="1252"/>
      <c r="K187" s="1252"/>
      <c r="L187" s="1255" t="str">
        <f>IF('１.申請者の詳細'!$I$92="","",'１.申請者の詳細'!$I$92)</f>
        <v/>
      </c>
      <c r="M187" s="1255"/>
      <c r="N187" s="1255"/>
      <c r="O187" s="1255"/>
      <c r="P187" s="1255"/>
      <c r="Q187" s="1255"/>
      <c r="R187" s="1255"/>
      <c r="S187" s="1255"/>
      <c r="T187" s="1255"/>
      <c r="U187" s="1255"/>
      <c r="V187" s="1255"/>
      <c r="W187" s="1255"/>
      <c r="X187" s="1252" t="s">
        <v>68</v>
      </c>
      <c r="AA187" s="598"/>
      <c r="AB187" s="598"/>
      <c r="AC187" s="598"/>
      <c r="AD187" s="598"/>
      <c r="AE187" s="598"/>
      <c r="AF187" s="598"/>
      <c r="AG187" s="598"/>
      <c r="AH187" s="598"/>
      <c r="AI187" s="598"/>
      <c r="AJ187" s="598"/>
      <c r="AK187" s="598"/>
      <c r="AL187" s="598"/>
      <c r="AM187" s="598"/>
      <c r="AN187" s="598"/>
      <c r="AO187" s="598"/>
    </row>
    <row r="188" spans="1:41" ht="17.100000000000001" customHeight="1">
      <c r="A188" s="612"/>
      <c r="B188" s="612"/>
      <c r="C188" s="612"/>
      <c r="D188" s="612"/>
      <c r="E188" s="612"/>
      <c r="F188" s="612"/>
      <c r="G188" s="1251"/>
      <c r="H188" s="1251"/>
      <c r="I188" s="1252" t="s">
        <v>69</v>
      </c>
      <c r="J188" s="1252"/>
      <c r="K188" s="1252"/>
      <c r="L188" s="1254" t="str">
        <f>'１.申請者の詳細'!I94&amp;"　"&amp;'１.申請者の詳細'!K96&amp;"　"&amp;'１.申請者の詳細'!W96</f>
        <v>　　</v>
      </c>
      <c r="M188" s="1254"/>
      <c r="N188" s="1254"/>
      <c r="O188" s="1254"/>
      <c r="P188" s="1254"/>
      <c r="Q188" s="1254"/>
      <c r="R188" s="1254"/>
      <c r="S188" s="1254"/>
      <c r="T188" s="1254"/>
      <c r="U188" s="1254"/>
      <c r="V188" s="1254"/>
      <c r="W188" s="1254"/>
      <c r="X188" s="1253"/>
      <c r="AA188" s="598"/>
      <c r="AB188" s="598"/>
      <c r="AC188" s="598"/>
      <c r="AD188" s="598"/>
      <c r="AE188" s="598"/>
      <c r="AF188" s="598"/>
      <c r="AG188" s="598"/>
      <c r="AH188" s="598"/>
      <c r="AI188" s="598"/>
      <c r="AJ188" s="598"/>
      <c r="AK188" s="598"/>
      <c r="AL188" s="598"/>
      <c r="AM188" s="598"/>
      <c r="AN188" s="598"/>
      <c r="AO188" s="598"/>
    </row>
    <row r="189" spans="1:41" ht="17.100000000000001" customHeight="1">
      <c r="A189" s="612"/>
      <c r="B189" s="612"/>
      <c r="C189" s="612"/>
      <c r="D189" s="612"/>
      <c r="E189" s="612"/>
      <c r="F189" s="612"/>
      <c r="G189" s="612"/>
      <c r="H189" s="612"/>
      <c r="I189" s="612"/>
      <c r="J189" s="612"/>
      <c r="K189" s="612"/>
      <c r="L189" s="612"/>
      <c r="M189" s="612"/>
      <c r="N189" s="612"/>
      <c r="O189" s="612"/>
      <c r="P189" s="612"/>
      <c r="Q189" s="612"/>
      <c r="R189" s="612"/>
      <c r="S189" s="612"/>
      <c r="T189" s="612"/>
      <c r="U189" s="612"/>
      <c r="V189" s="612"/>
      <c r="W189" s="612"/>
      <c r="X189" s="612"/>
      <c r="AA189" s="598"/>
      <c r="AB189" s="598"/>
      <c r="AC189" s="598"/>
      <c r="AD189" s="598"/>
      <c r="AE189" s="598"/>
      <c r="AF189" s="598"/>
      <c r="AG189" s="598"/>
      <c r="AH189" s="598"/>
      <c r="AI189" s="598"/>
      <c r="AJ189" s="598"/>
      <c r="AK189" s="598"/>
      <c r="AL189" s="598"/>
      <c r="AM189" s="598"/>
      <c r="AN189" s="598"/>
      <c r="AO189" s="598"/>
    </row>
  </sheetData>
  <sheetProtection sheet="1" objects="1" scenarios="1"/>
  <mergeCells count="252">
    <mergeCell ref="A30:X30"/>
    <mergeCell ref="A31:X31"/>
    <mergeCell ref="A32:X32"/>
    <mergeCell ref="A33:X33"/>
    <mergeCell ref="F22:H23"/>
    <mergeCell ref="J22:X23"/>
    <mergeCell ref="A88:X88"/>
    <mergeCell ref="S89:X89"/>
    <mergeCell ref="A90:C90"/>
    <mergeCell ref="D90:I90"/>
    <mergeCell ref="J90:O90"/>
    <mergeCell ref="P90:R90"/>
    <mergeCell ref="S90:X90"/>
    <mergeCell ref="A36:X36"/>
    <mergeCell ref="A39:X39"/>
    <mergeCell ref="D43:X43"/>
    <mergeCell ref="D46:X50"/>
    <mergeCell ref="M57:P57"/>
    <mergeCell ref="M59:P59"/>
    <mergeCell ref="J69:N69"/>
    <mergeCell ref="Q2:X2"/>
    <mergeCell ref="AF11:AH12"/>
    <mergeCell ref="AC13:AE13"/>
    <mergeCell ref="AF13:AH14"/>
    <mergeCell ref="F10:H11"/>
    <mergeCell ref="J10:X11"/>
    <mergeCell ref="J12:X13"/>
    <mergeCell ref="J14:V14"/>
    <mergeCell ref="A169:V169"/>
    <mergeCell ref="J71:N71"/>
    <mergeCell ref="A105:E105"/>
    <mergeCell ref="F105:I105"/>
    <mergeCell ref="O105:T105"/>
    <mergeCell ref="U105:X105"/>
    <mergeCell ref="A91:C91"/>
    <mergeCell ref="D91:I91"/>
    <mergeCell ref="J91:O91"/>
    <mergeCell ref="P91:R93"/>
    <mergeCell ref="S91:X91"/>
    <mergeCell ref="A92:C92"/>
    <mergeCell ref="D92:I92"/>
    <mergeCell ref="J92:O92"/>
    <mergeCell ref="S92:X92"/>
    <mergeCell ref="A93:C93"/>
    <mergeCell ref="S93:X93"/>
    <mergeCell ref="A94:C94"/>
    <mergeCell ref="D94:I94"/>
    <mergeCell ref="J94:O94"/>
    <mergeCell ref="S94:X94"/>
    <mergeCell ref="F103:I104"/>
    <mergeCell ref="J103:M103"/>
    <mergeCell ref="N103:N104"/>
    <mergeCell ref="O103:T104"/>
    <mergeCell ref="A103:E104"/>
    <mergeCell ref="U103:X104"/>
    <mergeCell ref="D93:I93"/>
    <mergeCell ref="J93:O93"/>
    <mergeCell ref="A113:E113"/>
    <mergeCell ref="F113:I113"/>
    <mergeCell ref="O113:T113"/>
    <mergeCell ref="U113:X113"/>
    <mergeCell ref="A114:E114"/>
    <mergeCell ref="F114:I114"/>
    <mergeCell ref="O114:T114"/>
    <mergeCell ref="U114:X114"/>
    <mergeCell ref="A106:E106"/>
    <mergeCell ref="F106:I106"/>
    <mergeCell ref="O106:T106"/>
    <mergeCell ref="U106:X106"/>
    <mergeCell ref="A107:E107"/>
    <mergeCell ref="F107:I107"/>
    <mergeCell ref="O107:T107"/>
    <mergeCell ref="U107:X107"/>
    <mergeCell ref="A108:E108"/>
    <mergeCell ref="F108:I108"/>
    <mergeCell ref="O108:T108"/>
    <mergeCell ref="U108:X108"/>
    <mergeCell ref="A109:E109"/>
    <mergeCell ref="F109:I109"/>
    <mergeCell ref="A112:E112"/>
    <mergeCell ref="F112:I112"/>
    <mergeCell ref="O112:T112"/>
    <mergeCell ref="U112:X112"/>
    <mergeCell ref="A120:E120"/>
    <mergeCell ref="F120:I120"/>
    <mergeCell ref="O120:T120"/>
    <mergeCell ref="U120:X120"/>
    <mergeCell ref="O109:T109"/>
    <mergeCell ref="U109:X109"/>
    <mergeCell ref="A110:E110"/>
    <mergeCell ref="F110:I110"/>
    <mergeCell ref="O110:T110"/>
    <mergeCell ref="U110:X110"/>
    <mergeCell ref="A111:E111"/>
    <mergeCell ref="F111:I111"/>
    <mergeCell ref="O111:T111"/>
    <mergeCell ref="U111:X111"/>
    <mergeCell ref="A117:E117"/>
    <mergeCell ref="F117:I117"/>
    <mergeCell ref="O117:T117"/>
    <mergeCell ref="U117:X117"/>
    <mergeCell ref="A115:E115"/>
    <mergeCell ref="F115:I115"/>
    <mergeCell ref="O115:T115"/>
    <mergeCell ref="U115:X115"/>
    <mergeCell ref="A116:E116"/>
    <mergeCell ref="F116:I116"/>
    <mergeCell ref="O116:T116"/>
    <mergeCell ref="U116:X116"/>
    <mergeCell ref="A121:E121"/>
    <mergeCell ref="F121:I121"/>
    <mergeCell ref="O121:T121"/>
    <mergeCell ref="U121:X121"/>
    <mergeCell ref="A122:E122"/>
    <mergeCell ref="F122:I122"/>
    <mergeCell ref="O122:T122"/>
    <mergeCell ref="U122:X122"/>
    <mergeCell ref="A118:E118"/>
    <mergeCell ref="F118:I118"/>
    <mergeCell ref="O118:T118"/>
    <mergeCell ref="U118:X118"/>
    <mergeCell ref="A119:E119"/>
    <mergeCell ref="F119:I119"/>
    <mergeCell ref="O119:T119"/>
    <mergeCell ref="U119:X119"/>
    <mergeCell ref="F128:I128"/>
    <mergeCell ref="O128:T128"/>
    <mergeCell ref="U128:X128"/>
    <mergeCell ref="A126:E126"/>
    <mergeCell ref="F126:I126"/>
    <mergeCell ref="O126:T126"/>
    <mergeCell ref="U126:X126"/>
    <mergeCell ref="A129:E129"/>
    <mergeCell ref="F129:I129"/>
    <mergeCell ref="O129:T129"/>
    <mergeCell ref="U129:X129"/>
    <mergeCell ref="I188:K188"/>
    <mergeCell ref="I187:K187"/>
    <mergeCell ref="G187:H188"/>
    <mergeCell ref="L187:W187"/>
    <mergeCell ref="X187:X188"/>
    <mergeCell ref="L188:W188"/>
    <mergeCell ref="A132:E132"/>
    <mergeCell ref="F132:I132"/>
    <mergeCell ref="O132:T132"/>
    <mergeCell ref="U132:X132"/>
    <mergeCell ref="A156:V156"/>
    <mergeCell ref="A158:V158"/>
    <mergeCell ref="A148:X148"/>
    <mergeCell ref="A155:V155"/>
    <mergeCell ref="A159:V159"/>
    <mergeCell ref="A165:V165"/>
    <mergeCell ref="A167:V167"/>
    <mergeCell ref="W149:X149"/>
    <mergeCell ref="L181:W181"/>
    <mergeCell ref="A175:V175"/>
    <mergeCell ref="A174:V174"/>
    <mergeCell ref="A161:V161"/>
    <mergeCell ref="A163:V163"/>
    <mergeCell ref="A171:V171"/>
    <mergeCell ref="A176:P176"/>
    <mergeCell ref="A177:R177"/>
    <mergeCell ref="A139:E139"/>
    <mergeCell ref="F139:I139"/>
    <mergeCell ref="O139:T139"/>
    <mergeCell ref="U139:X139"/>
    <mergeCell ref="A136:E136"/>
    <mergeCell ref="F136:I136"/>
    <mergeCell ref="O136:T136"/>
    <mergeCell ref="U136:X136"/>
    <mergeCell ref="A137:E137"/>
    <mergeCell ref="F138:I138"/>
    <mergeCell ref="O138:T138"/>
    <mergeCell ref="U138:X138"/>
    <mergeCell ref="G181:H182"/>
    <mergeCell ref="X181:X182"/>
    <mergeCell ref="L182:W182"/>
    <mergeCell ref="G184:H185"/>
    <mergeCell ref="L184:W184"/>
    <mergeCell ref="X184:X185"/>
    <mergeCell ref="L185:W185"/>
    <mergeCell ref="I182:K182"/>
    <mergeCell ref="I184:K184"/>
    <mergeCell ref="I185:K185"/>
    <mergeCell ref="I181:K181"/>
    <mergeCell ref="A123:E123"/>
    <mergeCell ref="F123:I123"/>
    <mergeCell ref="O123:T123"/>
    <mergeCell ref="U123:X123"/>
    <mergeCell ref="F20:H20"/>
    <mergeCell ref="U135:X135"/>
    <mergeCell ref="U131:X131"/>
    <mergeCell ref="A130:E130"/>
    <mergeCell ref="F130:I130"/>
    <mergeCell ref="O130:T130"/>
    <mergeCell ref="U130:X130"/>
    <mergeCell ref="A124:E124"/>
    <mergeCell ref="F124:I124"/>
    <mergeCell ref="O124:T124"/>
    <mergeCell ref="U124:X124"/>
    <mergeCell ref="A125:E125"/>
    <mergeCell ref="F125:I125"/>
    <mergeCell ref="O125:T125"/>
    <mergeCell ref="U125:X125"/>
    <mergeCell ref="A127:E127"/>
    <mergeCell ref="F127:I127"/>
    <mergeCell ref="O127:T127"/>
    <mergeCell ref="U127:X127"/>
    <mergeCell ref="A128:E128"/>
    <mergeCell ref="A135:E135"/>
    <mergeCell ref="F135:I135"/>
    <mergeCell ref="O135:T135"/>
    <mergeCell ref="F137:I137"/>
    <mergeCell ref="O137:T137"/>
    <mergeCell ref="U137:X137"/>
    <mergeCell ref="AF15:AH15"/>
    <mergeCell ref="A153:V153"/>
    <mergeCell ref="W150:X150"/>
    <mergeCell ref="A142:X146"/>
    <mergeCell ref="A151:V151"/>
    <mergeCell ref="A138:E138"/>
    <mergeCell ref="A131:E131"/>
    <mergeCell ref="F131:I131"/>
    <mergeCell ref="O131:T131"/>
    <mergeCell ref="A133:E133"/>
    <mergeCell ref="F133:I133"/>
    <mergeCell ref="O133:T133"/>
    <mergeCell ref="U133:X133"/>
    <mergeCell ref="A134:E134"/>
    <mergeCell ref="F134:I134"/>
    <mergeCell ref="O134:T134"/>
    <mergeCell ref="U134:X134"/>
    <mergeCell ref="AC19:AE19"/>
    <mergeCell ref="C12:E12"/>
    <mergeCell ref="F12:H13"/>
    <mergeCell ref="F14:H14"/>
    <mergeCell ref="J20:V20"/>
    <mergeCell ref="AF23:AH24"/>
    <mergeCell ref="C24:E24"/>
    <mergeCell ref="F24:H25"/>
    <mergeCell ref="J24:X25"/>
    <mergeCell ref="AC25:AE25"/>
    <mergeCell ref="AF25:AH26"/>
    <mergeCell ref="F26:H26"/>
    <mergeCell ref="J26:V26"/>
    <mergeCell ref="F16:H17"/>
    <mergeCell ref="J16:X17"/>
    <mergeCell ref="AF17:AH18"/>
    <mergeCell ref="C18:E18"/>
    <mergeCell ref="F18:H19"/>
    <mergeCell ref="J18:X19"/>
    <mergeCell ref="AF19:AH20"/>
  </mergeCells>
  <phoneticPr fontId="13"/>
  <conditionalFormatting sqref="D43:X43">
    <cfRule type="containsBlanks" dxfId="108" priority="12">
      <formula>LEN(TRIM(D43))=0</formula>
    </cfRule>
  </conditionalFormatting>
  <conditionalFormatting sqref="D46:X50">
    <cfRule type="containsBlanks" dxfId="107" priority="11">
      <formula>LEN(TRIM(D46))=0</formula>
    </cfRule>
  </conditionalFormatting>
  <conditionalFormatting sqref="S3">
    <cfRule type="containsBlanks" dxfId="106" priority="10">
      <formula>LEN(TRIM(S3))=0</formula>
    </cfRule>
  </conditionalFormatting>
  <conditionalFormatting sqref="U3 W3">
    <cfRule type="containsBlanks" dxfId="105" priority="9">
      <formula>LEN(TRIM(U3))=0</formula>
    </cfRule>
  </conditionalFormatting>
  <conditionalFormatting sqref="Q2:X2">
    <cfRule type="expression" dxfId="104" priority="1">
      <formula>$Q$2="番号"</formula>
    </cfRule>
  </conditionalFormatting>
  <dataValidations count="9">
    <dataValidation type="list" allowBlank="1" showInputMessage="1" showErrorMessage="1" sqref="J106:J139">
      <formula1>"　,Ｔ,Ｓ,Ｈ"</formula1>
    </dataValidation>
    <dataValidation type="list" allowBlank="1" showInputMessage="1" showErrorMessage="1" error="プルダウンから選択してください。" sqref="J105">
      <formula1>"　,Ｔ,Ｓ,Ｈ"</formula1>
    </dataValidation>
    <dataValidation type="custom" imeMode="fullKatakana" allowBlank="1" showInputMessage="1" showErrorMessage="1" error="全角カタカナで入力してください。_x000a_" sqref="A105:E139">
      <formula1>AND(A105=PHONETIC(A105), LEN(A105)*2=LENB(A105))</formula1>
    </dataValidation>
    <dataValidation type="custom" imeMode="hiragana" allowBlank="1" showInputMessage="1" showErrorMessage="1" error="全角で入力してください。" sqref="F105:I139 O105:X139">
      <formula1>DBCS(F105)=F105</formula1>
    </dataValidation>
    <dataValidation type="whole" allowBlank="1" showInputMessage="1" showErrorMessage="1" sqref="K105:M139">
      <formula1>0</formula1>
      <formula2>99</formula2>
    </dataValidation>
    <dataValidation type="list" allowBlank="1" showInputMessage="1" showErrorMessage="1" error="プルダウンから選択してください。" sqref="N105:N139">
      <formula1>"　,Ｍ,Ｆ"</formula1>
    </dataValidation>
    <dataValidation type="whole" imeMode="disabled" operator="greaterThanOrEqual" allowBlank="1" showInputMessage="1" showErrorMessage="1" sqref="S3">
      <formula1>29</formula1>
    </dataValidation>
    <dataValidation imeMode="disabled" operator="greaterThanOrEqual" allowBlank="1" showInputMessage="1" showErrorMessage="1" sqref="U3 W3"/>
    <dataValidation allowBlank="1" showInputMessage="1" showErrorMessage="1" promptTitle="文書番号" prompt="申請者が管理するための文書番号です。_x000a_必要ない場合は_x000a_「番号」の文字を削除してください。" sqref="Q2:X2"/>
  </dataValidations>
  <printOptions horizontalCentered="1"/>
  <pageMargins left="0.70866141732283472" right="0.70866141732283472" top="0.74803149606299213" bottom="0.74803149606299213" header="0.31496062992125984" footer="0.31496062992125984"/>
  <pageSetup paperSize="9" scale="96" orientation="portrait" r:id="rId1"/>
  <rowBreaks count="4" manualBreakCount="4">
    <brk id="38" max="24" man="1"/>
    <brk id="85" max="24" man="1"/>
    <brk id="99" max="24" man="1"/>
    <brk id="146" max="23" man="1"/>
  </rowBreaks>
  <ignoredErrors>
    <ignoredError sqref="M58:P58 W26:X26 J15:X15 J21:X21 W14:X14 W20:X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6888" r:id="rId4" name="Check Box 24">
              <controlPr defaultSize="0" autoFill="0" autoLine="0" autoPict="0">
                <anchor moveWithCells="1">
                  <from>
                    <xdr:col>22</xdr:col>
                    <xdr:colOff>161925</xdr:colOff>
                    <xdr:row>149</xdr:row>
                    <xdr:rowOff>190500</xdr:rowOff>
                  </from>
                  <to>
                    <xdr:col>23</xdr:col>
                    <xdr:colOff>123825</xdr:colOff>
                    <xdr:row>151</xdr:row>
                    <xdr:rowOff>28575</xdr:rowOff>
                  </to>
                </anchor>
              </controlPr>
            </control>
          </mc:Choice>
        </mc:AlternateContent>
        <mc:AlternateContent xmlns:mc="http://schemas.openxmlformats.org/markup-compatibility/2006">
          <mc:Choice Requires="x14">
            <control shapeId="36890" r:id="rId5" name="Check Box 26">
              <controlPr defaultSize="0" autoFill="0" autoLine="0" autoPict="0">
                <anchor moveWithCells="1">
                  <from>
                    <xdr:col>22</xdr:col>
                    <xdr:colOff>161925</xdr:colOff>
                    <xdr:row>151</xdr:row>
                    <xdr:rowOff>180975</xdr:rowOff>
                  </from>
                  <to>
                    <xdr:col>23</xdr:col>
                    <xdr:colOff>123825</xdr:colOff>
                    <xdr:row>153</xdr:row>
                    <xdr:rowOff>28575</xdr:rowOff>
                  </to>
                </anchor>
              </controlPr>
            </control>
          </mc:Choice>
        </mc:AlternateContent>
        <mc:AlternateContent xmlns:mc="http://schemas.openxmlformats.org/markup-compatibility/2006">
          <mc:Choice Requires="x14">
            <control shapeId="36891" r:id="rId6" name="Check Box 27">
              <controlPr defaultSize="0" autoFill="0" autoLine="0" autoPict="0">
                <anchor moveWithCells="1">
                  <from>
                    <xdr:col>22</xdr:col>
                    <xdr:colOff>161925</xdr:colOff>
                    <xdr:row>153</xdr:row>
                    <xdr:rowOff>180975</xdr:rowOff>
                  </from>
                  <to>
                    <xdr:col>23</xdr:col>
                    <xdr:colOff>123825</xdr:colOff>
                    <xdr:row>155</xdr:row>
                    <xdr:rowOff>28575</xdr:rowOff>
                  </to>
                </anchor>
              </controlPr>
            </control>
          </mc:Choice>
        </mc:AlternateContent>
        <mc:AlternateContent xmlns:mc="http://schemas.openxmlformats.org/markup-compatibility/2006">
          <mc:Choice Requires="x14">
            <control shapeId="36892" r:id="rId7" name="Check Box 28">
              <controlPr defaultSize="0" autoFill="0" autoLine="0" autoPict="0">
                <anchor moveWithCells="1">
                  <from>
                    <xdr:col>22</xdr:col>
                    <xdr:colOff>161925</xdr:colOff>
                    <xdr:row>154</xdr:row>
                    <xdr:rowOff>161925</xdr:rowOff>
                  </from>
                  <to>
                    <xdr:col>23</xdr:col>
                    <xdr:colOff>123825</xdr:colOff>
                    <xdr:row>156</xdr:row>
                    <xdr:rowOff>28575</xdr:rowOff>
                  </to>
                </anchor>
              </controlPr>
            </control>
          </mc:Choice>
        </mc:AlternateContent>
        <mc:AlternateContent xmlns:mc="http://schemas.openxmlformats.org/markup-compatibility/2006">
          <mc:Choice Requires="x14">
            <control shapeId="36893" r:id="rId8" name="Check Box 29">
              <controlPr defaultSize="0" autoFill="0" autoLine="0" autoPict="0">
                <anchor moveWithCells="1">
                  <from>
                    <xdr:col>22</xdr:col>
                    <xdr:colOff>161925</xdr:colOff>
                    <xdr:row>157</xdr:row>
                    <xdr:rowOff>38100</xdr:rowOff>
                  </from>
                  <to>
                    <xdr:col>23</xdr:col>
                    <xdr:colOff>123825</xdr:colOff>
                    <xdr:row>157</xdr:row>
                    <xdr:rowOff>285750</xdr:rowOff>
                  </to>
                </anchor>
              </controlPr>
            </control>
          </mc:Choice>
        </mc:AlternateContent>
        <mc:AlternateContent xmlns:mc="http://schemas.openxmlformats.org/markup-compatibility/2006">
          <mc:Choice Requires="x14">
            <control shapeId="36894" r:id="rId9" name="Check Box 30">
              <controlPr defaultSize="0" autoFill="0" autoLine="0" autoPict="0">
                <anchor moveWithCells="1">
                  <from>
                    <xdr:col>22</xdr:col>
                    <xdr:colOff>161925</xdr:colOff>
                    <xdr:row>158</xdr:row>
                    <xdr:rowOff>104775</xdr:rowOff>
                  </from>
                  <to>
                    <xdr:col>23</xdr:col>
                    <xdr:colOff>123825</xdr:colOff>
                    <xdr:row>158</xdr:row>
                    <xdr:rowOff>352425</xdr:rowOff>
                  </to>
                </anchor>
              </controlPr>
            </control>
          </mc:Choice>
        </mc:AlternateContent>
        <mc:AlternateContent xmlns:mc="http://schemas.openxmlformats.org/markup-compatibility/2006">
          <mc:Choice Requires="x14">
            <control shapeId="36895" r:id="rId10" name="Check Box 31">
              <controlPr defaultSize="0" autoFill="0" autoLine="0" autoPict="0">
                <anchor moveWithCells="1">
                  <from>
                    <xdr:col>22</xdr:col>
                    <xdr:colOff>161925</xdr:colOff>
                    <xdr:row>159</xdr:row>
                    <xdr:rowOff>180975</xdr:rowOff>
                  </from>
                  <to>
                    <xdr:col>23</xdr:col>
                    <xdr:colOff>123825</xdr:colOff>
                    <xdr:row>161</xdr:row>
                    <xdr:rowOff>28575</xdr:rowOff>
                  </to>
                </anchor>
              </controlPr>
            </control>
          </mc:Choice>
        </mc:AlternateContent>
        <mc:AlternateContent xmlns:mc="http://schemas.openxmlformats.org/markup-compatibility/2006">
          <mc:Choice Requires="x14">
            <control shapeId="36896" r:id="rId11" name="Check Box 32">
              <controlPr defaultSize="0" autoFill="0" autoLine="0" autoPict="0">
                <anchor moveWithCells="1">
                  <from>
                    <xdr:col>22</xdr:col>
                    <xdr:colOff>161925</xdr:colOff>
                    <xdr:row>162</xdr:row>
                    <xdr:rowOff>76200</xdr:rowOff>
                  </from>
                  <to>
                    <xdr:col>23</xdr:col>
                    <xdr:colOff>123825</xdr:colOff>
                    <xdr:row>162</xdr:row>
                    <xdr:rowOff>323850</xdr:rowOff>
                  </to>
                </anchor>
              </controlPr>
            </control>
          </mc:Choice>
        </mc:AlternateContent>
        <mc:AlternateContent xmlns:mc="http://schemas.openxmlformats.org/markup-compatibility/2006">
          <mc:Choice Requires="x14">
            <control shapeId="36898" r:id="rId12" name="Check Box 34">
              <controlPr defaultSize="0" autoFill="0" autoLine="0" autoPict="0">
                <anchor moveWithCells="1">
                  <from>
                    <xdr:col>22</xdr:col>
                    <xdr:colOff>161925</xdr:colOff>
                    <xdr:row>163</xdr:row>
                    <xdr:rowOff>180975</xdr:rowOff>
                  </from>
                  <to>
                    <xdr:col>23</xdr:col>
                    <xdr:colOff>123825</xdr:colOff>
                    <xdr:row>165</xdr:row>
                    <xdr:rowOff>28575</xdr:rowOff>
                  </to>
                </anchor>
              </controlPr>
            </control>
          </mc:Choice>
        </mc:AlternateContent>
        <mc:AlternateContent xmlns:mc="http://schemas.openxmlformats.org/markup-compatibility/2006">
          <mc:Choice Requires="x14">
            <control shapeId="36899" r:id="rId13" name="Check Box 35">
              <controlPr defaultSize="0" autoFill="0" autoLine="0" autoPict="0">
                <anchor moveWithCells="1">
                  <from>
                    <xdr:col>22</xdr:col>
                    <xdr:colOff>161925</xdr:colOff>
                    <xdr:row>166</xdr:row>
                    <xdr:rowOff>76200</xdr:rowOff>
                  </from>
                  <to>
                    <xdr:col>23</xdr:col>
                    <xdr:colOff>123825</xdr:colOff>
                    <xdr:row>166</xdr:row>
                    <xdr:rowOff>323850</xdr:rowOff>
                  </to>
                </anchor>
              </controlPr>
            </control>
          </mc:Choice>
        </mc:AlternateContent>
        <mc:AlternateContent xmlns:mc="http://schemas.openxmlformats.org/markup-compatibility/2006">
          <mc:Choice Requires="x14">
            <control shapeId="36900" r:id="rId14" name="Check Box 36">
              <controlPr defaultSize="0" autoFill="0" autoLine="0" autoPict="0">
                <anchor moveWithCells="1">
                  <from>
                    <xdr:col>22</xdr:col>
                    <xdr:colOff>161925</xdr:colOff>
                    <xdr:row>168</xdr:row>
                    <xdr:rowOff>104775</xdr:rowOff>
                  </from>
                  <to>
                    <xdr:col>23</xdr:col>
                    <xdr:colOff>123825</xdr:colOff>
                    <xdr:row>168</xdr:row>
                    <xdr:rowOff>361950</xdr:rowOff>
                  </to>
                </anchor>
              </controlPr>
            </control>
          </mc:Choice>
        </mc:AlternateContent>
        <mc:AlternateContent xmlns:mc="http://schemas.openxmlformats.org/markup-compatibility/2006">
          <mc:Choice Requires="x14">
            <control shapeId="36901" r:id="rId15" name="Check Box 37">
              <controlPr defaultSize="0" autoFill="0" autoLine="0" autoPict="0">
                <anchor moveWithCells="1">
                  <from>
                    <xdr:col>22</xdr:col>
                    <xdr:colOff>161925</xdr:colOff>
                    <xdr:row>170</xdr:row>
                    <xdr:rowOff>152400</xdr:rowOff>
                  </from>
                  <to>
                    <xdr:col>23</xdr:col>
                    <xdr:colOff>123825</xdr:colOff>
                    <xdr:row>170</xdr:row>
                    <xdr:rowOff>400050</xdr:rowOff>
                  </to>
                </anchor>
              </controlPr>
            </control>
          </mc:Choice>
        </mc:AlternateContent>
        <mc:AlternateContent xmlns:mc="http://schemas.openxmlformats.org/markup-compatibility/2006">
          <mc:Choice Requires="x14">
            <control shapeId="36902" r:id="rId16" name="Check Box 38">
              <controlPr defaultSize="0" autoFill="0" autoLine="0" autoPict="0">
                <anchor moveWithCells="1">
                  <from>
                    <xdr:col>22</xdr:col>
                    <xdr:colOff>161925</xdr:colOff>
                    <xdr:row>172</xdr:row>
                    <xdr:rowOff>180975</xdr:rowOff>
                  </from>
                  <to>
                    <xdr:col>23</xdr:col>
                    <xdr:colOff>123825</xdr:colOff>
                    <xdr:row>174</xdr:row>
                    <xdr:rowOff>28575</xdr:rowOff>
                  </to>
                </anchor>
              </controlPr>
            </control>
          </mc:Choice>
        </mc:AlternateContent>
        <mc:AlternateContent xmlns:mc="http://schemas.openxmlformats.org/markup-compatibility/2006">
          <mc:Choice Requires="x14">
            <control shapeId="36903" r:id="rId17" name="Check Box 39">
              <controlPr defaultSize="0" autoFill="0" autoLine="0" autoPict="0">
                <anchor moveWithCells="1">
                  <from>
                    <xdr:col>22</xdr:col>
                    <xdr:colOff>161925</xdr:colOff>
                    <xdr:row>174</xdr:row>
                    <xdr:rowOff>114300</xdr:rowOff>
                  </from>
                  <to>
                    <xdr:col>23</xdr:col>
                    <xdr:colOff>123825</xdr:colOff>
                    <xdr:row>174</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H126"/>
  <sheetViews>
    <sheetView showGridLines="0" view="pageBreakPreview" zoomScaleNormal="90" zoomScaleSheetLayoutView="100" workbookViewId="0">
      <selection activeCell="I7" sqref="I7:AG7"/>
    </sheetView>
  </sheetViews>
  <sheetFormatPr defaultColWidth="2.875" defaultRowHeight="16.5" customHeight="1"/>
  <cols>
    <col min="1" max="1" width="2.875" style="544" customWidth="1"/>
    <col min="2" max="12" width="2.875" style="544"/>
    <col min="13" max="13" width="2.875" style="544" customWidth="1"/>
    <col min="14" max="27" width="2.875" style="544"/>
    <col min="28" max="28" width="2.875" style="545"/>
    <col min="29" max="16384" width="2.875" style="544"/>
  </cols>
  <sheetData>
    <row r="1" spans="1:48" s="2" customFormat="1" ht="16.5" customHeight="1">
      <c r="A1" s="1422" t="s">
        <v>496</v>
      </c>
      <c r="B1" s="1422"/>
      <c r="C1" s="1422"/>
      <c r="D1" s="1422"/>
      <c r="E1" s="1422"/>
      <c r="F1" s="1422"/>
      <c r="G1" s="1422"/>
      <c r="H1" s="1422"/>
      <c r="I1" s="1422"/>
      <c r="J1" s="1422"/>
      <c r="K1" s="1422"/>
      <c r="L1" s="1422"/>
      <c r="M1" s="1422"/>
      <c r="N1" s="1422"/>
      <c r="O1" s="1422"/>
      <c r="P1" s="1422"/>
      <c r="Q1" s="1422"/>
      <c r="R1" s="1422"/>
      <c r="S1" s="1422"/>
      <c r="T1" s="1422"/>
      <c r="U1" s="1422"/>
      <c r="V1" s="1422"/>
      <c r="W1" s="1422"/>
      <c r="X1" s="1422"/>
      <c r="Y1" s="1422"/>
      <c r="Z1" s="1422"/>
      <c r="AA1" s="1422"/>
      <c r="AB1" s="1422"/>
      <c r="AC1" s="1422"/>
      <c r="AD1" s="1422"/>
      <c r="AE1" s="1422"/>
      <c r="AF1" s="1422"/>
      <c r="AG1" s="1422"/>
      <c r="AH1" s="1422"/>
      <c r="AI1" s="1422"/>
    </row>
    <row r="2" spans="1:48" s="2" customFormat="1" ht="16.5" customHeight="1"/>
    <row r="3" spans="1:48" s="2" customFormat="1" ht="16.5" customHeight="1">
      <c r="A3" s="11"/>
      <c r="C3" s="2" t="s">
        <v>98</v>
      </c>
      <c r="D3" s="13"/>
      <c r="E3" s="13"/>
      <c r="F3" s="13"/>
      <c r="G3" s="13"/>
      <c r="H3" s="13"/>
      <c r="I3" s="13"/>
      <c r="J3" s="7"/>
      <c r="K3" s="7"/>
      <c r="L3" s="13"/>
      <c r="M3" s="13"/>
    </row>
    <row r="4" spans="1:48" s="2" customFormat="1" ht="16.5" customHeight="1">
      <c r="A4" s="11"/>
      <c r="D4" s="13"/>
      <c r="E4" s="13"/>
      <c r="F4" s="13"/>
      <c r="G4" s="13"/>
      <c r="H4" s="13"/>
      <c r="I4" s="13"/>
      <c r="J4" s="7"/>
      <c r="K4" s="7"/>
      <c r="L4" s="13"/>
      <c r="M4" s="13"/>
    </row>
    <row r="5" spans="1:48" s="2" customFormat="1" ht="16.5" customHeight="1">
      <c r="B5" s="19"/>
      <c r="D5" s="11" t="s">
        <v>559</v>
      </c>
      <c r="E5" s="4" t="s">
        <v>560</v>
      </c>
      <c r="F5" s="13"/>
      <c r="G5" s="13"/>
      <c r="H5" s="13"/>
      <c r="I5" s="13"/>
      <c r="J5" s="7"/>
      <c r="K5" s="7"/>
      <c r="L5" s="13"/>
      <c r="M5" s="13"/>
    </row>
    <row r="6" spans="1:48" ht="16.5" customHeight="1">
      <c r="D6" s="28"/>
      <c r="E6" s="28"/>
      <c r="F6" s="28"/>
      <c r="G6" s="28"/>
      <c r="H6" s="28"/>
      <c r="I6" s="28"/>
      <c r="J6" s="28"/>
      <c r="K6" s="28"/>
      <c r="L6" s="28"/>
      <c r="M6" s="28"/>
      <c r="N6" s="28"/>
      <c r="O6" s="28"/>
      <c r="P6" s="28"/>
      <c r="Q6" s="28"/>
      <c r="R6" s="28"/>
      <c r="S6" s="28"/>
      <c r="T6" s="28"/>
      <c r="U6" s="28"/>
      <c r="V6" s="28"/>
      <c r="W6" s="28"/>
      <c r="X6" s="28"/>
      <c r="Y6" s="28"/>
      <c r="Z6" s="28"/>
      <c r="AA6" s="28"/>
      <c r="AB6" s="2"/>
      <c r="AC6" s="2"/>
      <c r="AD6" s="2"/>
      <c r="AE6" s="2"/>
      <c r="AF6" s="2"/>
      <c r="AG6" s="2"/>
    </row>
    <row r="7" spans="1:48" s="2" customFormat="1" ht="19.5" customHeight="1">
      <c r="B7" s="19"/>
      <c r="C7" s="1401" t="s">
        <v>963</v>
      </c>
      <c r="D7" s="1362" t="s">
        <v>484</v>
      </c>
      <c r="E7" s="1363"/>
      <c r="F7" s="1363"/>
      <c r="G7" s="1363"/>
      <c r="H7" s="1364"/>
      <c r="I7" s="1402"/>
      <c r="J7" s="1367"/>
      <c r="K7" s="1367"/>
      <c r="L7" s="1367"/>
      <c r="M7" s="1367"/>
      <c r="N7" s="1367"/>
      <c r="O7" s="1367"/>
      <c r="P7" s="1367"/>
      <c r="Q7" s="1367"/>
      <c r="R7" s="1367"/>
      <c r="S7" s="1367"/>
      <c r="T7" s="1367"/>
      <c r="U7" s="1367"/>
      <c r="V7" s="1367"/>
      <c r="W7" s="1367"/>
      <c r="X7" s="1367"/>
      <c r="Y7" s="1367"/>
      <c r="Z7" s="1367"/>
      <c r="AA7" s="1367"/>
      <c r="AB7" s="1367"/>
      <c r="AC7" s="1367"/>
      <c r="AD7" s="1367"/>
      <c r="AE7" s="1367"/>
      <c r="AF7" s="1367"/>
      <c r="AG7" s="1368"/>
      <c r="AJ7" s="25"/>
      <c r="AK7" s="25"/>
      <c r="AL7" s="25"/>
      <c r="AM7" s="25"/>
    </row>
    <row r="8" spans="1:48" s="2" customFormat="1" ht="19.5" customHeight="1">
      <c r="B8" s="19"/>
      <c r="C8" s="1401"/>
      <c r="D8" s="1343" t="s">
        <v>77</v>
      </c>
      <c r="E8" s="1344"/>
      <c r="F8" s="1344"/>
      <c r="G8" s="1344"/>
      <c r="H8" s="1403"/>
      <c r="I8" s="1404"/>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2"/>
      <c r="AJ8" s="25"/>
      <c r="AK8" s="25"/>
      <c r="AL8" s="25"/>
      <c r="AM8" s="25"/>
      <c r="AO8" s="562"/>
      <c r="AP8" s="562"/>
    </row>
    <row r="9" spans="1:48" s="2" customFormat="1" ht="19.5" customHeight="1">
      <c r="B9" s="19"/>
      <c r="C9" s="1401"/>
      <c r="D9" s="1319" t="s">
        <v>485</v>
      </c>
      <c r="E9" s="1320"/>
      <c r="F9" s="1320"/>
      <c r="G9" s="1320"/>
      <c r="H9" s="1405"/>
      <c r="I9" s="1406"/>
      <c r="J9" s="1407"/>
      <c r="K9" s="1407"/>
      <c r="L9" s="1407"/>
      <c r="M9" s="1407"/>
      <c r="N9" s="1407"/>
      <c r="O9" s="1407"/>
      <c r="P9" s="1407"/>
      <c r="Q9" s="1407"/>
      <c r="R9" s="1407"/>
      <c r="S9" s="1407"/>
      <c r="T9" s="1407"/>
      <c r="U9" s="1407"/>
      <c r="V9" s="1407"/>
      <c r="W9" s="1407"/>
      <c r="X9" s="1407"/>
      <c r="Y9" s="1407"/>
      <c r="Z9" s="1407"/>
      <c r="AA9" s="1407"/>
      <c r="AB9" s="1407"/>
      <c r="AC9" s="1407"/>
      <c r="AD9" s="1407"/>
      <c r="AE9" s="1407"/>
      <c r="AF9" s="1407"/>
      <c r="AG9" s="1408"/>
      <c r="AJ9" s="25"/>
      <c r="AK9" s="25"/>
      <c r="AL9" s="25"/>
      <c r="AM9" s="25"/>
      <c r="AU9" s="563"/>
    </row>
    <row r="10" spans="1:48" s="2" customFormat="1" ht="19.5" customHeight="1">
      <c r="B10" s="19"/>
      <c r="C10" s="1401"/>
      <c r="D10" s="1319" t="s">
        <v>486</v>
      </c>
      <c r="E10" s="1320"/>
      <c r="F10" s="1320"/>
      <c r="G10" s="1320"/>
      <c r="H10" s="1405"/>
      <c r="I10" s="1406"/>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1408"/>
      <c r="AJ10" s="25"/>
      <c r="AK10" s="25"/>
      <c r="AL10" s="25"/>
      <c r="AM10" s="25"/>
    </row>
    <row r="11" spans="1:48" s="2" customFormat="1" ht="19.5" customHeight="1">
      <c r="B11" s="19"/>
      <c r="C11" s="1401"/>
      <c r="D11" s="1409" t="s">
        <v>484</v>
      </c>
      <c r="E11" s="1410"/>
      <c r="F11" s="1410"/>
      <c r="G11" s="1410"/>
      <c r="H11" s="1411"/>
      <c r="I11" s="1366"/>
      <c r="J11" s="1412"/>
      <c r="K11" s="1367"/>
      <c r="L11" s="1367"/>
      <c r="M11" s="1367"/>
      <c r="N11" s="1367"/>
      <c r="O11" s="1367"/>
      <c r="P11" s="1367"/>
      <c r="Q11" s="1367"/>
      <c r="R11" s="1367"/>
      <c r="S11" s="1367"/>
      <c r="T11" s="1368"/>
      <c r="U11" s="1366"/>
      <c r="V11" s="1412"/>
      <c r="W11" s="1367"/>
      <c r="X11" s="1367"/>
      <c r="Y11" s="1367"/>
      <c r="Z11" s="1367"/>
      <c r="AA11" s="1367"/>
      <c r="AB11" s="1367"/>
      <c r="AC11" s="1367"/>
      <c r="AD11" s="1367"/>
      <c r="AE11" s="1367"/>
      <c r="AF11" s="1367"/>
      <c r="AG11" s="1368"/>
      <c r="AJ11" s="25"/>
      <c r="AK11" s="25"/>
      <c r="AL11" s="25"/>
      <c r="AM11" s="25"/>
    </row>
    <row r="12" spans="1:48" s="2" customFormat="1" ht="19.5" customHeight="1">
      <c r="B12" s="19"/>
      <c r="C12" s="1401"/>
      <c r="D12" s="1343" t="s">
        <v>520</v>
      </c>
      <c r="E12" s="1344"/>
      <c r="F12" s="1344"/>
      <c r="G12" s="1344"/>
      <c r="H12" s="1403"/>
      <c r="I12" s="1414" t="s">
        <v>513</v>
      </c>
      <c r="J12" s="1415"/>
      <c r="K12" s="1351"/>
      <c r="L12" s="1351"/>
      <c r="M12" s="1351"/>
      <c r="N12" s="1351"/>
      <c r="O12" s="1351"/>
      <c r="P12" s="1351"/>
      <c r="Q12" s="1351"/>
      <c r="R12" s="1351"/>
      <c r="S12" s="1351"/>
      <c r="T12" s="1352"/>
      <c r="U12" s="1414" t="s">
        <v>514</v>
      </c>
      <c r="V12" s="1415"/>
      <c r="W12" s="1351"/>
      <c r="X12" s="1351"/>
      <c r="Y12" s="1351"/>
      <c r="Z12" s="1351"/>
      <c r="AA12" s="1351"/>
      <c r="AB12" s="1351"/>
      <c r="AC12" s="1351"/>
      <c r="AD12" s="1351"/>
      <c r="AE12" s="1351"/>
      <c r="AF12" s="1351"/>
      <c r="AG12" s="1352"/>
      <c r="AJ12" s="25"/>
      <c r="AK12" s="25"/>
      <c r="AL12" s="25"/>
      <c r="AM12" s="25"/>
      <c r="AN12" s="25"/>
      <c r="AV12" s="25"/>
    </row>
    <row r="13" spans="1:48" s="2" customFormat="1" ht="19.5" customHeight="1">
      <c r="B13" s="19"/>
      <c r="C13" s="1401"/>
      <c r="D13" s="1388"/>
      <c r="E13" s="1389"/>
      <c r="F13" s="1389"/>
      <c r="G13" s="1389"/>
      <c r="H13" s="1413"/>
      <c r="I13" s="1416"/>
      <c r="J13" s="1417"/>
      <c r="K13" s="1418"/>
      <c r="L13" s="1418"/>
      <c r="M13" s="1418"/>
      <c r="N13" s="1418"/>
      <c r="O13" s="1418"/>
      <c r="P13" s="1418"/>
      <c r="Q13" s="1418"/>
      <c r="R13" s="1418"/>
      <c r="S13" s="1418"/>
      <c r="T13" s="1419"/>
      <c r="U13" s="1416"/>
      <c r="V13" s="1417"/>
      <c r="W13" s="1418"/>
      <c r="X13" s="1418"/>
      <c r="Y13" s="1418"/>
      <c r="Z13" s="1418"/>
      <c r="AA13" s="1418"/>
      <c r="AB13" s="1418"/>
      <c r="AC13" s="1418"/>
      <c r="AD13" s="1418"/>
      <c r="AE13" s="1418"/>
      <c r="AF13" s="1418"/>
      <c r="AG13" s="1419"/>
      <c r="AI13" s="25"/>
      <c r="AJ13" s="25"/>
      <c r="AK13" s="25"/>
      <c r="AL13" s="25"/>
      <c r="AM13" s="25"/>
    </row>
    <row r="14" spans="1:48" s="2" customFormat="1" ht="19.5" customHeight="1">
      <c r="B14" s="19"/>
      <c r="D14" s="1394" t="s">
        <v>78</v>
      </c>
      <c r="E14" s="1395"/>
      <c r="F14" s="1395"/>
      <c r="G14" s="1395"/>
      <c r="H14" s="1396"/>
      <c r="I14" s="668" t="s">
        <v>79</v>
      </c>
      <c r="J14" s="1397"/>
      <c r="K14" s="1397"/>
      <c r="L14" s="564" t="s">
        <v>517</v>
      </c>
      <c r="M14" s="1398"/>
      <c r="N14" s="1398"/>
      <c r="O14" s="1388" t="s">
        <v>515</v>
      </c>
      <c r="P14" s="1389"/>
      <c r="Q14" s="1389"/>
      <c r="R14" s="1399" t="s">
        <v>1102</v>
      </c>
      <c r="S14" s="1399"/>
      <c r="T14" s="1399"/>
      <c r="U14" s="1400"/>
      <c r="V14" s="1388" t="s">
        <v>516</v>
      </c>
      <c r="W14" s="1389"/>
      <c r="X14" s="1389"/>
      <c r="Y14" s="1390"/>
      <c r="Z14" s="1390"/>
      <c r="AA14" s="1390"/>
      <c r="AB14" s="1390"/>
      <c r="AC14" s="1390"/>
      <c r="AD14" s="1390"/>
      <c r="AE14" s="1390"/>
      <c r="AF14" s="1390"/>
      <c r="AG14" s="1391"/>
    </row>
    <row r="15" spans="1:48" s="2" customFormat="1" ht="19.5" customHeight="1">
      <c r="B15" s="19"/>
      <c r="D15" s="1335"/>
      <c r="E15" s="1336"/>
      <c r="F15" s="1336"/>
      <c r="G15" s="1336"/>
      <c r="H15" s="1337"/>
      <c r="I15" s="1323"/>
      <c r="J15" s="1324"/>
      <c r="K15" s="1324"/>
      <c r="L15" s="1324"/>
      <c r="M15" s="1324"/>
      <c r="N15" s="1324"/>
      <c r="O15" s="1324"/>
      <c r="P15" s="1324"/>
      <c r="Q15" s="1324"/>
      <c r="R15" s="1324"/>
      <c r="S15" s="1324"/>
      <c r="T15" s="1324"/>
      <c r="U15" s="1324"/>
      <c r="V15" s="1324"/>
      <c r="W15" s="1324"/>
      <c r="X15" s="1324"/>
      <c r="Y15" s="1324"/>
      <c r="Z15" s="1324"/>
      <c r="AA15" s="1324"/>
      <c r="AB15" s="1324"/>
      <c r="AC15" s="1324"/>
      <c r="AD15" s="1324"/>
      <c r="AE15" s="1324"/>
      <c r="AF15" s="1324"/>
      <c r="AG15" s="1325"/>
    </row>
    <row r="16" spans="1:48" s="2" customFormat="1" ht="19.5" customHeight="1">
      <c r="B16" s="19"/>
      <c r="C16" s="17"/>
      <c r="D16" s="1338"/>
      <c r="E16" s="1339"/>
      <c r="F16" s="1339"/>
      <c r="G16" s="1339"/>
      <c r="H16" s="1340"/>
      <c r="I16" s="1326"/>
      <c r="J16" s="1327"/>
      <c r="K16" s="1327"/>
      <c r="L16" s="1327"/>
      <c r="M16" s="1327"/>
      <c r="N16" s="1327"/>
      <c r="O16" s="1327"/>
      <c r="P16" s="1327"/>
      <c r="Q16" s="1327"/>
      <c r="R16" s="1327"/>
      <c r="S16" s="1327"/>
      <c r="T16" s="1327"/>
      <c r="U16" s="1327"/>
      <c r="V16" s="1327"/>
      <c r="W16" s="1327"/>
      <c r="X16" s="1327"/>
      <c r="Y16" s="1327"/>
      <c r="Z16" s="1327"/>
      <c r="AA16" s="1327"/>
      <c r="AB16" s="1327"/>
      <c r="AC16" s="1327"/>
      <c r="AD16" s="1327"/>
      <c r="AE16" s="1327"/>
      <c r="AF16" s="1327"/>
      <c r="AG16" s="1328"/>
    </row>
    <row r="17" spans="2:35" s="2" customFormat="1" ht="16.5" customHeight="1">
      <c r="B17" s="19"/>
      <c r="C17" s="17"/>
      <c r="D17" s="13"/>
      <c r="E17" s="13"/>
      <c r="F17" s="666"/>
      <c r="G17" s="666"/>
      <c r="H17" s="666"/>
      <c r="I17" s="666"/>
      <c r="J17" s="7"/>
      <c r="K17" s="7"/>
      <c r="L17" s="13"/>
      <c r="M17" s="13"/>
    </row>
    <row r="18" spans="2:35" s="2" customFormat="1" ht="16.5" customHeight="1">
      <c r="B18" s="19"/>
      <c r="D18" s="11" t="s">
        <v>561</v>
      </c>
      <c r="E18" s="17" t="s">
        <v>80</v>
      </c>
      <c r="F18" s="13"/>
      <c r="G18" s="13"/>
      <c r="H18" s="13"/>
      <c r="I18" s="13"/>
      <c r="J18" s="7"/>
      <c r="L18" s="562"/>
      <c r="O18" s="8" t="s">
        <v>749</v>
      </c>
    </row>
    <row r="19" spans="2:35" ht="16.5" customHeight="1">
      <c r="D19" s="28"/>
      <c r="E19" s="28"/>
      <c r="F19" s="28"/>
      <c r="G19" s="28"/>
      <c r="H19" s="28"/>
      <c r="I19" s="28"/>
      <c r="J19" s="28"/>
      <c r="K19" s="28"/>
      <c r="L19" s="28"/>
      <c r="M19" s="28"/>
      <c r="N19" s="28"/>
      <c r="O19" s="28"/>
      <c r="P19" s="28"/>
      <c r="Q19" s="28"/>
      <c r="R19" s="28"/>
      <c r="S19" s="28"/>
      <c r="T19" s="28"/>
      <c r="U19" s="28"/>
      <c r="V19" s="28"/>
      <c r="W19" s="28"/>
      <c r="X19" s="28"/>
      <c r="Y19" s="28"/>
      <c r="Z19" s="28"/>
      <c r="AA19" s="28"/>
      <c r="AB19" s="2"/>
      <c r="AC19" s="1392" t="s">
        <v>565</v>
      </c>
      <c r="AD19" s="1392"/>
      <c r="AE19" s="1392"/>
      <c r="AF19" s="566" t="s">
        <v>564</v>
      </c>
      <c r="AG19" s="1393" t="s">
        <v>563</v>
      </c>
      <c r="AH19" s="1393"/>
    </row>
    <row r="20" spans="2:35" s="2" customFormat="1" ht="19.5" customHeight="1">
      <c r="B20" s="19"/>
      <c r="C20" s="17"/>
      <c r="D20" s="1384" t="s">
        <v>81</v>
      </c>
      <c r="E20" s="1385"/>
      <c r="F20" s="1385"/>
      <c r="G20" s="1385"/>
      <c r="H20" s="1386"/>
      <c r="I20" s="1387" t="s">
        <v>497</v>
      </c>
      <c r="J20" s="1382"/>
      <c r="K20" s="1383"/>
      <c r="L20" s="1383"/>
      <c r="M20" s="696" t="s">
        <v>487</v>
      </c>
      <c r="N20" s="1383"/>
      <c r="O20" s="1383"/>
      <c r="P20" s="696" t="s">
        <v>488</v>
      </c>
      <c r="Q20" s="1383"/>
      <c r="R20" s="1383"/>
      <c r="S20" s="696" t="s">
        <v>489</v>
      </c>
      <c r="T20" s="1381" t="s">
        <v>82</v>
      </c>
      <c r="U20" s="1381"/>
      <c r="V20" s="1381"/>
      <c r="W20" s="1382" t="s">
        <v>497</v>
      </c>
      <c r="X20" s="1382"/>
      <c r="Y20" s="1383"/>
      <c r="Z20" s="1383"/>
      <c r="AA20" s="696" t="s">
        <v>487</v>
      </c>
      <c r="AB20" s="1383"/>
      <c r="AC20" s="1383"/>
      <c r="AD20" s="696" t="s">
        <v>488</v>
      </c>
      <c r="AE20" s="1383"/>
      <c r="AF20" s="1383"/>
      <c r="AG20" s="697" t="s">
        <v>489</v>
      </c>
    </row>
    <row r="21" spans="2:35" s="2" customFormat="1" ht="19.5" customHeight="1">
      <c r="B21" s="19"/>
      <c r="D21" s="1377" t="s">
        <v>83</v>
      </c>
      <c r="E21" s="1378"/>
      <c r="F21" s="1378"/>
      <c r="G21" s="1378"/>
      <c r="H21" s="1379"/>
      <c r="I21" s="1373"/>
      <c r="J21" s="1373"/>
      <c r="K21" s="1373"/>
      <c r="L21" s="1373"/>
      <c r="M21" s="1373"/>
      <c r="N21" s="1373"/>
      <c r="O21" s="1373"/>
      <c r="P21" s="1373"/>
      <c r="Q21" s="1373"/>
      <c r="R21" s="1373"/>
      <c r="S21" s="1370" t="s">
        <v>84</v>
      </c>
      <c r="T21" s="1371"/>
      <c r="U21" s="1371"/>
      <c r="V21" s="1371"/>
      <c r="W21" s="1374"/>
      <c r="X21" s="1373"/>
      <c r="Y21" s="1373"/>
      <c r="Z21" s="1373"/>
      <c r="AA21" s="1373"/>
      <c r="AB21" s="1373"/>
      <c r="AC21" s="1373"/>
      <c r="AD21" s="1373"/>
      <c r="AE21" s="1373"/>
      <c r="AF21" s="1373"/>
      <c r="AG21" s="1373"/>
    </row>
    <row r="22" spans="2:35" s="2" customFormat="1" ht="19.5" customHeight="1">
      <c r="B22" s="19"/>
      <c r="D22" s="1377" t="s">
        <v>85</v>
      </c>
      <c r="E22" s="1378"/>
      <c r="F22" s="1378"/>
      <c r="G22" s="1378"/>
      <c r="H22" s="1379"/>
      <c r="I22" s="1373"/>
      <c r="J22" s="1373"/>
      <c r="K22" s="1373"/>
      <c r="L22" s="1373"/>
      <c r="M22" s="1373"/>
      <c r="N22" s="1373"/>
      <c r="O22" s="1373"/>
      <c r="P22" s="1373"/>
      <c r="Q22" s="1373"/>
      <c r="R22" s="1373"/>
      <c r="S22" s="1377" t="s">
        <v>86</v>
      </c>
      <c r="T22" s="1378"/>
      <c r="U22" s="1378"/>
      <c r="V22" s="1378"/>
      <c r="W22" s="1380"/>
      <c r="X22" s="1373"/>
      <c r="Y22" s="1373"/>
      <c r="Z22" s="1373"/>
      <c r="AA22" s="1373"/>
      <c r="AB22" s="1373"/>
      <c r="AC22" s="1373"/>
      <c r="AD22" s="1373"/>
      <c r="AE22" s="1373"/>
      <c r="AF22" s="1373"/>
      <c r="AG22" s="1373"/>
    </row>
    <row r="23" spans="2:35" s="2" customFormat="1" ht="19.5" customHeight="1">
      <c r="B23" s="19"/>
      <c r="C23" s="5"/>
      <c r="D23" s="1370" t="s">
        <v>87</v>
      </c>
      <c r="E23" s="1371"/>
      <c r="F23" s="1371"/>
      <c r="G23" s="1371"/>
      <c r="H23" s="1372"/>
      <c r="I23" s="1373"/>
      <c r="J23" s="1373"/>
      <c r="K23" s="1373"/>
      <c r="L23" s="1373"/>
      <c r="M23" s="1373"/>
      <c r="N23" s="1373"/>
      <c r="O23" s="1373"/>
      <c r="P23" s="1373"/>
      <c r="Q23" s="1373"/>
      <c r="R23" s="1373"/>
      <c r="S23" s="1370" t="s">
        <v>88</v>
      </c>
      <c r="T23" s="1371"/>
      <c r="U23" s="1371"/>
      <c r="V23" s="1371"/>
      <c r="W23" s="1374"/>
      <c r="X23" s="1373"/>
      <c r="Y23" s="1373"/>
      <c r="Z23" s="1373"/>
      <c r="AA23" s="1373"/>
      <c r="AB23" s="1373"/>
      <c r="AC23" s="1373"/>
      <c r="AD23" s="1373"/>
      <c r="AE23" s="1373"/>
      <c r="AF23" s="1373"/>
      <c r="AG23" s="1373"/>
    </row>
    <row r="24" spans="2:35" s="2" customFormat="1" ht="16.5" customHeight="1">
      <c r="B24" s="19"/>
      <c r="C24" s="5"/>
      <c r="D24" s="13"/>
      <c r="E24" s="13"/>
      <c r="F24" s="666"/>
      <c r="G24" s="666"/>
      <c r="H24" s="666"/>
      <c r="I24" s="666"/>
      <c r="J24" s="7"/>
      <c r="K24" s="7"/>
      <c r="L24" s="13"/>
      <c r="M24" s="13"/>
    </row>
    <row r="25" spans="2:35" s="2" customFormat="1" ht="16.5" customHeight="1">
      <c r="B25" s="19"/>
      <c r="D25" s="11" t="s">
        <v>562</v>
      </c>
      <c r="E25" s="8" t="s">
        <v>526</v>
      </c>
      <c r="F25" s="8"/>
      <c r="G25" s="13"/>
      <c r="H25" s="13"/>
      <c r="J25" s="7"/>
      <c r="L25" s="703"/>
      <c r="M25" s="7"/>
      <c r="N25" s="13"/>
    </row>
    <row r="26" spans="2:35" ht="16.5" customHeight="1">
      <c r="D26" s="28"/>
      <c r="E26" s="28"/>
      <c r="F26" s="28"/>
      <c r="G26" s="28"/>
      <c r="H26" s="28"/>
      <c r="I26" s="28"/>
      <c r="J26" s="28"/>
      <c r="K26" s="28"/>
      <c r="L26" s="28"/>
      <c r="M26" s="28"/>
      <c r="N26" s="28"/>
      <c r="O26" s="28"/>
      <c r="P26" s="28"/>
      <c r="Q26" s="28"/>
      <c r="R26" s="28"/>
      <c r="S26" s="28"/>
      <c r="T26" s="28"/>
      <c r="U26" s="28"/>
      <c r="V26" s="28"/>
      <c r="W26" s="28"/>
      <c r="X26" s="28"/>
      <c r="Y26" s="28"/>
      <c r="Z26" s="28"/>
      <c r="AA26" s="28"/>
      <c r="AB26" s="2"/>
      <c r="AC26" s="2"/>
      <c r="AD26" s="2"/>
      <c r="AE26" s="2"/>
      <c r="AF26" s="2"/>
      <c r="AG26" s="2"/>
    </row>
    <row r="27" spans="2:35" ht="19.5" customHeight="1">
      <c r="D27" s="1375" t="s">
        <v>566</v>
      </c>
      <c r="E27" s="1375"/>
      <c r="F27" s="1375"/>
      <c r="G27" s="1375"/>
      <c r="H27" s="1375"/>
      <c r="I27" s="1376"/>
      <c r="J27" s="1376"/>
      <c r="K27" s="1376"/>
      <c r="L27" s="7" t="s">
        <v>567</v>
      </c>
      <c r="M27" s="13" t="s">
        <v>568</v>
      </c>
      <c r="N27" s="28"/>
      <c r="O27" s="28"/>
      <c r="P27" s="28"/>
      <c r="Q27" s="28"/>
      <c r="R27" s="28"/>
      <c r="S27" s="28"/>
      <c r="T27" s="28"/>
      <c r="U27" s="28"/>
      <c r="V27" s="28"/>
      <c r="W27" s="28"/>
      <c r="X27" s="28"/>
      <c r="Y27" s="28"/>
      <c r="Z27" s="28"/>
      <c r="AA27" s="28"/>
      <c r="AB27" s="2"/>
      <c r="AC27" s="2"/>
      <c r="AD27" s="2"/>
      <c r="AE27" s="2"/>
      <c r="AF27" s="2"/>
      <c r="AG27" s="2"/>
    </row>
    <row r="28" spans="2:35" s="2" customFormat="1" ht="19.5" customHeight="1">
      <c r="B28" s="19"/>
      <c r="C28" s="5"/>
      <c r="D28" s="1355" t="s">
        <v>490</v>
      </c>
      <c r="E28" s="1356"/>
      <c r="F28" s="1356"/>
      <c r="G28" s="1356"/>
      <c r="H28" s="1356"/>
      <c r="I28" s="1357"/>
      <c r="J28" s="1357"/>
      <c r="K28" s="1357"/>
      <c r="L28" s="1357"/>
      <c r="M28" s="1357"/>
      <c r="N28" s="1357"/>
      <c r="O28" s="1357"/>
      <c r="P28" s="1357"/>
      <c r="Q28" s="1357"/>
      <c r="R28" s="1357"/>
      <c r="S28" s="1357"/>
      <c r="T28" s="1357"/>
      <c r="U28" s="1357"/>
      <c r="V28" s="1357"/>
      <c r="W28" s="1357"/>
      <c r="X28" s="1357"/>
      <c r="Y28" s="1357"/>
      <c r="Z28" s="1357"/>
      <c r="AA28" s="1357"/>
      <c r="AB28" s="1357"/>
      <c r="AC28" s="1357"/>
      <c r="AD28" s="1357"/>
      <c r="AE28" s="1357"/>
      <c r="AF28" s="1357"/>
      <c r="AG28" s="1357"/>
    </row>
    <row r="29" spans="2:35" s="2" customFormat="1" ht="19.5" customHeight="1">
      <c r="B29" s="19"/>
      <c r="C29" s="5"/>
      <c r="D29" s="1358" t="s">
        <v>491</v>
      </c>
      <c r="E29" s="1359"/>
      <c r="F29" s="1359"/>
      <c r="G29" s="1359"/>
      <c r="H29" s="1360"/>
      <c r="I29" s="1361"/>
      <c r="J29" s="1361"/>
      <c r="K29" s="1361"/>
      <c r="L29" s="1361"/>
      <c r="M29" s="1361"/>
      <c r="N29" s="1361"/>
      <c r="O29" s="1361"/>
      <c r="P29" s="1361"/>
      <c r="Q29" s="1361"/>
      <c r="R29" s="1361"/>
      <c r="S29" s="1361"/>
      <c r="T29" s="1361"/>
      <c r="U29" s="1361"/>
      <c r="V29" s="1361"/>
      <c r="W29" s="1361"/>
      <c r="X29" s="1361"/>
      <c r="Y29" s="1361"/>
      <c r="Z29" s="1361"/>
      <c r="AA29" s="1361"/>
      <c r="AB29" s="1361"/>
      <c r="AC29" s="1361"/>
      <c r="AD29" s="1361"/>
      <c r="AE29" s="1361"/>
      <c r="AF29" s="1361"/>
      <c r="AG29" s="1361"/>
    </row>
    <row r="30" spans="2:35" s="2" customFormat="1" ht="19.5" customHeight="1">
      <c r="B30" s="19"/>
      <c r="C30" s="5"/>
      <c r="D30" s="1362" t="s">
        <v>484</v>
      </c>
      <c r="E30" s="1363"/>
      <c r="F30" s="1363"/>
      <c r="G30" s="1363"/>
      <c r="H30" s="1364"/>
      <c r="I30" s="1365"/>
      <c r="J30" s="1366"/>
      <c r="K30" s="1367"/>
      <c r="L30" s="1367"/>
      <c r="M30" s="1367"/>
      <c r="N30" s="1367"/>
      <c r="O30" s="1367"/>
      <c r="P30" s="1367"/>
      <c r="Q30" s="1367"/>
      <c r="R30" s="1367"/>
      <c r="S30" s="1367"/>
      <c r="T30" s="1368"/>
      <c r="U30" s="1350"/>
      <c r="V30" s="1369"/>
      <c r="W30" s="1367"/>
      <c r="X30" s="1367"/>
      <c r="Y30" s="1367"/>
      <c r="Z30" s="1367"/>
      <c r="AA30" s="1367"/>
      <c r="AB30" s="1367"/>
      <c r="AC30" s="1367"/>
      <c r="AD30" s="1367"/>
      <c r="AE30" s="1367"/>
      <c r="AF30" s="1367"/>
      <c r="AG30" s="1368"/>
      <c r="AH30" s="25"/>
      <c r="AI30" s="25"/>
    </row>
    <row r="31" spans="2:35" s="2" customFormat="1" ht="19.5" customHeight="1">
      <c r="B31" s="19"/>
      <c r="C31" s="5"/>
      <c r="D31" s="1343" t="s">
        <v>521</v>
      </c>
      <c r="E31" s="1344"/>
      <c r="F31" s="1344"/>
      <c r="G31" s="1344"/>
      <c r="H31" s="1344"/>
      <c r="I31" s="1347" t="s">
        <v>513</v>
      </c>
      <c r="J31" s="1348"/>
      <c r="K31" s="1351"/>
      <c r="L31" s="1351"/>
      <c r="M31" s="1351"/>
      <c r="N31" s="1351"/>
      <c r="O31" s="1351"/>
      <c r="P31" s="1351"/>
      <c r="Q31" s="1351"/>
      <c r="R31" s="1351"/>
      <c r="S31" s="1351"/>
      <c r="T31" s="1352"/>
      <c r="U31" s="1347" t="s">
        <v>514</v>
      </c>
      <c r="V31" s="1348"/>
      <c r="W31" s="1351"/>
      <c r="X31" s="1351"/>
      <c r="Y31" s="1351"/>
      <c r="Z31" s="1351"/>
      <c r="AA31" s="1351"/>
      <c r="AB31" s="1351"/>
      <c r="AC31" s="1351"/>
      <c r="AD31" s="1351"/>
      <c r="AE31" s="1351"/>
      <c r="AF31" s="1351"/>
      <c r="AG31" s="1352"/>
      <c r="AH31" s="25"/>
      <c r="AI31" s="25"/>
    </row>
    <row r="32" spans="2:35" s="2" customFormat="1" ht="19.5" customHeight="1">
      <c r="B32" s="19"/>
      <c r="C32" s="5"/>
      <c r="D32" s="1345"/>
      <c r="E32" s="1346"/>
      <c r="F32" s="1346"/>
      <c r="G32" s="1346"/>
      <c r="H32" s="1346"/>
      <c r="I32" s="1349"/>
      <c r="J32" s="1350"/>
      <c r="K32" s="1353"/>
      <c r="L32" s="1353"/>
      <c r="M32" s="1353"/>
      <c r="N32" s="1353"/>
      <c r="O32" s="1353"/>
      <c r="P32" s="1353"/>
      <c r="Q32" s="1353"/>
      <c r="R32" s="1353"/>
      <c r="S32" s="1353"/>
      <c r="T32" s="1354"/>
      <c r="U32" s="1349"/>
      <c r="V32" s="1350"/>
      <c r="W32" s="1353"/>
      <c r="X32" s="1353"/>
      <c r="Y32" s="1353"/>
      <c r="Z32" s="1353"/>
      <c r="AA32" s="1353"/>
      <c r="AB32" s="1353"/>
      <c r="AC32" s="1353"/>
      <c r="AD32" s="1353"/>
      <c r="AE32" s="1353"/>
      <c r="AF32" s="1353"/>
      <c r="AG32" s="1354"/>
    </row>
    <row r="33" spans="1:268" s="2" customFormat="1" ht="19.5" customHeight="1">
      <c r="B33" s="19"/>
      <c r="C33" s="5"/>
      <c r="D33" s="1332" t="s">
        <v>78</v>
      </c>
      <c r="E33" s="1333"/>
      <c r="F33" s="1333"/>
      <c r="G33" s="1333"/>
      <c r="H33" s="1334"/>
      <c r="I33" s="667" t="s">
        <v>79</v>
      </c>
      <c r="J33" s="1318"/>
      <c r="K33" s="1318"/>
      <c r="L33" s="567" t="s">
        <v>103</v>
      </c>
      <c r="M33" s="1318"/>
      <c r="N33" s="1318"/>
      <c r="O33" s="1319" t="s">
        <v>515</v>
      </c>
      <c r="P33" s="1320"/>
      <c r="Q33" s="1320"/>
      <c r="R33" s="1341" t="s">
        <v>1102</v>
      </c>
      <c r="S33" s="1341"/>
      <c r="T33" s="1341"/>
      <c r="U33" s="1342"/>
      <c r="V33" s="1319" t="s">
        <v>516</v>
      </c>
      <c r="W33" s="1320"/>
      <c r="X33" s="1320"/>
      <c r="Y33" s="1420"/>
      <c r="Z33" s="1420"/>
      <c r="AA33" s="1420"/>
      <c r="AB33" s="1420"/>
      <c r="AC33" s="1420"/>
      <c r="AD33" s="1420"/>
      <c r="AE33" s="1420"/>
      <c r="AF33" s="1420"/>
      <c r="AG33" s="1421"/>
    </row>
    <row r="34" spans="1:268" s="2" customFormat="1" ht="19.5" customHeight="1">
      <c r="B34" s="19"/>
      <c r="C34" s="5"/>
      <c r="D34" s="1335"/>
      <c r="E34" s="1336"/>
      <c r="F34" s="1336"/>
      <c r="G34" s="1336"/>
      <c r="H34" s="1337"/>
      <c r="I34" s="1323"/>
      <c r="J34" s="1324"/>
      <c r="K34" s="1324"/>
      <c r="L34" s="1324"/>
      <c r="M34" s="1324"/>
      <c r="N34" s="1324"/>
      <c r="O34" s="1324"/>
      <c r="P34" s="1324"/>
      <c r="Q34" s="1324"/>
      <c r="R34" s="1324"/>
      <c r="S34" s="1324"/>
      <c r="T34" s="1324"/>
      <c r="U34" s="1324"/>
      <c r="V34" s="1324"/>
      <c r="W34" s="1324"/>
      <c r="X34" s="1324"/>
      <c r="Y34" s="1324"/>
      <c r="Z34" s="1324"/>
      <c r="AA34" s="1324"/>
      <c r="AB34" s="1324"/>
      <c r="AC34" s="1324"/>
      <c r="AD34" s="1324"/>
      <c r="AE34" s="1324"/>
      <c r="AF34" s="1324"/>
      <c r="AG34" s="1325"/>
    </row>
    <row r="35" spans="1:268" s="2" customFormat="1" ht="19.5" customHeight="1">
      <c r="B35" s="19"/>
      <c r="C35" s="5"/>
      <c r="D35" s="1338"/>
      <c r="E35" s="1339"/>
      <c r="F35" s="1339"/>
      <c r="G35" s="1339"/>
      <c r="H35" s="1340"/>
      <c r="I35" s="1326"/>
      <c r="J35" s="1327"/>
      <c r="K35" s="1327"/>
      <c r="L35" s="1327"/>
      <c r="M35" s="1327"/>
      <c r="N35" s="1327"/>
      <c r="O35" s="1327"/>
      <c r="P35" s="1327"/>
      <c r="Q35" s="1327"/>
      <c r="R35" s="1327"/>
      <c r="S35" s="1327"/>
      <c r="T35" s="1327"/>
      <c r="U35" s="1327"/>
      <c r="V35" s="1327"/>
      <c r="W35" s="1327"/>
      <c r="X35" s="1327"/>
      <c r="Y35" s="1327"/>
      <c r="Z35" s="1327"/>
      <c r="AA35" s="1327"/>
      <c r="AB35" s="1327"/>
      <c r="AC35" s="1327"/>
      <c r="AD35" s="1327"/>
      <c r="AE35" s="1327"/>
      <c r="AF35" s="1327"/>
      <c r="AG35" s="1328"/>
    </row>
    <row r="36" spans="1:268" s="2" customFormat="1" ht="19.5" customHeight="1">
      <c r="B36" s="19"/>
      <c r="C36" s="5"/>
      <c r="D36" s="1329" t="s">
        <v>492</v>
      </c>
      <c r="E36" s="1330"/>
      <c r="F36" s="1330"/>
      <c r="G36" s="1330"/>
      <c r="H36" s="1331"/>
      <c r="I36" s="1316"/>
      <c r="J36" s="1317"/>
      <c r="K36" s="568" t="s">
        <v>103</v>
      </c>
      <c r="L36" s="1318"/>
      <c r="M36" s="1318"/>
      <c r="N36" s="568" t="s">
        <v>103</v>
      </c>
      <c r="O36" s="1318"/>
      <c r="P36" s="1318"/>
      <c r="Q36" s="704"/>
      <c r="R36" s="705"/>
      <c r="S36" s="704"/>
      <c r="T36" s="704"/>
      <c r="U36" s="704"/>
      <c r="V36" s="704"/>
      <c r="W36" s="704"/>
      <c r="X36" s="704"/>
      <c r="Y36" s="704"/>
      <c r="Z36" s="704"/>
      <c r="AA36" s="704"/>
      <c r="AB36" s="704"/>
      <c r="AC36" s="704"/>
      <c r="AD36" s="704"/>
      <c r="AE36" s="704"/>
      <c r="AF36" s="704"/>
      <c r="AG36" s="706"/>
    </row>
    <row r="37" spans="1:268" s="2" customFormat="1" ht="19.5" customHeight="1">
      <c r="B37" s="19"/>
      <c r="D37" s="1310" t="s">
        <v>522</v>
      </c>
      <c r="E37" s="1311"/>
      <c r="F37" s="1311"/>
      <c r="G37" s="1311"/>
      <c r="H37" s="1312"/>
      <c r="I37" s="1316"/>
      <c r="J37" s="1317"/>
      <c r="K37" s="568" t="s">
        <v>103</v>
      </c>
      <c r="L37" s="1318"/>
      <c r="M37" s="1318"/>
      <c r="N37" s="568" t="s">
        <v>103</v>
      </c>
      <c r="O37" s="1318"/>
      <c r="P37" s="1318"/>
      <c r="Q37" s="704"/>
      <c r="R37" s="704"/>
      <c r="S37" s="704"/>
      <c r="T37" s="704"/>
      <c r="U37" s="704"/>
      <c r="V37" s="704"/>
      <c r="W37" s="704"/>
      <c r="X37" s="704"/>
      <c r="Y37" s="569"/>
      <c r="Z37" s="704"/>
      <c r="AA37" s="704"/>
      <c r="AB37" s="704"/>
      <c r="AC37" s="704"/>
      <c r="AD37" s="704"/>
      <c r="AE37" s="704"/>
      <c r="AF37" s="704"/>
      <c r="AG37" s="706"/>
    </row>
    <row r="38" spans="1:268" s="2" customFormat="1" ht="19.5" customHeight="1">
      <c r="B38" s="19"/>
      <c r="C38" s="5"/>
      <c r="D38" s="1310" t="s">
        <v>90</v>
      </c>
      <c r="E38" s="1311"/>
      <c r="F38" s="1311"/>
      <c r="G38" s="1311"/>
      <c r="H38" s="1312"/>
      <c r="I38" s="1316"/>
      <c r="J38" s="1317"/>
      <c r="K38" s="568" t="s">
        <v>103</v>
      </c>
      <c r="L38" s="1318"/>
      <c r="M38" s="1318"/>
      <c r="N38" s="568" t="s">
        <v>103</v>
      </c>
      <c r="O38" s="1318"/>
      <c r="P38" s="1318"/>
      <c r="Q38" s="704"/>
      <c r="R38" s="704"/>
      <c r="S38" s="704"/>
      <c r="T38" s="704"/>
      <c r="U38" s="704"/>
      <c r="V38" s="704"/>
      <c r="W38" s="704"/>
      <c r="X38" s="704"/>
      <c r="Y38" s="569"/>
      <c r="Z38" s="704"/>
      <c r="AA38" s="704"/>
      <c r="AB38" s="704"/>
      <c r="AC38" s="704"/>
      <c r="AD38" s="704"/>
      <c r="AE38" s="704"/>
      <c r="AF38" s="704"/>
      <c r="AG38" s="706"/>
    </row>
    <row r="39" spans="1:268" s="2" customFormat="1" ht="19.5" customHeight="1">
      <c r="D39" s="1310" t="s">
        <v>91</v>
      </c>
      <c r="E39" s="1311"/>
      <c r="F39" s="1311"/>
      <c r="G39" s="1311"/>
      <c r="H39" s="1312"/>
      <c r="I39" s="1313"/>
      <c r="J39" s="1314"/>
      <c r="K39" s="1314"/>
      <c r="L39" s="1314"/>
      <c r="M39" s="1314"/>
      <c r="N39" s="1314"/>
      <c r="O39" s="1314"/>
      <c r="P39" s="1314"/>
      <c r="Q39" s="1314"/>
      <c r="R39" s="1314"/>
      <c r="S39" s="1314"/>
      <c r="T39" s="1314"/>
      <c r="U39" s="1314"/>
      <c r="V39" s="707" t="s">
        <v>493</v>
      </c>
      <c r="W39" s="1314"/>
      <c r="X39" s="1314"/>
      <c r="Y39" s="1314"/>
      <c r="Z39" s="1314"/>
      <c r="AA39" s="1314"/>
      <c r="AB39" s="1314"/>
      <c r="AC39" s="1314"/>
      <c r="AD39" s="1314"/>
      <c r="AE39" s="1314"/>
      <c r="AF39" s="1314"/>
      <c r="AG39" s="1315"/>
    </row>
    <row r="40" spans="1:268" s="2" customFormat="1" ht="16.5" customHeight="1">
      <c r="D40" s="9"/>
      <c r="E40" s="9"/>
      <c r="F40" s="9"/>
      <c r="G40" s="9"/>
      <c r="H40" s="9"/>
      <c r="I40" s="708"/>
      <c r="J40" s="708"/>
      <c r="K40" s="708"/>
      <c r="L40" s="708"/>
      <c r="M40" s="708"/>
      <c r="N40" s="708"/>
      <c r="O40" s="708"/>
      <c r="P40" s="708"/>
      <c r="Q40" s="708"/>
      <c r="R40" s="708"/>
      <c r="S40" s="708"/>
      <c r="T40" s="708"/>
      <c r="U40" s="708"/>
      <c r="V40" s="708"/>
      <c r="W40" s="709"/>
      <c r="X40" s="709"/>
      <c r="Y40" s="709"/>
      <c r="Z40" s="709"/>
      <c r="AA40" s="709"/>
      <c r="AB40" s="9"/>
    </row>
    <row r="41" spans="1:268" ht="16.5" customHeight="1">
      <c r="D41" s="570" t="s">
        <v>748</v>
      </c>
      <c r="AA41" s="2"/>
      <c r="AB41" s="28"/>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row>
    <row r="42" spans="1:268" ht="16.5" customHeight="1">
      <c r="D42" s="28"/>
      <c r="E42" s="28"/>
      <c r="F42" s="28"/>
      <c r="G42" s="28"/>
      <c r="H42" s="28"/>
      <c r="I42" s="28"/>
      <c r="J42" s="28"/>
      <c r="K42" s="28"/>
      <c r="L42" s="28"/>
      <c r="M42" s="28"/>
      <c r="N42" s="28"/>
      <c r="O42" s="28"/>
      <c r="P42" s="28"/>
      <c r="Q42" s="28"/>
      <c r="R42" s="28"/>
      <c r="S42" s="28"/>
      <c r="T42" s="28"/>
      <c r="U42" s="28"/>
      <c r="V42" s="28"/>
      <c r="W42" s="28"/>
      <c r="X42" s="28"/>
      <c r="Y42" s="28"/>
      <c r="Z42" s="28"/>
      <c r="AA42" s="28"/>
      <c r="AB42" s="2"/>
      <c r="AC42" s="2"/>
      <c r="AD42" s="2"/>
      <c r="AE42" s="2"/>
      <c r="AF42" s="2"/>
      <c r="AG42" s="2"/>
    </row>
    <row r="43" spans="1:268" s="2" customFormat="1" ht="16.5" customHeight="1">
      <c r="A43" s="571"/>
      <c r="B43" s="571"/>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row>
    <row r="44" spans="1:268" s="2" customFormat="1" ht="16.5" customHeight="1"/>
    <row r="45" spans="1:268" s="2" customFormat="1" ht="16.5" customHeight="1">
      <c r="A45" s="11"/>
      <c r="C45" s="2" t="s">
        <v>98</v>
      </c>
      <c r="D45" s="13"/>
      <c r="E45" s="13"/>
      <c r="F45" s="13"/>
      <c r="G45" s="13"/>
      <c r="H45" s="13"/>
      <c r="I45" s="13"/>
      <c r="J45" s="7"/>
      <c r="K45" s="7"/>
      <c r="L45" s="13"/>
      <c r="M45" s="13"/>
    </row>
    <row r="46" spans="1:268" s="2" customFormat="1" ht="16.5" customHeight="1">
      <c r="A46" s="11"/>
      <c r="D46" s="13"/>
      <c r="E46" s="13"/>
      <c r="F46" s="13"/>
      <c r="G46" s="13"/>
      <c r="H46" s="13"/>
      <c r="I46" s="13"/>
      <c r="J46" s="7"/>
      <c r="K46" s="7"/>
      <c r="L46" s="13"/>
      <c r="M46" s="13"/>
    </row>
    <row r="47" spans="1:268" s="2" customFormat="1" ht="16.5" customHeight="1">
      <c r="B47" s="19"/>
      <c r="D47" s="11" t="s">
        <v>544</v>
      </c>
      <c r="E47" s="4" t="s">
        <v>560</v>
      </c>
      <c r="F47" s="13"/>
      <c r="G47" s="13"/>
      <c r="H47" s="13"/>
      <c r="I47" s="13"/>
      <c r="J47" s="7"/>
      <c r="K47" s="7"/>
      <c r="L47" s="13"/>
      <c r="M47" s="13"/>
    </row>
    <row r="48" spans="1:268" ht="16.5" customHeight="1">
      <c r="D48" s="28"/>
      <c r="E48" s="28"/>
      <c r="F48" s="28"/>
      <c r="G48" s="28"/>
      <c r="H48" s="28"/>
      <c r="I48" s="28"/>
      <c r="J48" s="28"/>
      <c r="K48" s="28"/>
      <c r="L48" s="28"/>
      <c r="M48" s="28"/>
      <c r="N48" s="28"/>
      <c r="O48" s="28"/>
      <c r="P48" s="28"/>
      <c r="Q48" s="28"/>
      <c r="R48" s="28"/>
      <c r="S48" s="28"/>
      <c r="T48" s="28"/>
      <c r="U48" s="28"/>
      <c r="V48" s="28"/>
      <c r="W48" s="28"/>
      <c r="X48" s="28"/>
      <c r="Y48" s="28"/>
      <c r="Z48" s="28"/>
      <c r="AA48" s="28"/>
      <c r="AB48" s="2"/>
      <c r="AC48" s="2"/>
      <c r="AD48" s="2"/>
      <c r="AE48" s="2"/>
      <c r="AF48" s="2"/>
      <c r="AG48" s="2"/>
    </row>
    <row r="49" spans="2:48" s="2" customFormat="1" ht="19.5" customHeight="1">
      <c r="B49" s="19"/>
      <c r="C49" s="1401" t="s">
        <v>1106</v>
      </c>
      <c r="D49" s="1362" t="s">
        <v>484</v>
      </c>
      <c r="E49" s="1363"/>
      <c r="F49" s="1363"/>
      <c r="G49" s="1363"/>
      <c r="H49" s="1364"/>
      <c r="I49" s="1402"/>
      <c r="J49" s="1367"/>
      <c r="K49" s="1367"/>
      <c r="L49" s="1367"/>
      <c r="M49" s="1367"/>
      <c r="N49" s="1367"/>
      <c r="O49" s="1367"/>
      <c r="P49" s="1367"/>
      <c r="Q49" s="1367"/>
      <c r="R49" s="1367"/>
      <c r="S49" s="1367"/>
      <c r="T49" s="1367"/>
      <c r="U49" s="1367"/>
      <c r="V49" s="1367"/>
      <c r="W49" s="1367"/>
      <c r="X49" s="1367"/>
      <c r="Y49" s="1367"/>
      <c r="Z49" s="1367"/>
      <c r="AA49" s="1367"/>
      <c r="AB49" s="1367"/>
      <c r="AC49" s="1367"/>
      <c r="AD49" s="1367"/>
      <c r="AE49" s="1367"/>
      <c r="AF49" s="1367"/>
      <c r="AG49" s="1368"/>
      <c r="AJ49" s="25"/>
      <c r="AK49" s="25"/>
      <c r="AL49" s="25"/>
      <c r="AM49" s="25"/>
    </row>
    <row r="50" spans="2:48" s="2" customFormat="1" ht="19.5" customHeight="1">
      <c r="B50" s="19"/>
      <c r="C50" s="1401"/>
      <c r="D50" s="1343" t="s">
        <v>77</v>
      </c>
      <c r="E50" s="1344"/>
      <c r="F50" s="1344"/>
      <c r="G50" s="1344"/>
      <c r="H50" s="1403"/>
      <c r="I50" s="1404"/>
      <c r="J50" s="1351"/>
      <c r="K50" s="1351"/>
      <c r="L50" s="1351"/>
      <c r="M50" s="1351"/>
      <c r="N50" s="1351"/>
      <c r="O50" s="1351"/>
      <c r="P50" s="1351"/>
      <c r="Q50" s="1351"/>
      <c r="R50" s="1351"/>
      <c r="S50" s="1351"/>
      <c r="T50" s="1351"/>
      <c r="U50" s="1351"/>
      <c r="V50" s="1351"/>
      <c r="W50" s="1351"/>
      <c r="X50" s="1351"/>
      <c r="Y50" s="1351"/>
      <c r="Z50" s="1351"/>
      <c r="AA50" s="1351"/>
      <c r="AB50" s="1351"/>
      <c r="AC50" s="1351"/>
      <c r="AD50" s="1351"/>
      <c r="AE50" s="1351"/>
      <c r="AF50" s="1351"/>
      <c r="AG50" s="1352"/>
      <c r="AJ50" s="25"/>
      <c r="AK50" s="25"/>
      <c r="AL50" s="25"/>
      <c r="AM50" s="25"/>
      <c r="AO50" s="562"/>
      <c r="AP50" s="562"/>
    </row>
    <row r="51" spans="2:48" s="2" customFormat="1" ht="19.5" customHeight="1">
      <c r="B51" s="19"/>
      <c r="C51" s="1401"/>
      <c r="D51" s="1319" t="s">
        <v>485</v>
      </c>
      <c r="E51" s="1320"/>
      <c r="F51" s="1320"/>
      <c r="G51" s="1320"/>
      <c r="H51" s="1405"/>
      <c r="I51" s="1406"/>
      <c r="J51" s="1407"/>
      <c r="K51" s="1407"/>
      <c r="L51" s="1407"/>
      <c r="M51" s="1407"/>
      <c r="N51" s="1407"/>
      <c r="O51" s="1407"/>
      <c r="P51" s="1407"/>
      <c r="Q51" s="1407"/>
      <c r="R51" s="1407"/>
      <c r="S51" s="1407"/>
      <c r="T51" s="1407"/>
      <c r="U51" s="1407"/>
      <c r="V51" s="1407"/>
      <c r="W51" s="1407"/>
      <c r="X51" s="1407"/>
      <c r="Y51" s="1407"/>
      <c r="Z51" s="1407"/>
      <c r="AA51" s="1407"/>
      <c r="AB51" s="1407"/>
      <c r="AC51" s="1407"/>
      <c r="AD51" s="1407"/>
      <c r="AE51" s="1407"/>
      <c r="AF51" s="1407"/>
      <c r="AG51" s="1408"/>
      <c r="AJ51" s="25"/>
      <c r="AK51" s="25"/>
      <c r="AL51" s="25"/>
      <c r="AM51" s="25"/>
      <c r="AU51" s="563"/>
    </row>
    <row r="52" spans="2:48" s="2" customFormat="1" ht="19.5" customHeight="1">
      <c r="B52" s="19"/>
      <c r="C52" s="1401"/>
      <c r="D52" s="1319" t="s">
        <v>486</v>
      </c>
      <c r="E52" s="1320"/>
      <c r="F52" s="1320"/>
      <c r="G52" s="1320"/>
      <c r="H52" s="1405"/>
      <c r="I52" s="1406"/>
      <c r="J52" s="1407"/>
      <c r="K52" s="1407"/>
      <c r="L52" s="1407"/>
      <c r="M52" s="1407"/>
      <c r="N52" s="1407"/>
      <c r="O52" s="1407"/>
      <c r="P52" s="1407"/>
      <c r="Q52" s="1407"/>
      <c r="R52" s="1407"/>
      <c r="S52" s="1407"/>
      <c r="T52" s="1407"/>
      <c r="U52" s="1407"/>
      <c r="V52" s="1407"/>
      <c r="W52" s="1407"/>
      <c r="X52" s="1407"/>
      <c r="Y52" s="1407"/>
      <c r="Z52" s="1407"/>
      <c r="AA52" s="1407"/>
      <c r="AB52" s="1407"/>
      <c r="AC52" s="1407"/>
      <c r="AD52" s="1407"/>
      <c r="AE52" s="1407"/>
      <c r="AF52" s="1407"/>
      <c r="AG52" s="1408"/>
      <c r="AJ52" s="25"/>
      <c r="AK52" s="25"/>
      <c r="AL52" s="25"/>
      <c r="AM52" s="25"/>
    </row>
    <row r="53" spans="2:48" s="2" customFormat="1" ht="19.5" customHeight="1">
      <c r="B53" s="19"/>
      <c r="C53" s="1401"/>
      <c r="D53" s="1409" t="s">
        <v>484</v>
      </c>
      <c r="E53" s="1410"/>
      <c r="F53" s="1410"/>
      <c r="G53" s="1410"/>
      <c r="H53" s="1411"/>
      <c r="I53" s="1366"/>
      <c r="J53" s="1412"/>
      <c r="K53" s="1367"/>
      <c r="L53" s="1367"/>
      <c r="M53" s="1367"/>
      <c r="N53" s="1367"/>
      <c r="O53" s="1367"/>
      <c r="P53" s="1367"/>
      <c r="Q53" s="1367"/>
      <c r="R53" s="1367"/>
      <c r="S53" s="1367"/>
      <c r="T53" s="1368"/>
      <c r="U53" s="1366"/>
      <c r="V53" s="1412"/>
      <c r="W53" s="1367"/>
      <c r="X53" s="1367"/>
      <c r="Y53" s="1367"/>
      <c r="Z53" s="1367"/>
      <c r="AA53" s="1367"/>
      <c r="AB53" s="1367"/>
      <c r="AC53" s="1367"/>
      <c r="AD53" s="1367"/>
      <c r="AE53" s="1367"/>
      <c r="AF53" s="1367"/>
      <c r="AG53" s="1368"/>
      <c r="AJ53" s="25"/>
      <c r="AK53" s="25"/>
      <c r="AL53" s="25"/>
      <c r="AM53" s="25"/>
    </row>
    <row r="54" spans="2:48" s="2" customFormat="1" ht="19.5" customHeight="1">
      <c r="B54" s="19"/>
      <c r="C54" s="1401"/>
      <c r="D54" s="1343" t="s">
        <v>520</v>
      </c>
      <c r="E54" s="1344"/>
      <c r="F54" s="1344"/>
      <c r="G54" s="1344"/>
      <c r="H54" s="1403"/>
      <c r="I54" s="1414" t="s">
        <v>513</v>
      </c>
      <c r="J54" s="1415"/>
      <c r="K54" s="1351"/>
      <c r="L54" s="1351"/>
      <c r="M54" s="1351"/>
      <c r="N54" s="1351"/>
      <c r="O54" s="1351"/>
      <c r="P54" s="1351"/>
      <c r="Q54" s="1351"/>
      <c r="R54" s="1351"/>
      <c r="S54" s="1351"/>
      <c r="T54" s="1352"/>
      <c r="U54" s="1414" t="s">
        <v>514</v>
      </c>
      <c r="V54" s="1415"/>
      <c r="W54" s="1351"/>
      <c r="X54" s="1351"/>
      <c r="Y54" s="1351"/>
      <c r="Z54" s="1351"/>
      <c r="AA54" s="1351"/>
      <c r="AB54" s="1351"/>
      <c r="AC54" s="1351"/>
      <c r="AD54" s="1351"/>
      <c r="AE54" s="1351"/>
      <c r="AF54" s="1351"/>
      <c r="AG54" s="1352"/>
      <c r="AJ54" s="25"/>
      <c r="AK54" s="25"/>
      <c r="AL54" s="25"/>
      <c r="AM54" s="25"/>
      <c r="AN54" s="25"/>
      <c r="AV54" s="25"/>
    </row>
    <row r="55" spans="2:48" s="2" customFormat="1" ht="19.5" customHeight="1">
      <c r="B55" s="19"/>
      <c r="C55" s="1401"/>
      <c r="D55" s="1388"/>
      <c r="E55" s="1389"/>
      <c r="F55" s="1389"/>
      <c r="G55" s="1389"/>
      <c r="H55" s="1413"/>
      <c r="I55" s="1416"/>
      <c r="J55" s="1417"/>
      <c r="K55" s="1418"/>
      <c r="L55" s="1418"/>
      <c r="M55" s="1418"/>
      <c r="N55" s="1418"/>
      <c r="O55" s="1418"/>
      <c r="P55" s="1418"/>
      <c r="Q55" s="1418"/>
      <c r="R55" s="1418"/>
      <c r="S55" s="1418"/>
      <c r="T55" s="1419"/>
      <c r="U55" s="1416"/>
      <c r="V55" s="1417"/>
      <c r="W55" s="1418"/>
      <c r="X55" s="1418"/>
      <c r="Y55" s="1418"/>
      <c r="Z55" s="1418"/>
      <c r="AA55" s="1418"/>
      <c r="AB55" s="1418"/>
      <c r="AC55" s="1418"/>
      <c r="AD55" s="1418"/>
      <c r="AE55" s="1418"/>
      <c r="AF55" s="1418"/>
      <c r="AG55" s="1419"/>
      <c r="AI55" s="25"/>
      <c r="AJ55" s="25"/>
      <c r="AK55" s="25"/>
      <c r="AL55" s="25"/>
      <c r="AM55" s="25"/>
    </row>
    <row r="56" spans="2:48" s="2" customFormat="1" ht="19.5" customHeight="1">
      <c r="B56" s="19"/>
      <c r="D56" s="1394" t="s">
        <v>78</v>
      </c>
      <c r="E56" s="1395"/>
      <c r="F56" s="1395"/>
      <c r="G56" s="1395"/>
      <c r="H56" s="1396"/>
      <c r="I56" s="668" t="s">
        <v>79</v>
      </c>
      <c r="J56" s="1397"/>
      <c r="K56" s="1397"/>
      <c r="L56" s="564" t="s">
        <v>517</v>
      </c>
      <c r="M56" s="1398"/>
      <c r="N56" s="1398"/>
      <c r="O56" s="1388" t="s">
        <v>515</v>
      </c>
      <c r="P56" s="1389"/>
      <c r="Q56" s="1389"/>
      <c r="R56" s="1399" t="s">
        <v>1102</v>
      </c>
      <c r="S56" s="1399"/>
      <c r="T56" s="1399"/>
      <c r="U56" s="1400"/>
      <c r="V56" s="1388" t="s">
        <v>516</v>
      </c>
      <c r="W56" s="1389"/>
      <c r="X56" s="1389"/>
      <c r="Y56" s="1390"/>
      <c r="Z56" s="1390"/>
      <c r="AA56" s="1390"/>
      <c r="AB56" s="1390"/>
      <c r="AC56" s="1390"/>
      <c r="AD56" s="1390"/>
      <c r="AE56" s="1390"/>
      <c r="AF56" s="1390"/>
      <c r="AG56" s="1391"/>
    </row>
    <row r="57" spans="2:48" s="2" customFormat="1" ht="19.5" customHeight="1">
      <c r="B57" s="19"/>
      <c r="D57" s="1335"/>
      <c r="E57" s="1336"/>
      <c r="F57" s="1336"/>
      <c r="G57" s="1336"/>
      <c r="H57" s="1337"/>
      <c r="I57" s="1323"/>
      <c r="J57" s="1324"/>
      <c r="K57" s="1324"/>
      <c r="L57" s="1324"/>
      <c r="M57" s="1324"/>
      <c r="N57" s="1324"/>
      <c r="O57" s="1324"/>
      <c r="P57" s="1324"/>
      <c r="Q57" s="1324"/>
      <c r="R57" s="1324"/>
      <c r="S57" s="1324"/>
      <c r="T57" s="1324"/>
      <c r="U57" s="1324"/>
      <c r="V57" s="1324"/>
      <c r="W57" s="1324"/>
      <c r="X57" s="1324"/>
      <c r="Y57" s="1324"/>
      <c r="Z57" s="1324"/>
      <c r="AA57" s="1324"/>
      <c r="AB57" s="1324"/>
      <c r="AC57" s="1324"/>
      <c r="AD57" s="1324"/>
      <c r="AE57" s="1324"/>
      <c r="AF57" s="1324"/>
      <c r="AG57" s="1325"/>
    </row>
    <row r="58" spans="2:48" s="2" customFormat="1" ht="19.5" customHeight="1">
      <c r="B58" s="19"/>
      <c r="C58" s="17"/>
      <c r="D58" s="1338"/>
      <c r="E58" s="1339"/>
      <c r="F58" s="1339"/>
      <c r="G58" s="1339"/>
      <c r="H58" s="1340"/>
      <c r="I58" s="1326"/>
      <c r="J58" s="1327"/>
      <c r="K58" s="1327"/>
      <c r="L58" s="1327"/>
      <c r="M58" s="1327"/>
      <c r="N58" s="1327"/>
      <c r="O58" s="1327"/>
      <c r="P58" s="1327"/>
      <c r="Q58" s="1327"/>
      <c r="R58" s="1327"/>
      <c r="S58" s="1327"/>
      <c r="T58" s="1327"/>
      <c r="U58" s="1327"/>
      <c r="V58" s="1327"/>
      <c r="W58" s="1327"/>
      <c r="X58" s="1327"/>
      <c r="Y58" s="1327"/>
      <c r="Z58" s="1327"/>
      <c r="AA58" s="1327"/>
      <c r="AB58" s="1327"/>
      <c r="AC58" s="1327"/>
      <c r="AD58" s="1327"/>
      <c r="AE58" s="1327"/>
      <c r="AF58" s="1327"/>
      <c r="AG58" s="1328"/>
    </row>
    <row r="59" spans="2:48" s="2" customFormat="1" ht="16.5" customHeight="1">
      <c r="B59" s="19"/>
      <c r="C59" s="17"/>
      <c r="D59" s="13"/>
      <c r="E59" s="13"/>
      <c r="F59" s="666"/>
      <c r="G59" s="666"/>
      <c r="H59" s="666"/>
      <c r="I59" s="666"/>
      <c r="J59" s="7"/>
      <c r="K59" s="7"/>
      <c r="L59" s="13"/>
      <c r="M59" s="13"/>
    </row>
    <row r="60" spans="2:48" s="2" customFormat="1" ht="16.5" customHeight="1">
      <c r="B60" s="19"/>
      <c r="D60" s="11" t="s">
        <v>545</v>
      </c>
      <c r="E60" s="17" t="s">
        <v>80</v>
      </c>
      <c r="F60" s="13"/>
      <c r="G60" s="13"/>
      <c r="H60" s="13"/>
      <c r="I60" s="13"/>
      <c r="J60" s="7"/>
      <c r="L60" s="562"/>
      <c r="O60" s="8" t="s">
        <v>749</v>
      </c>
    </row>
    <row r="61" spans="2:48" ht="16.5"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
      <c r="AC61" s="1392" t="s">
        <v>565</v>
      </c>
      <c r="AD61" s="1392"/>
      <c r="AE61" s="1392"/>
      <c r="AF61" s="566" t="s">
        <v>63</v>
      </c>
      <c r="AG61" s="1393" t="s">
        <v>563</v>
      </c>
      <c r="AH61" s="1393"/>
    </row>
    <row r="62" spans="2:48" s="2" customFormat="1" ht="19.5" customHeight="1">
      <c r="B62" s="19"/>
      <c r="C62" s="17"/>
      <c r="D62" s="1384" t="s">
        <v>81</v>
      </c>
      <c r="E62" s="1385"/>
      <c r="F62" s="1385"/>
      <c r="G62" s="1385"/>
      <c r="H62" s="1386"/>
      <c r="I62" s="1387" t="s">
        <v>465</v>
      </c>
      <c r="J62" s="1382"/>
      <c r="K62" s="1383"/>
      <c r="L62" s="1383"/>
      <c r="M62" s="696" t="s">
        <v>207</v>
      </c>
      <c r="N62" s="1383"/>
      <c r="O62" s="1383"/>
      <c r="P62" s="696" t="s">
        <v>431</v>
      </c>
      <c r="Q62" s="1383"/>
      <c r="R62" s="1383"/>
      <c r="S62" s="696" t="s">
        <v>8</v>
      </c>
      <c r="T62" s="1381" t="s">
        <v>82</v>
      </c>
      <c r="U62" s="1381"/>
      <c r="V62" s="1381"/>
      <c r="W62" s="1382" t="s">
        <v>465</v>
      </c>
      <c r="X62" s="1382"/>
      <c r="Y62" s="1383"/>
      <c r="Z62" s="1383"/>
      <c r="AA62" s="696" t="s">
        <v>207</v>
      </c>
      <c r="AB62" s="1383"/>
      <c r="AC62" s="1383"/>
      <c r="AD62" s="696" t="s">
        <v>431</v>
      </c>
      <c r="AE62" s="1383"/>
      <c r="AF62" s="1383"/>
      <c r="AG62" s="697" t="s">
        <v>8</v>
      </c>
    </row>
    <row r="63" spans="2:48" s="2" customFormat="1" ht="19.5" customHeight="1">
      <c r="B63" s="19"/>
      <c r="D63" s="1377" t="s">
        <v>83</v>
      </c>
      <c r="E63" s="1378"/>
      <c r="F63" s="1378"/>
      <c r="G63" s="1378"/>
      <c r="H63" s="1379"/>
      <c r="I63" s="1373"/>
      <c r="J63" s="1373"/>
      <c r="K63" s="1373"/>
      <c r="L63" s="1373"/>
      <c r="M63" s="1373"/>
      <c r="N63" s="1373"/>
      <c r="O63" s="1373"/>
      <c r="P63" s="1373"/>
      <c r="Q63" s="1373"/>
      <c r="R63" s="1373"/>
      <c r="S63" s="1370" t="s">
        <v>84</v>
      </c>
      <c r="T63" s="1371"/>
      <c r="U63" s="1371"/>
      <c r="V63" s="1371"/>
      <c r="W63" s="1374"/>
      <c r="X63" s="1373"/>
      <c r="Y63" s="1373"/>
      <c r="Z63" s="1373"/>
      <c r="AA63" s="1373"/>
      <c r="AB63" s="1373"/>
      <c r="AC63" s="1373"/>
      <c r="AD63" s="1373"/>
      <c r="AE63" s="1373"/>
      <c r="AF63" s="1373"/>
      <c r="AG63" s="1373"/>
    </row>
    <row r="64" spans="2:48" s="2" customFormat="1" ht="19.5" customHeight="1">
      <c r="B64" s="19"/>
      <c r="D64" s="1377" t="s">
        <v>85</v>
      </c>
      <c r="E64" s="1378"/>
      <c r="F64" s="1378"/>
      <c r="G64" s="1378"/>
      <c r="H64" s="1379"/>
      <c r="I64" s="1373"/>
      <c r="J64" s="1373"/>
      <c r="K64" s="1373"/>
      <c r="L64" s="1373"/>
      <c r="M64" s="1373"/>
      <c r="N64" s="1373"/>
      <c r="O64" s="1373"/>
      <c r="P64" s="1373"/>
      <c r="Q64" s="1373"/>
      <c r="R64" s="1373"/>
      <c r="S64" s="1377" t="s">
        <v>86</v>
      </c>
      <c r="T64" s="1378"/>
      <c r="U64" s="1378"/>
      <c r="V64" s="1378"/>
      <c r="W64" s="1380"/>
      <c r="X64" s="1373"/>
      <c r="Y64" s="1373"/>
      <c r="Z64" s="1373"/>
      <c r="AA64" s="1373"/>
      <c r="AB64" s="1373"/>
      <c r="AC64" s="1373"/>
      <c r="AD64" s="1373"/>
      <c r="AE64" s="1373"/>
      <c r="AF64" s="1373"/>
      <c r="AG64" s="1373"/>
    </row>
    <row r="65" spans="2:35" s="2" customFormat="1" ht="19.5" customHeight="1">
      <c r="B65" s="19"/>
      <c r="C65" s="5"/>
      <c r="D65" s="1370" t="s">
        <v>87</v>
      </c>
      <c r="E65" s="1371"/>
      <c r="F65" s="1371"/>
      <c r="G65" s="1371"/>
      <c r="H65" s="1372"/>
      <c r="I65" s="1373"/>
      <c r="J65" s="1373"/>
      <c r="K65" s="1373"/>
      <c r="L65" s="1373"/>
      <c r="M65" s="1373"/>
      <c r="N65" s="1373"/>
      <c r="O65" s="1373"/>
      <c r="P65" s="1373"/>
      <c r="Q65" s="1373"/>
      <c r="R65" s="1373"/>
      <c r="S65" s="1370" t="s">
        <v>88</v>
      </c>
      <c r="T65" s="1371"/>
      <c r="U65" s="1371"/>
      <c r="V65" s="1371"/>
      <c r="W65" s="1374"/>
      <c r="X65" s="1373"/>
      <c r="Y65" s="1373"/>
      <c r="Z65" s="1373"/>
      <c r="AA65" s="1373"/>
      <c r="AB65" s="1373"/>
      <c r="AC65" s="1373"/>
      <c r="AD65" s="1373"/>
      <c r="AE65" s="1373"/>
      <c r="AF65" s="1373"/>
      <c r="AG65" s="1373"/>
    </row>
    <row r="66" spans="2:35" s="2" customFormat="1" ht="16.5" customHeight="1">
      <c r="B66" s="19"/>
      <c r="C66" s="5"/>
      <c r="D66" s="13"/>
      <c r="E66" s="13"/>
      <c r="F66" s="666"/>
      <c r="G66" s="666"/>
      <c r="H66" s="666"/>
      <c r="I66" s="666"/>
      <c r="J66" s="7"/>
      <c r="K66" s="7"/>
      <c r="L66" s="13"/>
      <c r="M66" s="13"/>
    </row>
    <row r="67" spans="2:35" s="2" customFormat="1" ht="16.5" customHeight="1">
      <c r="B67" s="19"/>
      <c r="D67" s="11" t="s">
        <v>546</v>
      </c>
      <c r="E67" s="8" t="s">
        <v>526</v>
      </c>
      <c r="F67" s="8"/>
      <c r="G67" s="13"/>
      <c r="H67" s="13"/>
      <c r="J67" s="7"/>
      <c r="L67" s="703"/>
      <c r="M67" s="7"/>
      <c r="N67" s="13"/>
    </row>
    <row r="68" spans="2:35" ht="16.5" customHeight="1">
      <c r="D68" s="28"/>
      <c r="E68" s="28"/>
      <c r="F68" s="28"/>
      <c r="G68" s="28"/>
      <c r="H68" s="28"/>
      <c r="I68" s="28"/>
      <c r="J68" s="28"/>
      <c r="K68" s="28"/>
      <c r="L68" s="28"/>
      <c r="M68" s="28"/>
      <c r="N68" s="28"/>
      <c r="O68" s="28"/>
      <c r="P68" s="28"/>
      <c r="Q68" s="28"/>
      <c r="R68" s="28"/>
      <c r="S68" s="28"/>
      <c r="T68" s="28"/>
      <c r="U68" s="28"/>
      <c r="V68" s="28"/>
      <c r="W68" s="28"/>
      <c r="X68" s="28"/>
      <c r="Y68" s="28"/>
      <c r="Z68" s="28"/>
      <c r="AA68" s="28"/>
      <c r="AB68" s="2"/>
      <c r="AC68" s="2"/>
      <c r="AD68" s="2"/>
      <c r="AE68" s="2"/>
      <c r="AF68" s="2"/>
      <c r="AG68" s="2"/>
    </row>
    <row r="69" spans="2:35" ht="19.5" customHeight="1">
      <c r="D69" s="1375" t="s">
        <v>566</v>
      </c>
      <c r="E69" s="1375"/>
      <c r="F69" s="1375"/>
      <c r="G69" s="1375"/>
      <c r="H69" s="1375"/>
      <c r="I69" s="1376"/>
      <c r="J69" s="1376"/>
      <c r="K69" s="1376"/>
      <c r="L69" s="7" t="s">
        <v>567</v>
      </c>
      <c r="M69" s="13" t="s">
        <v>568</v>
      </c>
      <c r="N69" s="28"/>
      <c r="O69" s="28"/>
      <c r="P69" s="28"/>
      <c r="Q69" s="28"/>
      <c r="R69" s="28"/>
      <c r="S69" s="28"/>
      <c r="T69" s="28"/>
      <c r="U69" s="28"/>
      <c r="V69" s="28"/>
      <c r="W69" s="28"/>
      <c r="X69" s="28"/>
      <c r="Y69" s="28"/>
      <c r="Z69" s="28"/>
      <c r="AA69" s="28"/>
      <c r="AB69" s="2"/>
      <c r="AC69" s="2"/>
      <c r="AD69" s="2"/>
      <c r="AE69" s="2"/>
      <c r="AF69" s="2"/>
      <c r="AG69" s="2"/>
    </row>
    <row r="70" spans="2:35" s="2" customFormat="1" ht="19.5" customHeight="1">
      <c r="B70" s="19"/>
      <c r="C70" s="5"/>
      <c r="D70" s="1355" t="s">
        <v>490</v>
      </c>
      <c r="E70" s="1356"/>
      <c r="F70" s="1356"/>
      <c r="G70" s="1356"/>
      <c r="H70" s="1356"/>
      <c r="I70" s="1357"/>
      <c r="J70" s="1357"/>
      <c r="K70" s="1357"/>
      <c r="L70" s="1357"/>
      <c r="M70" s="1357"/>
      <c r="N70" s="1357"/>
      <c r="O70" s="1357"/>
      <c r="P70" s="1357"/>
      <c r="Q70" s="1357"/>
      <c r="R70" s="1357"/>
      <c r="S70" s="1357"/>
      <c r="T70" s="1357"/>
      <c r="U70" s="1357"/>
      <c r="V70" s="1357"/>
      <c r="W70" s="1357"/>
      <c r="X70" s="1357"/>
      <c r="Y70" s="1357"/>
      <c r="Z70" s="1357"/>
      <c r="AA70" s="1357"/>
      <c r="AB70" s="1357"/>
      <c r="AC70" s="1357"/>
      <c r="AD70" s="1357"/>
      <c r="AE70" s="1357"/>
      <c r="AF70" s="1357"/>
      <c r="AG70" s="1357"/>
    </row>
    <row r="71" spans="2:35" s="2" customFormat="1" ht="19.5" customHeight="1">
      <c r="B71" s="19"/>
      <c r="C71" s="5"/>
      <c r="D71" s="1358" t="s">
        <v>491</v>
      </c>
      <c r="E71" s="1359"/>
      <c r="F71" s="1359"/>
      <c r="G71" s="1359"/>
      <c r="H71" s="1360"/>
      <c r="I71" s="1361"/>
      <c r="J71" s="1361"/>
      <c r="K71" s="1361"/>
      <c r="L71" s="1361"/>
      <c r="M71" s="1361"/>
      <c r="N71" s="1361"/>
      <c r="O71" s="1361"/>
      <c r="P71" s="1361"/>
      <c r="Q71" s="1361"/>
      <c r="R71" s="1361"/>
      <c r="S71" s="1361"/>
      <c r="T71" s="1361"/>
      <c r="U71" s="1361"/>
      <c r="V71" s="1361"/>
      <c r="W71" s="1361"/>
      <c r="X71" s="1361"/>
      <c r="Y71" s="1361"/>
      <c r="Z71" s="1361"/>
      <c r="AA71" s="1361"/>
      <c r="AB71" s="1361"/>
      <c r="AC71" s="1361"/>
      <c r="AD71" s="1361"/>
      <c r="AE71" s="1361"/>
      <c r="AF71" s="1361"/>
      <c r="AG71" s="1361"/>
    </row>
    <row r="72" spans="2:35" s="2" customFormat="1" ht="19.5" customHeight="1">
      <c r="B72" s="19"/>
      <c r="C72" s="5"/>
      <c r="D72" s="1362" t="s">
        <v>484</v>
      </c>
      <c r="E72" s="1363"/>
      <c r="F72" s="1363"/>
      <c r="G72" s="1363"/>
      <c r="H72" s="1364"/>
      <c r="I72" s="1365"/>
      <c r="J72" s="1366"/>
      <c r="K72" s="1367"/>
      <c r="L72" s="1367"/>
      <c r="M72" s="1367"/>
      <c r="N72" s="1367"/>
      <c r="O72" s="1367"/>
      <c r="P72" s="1367"/>
      <c r="Q72" s="1367"/>
      <c r="R72" s="1367"/>
      <c r="S72" s="1367"/>
      <c r="T72" s="1368"/>
      <c r="U72" s="1350"/>
      <c r="V72" s="1369"/>
      <c r="W72" s="1367"/>
      <c r="X72" s="1367"/>
      <c r="Y72" s="1367"/>
      <c r="Z72" s="1367"/>
      <c r="AA72" s="1367"/>
      <c r="AB72" s="1367"/>
      <c r="AC72" s="1367"/>
      <c r="AD72" s="1367"/>
      <c r="AE72" s="1367"/>
      <c r="AF72" s="1367"/>
      <c r="AG72" s="1368"/>
      <c r="AH72" s="25"/>
      <c r="AI72" s="25"/>
    </row>
    <row r="73" spans="2:35" s="2" customFormat="1" ht="19.5" customHeight="1">
      <c r="B73" s="19"/>
      <c r="C73" s="5"/>
      <c r="D73" s="1343" t="s">
        <v>521</v>
      </c>
      <c r="E73" s="1344"/>
      <c r="F73" s="1344"/>
      <c r="G73" s="1344"/>
      <c r="H73" s="1344"/>
      <c r="I73" s="1347" t="s">
        <v>513</v>
      </c>
      <c r="J73" s="1348"/>
      <c r="K73" s="1351"/>
      <c r="L73" s="1351"/>
      <c r="M73" s="1351"/>
      <c r="N73" s="1351"/>
      <c r="O73" s="1351"/>
      <c r="P73" s="1351"/>
      <c r="Q73" s="1351"/>
      <c r="R73" s="1351"/>
      <c r="S73" s="1351"/>
      <c r="T73" s="1352"/>
      <c r="U73" s="1347" t="s">
        <v>514</v>
      </c>
      <c r="V73" s="1348"/>
      <c r="W73" s="1351"/>
      <c r="X73" s="1351"/>
      <c r="Y73" s="1351"/>
      <c r="Z73" s="1351"/>
      <c r="AA73" s="1351"/>
      <c r="AB73" s="1351"/>
      <c r="AC73" s="1351"/>
      <c r="AD73" s="1351"/>
      <c r="AE73" s="1351"/>
      <c r="AF73" s="1351"/>
      <c r="AG73" s="1352"/>
      <c r="AH73" s="25"/>
      <c r="AI73" s="25"/>
    </row>
    <row r="74" spans="2:35" s="2" customFormat="1" ht="19.5" customHeight="1">
      <c r="B74" s="19"/>
      <c r="C74" s="5"/>
      <c r="D74" s="1345"/>
      <c r="E74" s="1346"/>
      <c r="F74" s="1346"/>
      <c r="G74" s="1346"/>
      <c r="H74" s="1346"/>
      <c r="I74" s="1349"/>
      <c r="J74" s="1350"/>
      <c r="K74" s="1353"/>
      <c r="L74" s="1353"/>
      <c r="M74" s="1353"/>
      <c r="N74" s="1353"/>
      <c r="O74" s="1353"/>
      <c r="P74" s="1353"/>
      <c r="Q74" s="1353"/>
      <c r="R74" s="1353"/>
      <c r="S74" s="1353"/>
      <c r="T74" s="1354"/>
      <c r="U74" s="1349"/>
      <c r="V74" s="1350"/>
      <c r="W74" s="1353"/>
      <c r="X74" s="1353"/>
      <c r="Y74" s="1353"/>
      <c r="Z74" s="1353"/>
      <c r="AA74" s="1353"/>
      <c r="AB74" s="1353"/>
      <c r="AC74" s="1353"/>
      <c r="AD74" s="1353"/>
      <c r="AE74" s="1353"/>
      <c r="AF74" s="1353"/>
      <c r="AG74" s="1354"/>
    </row>
    <row r="75" spans="2:35" s="2" customFormat="1" ht="19.5" customHeight="1">
      <c r="B75" s="19"/>
      <c r="C75" s="5"/>
      <c r="D75" s="1332" t="s">
        <v>78</v>
      </c>
      <c r="E75" s="1333"/>
      <c r="F75" s="1333"/>
      <c r="G75" s="1333"/>
      <c r="H75" s="1334"/>
      <c r="I75" s="667" t="s">
        <v>79</v>
      </c>
      <c r="J75" s="1318"/>
      <c r="K75" s="1318"/>
      <c r="L75" s="567" t="s">
        <v>103</v>
      </c>
      <c r="M75" s="1318"/>
      <c r="N75" s="1318"/>
      <c r="O75" s="1319" t="s">
        <v>515</v>
      </c>
      <c r="P75" s="1320"/>
      <c r="Q75" s="1320"/>
      <c r="R75" s="1341" t="s">
        <v>1102</v>
      </c>
      <c r="S75" s="1341"/>
      <c r="T75" s="1341"/>
      <c r="U75" s="1342"/>
      <c r="V75" s="1319" t="s">
        <v>516</v>
      </c>
      <c r="W75" s="1320"/>
      <c r="X75" s="1320"/>
      <c r="Y75" s="1321"/>
      <c r="Z75" s="1321"/>
      <c r="AA75" s="1321"/>
      <c r="AB75" s="1321"/>
      <c r="AC75" s="1321"/>
      <c r="AD75" s="1321"/>
      <c r="AE75" s="1321"/>
      <c r="AF75" s="1321"/>
      <c r="AG75" s="1322"/>
    </row>
    <row r="76" spans="2:35" s="2" customFormat="1" ht="19.5" customHeight="1">
      <c r="B76" s="19"/>
      <c r="C76" s="5"/>
      <c r="D76" s="1335"/>
      <c r="E76" s="1336"/>
      <c r="F76" s="1336"/>
      <c r="G76" s="1336"/>
      <c r="H76" s="1337"/>
      <c r="I76" s="1323"/>
      <c r="J76" s="1324"/>
      <c r="K76" s="1324"/>
      <c r="L76" s="1324"/>
      <c r="M76" s="1324"/>
      <c r="N76" s="1324"/>
      <c r="O76" s="1324"/>
      <c r="P76" s="1324"/>
      <c r="Q76" s="1324"/>
      <c r="R76" s="1324"/>
      <c r="S76" s="1324"/>
      <c r="T76" s="1324"/>
      <c r="U76" s="1324"/>
      <c r="V76" s="1324"/>
      <c r="W76" s="1324"/>
      <c r="X76" s="1324"/>
      <c r="Y76" s="1324"/>
      <c r="Z76" s="1324"/>
      <c r="AA76" s="1324"/>
      <c r="AB76" s="1324"/>
      <c r="AC76" s="1324"/>
      <c r="AD76" s="1324"/>
      <c r="AE76" s="1324"/>
      <c r="AF76" s="1324"/>
      <c r="AG76" s="1325"/>
    </row>
    <row r="77" spans="2:35" s="2" customFormat="1" ht="19.5" customHeight="1">
      <c r="B77" s="19"/>
      <c r="C77" s="5"/>
      <c r="D77" s="1338"/>
      <c r="E77" s="1339"/>
      <c r="F77" s="1339"/>
      <c r="G77" s="1339"/>
      <c r="H77" s="1340"/>
      <c r="I77" s="1326"/>
      <c r="J77" s="1327"/>
      <c r="K77" s="1327"/>
      <c r="L77" s="1327"/>
      <c r="M77" s="1327"/>
      <c r="N77" s="1327"/>
      <c r="O77" s="1327"/>
      <c r="P77" s="1327"/>
      <c r="Q77" s="1327"/>
      <c r="R77" s="1327"/>
      <c r="S77" s="1327"/>
      <c r="T77" s="1327"/>
      <c r="U77" s="1327"/>
      <c r="V77" s="1327"/>
      <c r="W77" s="1327"/>
      <c r="X77" s="1327"/>
      <c r="Y77" s="1327"/>
      <c r="Z77" s="1327"/>
      <c r="AA77" s="1327"/>
      <c r="AB77" s="1327"/>
      <c r="AC77" s="1327"/>
      <c r="AD77" s="1327"/>
      <c r="AE77" s="1327"/>
      <c r="AF77" s="1327"/>
      <c r="AG77" s="1328"/>
    </row>
    <row r="78" spans="2:35" s="2" customFormat="1" ht="19.5" customHeight="1">
      <c r="B78" s="19"/>
      <c r="C78" s="5"/>
      <c r="D78" s="1329" t="s">
        <v>492</v>
      </c>
      <c r="E78" s="1330"/>
      <c r="F78" s="1330"/>
      <c r="G78" s="1330"/>
      <c r="H78" s="1331"/>
      <c r="I78" s="1316"/>
      <c r="J78" s="1317"/>
      <c r="K78" s="568" t="s">
        <v>103</v>
      </c>
      <c r="L78" s="1318"/>
      <c r="M78" s="1318"/>
      <c r="N78" s="568" t="s">
        <v>103</v>
      </c>
      <c r="O78" s="1318"/>
      <c r="P78" s="1318"/>
      <c r="Q78" s="704"/>
      <c r="R78" s="705"/>
      <c r="S78" s="704"/>
      <c r="T78" s="704"/>
      <c r="U78" s="704"/>
      <c r="V78" s="704"/>
      <c r="W78" s="704"/>
      <c r="X78" s="704"/>
      <c r="Y78" s="704"/>
      <c r="Z78" s="704"/>
      <c r="AA78" s="704"/>
      <c r="AB78" s="704"/>
      <c r="AC78" s="704"/>
      <c r="AD78" s="704"/>
      <c r="AE78" s="704"/>
      <c r="AF78" s="704"/>
      <c r="AG78" s="706"/>
    </row>
    <row r="79" spans="2:35" s="2" customFormat="1" ht="19.5" customHeight="1">
      <c r="B79" s="19"/>
      <c r="D79" s="1310" t="s">
        <v>522</v>
      </c>
      <c r="E79" s="1311"/>
      <c r="F79" s="1311"/>
      <c r="G79" s="1311"/>
      <c r="H79" s="1312"/>
      <c r="I79" s="1316"/>
      <c r="J79" s="1317"/>
      <c r="K79" s="568" t="s">
        <v>103</v>
      </c>
      <c r="L79" s="1318"/>
      <c r="M79" s="1318"/>
      <c r="N79" s="568" t="s">
        <v>103</v>
      </c>
      <c r="O79" s="1318"/>
      <c r="P79" s="1318"/>
      <c r="Q79" s="704"/>
      <c r="R79" s="704"/>
      <c r="S79" s="704"/>
      <c r="T79" s="704"/>
      <c r="U79" s="704"/>
      <c r="V79" s="704"/>
      <c r="W79" s="704"/>
      <c r="X79" s="704"/>
      <c r="Y79" s="569"/>
      <c r="Z79" s="704"/>
      <c r="AA79" s="704"/>
      <c r="AB79" s="704"/>
      <c r="AC79" s="704"/>
      <c r="AD79" s="704"/>
      <c r="AE79" s="704"/>
      <c r="AF79" s="704"/>
      <c r="AG79" s="706"/>
    </row>
    <row r="80" spans="2:35" s="2" customFormat="1" ht="19.5" customHeight="1">
      <c r="B80" s="19"/>
      <c r="C80" s="5"/>
      <c r="D80" s="1310" t="s">
        <v>90</v>
      </c>
      <c r="E80" s="1311"/>
      <c r="F80" s="1311"/>
      <c r="G80" s="1311"/>
      <c r="H80" s="1312"/>
      <c r="I80" s="1316"/>
      <c r="J80" s="1317"/>
      <c r="K80" s="568" t="s">
        <v>103</v>
      </c>
      <c r="L80" s="1318"/>
      <c r="M80" s="1318"/>
      <c r="N80" s="568" t="s">
        <v>103</v>
      </c>
      <c r="O80" s="1318"/>
      <c r="P80" s="1318"/>
      <c r="Q80" s="704"/>
      <c r="R80" s="704"/>
      <c r="S80" s="704"/>
      <c r="T80" s="704"/>
      <c r="U80" s="704"/>
      <c r="V80" s="704"/>
      <c r="W80" s="704"/>
      <c r="X80" s="704"/>
      <c r="Y80" s="569"/>
      <c r="Z80" s="704"/>
      <c r="AA80" s="704"/>
      <c r="AB80" s="704"/>
      <c r="AC80" s="704"/>
      <c r="AD80" s="704"/>
      <c r="AE80" s="704"/>
      <c r="AF80" s="704"/>
      <c r="AG80" s="706"/>
    </row>
    <row r="81" spans="1:268" s="2" customFormat="1" ht="19.5" customHeight="1">
      <c r="D81" s="1310" t="s">
        <v>91</v>
      </c>
      <c r="E81" s="1311"/>
      <c r="F81" s="1311"/>
      <c r="G81" s="1311"/>
      <c r="H81" s="1312"/>
      <c r="I81" s="1313"/>
      <c r="J81" s="1314"/>
      <c r="K81" s="1314"/>
      <c r="L81" s="1314"/>
      <c r="M81" s="1314"/>
      <c r="N81" s="1314"/>
      <c r="O81" s="1314"/>
      <c r="P81" s="1314"/>
      <c r="Q81" s="1314"/>
      <c r="R81" s="1314"/>
      <c r="S81" s="1314"/>
      <c r="T81" s="1314"/>
      <c r="U81" s="1314"/>
      <c r="V81" s="707" t="s">
        <v>493</v>
      </c>
      <c r="W81" s="1314"/>
      <c r="X81" s="1314"/>
      <c r="Y81" s="1314"/>
      <c r="Z81" s="1314"/>
      <c r="AA81" s="1314"/>
      <c r="AB81" s="1314"/>
      <c r="AC81" s="1314"/>
      <c r="AD81" s="1314"/>
      <c r="AE81" s="1314"/>
      <c r="AF81" s="1314"/>
      <c r="AG81" s="1315"/>
    </row>
    <row r="82" spans="1:268" s="2" customFormat="1" ht="16.5" customHeight="1">
      <c r="D82" s="9"/>
      <c r="E82" s="9"/>
      <c r="F82" s="9"/>
      <c r="G82" s="9"/>
      <c r="H82" s="9"/>
      <c r="I82" s="708"/>
      <c r="J82" s="708"/>
      <c r="K82" s="708"/>
      <c r="L82" s="708"/>
      <c r="M82" s="708"/>
      <c r="N82" s="708"/>
      <c r="O82" s="708"/>
      <c r="P82" s="708"/>
      <c r="Q82" s="708"/>
      <c r="R82" s="708"/>
      <c r="S82" s="708"/>
      <c r="T82" s="708"/>
      <c r="U82" s="708"/>
      <c r="V82" s="708"/>
      <c r="W82" s="709"/>
      <c r="X82" s="709"/>
      <c r="Y82" s="709"/>
      <c r="Z82" s="709"/>
      <c r="AA82" s="709"/>
      <c r="AB82" s="9"/>
    </row>
    <row r="83" spans="1:268" ht="16.5" customHeight="1">
      <c r="D83" s="570"/>
      <c r="AA83" s="2"/>
      <c r="AB83" s="28"/>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row>
    <row r="84" spans="1:268" ht="16.5" customHeight="1">
      <c r="D84" s="28"/>
      <c r="E84" s="28"/>
      <c r="F84" s="28"/>
      <c r="G84" s="28"/>
      <c r="H84" s="28"/>
      <c r="I84" s="28"/>
      <c r="J84" s="28"/>
      <c r="K84" s="28"/>
      <c r="L84" s="28"/>
      <c r="M84" s="28"/>
      <c r="N84" s="28"/>
      <c r="O84" s="28"/>
      <c r="P84" s="28"/>
      <c r="Q84" s="28"/>
      <c r="R84" s="28"/>
      <c r="S84" s="28"/>
      <c r="T84" s="28"/>
      <c r="U84" s="28"/>
      <c r="V84" s="28"/>
      <c r="W84" s="28"/>
      <c r="X84" s="28"/>
      <c r="Y84" s="28"/>
      <c r="Z84" s="28"/>
      <c r="AA84" s="28"/>
      <c r="AB84" s="2"/>
      <c r="AC84" s="2"/>
      <c r="AD84" s="2"/>
      <c r="AE84" s="2"/>
      <c r="AF84" s="2"/>
      <c r="AG84" s="2"/>
    </row>
    <row r="85" spans="1:268" s="2" customFormat="1" ht="16.5" customHeight="1">
      <c r="A85" s="571"/>
      <c r="B85" s="571"/>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row>
    <row r="86" spans="1:268" s="2" customFormat="1" ht="16.5" customHeight="1"/>
    <row r="87" spans="1:268" s="2" customFormat="1" ht="16.5" customHeight="1">
      <c r="A87" s="11"/>
      <c r="C87" s="2" t="s">
        <v>98</v>
      </c>
      <c r="D87" s="13"/>
      <c r="E87" s="13"/>
      <c r="F87" s="13"/>
      <c r="G87" s="13"/>
      <c r="H87" s="13"/>
      <c r="I87" s="13"/>
      <c r="J87" s="7"/>
      <c r="K87" s="7"/>
      <c r="L87" s="13"/>
      <c r="M87" s="13"/>
    </row>
    <row r="88" spans="1:268" s="2" customFormat="1" ht="16.5" customHeight="1">
      <c r="A88" s="11"/>
      <c r="D88" s="13"/>
      <c r="E88" s="13"/>
      <c r="F88" s="13"/>
      <c r="G88" s="13"/>
      <c r="H88" s="13"/>
      <c r="I88" s="13"/>
      <c r="J88" s="7"/>
      <c r="K88" s="7"/>
      <c r="L88" s="13"/>
      <c r="M88" s="13"/>
    </row>
    <row r="89" spans="1:268" s="2" customFormat="1" ht="16.5" customHeight="1">
      <c r="B89" s="19"/>
      <c r="D89" s="11" t="s">
        <v>544</v>
      </c>
      <c r="E89" s="4" t="s">
        <v>560</v>
      </c>
      <c r="F89" s="13"/>
      <c r="G89" s="13"/>
      <c r="H89" s="13"/>
      <c r="I89" s="13"/>
      <c r="J89" s="7"/>
      <c r="K89" s="7"/>
      <c r="L89" s="13"/>
      <c r="M89" s="13"/>
    </row>
    <row r="90" spans="1:268" ht="16.5" customHeight="1">
      <c r="D90" s="28"/>
      <c r="E90" s="28"/>
      <c r="F90" s="28"/>
      <c r="G90" s="28"/>
      <c r="H90" s="28"/>
      <c r="I90" s="28"/>
      <c r="J90" s="28"/>
      <c r="K90" s="28"/>
      <c r="L90" s="28"/>
      <c r="M90" s="28"/>
      <c r="N90" s="28"/>
      <c r="O90" s="28"/>
      <c r="P90" s="28"/>
      <c r="Q90" s="28"/>
      <c r="R90" s="28"/>
      <c r="S90" s="28"/>
      <c r="T90" s="28"/>
      <c r="U90" s="28"/>
      <c r="V90" s="28"/>
      <c r="W90" s="28"/>
      <c r="X90" s="28"/>
      <c r="Y90" s="28"/>
      <c r="Z90" s="28"/>
      <c r="AA90" s="28"/>
      <c r="AB90" s="2"/>
      <c r="AC90" s="2"/>
      <c r="AD90" s="2"/>
      <c r="AE90" s="2"/>
      <c r="AF90" s="2"/>
      <c r="AG90" s="2"/>
    </row>
    <row r="91" spans="1:268" s="2" customFormat="1" ht="19.5" customHeight="1">
      <c r="B91" s="19"/>
      <c r="C91" s="1401" t="s">
        <v>1105</v>
      </c>
      <c r="D91" s="1362" t="s">
        <v>484</v>
      </c>
      <c r="E91" s="1363"/>
      <c r="F91" s="1363"/>
      <c r="G91" s="1363"/>
      <c r="H91" s="1364"/>
      <c r="I91" s="1402"/>
      <c r="J91" s="1367"/>
      <c r="K91" s="1367"/>
      <c r="L91" s="1367"/>
      <c r="M91" s="1367"/>
      <c r="N91" s="1367"/>
      <c r="O91" s="1367"/>
      <c r="P91" s="1367"/>
      <c r="Q91" s="1367"/>
      <c r="R91" s="1367"/>
      <c r="S91" s="1367"/>
      <c r="T91" s="1367"/>
      <c r="U91" s="1367"/>
      <c r="V91" s="1367"/>
      <c r="W91" s="1367"/>
      <c r="X91" s="1367"/>
      <c r="Y91" s="1367"/>
      <c r="Z91" s="1367"/>
      <c r="AA91" s="1367"/>
      <c r="AB91" s="1367"/>
      <c r="AC91" s="1367"/>
      <c r="AD91" s="1367"/>
      <c r="AE91" s="1367"/>
      <c r="AF91" s="1367"/>
      <c r="AG91" s="1368"/>
      <c r="AJ91" s="25"/>
      <c r="AK91" s="25"/>
      <c r="AL91" s="25"/>
      <c r="AM91" s="25"/>
    </row>
    <row r="92" spans="1:268" s="2" customFormat="1" ht="19.5" customHeight="1">
      <c r="B92" s="19"/>
      <c r="C92" s="1401"/>
      <c r="D92" s="1343" t="s">
        <v>77</v>
      </c>
      <c r="E92" s="1344"/>
      <c r="F92" s="1344"/>
      <c r="G92" s="1344"/>
      <c r="H92" s="1403"/>
      <c r="I92" s="1404"/>
      <c r="J92" s="1351"/>
      <c r="K92" s="1351"/>
      <c r="L92" s="1351"/>
      <c r="M92" s="1351"/>
      <c r="N92" s="1351"/>
      <c r="O92" s="1351"/>
      <c r="P92" s="1351"/>
      <c r="Q92" s="1351"/>
      <c r="R92" s="1351"/>
      <c r="S92" s="1351"/>
      <c r="T92" s="1351"/>
      <c r="U92" s="1351"/>
      <c r="V92" s="1351"/>
      <c r="W92" s="1351"/>
      <c r="X92" s="1351"/>
      <c r="Y92" s="1351"/>
      <c r="Z92" s="1351"/>
      <c r="AA92" s="1351"/>
      <c r="AB92" s="1351"/>
      <c r="AC92" s="1351"/>
      <c r="AD92" s="1351"/>
      <c r="AE92" s="1351"/>
      <c r="AF92" s="1351"/>
      <c r="AG92" s="1352"/>
      <c r="AJ92" s="25"/>
      <c r="AK92" s="25"/>
      <c r="AL92" s="25"/>
      <c r="AM92" s="25"/>
      <c r="AO92" s="562"/>
      <c r="AP92" s="562"/>
    </row>
    <row r="93" spans="1:268" s="2" customFormat="1" ht="19.5" customHeight="1">
      <c r="B93" s="19"/>
      <c r="C93" s="1401"/>
      <c r="D93" s="1319" t="s">
        <v>485</v>
      </c>
      <c r="E93" s="1320"/>
      <c r="F93" s="1320"/>
      <c r="G93" s="1320"/>
      <c r="H93" s="1405"/>
      <c r="I93" s="1406"/>
      <c r="J93" s="1407"/>
      <c r="K93" s="1407"/>
      <c r="L93" s="1407"/>
      <c r="M93" s="1407"/>
      <c r="N93" s="1407"/>
      <c r="O93" s="1407"/>
      <c r="P93" s="1407"/>
      <c r="Q93" s="1407"/>
      <c r="R93" s="1407"/>
      <c r="S93" s="1407"/>
      <c r="T93" s="1407"/>
      <c r="U93" s="1407"/>
      <c r="V93" s="1407"/>
      <c r="W93" s="1407"/>
      <c r="X93" s="1407"/>
      <c r="Y93" s="1407"/>
      <c r="Z93" s="1407"/>
      <c r="AA93" s="1407"/>
      <c r="AB93" s="1407"/>
      <c r="AC93" s="1407"/>
      <c r="AD93" s="1407"/>
      <c r="AE93" s="1407"/>
      <c r="AF93" s="1407"/>
      <c r="AG93" s="1408"/>
      <c r="AJ93" s="25"/>
      <c r="AK93" s="25"/>
      <c r="AL93" s="25"/>
      <c r="AM93" s="25"/>
      <c r="AU93" s="563"/>
    </row>
    <row r="94" spans="1:268" s="2" customFormat="1" ht="19.5" customHeight="1">
      <c r="B94" s="19"/>
      <c r="C94" s="1401"/>
      <c r="D94" s="1319" t="s">
        <v>486</v>
      </c>
      <c r="E94" s="1320"/>
      <c r="F94" s="1320"/>
      <c r="G94" s="1320"/>
      <c r="H94" s="1405"/>
      <c r="I94" s="1406"/>
      <c r="J94" s="1407"/>
      <c r="K94" s="1407"/>
      <c r="L94" s="1407"/>
      <c r="M94" s="1407"/>
      <c r="N94" s="1407"/>
      <c r="O94" s="1407"/>
      <c r="P94" s="1407"/>
      <c r="Q94" s="1407"/>
      <c r="R94" s="1407"/>
      <c r="S94" s="1407"/>
      <c r="T94" s="1407"/>
      <c r="U94" s="1407"/>
      <c r="V94" s="1407"/>
      <c r="W94" s="1407"/>
      <c r="X94" s="1407"/>
      <c r="Y94" s="1407"/>
      <c r="Z94" s="1407"/>
      <c r="AA94" s="1407"/>
      <c r="AB94" s="1407"/>
      <c r="AC94" s="1407"/>
      <c r="AD94" s="1407"/>
      <c r="AE94" s="1407"/>
      <c r="AF94" s="1407"/>
      <c r="AG94" s="1408"/>
      <c r="AJ94" s="25"/>
      <c r="AK94" s="25"/>
      <c r="AL94" s="25"/>
      <c r="AM94" s="25"/>
    </row>
    <row r="95" spans="1:268" s="2" customFormat="1" ht="19.5" customHeight="1">
      <c r="B95" s="19"/>
      <c r="C95" s="1401"/>
      <c r="D95" s="1409" t="s">
        <v>484</v>
      </c>
      <c r="E95" s="1410"/>
      <c r="F95" s="1410"/>
      <c r="G95" s="1410"/>
      <c r="H95" s="1411"/>
      <c r="I95" s="1366"/>
      <c r="J95" s="1412"/>
      <c r="K95" s="1367"/>
      <c r="L95" s="1367"/>
      <c r="M95" s="1367"/>
      <c r="N95" s="1367"/>
      <c r="O95" s="1367"/>
      <c r="P95" s="1367"/>
      <c r="Q95" s="1367"/>
      <c r="R95" s="1367"/>
      <c r="S95" s="1367"/>
      <c r="T95" s="1368"/>
      <c r="U95" s="1366"/>
      <c r="V95" s="1412"/>
      <c r="W95" s="1367"/>
      <c r="X95" s="1367"/>
      <c r="Y95" s="1367"/>
      <c r="Z95" s="1367"/>
      <c r="AA95" s="1367"/>
      <c r="AB95" s="1367"/>
      <c r="AC95" s="1367"/>
      <c r="AD95" s="1367"/>
      <c r="AE95" s="1367"/>
      <c r="AF95" s="1367"/>
      <c r="AG95" s="1368"/>
      <c r="AJ95" s="25"/>
      <c r="AK95" s="25"/>
      <c r="AL95" s="25"/>
      <c r="AM95" s="25"/>
    </row>
    <row r="96" spans="1:268" s="2" customFormat="1" ht="19.5" customHeight="1">
      <c r="B96" s="19"/>
      <c r="C96" s="1401"/>
      <c r="D96" s="1343" t="s">
        <v>520</v>
      </c>
      <c r="E96" s="1344"/>
      <c r="F96" s="1344"/>
      <c r="G96" s="1344"/>
      <c r="H96" s="1403"/>
      <c r="I96" s="1414" t="s">
        <v>513</v>
      </c>
      <c r="J96" s="1415"/>
      <c r="K96" s="1351"/>
      <c r="L96" s="1351"/>
      <c r="M96" s="1351"/>
      <c r="N96" s="1351"/>
      <c r="O96" s="1351"/>
      <c r="P96" s="1351"/>
      <c r="Q96" s="1351"/>
      <c r="R96" s="1351"/>
      <c r="S96" s="1351"/>
      <c r="T96" s="1352"/>
      <c r="U96" s="1414" t="s">
        <v>514</v>
      </c>
      <c r="V96" s="1415"/>
      <c r="W96" s="1351"/>
      <c r="X96" s="1351"/>
      <c r="Y96" s="1351"/>
      <c r="Z96" s="1351"/>
      <c r="AA96" s="1351"/>
      <c r="AB96" s="1351"/>
      <c r="AC96" s="1351"/>
      <c r="AD96" s="1351"/>
      <c r="AE96" s="1351"/>
      <c r="AF96" s="1351"/>
      <c r="AG96" s="1352"/>
      <c r="AJ96" s="25"/>
      <c r="AK96" s="25"/>
      <c r="AL96" s="25"/>
      <c r="AM96" s="25"/>
      <c r="AN96" s="25"/>
      <c r="AV96" s="25"/>
    </row>
    <row r="97" spans="2:39" s="2" customFormat="1" ht="19.5" customHeight="1">
      <c r="B97" s="19"/>
      <c r="C97" s="1401"/>
      <c r="D97" s="1388"/>
      <c r="E97" s="1389"/>
      <c r="F97" s="1389"/>
      <c r="G97" s="1389"/>
      <c r="H97" s="1413"/>
      <c r="I97" s="1416"/>
      <c r="J97" s="1417"/>
      <c r="K97" s="1418"/>
      <c r="L97" s="1418"/>
      <c r="M97" s="1418"/>
      <c r="N97" s="1418"/>
      <c r="O97" s="1418"/>
      <c r="P97" s="1418"/>
      <c r="Q97" s="1418"/>
      <c r="R97" s="1418"/>
      <c r="S97" s="1418"/>
      <c r="T97" s="1419"/>
      <c r="U97" s="1416"/>
      <c r="V97" s="1417"/>
      <c r="W97" s="1418"/>
      <c r="X97" s="1418"/>
      <c r="Y97" s="1418"/>
      <c r="Z97" s="1418"/>
      <c r="AA97" s="1418"/>
      <c r="AB97" s="1418"/>
      <c r="AC97" s="1418"/>
      <c r="AD97" s="1418"/>
      <c r="AE97" s="1418"/>
      <c r="AF97" s="1418"/>
      <c r="AG97" s="1419"/>
      <c r="AI97" s="25"/>
      <c r="AJ97" s="25"/>
      <c r="AK97" s="25"/>
      <c r="AL97" s="25"/>
      <c r="AM97" s="25"/>
    </row>
    <row r="98" spans="2:39" s="2" customFormat="1" ht="19.5" customHeight="1">
      <c r="B98" s="19"/>
      <c r="D98" s="1394" t="s">
        <v>78</v>
      </c>
      <c r="E98" s="1395"/>
      <c r="F98" s="1395"/>
      <c r="G98" s="1395"/>
      <c r="H98" s="1396"/>
      <c r="I98" s="668" t="s">
        <v>79</v>
      </c>
      <c r="J98" s="1397"/>
      <c r="K98" s="1397"/>
      <c r="L98" s="564" t="s">
        <v>517</v>
      </c>
      <c r="M98" s="1398"/>
      <c r="N98" s="1398"/>
      <c r="O98" s="1388" t="s">
        <v>515</v>
      </c>
      <c r="P98" s="1389"/>
      <c r="Q98" s="1389"/>
      <c r="R98" s="1399" t="s">
        <v>1102</v>
      </c>
      <c r="S98" s="1399"/>
      <c r="T98" s="1399"/>
      <c r="U98" s="1400"/>
      <c r="V98" s="1388" t="s">
        <v>516</v>
      </c>
      <c r="W98" s="1389"/>
      <c r="X98" s="1389"/>
      <c r="Y98" s="1390"/>
      <c r="Z98" s="1390"/>
      <c r="AA98" s="1390"/>
      <c r="AB98" s="1390"/>
      <c r="AC98" s="1390"/>
      <c r="AD98" s="1390"/>
      <c r="AE98" s="1390"/>
      <c r="AF98" s="1390"/>
      <c r="AG98" s="1391"/>
    </row>
    <row r="99" spans="2:39" s="2" customFormat="1" ht="19.5" customHeight="1">
      <c r="B99" s="19"/>
      <c r="D99" s="1335"/>
      <c r="E99" s="1336"/>
      <c r="F99" s="1336"/>
      <c r="G99" s="1336"/>
      <c r="H99" s="1337"/>
      <c r="I99" s="1323"/>
      <c r="J99" s="1324"/>
      <c r="K99" s="1324"/>
      <c r="L99" s="1324"/>
      <c r="M99" s="1324"/>
      <c r="N99" s="1324"/>
      <c r="O99" s="1324"/>
      <c r="P99" s="1324"/>
      <c r="Q99" s="1324"/>
      <c r="R99" s="1324"/>
      <c r="S99" s="1324"/>
      <c r="T99" s="1324"/>
      <c r="U99" s="1324"/>
      <c r="V99" s="1324"/>
      <c r="W99" s="1324"/>
      <c r="X99" s="1324"/>
      <c r="Y99" s="1324"/>
      <c r="Z99" s="1324"/>
      <c r="AA99" s="1324"/>
      <c r="AB99" s="1324"/>
      <c r="AC99" s="1324"/>
      <c r="AD99" s="1324"/>
      <c r="AE99" s="1324"/>
      <c r="AF99" s="1324"/>
      <c r="AG99" s="1325"/>
    </row>
    <row r="100" spans="2:39" s="2" customFormat="1" ht="19.5" customHeight="1">
      <c r="B100" s="19"/>
      <c r="C100" s="17"/>
      <c r="D100" s="1338"/>
      <c r="E100" s="1339"/>
      <c r="F100" s="1339"/>
      <c r="G100" s="1339"/>
      <c r="H100" s="1340"/>
      <c r="I100" s="1326"/>
      <c r="J100" s="1327"/>
      <c r="K100" s="1327"/>
      <c r="L100" s="1327"/>
      <c r="M100" s="1327"/>
      <c r="N100" s="1327"/>
      <c r="O100" s="1327"/>
      <c r="P100" s="1327"/>
      <c r="Q100" s="1327"/>
      <c r="R100" s="1327"/>
      <c r="S100" s="1327"/>
      <c r="T100" s="1327"/>
      <c r="U100" s="1327"/>
      <c r="V100" s="1327"/>
      <c r="W100" s="1327"/>
      <c r="X100" s="1327"/>
      <c r="Y100" s="1327"/>
      <c r="Z100" s="1327"/>
      <c r="AA100" s="1327"/>
      <c r="AB100" s="1327"/>
      <c r="AC100" s="1327"/>
      <c r="AD100" s="1327"/>
      <c r="AE100" s="1327"/>
      <c r="AF100" s="1327"/>
      <c r="AG100" s="1328"/>
    </row>
    <row r="101" spans="2:39" s="2" customFormat="1" ht="16.5" customHeight="1">
      <c r="B101" s="19"/>
      <c r="C101" s="17"/>
      <c r="D101" s="13"/>
      <c r="E101" s="13"/>
      <c r="F101" s="666"/>
      <c r="G101" s="666"/>
      <c r="H101" s="666"/>
      <c r="I101" s="666"/>
      <c r="J101" s="7"/>
      <c r="K101" s="7"/>
      <c r="L101" s="13"/>
      <c r="M101" s="13"/>
    </row>
    <row r="102" spans="2:39" s="2" customFormat="1" ht="16.5" customHeight="1">
      <c r="B102" s="19"/>
      <c r="D102" s="11" t="s">
        <v>545</v>
      </c>
      <c r="E102" s="17" t="s">
        <v>80</v>
      </c>
      <c r="F102" s="13"/>
      <c r="G102" s="13"/>
      <c r="H102" s="13"/>
      <c r="I102" s="13"/>
      <c r="J102" s="7"/>
      <c r="L102" s="562"/>
      <c r="O102" s="8" t="s">
        <v>749</v>
      </c>
    </row>
    <row r="103" spans="2:39" ht="16.5" customHeight="1">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
      <c r="AC103" s="1392" t="s">
        <v>565</v>
      </c>
      <c r="AD103" s="1392"/>
      <c r="AE103" s="1392"/>
      <c r="AF103" s="566" t="s">
        <v>63</v>
      </c>
      <c r="AG103" s="1393" t="s">
        <v>563</v>
      </c>
      <c r="AH103" s="1393"/>
    </row>
    <row r="104" spans="2:39" s="2" customFormat="1" ht="19.5" customHeight="1">
      <c r="B104" s="19"/>
      <c r="C104" s="17"/>
      <c r="D104" s="1384" t="s">
        <v>81</v>
      </c>
      <c r="E104" s="1385"/>
      <c r="F104" s="1385"/>
      <c r="G104" s="1385"/>
      <c r="H104" s="1386"/>
      <c r="I104" s="1387" t="s">
        <v>465</v>
      </c>
      <c r="J104" s="1382"/>
      <c r="K104" s="1383"/>
      <c r="L104" s="1383"/>
      <c r="M104" s="696" t="s">
        <v>207</v>
      </c>
      <c r="N104" s="1383"/>
      <c r="O104" s="1383"/>
      <c r="P104" s="696" t="s">
        <v>431</v>
      </c>
      <c r="Q104" s="1383"/>
      <c r="R104" s="1383"/>
      <c r="S104" s="696" t="s">
        <v>8</v>
      </c>
      <c r="T104" s="1381" t="s">
        <v>82</v>
      </c>
      <c r="U104" s="1381"/>
      <c r="V104" s="1381"/>
      <c r="W104" s="1382" t="s">
        <v>465</v>
      </c>
      <c r="X104" s="1382"/>
      <c r="Y104" s="1383"/>
      <c r="Z104" s="1383"/>
      <c r="AA104" s="696" t="s">
        <v>207</v>
      </c>
      <c r="AB104" s="1383"/>
      <c r="AC104" s="1383"/>
      <c r="AD104" s="696" t="s">
        <v>431</v>
      </c>
      <c r="AE104" s="1383"/>
      <c r="AF104" s="1383"/>
      <c r="AG104" s="697" t="s">
        <v>8</v>
      </c>
    </row>
    <row r="105" spans="2:39" s="2" customFormat="1" ht="19.5" customHeight="1">
      <c r="B105" s="19"/>
      <c r="D105" s="1377" t="s">
        <v>83</v>
      </c>
      <c r="E105" s="1378"/>
      <c r="F105" s="1378"/>
      <c r="G105" s="1378"/>
      <c r="H105" s="1379"/>
      <c r="I105" s="1373"/>
      <c r="J105" s="1373"/>
      <c r="K105" s="1373"/>
      <c r="L105" s="1373"/>
      <c r="M105" s="1373"/>
      <c r="N105" s="1373"/>
      <c r="O105" s="1373"/>
      <c r="P105" s="1373"/>
      <c r="Q105" s="1373"/>
      <c r="R105" s="1373"/>
      <c r="S105" s="1370" t="s">
        <v>84</v>
      </c>
      <c r="T105" s="1371"/>
      <c r="U105" s="1371"/>
      <c r="V105" s="1371"/>
      <c r="W105" s="1374"/>
      <c r="X105" s="1373"/>
      <c r="Y105" s="1373"/>
      <c r="Z105" s="1373"/>
      <c r="AA105" s="1373"/>
      <c r="AB105" s="1373"/>
      <c r="AC105" s="1373"/>
      <c r="AD105" s="1373"/>
      <c r="AE105" s="1373"/>
      <c r="AF105" s="1373"/>
      <c r="AG105" s="1373"/>
    </row>
    <row r="106" spans="2:39" s="2" customFormat="1" ht="19.5" customHeight="1">
      <c r="B106" s="19"/>
      <c r="D106" s="1377" t="s">
        <v>85</v>
      </c>
      <c r="E106" s="1378"/>
      <c r="F106" s="1378"/>
      <c r="G106" s="1378"/>
      <c r="H106" s="1379"/>
      <c r="I106" s="1373"/>
      <c r="J106" s="1373"/>
      <c r="K106" s="1373"/>
      <c r="L106" s="1373"/>
      <c r="M106" s="1373"/>
      <c r="N106" s="1373"/>
      <c r="O106" s="1373"/>
      <c r="P106" s="1373"/>
      <c r="Q106" s="1373"/>
      <c r="R106" s="1373"/>
      <c r="S106" s="1377" t="s">
        <v>86</v>
      </c>
      <c r="T106" s="1378"/>
      <c r="U106" s="1378"/>
      <c r="V106" s="1378"/>
      <c r="W106" s="1380"/>
      <c r="X106" s="1373"/>
      <c r="Y106" s="1373"/>
      <c r="Z106" s="1373"/>
      <c r="AA106" s="1373"/>
      <c r="AB106" s="1373"/>
      <c r="AC106" s="1373"/>
      <c r="AD106" s="1373"/>
      <c r="AE106" s="1373"/>
      <c r="AF106" s="1373"/>
      <c r="AG106" s="1373"/>
    </row>
    <row r="107" spans="2:39" s="2" customFormat="1" ht="19.5" customHeight="1">
      <c r="B107" s="19"/>
      <c r="C107" s="5"/>
      <c r="D107" s="1370" t="s">
        <v>87</v>
      </c>
      <c r="E107" s="1371"/>
      <c r="F107" s="1371"/>
      <c r="G107" s="1371"/>
      <c r="H107" s="1372"/>
      <c r="I107" s="1373"/>
      <c r="J107" s="1373"/>
      <c r="K107" s="1373"/>
      <c r="L107" s="1373"/>
      <c r="M107" s="1373"/>
      <c r="N107" s="1373"/>
      <c r="O107" s="1373"/>
      <c r="P107" s="1373"/>
      <c r="Q107" s="1373"/>
      <c r="R107" s="1373"/>
      <c r="S107" s="1370" t="s">
        <v>88</v>
      </c>
      <c r="T107" s="1371"/>
      <c r="U107" s="1371"/>
      <c r="V107" s="1371"/>
      <c r="W107" s="1374"/>
      <c r="X107" s="1373"/>
      <c r="Y107" s="1373"/>
      <c r="Z107" s="1373"/>
      <c r="AA107" s="1373"/>
      <c r="AB107" s="1373"/>
      <c r="AC107" s="1373"/>
      <c r="AD107" s="1373"/>
      <c r="AE107" s="1373"/>
      <c r="AF107" s="1373"/>
      <c r="AG107" s="1373"/>
    </row>
    <row r="108" spans="2:39" s="2" customFormat="1" ht="16.5" customHeight="1">
      <c r="B108" s="19"/>
      <c r="C108" s="5"/>
      <c r="D108" s="13"/>
      <c r="E108" s="13"/>
      <c r="F108" s="666"/>
      <c r="G108" s="666"/>
      <c r="H108" s="666"/>
      <c r="I108" s="666"/>
      <c r="J108" s="7"/>
      <c r="K108" s="7"/>
      <c r="L108" s="13"/>
      <c r="M108" s="13"/>
    </row>
    <row r="109" spans="2:39" s="2" customFormat="1" ht="16.5" customHeight="1">
      <c r="B109" s="19"/>
      <c r="D109" s="11" t="s">
        <v>546</v>
      </c>
      <c r="E109" s="8" t="s">
        <v>526</v>
      </c>
      <c r="F109" s="8"/>
      <c r="G109" s="13"/>
      <c r="H109" s="13"/>
      <c r="J109" s="7"/>
      <c r="L109" s="703"/>
      <c r="M109" s="7"/>
      <c r="N109" s="13"/>
    </row>
    <row r="110" spans="2:39" ht="16.5" customHeight="1">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
      <c r="AC110" s="2"/>
      <c r="AD110" s="2"/>
      <c r="AE110" s="2"/>
      <c r="AF110" s="2"/>
      <c r="AG110" s="2"/>
    </row>
    <row r="111" spans="2:39" ht="19.5" customHeight="1">
      <c r="D111" s="1375" t="s">
        <v>566</v>
      </c>
      <c r="E111" s="1375"/>
      <c r="F111" s="1375"/>
      <c r="G111" s="1375"/>
      <c r="H111" s="1375"/>
      <c r="I111" s="1376"/>
      <c r="J111" s="1376"/>
      <c r="K111" s="1376"/>
      <c r="L111" s="7" t="s">
        <v>567</v>
      </c>
      <c r="M111" s="13" t="s">
        <v>568</v>
      </c>
      <c r="N111" s="28"/>
      <c r="O111" s="28"/>
      <c r="P111" s="28"/>
      <c r="Q111" s="28"/>
      <c r="R111" s="28"/>
      <c r="S111" s="28"/>
      <c r="T111" s="28"/>
      <c r="U111" s="28"/>
      <c r="V111" s="28"/>
      <c r="W111" s="28"/>
      <c r="X111" s="28"/>
      <c r="Y111" s="28"/>
      <c r="Z111" s="28"/>
      <c r="AA111" s="28"/>
      <c r="AB111" s="2"/>
      <c r="AC111" s="2"/>
      <c r="AD111" s="2"/>
      <c r="AE111" s="2"/>
      <c r="AF111" s="2"/>
      <c r="AG111" s="2"/>
    </row>
    <row r="112" spans="2:39" s="2" customFormat="1" ht="19.5" customHeight="1">
      <c r="B112" s="19"/>
      <c r="C112" s="5"/>
      <c r="D112" s="1355" t="s">
        <v>490</v>
      </c>
      <c r="E112" s="1356"/>
      <c r="F112" s="1356"/>
      <c r="G112" s="1356"/>
      <c r="H112" s="1356"/>
      <c r="I112" s="1357"/>
      <c r="J112" s="1357"/>
      <c r="K112" s="1357"/>
      <c r="L112" s="1357"/>
      <c r="M112" s="1357"/>
      <c r="N112" s="1357"/>
      <c r="O112" s="1357"/>
      <c r="P112" s="1357"/>
      <c r="Q112" s="1357"/>
      <c r="R112" s="1357"/>
      <c r="S112" s="1357"/>
      <c r="T112" s="1357"/>
      <c r="U112" s="1357"/>
      <c r="V112" s="1357"/>
      <c r="W112" s="1357"/>
      <c r="X112" s="1357"/>
      <c r="Y112" s="1357"/>
      <c r="Z112" s="1357"/>
      <c r="AA112" s="1357"/>
      <c r="AB112" s="1357"/>
      <c r="AC112" s="1357"/>
      <c r="AD112" s="1357"/>
      <c r="AE112" s="1357"/>
      <c r="AF112" s="1357"/>
      <c r="AG112" s="1357"/>
    </row>
    <row r="113" spans="2:268" s="2" customFormat="1" ht="19.5" customHeight="1">
      <c r="B113" s="19"/>
      <c r="C113" s="5"/>
      <c r="D113" s="1358" t="s">
        <v>491</v>
      </c>
      <c r="E113" s="1359"/>
      <c r="F113" s="1359"/>
      <c r="G113" s="1359"/>
      <c r="H113" s="1360"/>
      <c r="I113" s="1361"/>
      <c r="J113" s="1361"/>
      <c r="K113" s="1361"/>
      <c r="L113" s="1361"/>
      <c r="M113" s="1361"/>
      <c r="N113" s="1361"/>
      <c r="O113" s="1361"/>
      <c r="P113" s="1361"/>
      <c r="Q113" s="1361"/>
      <c r="R113" s="1361"/>
      <c r="S113" s="1361"/>
      <c r="T113" s="1361"/>
      <c r="U113" s="1361"/>
      <c r="V113" s="1361"/>
      <c r="W113" s="1361"/>
      <c r="X113" s="1361"/>
      <c r="Y113" s="1361"/>
      <c r="Z113" s="1361"/>
      <c r="AA113" s="1361"/>
      <c r="AB113" s="1361"/>
      <c r="AC113" s="1361"/>
      <c r="AD113" s="1361"/>
      <c r="AE113" s="1361"/>
      <c r="AF113" s="1361"/>
      <c r="AG113" s="1361"/>
    </row>
    <row r="114" spans="2:268" s="2" customFormat="1" ht="19.5" customHeight="1">
      <c r="B114" s="19"/>
      <c r="C114" s="5"/>
      <c r="D114" s="1362" t="s">
        <v>484</v>
      </c>
      <c r="E114" s="1363"/>
      <c r="F114" s="1363"/>
      <c r="G114" s="1363"/>
      <c r="H114" s="1364"/>
      <c r="I114" s="1365"/>
      <c r="J114" s="1366"/>
      <c r="K114" s="1367"/>
      <c r="L114" s="1367"/>
      <c r="M114" s="1367"/>
      <c r="N114" s="1367"/>
      <c r="O114" s="1367"/>
      <c r="P114" s="1367"/>
      <c r="Q114" s="1367"/>
      <c r="R114" s="1367"/>
      <c r="S114" s="1367"/>
      <c r="T114" s="1368"/>
      <c r="U114" s="1350"/>
      <c r="V114" s="1369"/>
      <c r="W114" s="1367"/>
      <c r="X114" s="1367"/>
      <c r="Y114" s="1367"/>
      <c r="Z114" s="1367"/>
      <c r="AA114" s="1367"/>
      <c r="AB114" s="1367"/>
      <c r="AC114" s="1367"/>
      <c r="AD114" s="1367"/>
      <c r="AE114" s="1367"/>
      <c r="AF114" s="1367"/>
      <c r="AG114" s="1368"/>
      <c r="AH114" s="25"/>
      <c r="AI114" s="25"/>
    </row>
    <row r="115" spans="2:268" s="2" customFormat="1" ht="19.5" customHeight="1">
      <c r="B115" s="19"/>
      <c r="C115" s="5"/>
      <c r="D115" s="1343" t="s">
        <v>521</v>
      </c>
      <c r="E115" s="1344"/>
      <c r="F115" s="1344"/>
      <c r="G115" s="1344"/>
      <c r="H115" s="1344"/>
      <c r="I115" s="1347" t="s">
        <v>513</v>
      </c>
      <c r="J115" s="1348"/>
      <c r="K115" s="1351"/>
      <c r="L115" s="1351"/>
      <c r="M115" s="1351"/>
      <c r="N115" s="1351"/>
      <c r="O115" s="1351"/>
      <c r="P115" s="1351"/>
      <c r="Q115" s="1351"/>
      <c r="R115" s="1351"/>
      <c r="S115" s="1351"/>
      <c r="T115" s="1352"/>
      <c r="U115" s="1347" t="s">
        <v>514</v>
      </c>
      <c r="V115" s="1348"/>
      <c r="W115" s="1351"/>
      <c r="X115" s="1351"/>
      <c r="Y115" s="1351"/>
      <c r="Z115" s="1351"/>
      <c r="AA115" s="1351"/>
      <c r="AB115" s="1351"/>
      <c r="AC115" s="1351"/>
      <c r="AD115" s="1351"/>
      <c r="AE115" s="1351"/>
      <c r="AF115" s="1351"/>
      <c r="AG115" s="1352"/>
      <c r="AH115" s="25"/>
      <c r="AI115" s="25"/>
    </row>
    <row r="116" spans="2:268" s="2" customFormat="1" ht="19.5" customHeight="1">
      <c r="B116" s="19"/>
      <c r="C116" s="5"/>
      <c r="D116" s="1345"/>
      <c r="E116" s="1346"/>
      <c r="F116" s="1346"/>
      <c r="G116" s="1346"/>
      <c r="H116" s="1346"/>
      <c r="I116" s="1349"/>
      <c r="J116" s="1350"/>
      <c r="K116" s="1353"/>
      <c r="L116" s="1353"/>
      <c r="M116" s="1353"/>
      <c r="N116" s="1353"/>
      <c r="O116" s="1353"/>
      <c r="P116" s="1353"/>
      <c r="Q116" s="1353"/>
      <c r="R116" s="1353"/>
      <c r="S116" s="1353"/>
      <c r="T116" s="1354"/>
      <c r="U116" s="1349"/>
      <c r="V116" s="1350"/>
      <c r="W116" s="1353"/>
      <c r="X116" s="1353"/>
      <c r="Y116" s="1353"/>
      <c r="Z116" s="1353"/>
      <c r="AA116" s="1353"/>
      <c r="AB116" s="1353"/>
      <c r="AC116" s="1353"/>
      <c r="AD116" s="1353"/>
      <c r="AE116" s="1353"/>
      <c r="AF116" s="1353"/>
      <c r="AG116" s="1354"/>
    </row>
    <row r="117" spans="2:268" s="2" customFormat="1" ht="19.5" customHeight="1">
      <c r="B117" s="19"/>
      <c r="C117" s="5"/>
      <c r="D117" s="1332" t="s">
        <v>78</v>
      </c>
      <c r="E117" s="1333"/>
      <c r="F117" s="1333"/>
      <c r="G117" s="1333"/>
      <c r="H117" s="1334"/>
      <c r="I117" s="667" t="s">
        <v>79</v>
      </c>
      <c r="J117" s="1318"/>
      <c r="K117" s="1318"/>
      <c r="L117" s="567" t="s">
        <v>103</v>
      </c>
      <c r="M117" s="1318"/>
      <c r="N117" s="1318"/>
      <c r="O117" s="1319" t="s">
        <v>515</v>
      </c>
      <c r="P117" s="1320"/>
      <c r="Q117" s="1320"/>
      <c r="R117" s="1341" t="s">
        <v>1102</v>
      </c>
      <c r="S117" s="1341"/>
      <c r="T117" s="1341"/>
      <c r="U117" s="1342"/>
      <c r="V117" s="1319" t="s">
        <v>516</v>
      </c>
      <c r="W117" s="1320"/>
      <c r="X117" s="1320"/>
      <c r="Y117" s="1321"/>
      <c r="Z117" s="1321"/>
      <c r="AA117" s="1321"/>
      <c r="AB117" s="1321"/>
      <c r="AC117" s="1321"/>
      <c r="AD117" s="1321"/>
      <c r="AE117" s="1321"/>
      <c r="AF117" s="1321"/>
      <c r="AG117" s="1322"/>
    </row>
    <row r="118" spans="2:268" s="2" customFormat="1" ht="19.5" customHeight="1">
      <c r="B118" s="19"/>
      <c r="C118" s="5"/>
      <c r="D118" s="1335"/>
      <c r="E118" s="1336"/>
      <c r="F118" s="1336"/>
      <c r="G118" s="1336"/>
      <c r="H118" s="1337"/>
      <c r="I118" s="1323"/>
      <c r="J118" s="1324"/>
      <c r="K118" s="1324"/>
      <c r="L118" s="1324"/>
      <c r="M118" s="1324"/>
      <c r="N118" s="1324"/>
      <c r="O118" s="1324"/>
      <c r="P118" s="1324"/>
      <c r="Q118" s="1324"/>
      <c r="R118" s="1324"/>
      <c r="S118" s="1324"/>
      <c r="T118" s="1324"/>
      <c r="U118" s="1324"/>
      <c r="V118" s="1324"/>
      <c r="W118" s="1324"/>
      <c r="X118" s="1324"/>
      <c r="Y118" s="1324"/>
      <c r="Z118" s="1324"/>
      <c r="AA118" s="1324"/>
      <c r="AB118" s="1324"/>
      <c r="AC118" s="1324"/>
      <c r="AD118" s="1324"/>
      <c r="AE118" s="1324"/>
      <c r="AF118" s="1324"/>
      <c r="AG118" s="1325"/>
    </row>
    <row r="119" spans="2:268" s="2" customFormat="1" ht="19.5" customHeight="1">
      <c r="B119" s="19"/>
      <c r="C119" s="5"/>
      <c r="D119" s="1338"/>
      <c r="E119" s="1339"/>
      <c r="F119" s="1339"/>
      <c r="G119" s="1339"/>
      <c r="H119" s="1340"/>
      <c r="I119" s="1326"/>
      <c r="J119" s="1327"/>
      <c r="K119" s="1327"/>
      <c r="L119" s="1327"/>
      <c r="M119" s="1327"/>
      <c r="N119" s="1327"/>
      <c r="O119" s="1327"/>
      <c r="P119" s="1327"/>
      <c r="Q119" s="1327"/>
      <c r="R119" s="1327"/>
      <c r="S119" s="1327"/>
      <c r="T119" s="1327"/>
      <c r="U119" s="1327"/>
      <c r="V119" s="1327"/>
      <c r="W119" s="1327"/>
      <c r="X119" s="1327"/>
      <c r="Y119" s="1327"/>
      <c r="Z119" s="1327"/>
      <c r="AA119" s="1327"/>
      <c r="AB119" s="1327"/>
      <c r="AC119" s="1327"/>
      <c r="AD119" s="1327"/>
      <c r="AE119" s="1327"/>
      <c r="AF119" s="1327"/>
      <c r="AG119" s="1328"/>
    </row>
    <row r="120" spans="2:268" s="2" customFormat="1" ht="19.5" customHeight="1">
      <c r="B120" s="19"/>
      <c r="C120" s="5"/>
      <c r="D120" s="1329" t="s">
        <v>492</v>
      </c>
      <c r="E120" s="1330"/>
      <c r="F120" s="1330"/>
      <c r="G120" s="1330"/>
      <c r="H120" s="1331"/>
      <c r="I120" s="1316"/>
      <c r="J120" s="1317"/>
      <c r="K120" s="568" t="s">
        <v>103</v>
      </c>
      <c r="L120" s="1318"/>
      <c r="M120" s="1318"/>
      <c r="N120" s="568" t="s">
        <v>103</v>
      </c>
      <c r="O120" s="1318"/>
      <c r="P120" s="1318"/>
      <c r="Q120" s="704"/>
      <c r="R120" s="705"/>
      <c r="S120" s="704"/>
      <c r="T120" s="704"/>
      <c r="U120" s="704"/>
      <c r="V120" s="704"/>
      <c r="W120" s="704"/>
      <c r="X120" s="704"/>
      <c r="Y120" s="704"/>
      <c r="Z120" s="704"/>
      <c r="AA120" s="704"/>
      <c r="AB120" s="704"/>
      <c r="AC120" s="704"/>
      <c r="AD120" s="704"/>
      <c r="AE120" s="704"/>
      <c r="AF120" s="704"/>
      <c r="AG120" s="706"/>
    </row>
    <row r="121" spans="2:268" s="2" customFormat="1" ht="19.5" customHeight="1">
      <c r="B121" s="19"/>
      <c r="D121" s="1310" t="s">
        <v>522</v>
      </c>
      <c r="E121" s="1311"/>
      <c r="F121" s="1311"/>
      <c r="G121" s="1311"/>
      <c r="H121" s="1312"/>
      <c r="I121" s="1316"/>
      <c r="J121" s="1317"/>
      <c r="K121" s="568" t="s">
        <v>103</v>
      </c>
      <c r="L121" s="1318"/>
      <c r="M121" s="1318"/>
      <c r="N121" s="568" t="s">
        <v>103</v>
      </c>
      <c r="O121" s="1318"/>
      <c r="P121" s="1318"/>
      <c r="Q121" s="704"/>
      <c r="R121" s="704"/>
      <c r="S121" s="704"/>
      <c r="T121" s="704"/>
      <c r="U121" s="704"/>
      <c r="V121" s="704"/>
      <c r="W121" s="704"/>
      <c r="X121" s="704"/>
      <c r="Y121" s="569"/>
      <c r="Z121" s="704"/>
      <c r="AA121" s="704"/>
      <c r="AB121" s="704"/>
      <c r="AC121" s="704"/>
      <c r="AD121" s="704"/>
      <c r="AE121" s="704"/>
      <c r="AF121" s="704"/>
      <c r="AG121" s="706"/>
    </row>
    <row r="122" spans="2:268" s="2" customFormat="1" ht="19.5" customHeight="1">
      <c r="B122" s="19"/>
      <c r="C122" s="5"/>
      <c r="D122" s="1310" t="s">
        <v>90</v>
      </c>
      <c r="E122" s="1311"/>
      <c r="F122" s="1311"/>
      <c r="G122" s="1311"/>
      <c r="H122" s="1312"/>
      <c r="I122" s="1316"/>
      <c r="J122" s="1317"/>
      <c r="K122" s="568" t="s">
        <v>103</v>
      </c>
      <c r="L122" s="1318"/>
      <c r="M122" s="1318"/>
      <c r="N122" s="568" t="s">
        <v>103</v>
      </c>
      <c r="O122" s="1318"/>
      <c r="P122" s="1318"/>
      <c r="Q122" s="704"/>
      <c r="R122" s="704"/>
      <c r="S122" s="704"/>
      <c r="T122" s="704"/>
      <c r="U122" s="704"/>
      <c r="V122" s="704"/>
      <c r="W122" s="704"/>
      <c r="X122" s="704"/>
      <c r="Y122" s="569"/>
      <c r="Z122" s="704"/>
      <c r="AA122" s="704"/>
      <c r="AB122" s="704"/>
      <c r="AC122" s="704"/>
      <c r="AD122" s="704"/>
      <c r="AE122" s="704"/>
      <c r="AF122" s="704"/>
      <c r="AG122" s="706"/>
    </row>
    <row r="123" spans="2:268" s="2" customFormat="1" ht="19.5" customHeight="1">
      <c r="D123" s="1310" t="s">
        <v>91</v>
      </c>
      <c r="E123" s="1311"/>
      <c r="F123" s="1311"/>
      <c r="G123" s="1311"/>
      <c r="H123" s="1312"/>
      <c r="I123" s="1313"/>
      <c r="J123" s="1314"/>
      <c r="K123" s="1314"/>
      <c r="L123" s="1314"/>
      <c r="M123" s="1314"/>
      <c r="N123" s="1314"/>
      <c r="O123" s="1314"/>
      <c r="P123" s="1314"/>
      <c r="Q123" s="1314"/>
      <c r="R123" s="1314"/>
      <c r="S123" s="1314"/>
      <c r="T123" s="1314"/>
      <c r="U123" s="1314"/>
      <c r="V123" s="707" t="s">
        <v>493</v>
      </c>
      <c r="W123" s="1314"/>
      <c r="X123" s="1314"/>
      <c r="Y123" s="1314"/>
      <c r="Z123" s="1314"/>
      <c r="AA123" s="1314"/>
      <c r="AB123" s="1314"/>
      <c r="AC123" s="1314"/>
      <c r="AD123" s="1314"/>
      <c r="AE123" s="1314"/>
      <c r="AF123" s="1314"/>
      <c r="AG123" s="1315"/>
    </row>
    <row r="124" spans="2:268" s="2" customFormat="1" ht="16.5" customHeight="1">
      <c r="D124" s="9"/>
      <c r="E124" s="9"/>
      <c r="F124" s="9"/>
      <c r="G124" s="9"/>
      <c r="H124" s="9"/>
      <c r="I124" s="708"/>
      <c r="J124" s="708"/>
      <c r="K124" s="708"/>
      <c r="L124" s="708"/>
      <c r="M124" s="708"/>
      <c r="N124" s="708"/>
      <c r="O124" s="708"/>
      <c r="P124" s="708"/>
      <c r="Q124" s="708"/>
      <c r="R124" s="708"/>
      <c r="S124" s="708"/>
      <c r="T124" s="708"/>
      <c r="U124" s="708"/>
      <c r="V124" s="708"/>
      <c r="W124" s="709"/>
      <c r="X124" s="709"/>
      <c r="Y124" s="709"/>
      <c r="Z124" s="709"/>
      <c r="AA124" s="709"/>
      <c r="AB124" s="9"/>
    </row>
    <row r="125" spans="2:268" ht="16.5" customHeight="1">
      <c r="D125" s="570"/>
      <c r="AA125" s="2"/>
      <c r="AB125" s="28"/>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row>
    <row r="126" spans="2:268" ht="16.5" customHeight="1">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
      <c r="AC126" s="2"/>
      <c r="AD126" s="2"/>
      <c r="AE126" s="2"/>
      <c r="AF126" s="2"/>
      <c r="AG126" s="2"/>
    </row>
  </sheetData>
  <sheetProtection sheet="1" objects="1" scenarios="1"/>
  <protectedRanges>
    <protectedRange password="CC42" sqref="O18 L18 O60 L60 O102 L102" name="範囲1"/>
  </protectedRanges>
  <mergeCells count="271">
    <mergeCell ref="C7:C13"/>
    <mergeCell ref="A1:AI1"/>
    <mergeCell ref="Q20:R20"/>
    <mergeCell ref="T20:V20"/>
    <mergeCell ref="I21:R21"/>
    <mergeCell ref="D7:H7"/>
    <mergeCell ref="D8:H8"/>
    <mergeCell ref="I7:AG7"/>
    <mergeCell ref="Y20:Z20"/>
    <mergeCell ref="AB20:AC20"/>
    <mergeCell ref="AE20:AF20"/>
    <mergeCell ref="I8:AG8"/>
    <mergeCell ref="I10:AG10"/>
    <mergeCell ref="W11:AG11"/>
    <mergeCell ref="U11:V11"/>
    <mergeCell ref="K11:T11"/>
    <mergeCell ref="D38:H38"/>
    <mergeCell ref="D37:H37"/>
    <mergeCell ref="D33:H35"/>
    <mergeCell ref="I9:AG9"/>
    <mergeCell ref="I20:J20"/>
    <mergeCell ref="K20:L20"/>
    <mergeCell ref="D14:H16"/>
    <mergeCell ref="D9:H9"/>
    <mergeCell ref="D11:H11"/>
    <mergeCell ref="D12:H13"/>
    <mergeCell ref="D10:H10"/>
    <mergeCell ref="M14:N14"/>
    <mergeCell ref="R14:U14"/>
    <mergeCell ref="Y14:AG14"/>
    <mergeCell ref="W20:X20"/>
    <mergeCell ref="D22:H22"/>
    <mergeCell ref="I28:AG28"/>
    <mergeCell ref="D36:H36"/>
    <mergeCell ref="I11:J11"/>
    <mergeCell ref="W12:AG13"/>
    <mergeCell ref="D31:H32"/>
    <mergeCell ref="S23:W23"/>
    <mergeCell ref="D27:H27"/>
    <mergeCell ref="D29:H29"/>
    <mergeCell ref="D30:H30"/>
    <mergeCell ref="D23:H23"/>
    <mergeCell ref="D20:H20"/>
    <mergeCell ref="D21:H21"/>
    <mergeCell ref="N20:O20"/>
    <mergeCell ref="I29:AG29"/>
    <mergeCell ref="I27:K27"/>
    <mergeCell ref="I22:R22"/>
    <mergeCell ref="K31:T32"/>
    <mergeCell ref="U31:V32"/>
    <mergeCell ref="W31:AG32"/>
    <mergeCell ref="X21:AG21"/>
    <mergeCell ref="X22:AG22"/>
    <mergeCell ref="X23:AG23"/>
    <mergeCell ref="I23:R23"/>
    <mergeCell ref="S22:W22"/>
    <mergeCell ref="S21:W21"/>
    <mergeCell ref="V33:X33"/>
    <mergeCell ref="Y33:AG33"/>
    <mergeCell ref="I30:J30"/>
    <mergeCell ref="K30:T30"/>
    <mergeCell ref="U30:V30"/>
    <mergeCell ref="I31:J32"/>
    <mergeCell ref="O33:Q33"/>
    <mergeCell ref="M33:N33"/>
    <mergeCell ref="R33:U33"/>
    <mergeCell ref="W30:AG30"/>
    <mergeCell ref="L36:M36"/>
    <mergeCell ref="O36:P36"/>
    <mergeCell ref="I15:AG16"/>
    <mergeCell ref="AC19:AE19"/>
    <mergeCell ref="AG19:AH19"/>
    <mergeCell ref="U12:V13"/>
    <mergeCell ref="D39:H39"/>
    <mergeCell ref="W39:AG39"/>
    <mergeCell ref="I39:U39"/>
    <mergeCell ref="I37:J37"/>
    <mergeCell ref="L37:M37"/>
    <mergeCell ref="O37:P37"/>
    <mergeCell ref="I38:J38"/>
    <mergeCell ref="L38:M38"/>
    <mergeCell ref="O38:P38"/>
    <mergeCell ref="I12:J13"/>
    <mergeCell ref="K12:T13"/>
    <mergeCell ref="O14:Q14"/>
    <mergeCell ref="V14:X14"/>
    <mergeCell ref="J14:K14"/>
    <mergeCell ref="D28:H28"/>
    <mergeCell ref="I34:AG35"/>
    <mergeCell ref="I36:J36"/>
    <mergeCell ref="J33:K33"/>
    <mergeCell ref="C49:C55"/>
    <mergeCell ref="D49:H49"/>
    <mergeCell ref="I49:AG49"/>
    <mergeCell ref="D50:H50"/>
    <mergeCell ref="I50:AG50"/>
    <mergeCell ref="D51:H51"/>
    <mergeCell ref="I51:AG51"/>
    <mergeCell ref="D52:H52"/>
    <mergeCell ref="I52:AG52"/>
    <mergeCell ref="D53:H53"/>
    <mergeCell ref="I53:J53"/>
    <mergeCell ref="K53:T53"/>
    <mergeCell ref="U53:V53"/>
    <mergeCell ref="W53:AG53"/>
    <mergeCell ref="D54:H55"/>
    <mergeCell ref="I54:J55"/>
    <mergeCell ref="K54:T55"/>
    <mergeCell ref="U54:V55"/>
    <mergeCell ref="W54:AG55"/>
    <mergeCell ref="D56:H58"/>
    <mergeCell ref="J56:K56"/>
    <mergeCell ref="M56:N56"/>
    <mergeCell ref="O56:Q56"/>
    <mergeCell ref="R56:U56"/>
    <mergeCell ref="V56:X56"/>
    <mergeCell ref="Y56:AG56"/>
    <mergeCell ref="I57:AG58"/>
    <mergeCell ref="AC61:AE61"/>
    <mergeCell ref="AG61:AH61"/>
    <mergeCell ref="AE62:AF62"/>
    <mergeCell ref="D65:H65"/>
    <mergeCell ref="I65:R65"/>
    <mergeCell ref="S65:W65"/>
    <mergeCell ref="X65:AG65"/>
    <mergeCell ref="D69:H69"/>
    <mergeCell ref="I69:K69"/>
    <mergeCell ref="D63:H63"/>
    <mergeCell ref="I63:R63"/>
    <mergeCell ref="S63:W63"/>
    <mergeCell ref="X63:AG63"/>
    <mergeCell ref="D64:H64"/>
    <mergeCell ref="I64:R64"/>
    <mergeCell ref="S64:W64"/>
    <mergeCell ref="X64:AG64"/>
    <mergeCell ref="D62:H62"/>
    <mergeCell ref="I62:J62"/>
    <mergeCell ref="K62:L62"/>
    <mergeCell ref="N62:O62"/>
    <mergeCell ref="Q62:R62"/>
    <mergeCell ref="T62:V62"/>
    <mergeCell ref="W62:X62"/>
    <mergeCell ref="Y62:Z62"/>
    <mergeCell ref="AB62:AC62"/>
    <mergeCell ref="D73:H74"/>
    <mergeCell ref="I73:J74"/>
    <mergeCell ref="K73:T74"/>
    <mergeCell ref="U73:V74"/>
    <mergeCell ref="W73:AG74"/>
    <mergeCell ref="D70:H70"/>
    <mergeCell ref="I70:AG70"/>
    <mergeCell ref="D71:H71"/>
    <mergeCell ref="I71:AG71"/>
    <mergeCell ref="D72:H72"/>
    <mergeCell ref="I72:J72"/>
    <mergeCell ref="K72:T72"/>
    <mergeCell ref="U72:V72"/>
    <mergeCell ref="W72:AG72"/>
    <mergeCell ref="V75:X75"/>
    <mergeCell ref="Y75:AG75"/>
    <mergeCell ref="I76:AG77"/>
    <mergeCell ref="D78:H78"/>
    <mergeCell ref="I78:J78"/>
    <mergeCell ref="L78:M78"/>
    <mergeCell ref="O78:P78"/>
    <mergeCell ref="D75:H77"/>
    <mergeCell ref="J75:K75"/>
    <mergeCell ref="M75:N75"/>
    <mergeCell ref="O75:Q75"/>
    <mergeCell ref="R75:U75"/>
    <mergeCell ref="D81:H81"/>
    <mergeCell ref="I81:U81"/>
    <mergeCell ref="W81:AG81"/>
    <mergeCell ref="D79:H79"/>
    <mergeCell ref="I79:J79"/>
    <mergeCell ref="L79:M79"/>
    <mergeCell ref="O79:P79"/>
    <mergeCell ref="D80:H80"/>
    <mergeCell ref="I80:J80"/>
    <mergeCell ref="L80:M80"/>
    <mergeCell ref="O80:P80"/>
    <mergeCell ref="C91:C97"/>
    <mergeCell ref="D91:H91"/>
    <mergeCell ref="I91:AG91"/>
    <mergeCell ref="D92:H92"/>
    <mergeCell ref="I92:AG92"/>
    <mergeCell ref="D93:H93"/>
    <mergeCell ref="I93:AG93"/>
    <mergeCell ref="D94:H94"/>
    <mergeCell ref="I94:AG94"/>
    <mergeCell ref="D95:H95"/>
    <mergeCell ref="I95:J95"/>
    <mergeCell ref="K95:T95"/>
    <mergeCell ref="U95:V95"/>
    <mergeCell ref="W95:AG95"/>
    <mergeCell ref="D96:H97"/>
    <mergeCell ref="I96:J97"/>
    <mergeCell ref="K96:T97"/>
    <mergeCell ref="U96:V97"/>
    <mergeCell ref="W96:AG97"/>
    <mergeCell ref="V98:X98"/>
    <mergeCell ref="Y98:AG98"/>
    <mergeCell ref="I99:AG100"/>
    <mergeCell ref="AC103:AE103"/>
    <mergeCell ref="AG103:AH103"/>
    <mergeCell ref="D98:H100"/>
    <mergeCell ref="J98:K98"/>
    <mergeCell ref="M98:N98"/>
    <mergeCell ref="O98:Q98"/>
    <mergeCell ref="R98:U98"/>
    <mergeCell ref="T104:V104"/>
    <mergeCell ref="W104:X104"/>
    <mergeCell ref="Y104:Z104"/>
    <mergeCell ref="AB104:AC104"/>
    <mergeCell ref="AE104:AF104"/>
    <mergeCell ref="D104:H104"/>
    <mergeCell ref="I104:J104"/>
    <mergeCell ref="K104:L104"/>
    <mergeCell ref="N104:O104"/>
    <mergeCell ref="Q104:R104"/>
    <mergeCell ref="D107:H107"/>
    <mergeCell ref="I107:R107"/>
    <mergeCell ref="S107:W107"/>
    <mergeCell ref="X107:AG107"/>
    <mergeCell ref="D111:H111"/>
    <mergeCell ref="I111:K111"/>
    <mergeCell ref="D105:H105"/>
    <mergeCell ref="I105:R105"/>
    <mergeCell ref="S105:W105"/>
    <mergeCell ref="X105:AG105"/>
    <mergeCell ref="D106:H106"/>
    <mergeCell ref="I106:R106"/>
    <mergeCell ref="S106:W106"/>
    <mergeCell ref="X106:AG106"/>
    <mergeCell ref="D115:H116"/>
    <mergeCell ref="I115:J116"/>
    <mergeCell ref="K115:T116"/>
    <mergeCell ref="U115:V116"/>
    <mergeCell ref="W115:AG116"/>
    <mergeCell ref="D112:H112"/>
    <mergeCell ref="I112:AG112"/>
    <mergeCell ref="D113:H113"/>
    <mergeCell ref="I113:AG113"/>
    <mergeCell ref="D114:H114"/>
    <mergeCell ref="I114:J114"/>
    <mergeCell ref="K114:T114"/>
    <mergeCell ref="U114:V114"/>
    <mergeCell ref="W114:AG114"/>
    <mergeCell ref="V117:X117"/>
    <mergeCell ref="Y117:AG117"/>
    <mergeCell ref="I118:AG119"/>
    <mergeCell ref="D120:H120"/>
    <mergeCell ref="I120:J120"/>
    <mergeCell ref="L120:M120"/>
    <mergeCell ref="O120:P120"/>
    <mergeCell ref="D117:H119"/>
    <mergeCell ref="J117:K117"/>
    <mergeCell ref="M117:N117"/>
    <mergeCell ref="O117:Q117"/>
    <mergeCell ref="R117:U117"/>
    <mergeCell ref="D123:H123"/>
    <mergeCell ref="I123:U123"/>
    <mergeCell ref="W123:AG123"/>
    <mergeCell ref="D121:H121"/>
    <mergeCell ref="I121:J121"/>
    <mergeCell ref="L121:M121"/>
    <mergeCell ref="O121:P121"/>
    <mergeCell ref="D122:H122"/>
    <mergeCell ref="I122:J122"/>
    <mergeCell ref="L122:M122"/>
    <mergeCell ref="O122:P122"/>
  </mergeCells>
  <phoneticPr fontId="13"/>
  <conditionalFormatting sqref="I7:AG10">
    <cfRule type="containsBlanks" dxfId="103" priority="133">
      <formula>LEN(TRIM(I7))=0</formula>
    </cfRule>
  </conditionalFormatting>
  <conditionalFormatting sqref="K11:T13 W11:AG13 J14 M14 I15 R14 Y14 K20 N20 Q20 Y20 AB20 AE20 I28:AG29 K30:T32 W30:AG32 J33 M33 Y33 I34 W39 X21:AG23 I21:R23 I36:J38 L36:M38 O36:P38">
    <cfRule type="containsBlanks" dxfId="102" priority="132">
      <formula>LEN(TRIM(I11))=0</formula>
    </cfRule>
  </conditionalFormatting>
  <conditionalFormatting sqref="I27:K27">
    <cfRule type="containsBlanks" dxfId="101" priority="18">
      <formula>LEN(TRIM(I27))=0</formula>
    </cfRule>
  </conditionalFormatting>
  <conditionalFormatting sqref="R33">
    <cfRule type="containsBlanks" dxfId="100" priority="17">
      <formula>LEN(TRIM(R33))=0</formula>
    </cfRule>
  </conditionalFormatting>
  <conditionalFormatting sqref="R117">
    <cfRule type="containsBlanks" dxfId="99" priority="3">
      <formula>LEN(TRIM(R117))=0</formula>
    </cfRule>
  </conditionalFormatting>
  <conditionalFormatting sqref="I49:AG52">
    <cfRule type="containsBlanks" dxfId="98" priority="13">
      <formula>LEN(TRIM(I49))=0</formula>
    </cfRule>
  </conditionalFormatting>
  <conditionalFormatting sqref="K53:T55 W53:AG55 J56 M56 I57 R56 Y56 K62 N62 Q62 Y62 AB62 AE62 I70:AG71 K72:T74 W72:AG74 J75 M75 Y75 I76 I81 W81 X63:AG65 I63:R65 I78:J80 L78:M80 O78:P80">
    <cfRule type="containsBlanks" dxfId="97" priority="12">
      <formula>LEN(TRIM(I53))=0</formula>
    </cfRule>
  </conditionalFormatting>
  <conditionalFormatting sqref="I69:K69">
    <cfRule type="containsBlanks" dxfId="96" priority="10">
      <formula>LEN(TRIM(I69))=0</formula>
    </cfRule>
  </conditionalFormatting>
  <conditionalFormatting sqref="R75">
    <cfRule type="containsBlanks" dxfId="95" priority="9">
      <formula>LEN(TRIM(R75))=0</formula>
    </cfRule>
  </conditionalFormatting>
  <conditionalFormatting sqref="I91:AG94">
    <cfRule type="containsBlanks" dxfId="94" priority="7">
      <formula>LEN(TRIM(I91))=0</formula>
    </cfRule>
  </conditionalFormatting>
  <conditionalFormatting sqref="K95:T97 W95:AG97 J98 M98 I99 R98 Y98 K104 N104 Q104 Y104 AB104 AE104 I112:AG113 K114:T116 W114:AG116 J117 M117 Y117 I118 I123 W123 X105:AG107 I105:R107 I120:J122 L120:M122 O120:P122">
    <cfRule type="containsBlanks" dxfId="93" priority="6">
      <formula>LEN(TRIM(I95))=0</formula>
    </cfRule>
  </conditionalFormatting>
  <conditionalFormatting sqref="I111:K111">
    <cfRule type="containsBlanks" dxfId="92" priority="4">
      <formula>LEN(TRIM(I111))=0</formula>
    </cfRule>
  </conditionalFormatting>
  <conditionalFormatting sqref="I39">
    <cfRule type="containsBlanks" dxfId="91" priority="1">
      <formula>LEN(TRIM(I39))=0</formula>
    </cfRule>
  </conditionalFormatting>
  <dataValidations count="14">
    <dataValidation type="custom" imeMode="fullKatakana" allowBlank="1" showInputMessage="1" showErrorMessage="1" error="全角カタカナで入力してください。" sqref="I7:AG7 I49:AG49 I91:AG91">
      <formula1>AND(I7=PHONETIC(I7), LEN(I7)*2=LENB(I7))</formula1>
    </dataValidation>
    <dataValidation type="custom" imeMode="fullKatakana" allowBlank="1" showInputMessage="1" showErrorMessage="1" error="全角カタカナで入力してください。" sqref="W11:AG11 W53:AG53 W95:AG95">
      <formula1>AND(W11=PHONETIC(W11),LEN(W11)*2=LENB(W11))</formula1>
    </dataValidation>
    <dataValidation type="custom" imeMode="hiragana" allowBlank="1" showInputMessage="1" showErrorMessage="1" error="全角で入力してください。" sqref="K12:T13 K31:T32 W31:AG32 I34:AG35 Y33:AG33 I15:AG16 Y14:AG14 I10:AG10 I28:AG28 K54:T55 K73:T74 W73:AG74 I76:AG77 Y75:AG75 I57:AG58 Y56:AG56 I52:AG52 I70:AG70 K96:T97 K115:T116 W115:AG116 I118:AG119 Y117:AG117 I99:AG100 Y98:AG98 I94:AG94 I112:AG112">
      <formula1>DBCS(I10)=I10</formula1>
    </dataValidation>
    <dataValidation type="custom" imeMode="fullKatakana" allowBlank="1" showInputMessage="1" showErrorMessage="1" error="全角カタカナで入力してください。" sqref="K11:T11 K53:T53 K95:T95">
      <formula1>AND(K11=PHONETIC(K11),LEN(K11)*2=LENB(K11))</formula1>
    </dataValidation>
    <dataValidation type="textLength" imeMode="halfAlpha" allowBlank="1" showErrorMessage="1" error="13桁の半角数字を入力してください。" prompt="_x000a_" sqref="I93:AG93">
      <formula1>13</formula1>
      <formula2>13</formula2>
    </dataValidation>
    <dataValidation type="custom" imeMode="fullKatakana" allowBlank="1" showInputMessage="1" showErrorMessage="1" error="全角カタカナで入力してください。" sqref="K30:T30 W30:AG30 K72:T72 W72:AG72 K114:T114 W114:AG114">
      <formula1>AND(K30=PHONETIC(K30), LEN(K30)*2=LENB(K30))</formula1>
    </dataValidation>
    <dataValidation type="custom" imeMode="halfAlpha" allowBlank="1" showInputMessage="1" showErrorMessage="1" error="半角数字で入力してください。" sqref="J14:K14 M14:N14 J33:K33 I21:R23 X21:AG23 J56:K56 M56:N56 J75:K75 I63:R65 X63:AG65 J98:K98 M98:N98 J117:K117 I105:R107 X105:AG107">
      <formula1>LENB(I14)=LEN(I14)</formula1>
    </dataValidation>
    <dataValidation type="custom" imeMode="halfAlpha" allowBlank="1" showInputMessage="1" showErrorMessage="1" error="半角数字で入力してください。" sqref="M33:N33 I36:J38 L36:M38 O36:P38 M75:N75 I78:J80 L78:M80 O78:P80 M117:N117 I120:J122 L120:M122 O120:P122">
      <formula1>LEN(I33)=LENB(I33)</formula1>
    </dataValidation>
    <dataValidation imeMode="hiragana" allowBlank="1" showInputMessage="1" showErrorMessage="1" sqref="W12:AG13 W54:AG55 W96:AG97"/>
    <dataValidation type="custom" imeMode="hiragana" allowBlank="1" showInputMessage="1" showErrorMessage="1" error="全角で入力してください。_x000a_" sqref="I8:AG8 I50:AG50 I92:AG92">
      <formula1>DBCS(I8)=I8</formula1>
    </dataValidation>
    <dataValidation type="custom" imeMode="hiragana" allowBlank="1" showInputMessage="1" showErrorMessage="1" error="全角で入力してください。" sqref="I29:AG29 I71:AG71 I113:AG113">
      <formula1>DBCS(I29)=(I29)</formula1>
    </dataValidation>
    <dataValidation imeMode="halfAlpha" allowBlank="1" showInputMessage="1" showErrorMessage="1" sqref="K20:L20 N20:O20 Q20:R20 Y20:Z20 AB20:AC20 AE20:AF20 K62:L62 N62:O62 Q62:R62 Y62:Z62 AB62:AC62 AE62:AF62 K104:L104 N104:O104 Q104:R104 Y104:Z104 AB104:AC104 AE104:AF104 I123:U123 W123:AG123 I81:U81 W81:AG81 W39:AG39"/>
    <dataValidation type="textLength" imeMode="halfAlpha" allowBlank="1" showErrorMessage="1" error="13桁の半角数字を入力してください。" prompt="_x000a_" sqref="I9:AG9 I51:AG51">
      <formula1>13</formula1>
      <formula2>13</formula2>
    </dataValidation>
    <dataValidation type="custom" imeMode="halfAlpha" allowBlank="1" showInputMessage="1" showErrorMessage="1" error="半角英数字で入力してください。" sqref="I39:U39">
      <formula1>LEN(I39)=LENB(I39)</formula1>
    </dataValidation>
  </dataValidations>
  <printOptions horizontalCentered="1"/>
  <pageMargins left="0.23622047244094491" right="0.23622047244094491" top="0.55118110236220474" bottom="0.55118110236220474" header="0.31496062992125984" footer="0.31496062992125984"/>
  <pageSetup paperSize="9" fitToWidth="0" orientation="portrait" cellComments="asDisplayed" r:id="rId1"/>
  <headerFooter alignWithMargins="0"/>
  <rowBreaks count="2" manualBreakCount="2">
    <brk id="42" max="34" man="1"/>
    <brk id="84" max="34" man="1"/>
  </rowBreaks>
  <extLst>
    <ext xmlns:x14="http://schemas.microsoft.com/office/spreadsheetml/2009/9/main" uri="{78C0D931-6437-407d-A8EE-F0AAD7539E65}">
      <x14:conditionalFormattings>
        <x14:conditionalFormatting xmlns:xm="http://schemas.microsoft.com/office/excel/2006/main">
          <x14:cfRule type="containsText" priority="19" operator="containsText" id="{B53D2A37-6521-4CF7-B63A-7EA98CA3B98D}">
            <xm:f>NOT(ISERROR(SEARCH(date1!$A$2,R14)))</xm:f>
            <xm:f>date1!$A$2</xm:f>
            <x14:dxf>
              <fill>
                <patternFill>
                  <bgColor theme="9" tint="0.59996337778862885"/>
                </patternFill>
              </fill>
            </x14:dxf>
          </x14:cfRule>
          <xm:sqref>R14:U14</xm:sqref>
        </x14:conditionalFormatting>
        <x14:conditionalFormatting xmlns:xm="http://schemas.microsoft.com/office/excel/2006/main">
          <x14:cfRule type="containsText" priority="16" operator="containsText" id="{D09203BB-B319-4BE7-96F8-29D4DFE64A72}">
            <xm:f>NOT(ISERROR(SEARCH(date1!$A$2,R33)))</xm:f>
            <xm:f>date1!$A$2</xm:f>
            <x14:dxf>
              <fill>
                <patternFill>
                  <bgColor theme="9" tint="0.59996337778862885"/>
                </patternFill>
              </fill>
            </x14:dxf>
          </x14:cfRule>
          <xm:sqref>R33:U33</xm:sqref>
        </x14:conditionalFormatting>
        <x14:conditionalFormatting xmlns:xm="http://schemas.microsoft.com/office/excel/2006/main">
          <x14:cfRule type="containsText" priority="11" operator="containsText" id="{48089009-EE65-4107-8DB3-5C757D18D6F1}">
            <xm:f>NOT(ISERROR(SEARCH(date1!$A$2,R56)))</xm:f>
            <xm:f>date1!$A$2</xm:f>
            <x14:dxf>
              <fill>
                <patternFill>
                  <bgColor theme="9" tint="0.59996337778862885"/>
                </patternFill>
              </fill>
            </x14:dxf>
          </x14:cfRule>
          <xm:sqref>R56:U56</xm:sqref>
        </x14:conditionalFormatting>
        <x14:conditionalFormatting xmlns:xm="http://schemas.microsoft.com/office/excel/2006/main">
          <x14:cfRule type="containsText" priority="8" operator="containsText" id="{CAEA1C6F-02D0-4BCC-8D77-672FA683911C}">
            <xm:f>NOT(ISERROR(SEARCH(date1!$A$2,R75)))</xm:f>
            <xm:f>date1!$A$2</xm:f>
            <x14:dxf>
              <fill>
                <patternFill>
                  <bgColor theme="9" tint="0.59996337778862885"/>
                </patternFill>
              </fill>
            </x14:dxf>
          </x14:cfRule>
          <xm:sqref>R75:U75</xm:sqref>
        </x14:conditionalFormatting>
        <x14:conditionalFormatting xmlns:xm="http://schemas.microsoft.com/office/excel/2006/main">
          <x14:cfRule type="containsText" priority="5" operator="containsText" id="{3BEBA8FB-3267-4FC0-B236-E8E46782F455}">
            <xm:f>NOT(ISERROR(SEARCH(date1!$A$2,R98)))</xm:f>
            <xm:f>date1!$A$2</xm:f>
            <x14:dxf>
              <fill>
                <patternFill>
                  <bgColor theme="9" tint="0.59996337778862885"/>
                </patternFill>
              </fill>
            </x14:dxf>
          </x14:cfRule>
          <xm:sqref>R98:U98</xm:sqref>
        </x14:conditionalFormatting>
        <x14:conditionalFormatting xmlns:xm="http://schemas.microsoft.com/office/excel/2006/main">
          <x14:cfRule type="containsText" priority="2" operator="containsText" id="{F0483138-4278-4D6D-849C-0D22A5A582E7}">
            <xm:f>NOT(ISERROR(SEARCH(date1!$A$2,R117)))</xm:f>
            <xm:f>date1!$A$2</xm:f>
            <x14:dxf>
              <fill>
                <patternFill>
                  <bgColor theme="9" tint="0.59996337778862885"/>
                </patternFill>
              </fill>
            </x14:dxf>
          </x14:cfRule>
          <xm:sqref>R117:U117</xm:sqref>
        </x14:conditionalFormatting>
      </x14:conditionalFormattings>
    </ext>
    <ext xmlns:x14="http://schemas.microsoft.com/office/spreadsheetml/2009/9/main" uri="{CCE6A557-97BC-4b89-ADB6-D9C93CAAB3DF}">
      <x14:dataValidations xmlns:xm="http://schemas.microsoft.com/office/excel/2006/main" count="2">
        <x14:dataValidation type="list" imeMode="hiragana" allowBlank="1" showInputMessage="1" showErrorMessage="1" error="都道府県を選択してください。">
          <x14:formula1>
            <xm:f>date1!$A$2:$A$49</xm:f>
          </x14:formula1>
          <xm:sqref>R14:U14 R33:U33 R56:U56 R75:U75 R98:U98 R117:U117</xm:sqref>
        </x14:dataValidation>
        <x14:dataValidation type="list" operator="equal" allowBlank="1" showInputMessage="1" showErrorMessage="1" error="プルダウンから選択してください。_x000a_">
          <x14:formula1>
            <xm:f>date1!$B$2:$B$3</xm:f>
          </x14:formula1>
          <xm:sqref>I27:K27 I69:K69 I111:K111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J77"/>
  <sheetViews>
    <sheetView showGridLines="0" view="pageBreakPreview" zoomScaleNormal="40" zoomScaleSheetLayoutView="100" workbookViewId="0">
      <selection activeCell="B1" sqref="B1"/>
    </sheetView>
  </sheetViews>
  <sheetFormatPr defaultRowHeight="13.5"/>
  <cols>
    <col min="1" max="35" width="3.625" customWidth="1"/>
    <col min="36" max="94" width="3.125" customWidth="1"/>
    <col min="96" max="109" width="22.5" hidden="1" customWidth="1"/>
    <col min="110" max="114" width="9" hidden="1" customWidth="1"/>
  </cols>
  <sheetData>
    <row r="1" spans="1:110" ht="22.5" customHeight="1">
      <c r="B1" s="1010" t="s">
        <v>1880</v>
      </c>
    </row>
    <row r="3" spans="1:110" s="344" customFormat="1" ht="24.95" customHeight="1">
      <c r="A3" s="345"/>
      <c r="B3" s="1423" t="s">
        <v>1804</v>
      </c>
      <c r="C3" s="1423"/>
      <c r="D3" s="1423"/>
      <c r="E3" s="1423"/>
      <c r="F3" s="1423"/>
      <c r="G3" s="1423"/>
      <c r="H3" s="1423"/>
      <c r="I3" s="1423"/>
      <c r="J3" s="1423"/>
      <c r="K3" s="1423"/>
      <c r="L3" s="1423"/>
      <c r="M3" s="1423" t="s">
        <v>639</v>
      </c>
      <c r="N3" s="1423"/>
      <c r="O3" s="1423"/>
      <c r="P3" s="1423"/>
      <c r="Q3" s="1423"/>
      <c r="R3" s="1423"/>
      <c r="S3" s="1423"/>
      <c r="T3" s="1423"/>
      <c r="U3" s="1423"/>
      <c r="V3" s="1423"/>
      <c r="W3" s="1423"/>
      <c r="X3" s="1423"/>
      <c r="Y3" s="1423"/>
      <c r="Z3" s="1423"/>
      <c r="AA3" s="1423"/>
      <c r="AB3" s="1423"/>
      <c r="AC3" s="1423"/>
      <c r="AD3" s="1423"/>
      <c r="AE3" s="1423"/>
      <c r="AF3" s="1423"/>
      <c r="AG3" s="1423"/>
      <c r="AH3" s="1423"/>
      <c r="AI3" s="1423"/>
      <c r="AJ3" s="719"/>
      <c r="AK3" s="719"/>
      <c r="AL3" s="719"/>
      <c r="AM3" s="719"/>
      <c r="AN3" s="719"/>
      <c r="AO3" s="719"/>
      <c r="AP3" s="719"/>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19"/>
      <c r="CC3" s="719"/>
      <c r="CD3" s="719"/>
      <c r="CE3" s="719"/>
      <c r="CF3" s="719"/>
      <c r="CG3" s="719"/>
      <c r="CH3" s="719"/>
      <c r="CI3" s="719"/>
      <c r="CJ3" s="719"/>
      <c r="CK3" s="719"/>
      <c r="CL3" s="719"/>
      <c r="CM3" s="719"/>
      <c r="CN3" s="719"/>
      <c r="CO3" s="719"/>
      <c r="CP3" s="719"/>
      <c r="CQ3" s="346"/>
      <c r="CR3" s="1424" t="s">
        <v>130</v>
      </c>
      <c r="CS3" s="1425"/>
      <c r="CT3" s="1425"/>
      <c r="CU3" s="1425"/>
      <c r="CV3" s="1425"/>
      <c r="CW3" s="1425"/>
      <c r="CX3" s="1425"/>
      <c r="CY3" s="1425"/>
      <c r="CZ3" s="1425"/>
      <c r="DA3" s="1425"/>
      <c r="DB3" s="1425"/>
      <c r="DC3" s="1425"/>
      <c r="DD3" s="1425"/>
      <c r="DE3" s="1426"/>
      <c r="DF3" s="486"/>
    </row>
    <row r="4" spans="1:110" s="344" customFormat="1" ht="18" customHeight="1">
      <c r="A4" s="347"/>
      <c r="B4" s="1427" t="s">
        <v>1117</v>
      </c>
      <c r="C4" s="1428"/>
      <c r="D4" s="1428"/>
      <c r="E4" s="1428"/>
      <c r="F4" s="1428"/>
      <c r="G4" s="1428"/>
      <c r="H4" s="1428"/>
      <c r="I4" s="1428"/>
      <c r="J4" s="1428"/>
      <c r="K4" s="1428"/>
      <c r="L4" s="1428"/>
      <c r="M4" s="1428"/>
      <c r="N4" s="1428"/>
      <c r="O4" s="1428"/>
      <c r="P4" s="1428"/>
      <c r="Q4" s="1428"/>
      <c r="R4" s="1428"/>
      <c r="S4" s="1428"/>
      <c r="T4" s="1428"/>
      <c r="U4" s="1428"/>
      <c r="V4" s="1428"/>
      <c r="W4" s="1428"/>
      <c r="X4" s="1428"/>
      <c r="Y4" s="1428"/>
      <c r="Z4" s="1428"/>
      <c r="AA4" s="1428"/>
      <c r="AB4" s="1428"/>
      <c r="AC4" s="1428"/>
      <c r="AD4" s="1428"/>
      <c r="AE4" s="1428"/>
      <c r="AF4" s="1428"/>
      <c r="AG4" s="1428"/>
      <c r="AH4" s="1428"/>
      <c r="AI4" s="1429"/>
      <c r="AJ4" s="720"/>
      <c r="AK4" s="1430" t="s">
        <v>1118</v>
      </c>
      <c r="AL4" s="1431"/>
      <c r="AM4" s="1431"/>
      <c r="AN4" s="1431"/>
      <c r="AO4" s="1431"/>
      <c r="AP4" s="1431"/>
      <c r="AQ4" s="1431"/>
      <c r="AR4" s="1431"/>
      <c r="AS4" s="1431"/>
      <c r="AT4" s="1431"/>
      <c r="AU4" s="1431"/>
      <c r="AV4" s="1431"/>
      <c r="AW4" s="1431"/>
      <c r="AX4" s="1431"/>
      <c r="AY4" s="1431"/>
      <c r="AZ4" s="1431"/>
      <c r="BA4" s="1431"/>
      <c r="BB4" s="1431"/>
      <c r="BC4" s="1431"/>
      <c r="BD4" s="1431"/>
      <c r="BE4" s="1431"/>
      <c r="BF4" s="1431"/>
      <c r="BG4" s="1431"/>
      <c r="BH4" s="1431"/>
      <c r="BI4" s="1431"/>
      <c r="BJ4" s="1431"/>
      <c r="BK4" s="1431"/>
      <c r="BL4" s="1431"/>
      <c r="BM4" s="1431"/>
      <c r="BN4" s="1431"/>
      <c r="BO4" s="1431"/>
      <c r="BP4" s="1431"/>
      <c r="BQ4" s="1431"/>
      <c r="BR4" s="1431"/>
      <c r="BS4" s="1431"/>
      <c r="BT4" s="1431"/>
      <c r="BU4" s="1431"/>
      <c r="BV4" s="1431"/>
      <c r="BW4" s="1431"/>
      <c r="BX4" s="1431"/>
      <c r="BY4" s="1431"/>
      <c r="BZ4" s="1431"/>
      <c r="CA4" s="1431"/>
      <c r="CB4" s="1431"/>
      <c r="CC4" s="1431"/>
      <c r="CD4" s="1431"/>
      <c r="CE4" s="1431"/>
      <c r="CF4" s="1431"/>
      <c r="CG4" s="1431"/>
      <c r="CH4" s="1431"/>
      <c r="CI4" s="1431"/>
      <c r="CJ4" s="1431"/>
      <c r="CK4" s="1431"/>
      <c r="CL4" s="1431"/>
      <c r="CM4" s="1431"/>
      <c r="CN4" s="1431"/>
      <c r="CO4" s="1431"/>
      <c r="CP4" s="1432"/>
      <c r="CQ4" s="348"/>
      <c r="CR4" s="489" t="s">
        <v>131</v>
      </c>
      <c r="CS4" s="489" t="s">
        <v>132</v>
      </c>
      <c r="CT4" s="489" t="s">
        <v>133</v>
      </c>
      <c r="CU4" s="489"/>
      <c r="CV4" s="489" t="s">
        <v>134</v>
      </c>
      <c r="CW4" s="489" t="s">
        <v>135</v>
      </c>
      <c r="CX4" s="489" t="s">
        <v>136</v>
      </c>
      <c r="CY4" s="489" t="s">
        <v>137</v>
      </c>
      <c r="CZ4" s="489" t="s">
        <v>138</v>
      </c>
      <c r="DA4" s="489" t="s">
        <v>139</v>
      </c>
      <c r="DB4" s="489" t="s">
        <v>140</v>
      </c>
      <c r="DC4" s="490" t="s">
        <v>141</v>
      </c>
      <c r="DD4" s="1433" t="s">
        <v>142</v>
      </c>
      <c r="DE4" s="1434"/>
      <c r="DF4" s="488"/>
    </row>
    <row r="5" spans="1:110" s="344" customFormat="1" ht="18" customHeight="1">
      <c r="A5" s="347"/>
      <c r="B5" s="1437" t="s">
        <v>143</v>
      </c>
      <c r="C5" s="1437"/>
      <c r="D5" s="1437"/>
      <c r="E5" s="1437"/>
      <c r="F5" s="1438" t="s">
        <v>1102</v>
      </c>
      <c r="G5" s="1438"/>
      <c r="H5" s="1438"/>
      <c r="I5" s="1438"/>
      <c r="J5" s="1438"/>
      <c r="K5" s="1438"/>
      <c r="L5" s="1438"/>
      <c r="M5" s="1438"/>
      <c r="N5" s="1438"/>
      <c r="O5" s="1438"/>
      <c r="P5" s="1438"/>
      <c r="Q5" s="1438"/>
      <c r="R5" s="1438"/>
      <c r="S5" s="1437" t="s">
        <v>588</v>
      </c>
      <c r="T5" s="1437"/>
      <c r="U5" s="1437"/>
      <c r="V5" s="1437"/>
      <c r="W5" s="1439" t="s">
        <v>1102</v>
      </c>
      <c r="X5" s="1440"/>
      <c r="Y5" s="1440"/>
      <c r="Z5" s="1440"/>
      <c r="AA5" s="1440"/>
      <c r="AB5" s="1440"/>
      <c r="AC5" s="1440"/>
      <c r="AD5" s="1440"/>
      <c r="AE5" s="1440"/>
      <c r="AF5" s="1440"/>
      <c r="AG5" s="1440"/>
      <c r="AH5" s="1440"/>
      <c r="AI5" s="1441"/>
      <c r="AJ5" s="342"/>
      <c r="AK5" s="1442" t="s">
        <v>544</v>
      </c>
      <c r="AL5" s="1443"/>
      <c r="AM5" s="1448" t="s">
        <v>144</v>
      </c>
      <c r="AN5" s="1449"/>
      <c r="AO5" s="1449"/>
      <c r="AP5" s="1449"/>
      <c r="AQ5" s="1449"/>
      <c r="AR5" s="1450"/>
      <c r="AS5" s="1455"/>
      <c r="AT5" s="1456"/>
      <c r="AU5" s="1456"/>
      <c r="AV5" s="1456"/>
      <c r="AW5" s="1456"/>
      <c r="AX5" s="1456"/>
      <c r="AY5" s="1456"/>
      <c r="AZ5" s="1456"/>
      <c r="BA5" s="1456"/>
      <c r="BB5" s="1456"/>
      <c r="BC5" s="1456"/>
      <c r="BD5" s="1456"/>
      <c r="BE5" s="1456"/>
      <c r="BF5" s="1456"/>
      <c r="BG5" s="1456"/>
      <c r="BH5" s="1456"/>
      <c r="BI5" s="1456"/>
      <c r="BJ5" s="1456"/>
      <c r="BK5" s="1456"/>
      <c r="BL5" s="1456"/>
      <c r="BM5" s="1456"/>
      <c r="BN5" s="1456"/>
      <c r="BO5" s="1456"/>
      <c r="BP5" s="1456"/>
      <c r="BQ5" s="1456"/>
      <c r="BR5" s="1456"/>
      <c r="BS5" s="1456"/>
      <c r="BT5" s="1456"/>
      <c r="BU5" s="1456"/>
      <c r="BV5" s="1456"/>
      <c r="BW5" s="1456"/>
      <c r="BX5" s="1456"/>
      <c r="BY5" s="1456"/>
      <c r="BZ5" s="1456"/>
      <c r="CA5" s="1456"/>
      <c r="CB5" s="1456"/>
      <c r="CC5" s="1456"/>
      <c r="CD5" s="1456"/>
      <c r="CE5" s="1456"/>
      <c r="CF5" s="1456"/>
      <c r="CG5" s="1456"/>
      <c r="CH5" s="1456"/>
      <c r="CI5" s="1456"/>
      <c r="CJ5" s="1456"/>
      <c r="CK5" s="1456"/>
      <c r="CL5" s="1456"/>
      <c r="CM5" s="1456"/>
      <c r="CN5" s="1456"/>
      <c r="CO5" s="1456"/>
      <c r="CP5" s="1457"/>
      <c r="CQ5" s="347"/>
      <c r="CR5" s="731" t="s">
        <v>1109</v>
      </c>
      <c r="CS5" s="731" t="s">
        <v>1109</v>
      </c>
      <c r="CT5" s="731" t="s">
        <v>1109</v>
      </c>
      <c r="CU5" s="665"/>
      <c r="CV5" s="731" t="s">
        <v>1109</v>
      </c>
      <c r="CW5" s="731" t="s">
        <v>1109</v>
      </c>
      <c r="CX5" s="731" t="s">
        <v>1109</v>
      </c>
      <c r="CY5" s="731" t="s">
        <v>1109</v>
      </c>
      <c r="CZ5" s="731" t="s">
        <v>1109</v>
      </c>
      <c r="DA5" s="665" t="s">
        <v>1109</v>
      </c>
      <c r="DB5" s="665" t="s">
        <v>1116</v>
      </c>
      <c r="DC5" s="665" t="s">
        <v>1116</v>
      </c>
      <c r="DD5" s="1435"/>
      <c r="DE5" s="1436"/>
      <c r="DF5" s="487"/>
    </row>
    <row r="6" spans="1:110" s="344" customFormat="1" ht="18" customHeight="1">
      <c r="A6" s="347"/>
      <c r="B6" s="1464" t="s">
        <v>152</v>
      </c>
      <c r="C6" s="1449"/>
      <c r="D6" s="1449"/>
      <c r="E6" s="1450"/>
      <c r="F6" s="1469" t="str">
        <f>IF(交付申請書!D43="","",交付申請書!D43)</f>
        <v/>
      </c>
      <c r="G6" s="1470"/>
      <c r="H6" s="1470"/>
      <c r="I6" s="1470"/>
      <c r="J6" s="1470"/>
      <c r="K6" s="1470"/>
      <c r="L6" s="1470"/>
      <c r="M6" s="1470"/>
      <c r="N6" s="1470"/>
      <c r="O6" s="1470"/>
      <c r="P6" s="1470"/>
      <c r="Q6" s="1470"/>
      <c r="R6" s="1471"/>
      <c r="S6" s="1437" t="s">
        <v>153</v>
      </c>
      <c r="T6" s="1437"/>
      <c r="U6" s="1437"/>
      <c r="V6" s="1437"/>
      <c r="W6" s="1479" t="str">
        <f>IF('１.申請者の詳細'!I8="","",'１.申請者の詳細'!I8)</f>
        <v/>
      </c>
      <c r="X6" s="1479"/>
      <c r="Y6" s="1479"/>
      <c r="Z6" s="1479"/>
      <c r="AA6" s="1479"/>
      <c r="AB6" s="1479"/>
      <c r="AC6" s="1479"/>
      <c r="AD6" s="1479"/>
      <c r="AE6" s="1479"/>
      <c r="AF6" s="1479"/>
      <c r="AG6" s="1479"/>
      <c r="AH6" s="1479"/>
      <c r="AI6" s="1479"/>
      <c r="AJ6" s="342"/>
      <c r="AK6" s="1444"/>
      <c r="AL6" s="1445"/>
      <c r="AM6" s="1451"/>
      <c r="AN6" s="1451"/>
      <c r="AO6" s="1451"/>
      <c r="AP6" s="1451"/>
      <c r="AQ6" s="1451"/>
      <c r="AR6" s="1452"/>
      <c r="AS6" s="1458"/>
      <c r="AT6" s="1459"/>
      <c r="AU6" s="1459"/>
      <c r="AV6" s="1459"/>
      <c r="AW6" s="1459"/>
      <c r="AX6" s="1459"/>
      <c r="AY6" s="1459"/>
      <c r="AZ6" s="1459"/>
      <c r="BA6" s="1459"/>
      <c r="BB6" s="1459"/>
      <c r="BC6" s="1459"/>
      <c r="BD6" s="1459"/>
      <c r="BE6" s="1459"/>
      <c r="BF6" s="1459"/>
      <c r="BG6" s="1459"/>
      <c r="BH6" s="1459"/>
      <c r="BI6" s="1459"/>
      <c r="BJ6" s="1459"/>
      <c r="BK6" s="1459"/>
      <c r="BL6" s="1459"/>
      <c r="BM6" s="1459"/>
      <c r="BN6" s="1459"/>
      <c r="BO6" s="1459"/>
      <c r="BP6" s="1459"/>
      <c r="BQ6" s="1459"/>
      <c r="BR6" s="1459"/>
      <c r="BS6" s="1459"/>
      <c r="BT6" s="1459"/>
      <c r="BU6" s="1459"/>
      <c r="BV6" s="1459"/>
      <c r="BW6" s="1459"/>
      <c r="BX6" s="1459"/>
      <c r="BY6" s="1459"/>
      <c r="BZ6" s="1459"/>
      <c r="CA6" s="1459"/>
      <c r="CB6" s="1459"/>
      <c r="CC6" s="1459"/>
      <c r="CD6" s="1459"/>
      <c r="CE6" s="1459"/>
      <c r="CF6" s="1459"/>
      <c r="CG6" s="1459"/>
      <c r="CH6" s="1459"/>
      <c r="CI6" s="1459"/>
      <c r="CJ6" s="1459"/>
      <c r="CK6" s="1459"/>
      <c r="CL6" s="1459"/>
      <c r="CM6" s="1459"/>
      <c r="CN6" s="1459"/>
      <c r="CO6" s="1459"/>
      <c r="CP6" s="1460"/>
      <c r="CQ6" s="349"/>
      <c r="CR6" s="491" t="s">
        <v>145</v>
      </c>
      <c r="CS6" s="491" t="s">
        <v>1135</v>
      </c>
      <c r="CT6" s="732" t="s">
        <v>155</v>
      </c>
      <c r="CU6" s="491"/>
      <c r="CV6" s="491" t="s">
        <v>146</v>
      </c>
      <c r="CW6" s="491" t="s">
        <v>147</v>
      </c>
      <c r="CX6" s="491" t="s">
        <v>148</v>
      </c>
      <c r="CY6" s="491" t="s">
        <v>149</v>
      </c>
      <c r="CZ6" s="491" t="s">
        <v>582</v>
      </c>
      <c r="DA6" s="491" t="s">
        <v>150</v>
      </c>
      <c r="DB6" s="491" t="s">
        <v>151</v>
      </c>
      <c r="DC6" s="491" t="s">
        <v>1711</v>
      </c>
      <c r="DD6" s="1433" t="s">
        <v>248</v>
      </c>
      <c r="DE6" s="1434"/>
      <c r="DF6" s="492"/>
    </row>
    <row r="7" spans="1:110" s="344" customFormat="1" ht="18" customHeight="1">
      <c r="A7" s="347"/>
      <c r="B7" s="1465"/>
      <c r="C7" s="1451"/>
      <c r="D7" s="1451"/>
      <c r="E7" s="1452"/>
      <c r="F7" s="1472"/>
      <c r="G7" s="1473"/>
      <c r="H7" s="1473"/>
      <c r="I7" s="1473"/>
      <c r="J7" s="1473"/>
      <c r="K7" s="1473"/>
      <c r="L7" s="1473"/>
      <c r="M7" s="1473"/>
      <c r="N7" s="1473"/>
      <c r="O7" s="1473"/>
      <c r="P7" s="1473"/>
      <c r="Q7" s="1473"/>
      <c r="R7" s="1474"/>
      <c r="S7" s="1437"/>
      <c r="T7" s="1437"/>
      <c r="U7" s="1437"/>
      <c r="V7" s="1437"/>
      <c r="W7" s="1479"/>
      <c r="X7" s="1479"/>
      <c r="Y7" s="1479"/>
      <c r="Z7" s="1479"/>
      <c r="AA7" s="1479"/>
      <c r="AB7" s="1479"/>
      <c r="AC7" s="1479"/>
      <c r="AD7" s="1479"/>
      <c r="AE7" s="1479"/>
      <c r="AF7" s="1479"/>
      <c r="AG7" s="1479"/>
      <c r="AH7" s="1479"/>
      <c r="AI7" s="1479"/>
      <c r="AJ7" s="342"/>
      <c r="AK7" s="1444"/>
      <c r="AL7" s="1445"/>
      <c r="AM7" s="1451"/>
      <c r="AN7" s="1451"/>
      <c r="AO7" s="1451"/>
      <c r="AP7" s="1451"/>
      <c r="AQ7" s="1451"/>
      <c r="AR7" s="1452"/>
      <c r="AS7" s="1458"/>
      <c r="AT7" s="1459"/>
      <c r="AU7" s="1459"/>
      <c r="AV7" s="1459"/>
      <c r="AW7" s="1459"/>
      <c r="AX7" s="1459"/>
      <c r="AY7" s="1459"/>
      <c r="AZ7" s="1459"/>
      <c r="BA7" s="1459"/>
      <c r="BB7" s="1459"/>
      <c r="BC7" s="1459"/>
      <c r="BD7" s="1459"/>
      <c r="BE7" s="1459"/>
      <c r="BF7" s="1459"/>
      <c r="BG7" s="1459"/>
      <c r="BH7" s="1459"/>
      <c r="BI7" s="1459"/>
      <c r="BJ7" s="1459"/>
      <c r="BK7" s="1459"/>
      <c r="BL7" s="1459"/>
      <c r="BM7" s="1459"/>
      <c r="BN7" s="1459"/>
      <c r="BO7" s="1459"/>
      <c r="BP7" s="1459"/>
      <c r="BQ7" s="1459"/>
      <c r="BR7" s="1459"/>
      <c r="BS7" s="1459"/>
      <c r="BT7" s="1459"/>
      <c r="BU7" s="1459"/>
      <c r="BV7" s="1459"/>
      <c r="BW7" s="1459"/>
      <c r="BX7" s="1459"/>
      <c r="BY7" s="1459"/>
      <c r="BZ7" s="1459"/>
      <c r="CA7" s="1459"/>
      <c r="CB7" s="1459"/>
      <c r="CC7" s="1459"/>
      <c r="CD7" s="1459"/>
      <c r="CE7" s="1459"/>
      <c r="CF7" s="1459"/>
      <c r="CG7" s="1459"/>
      <c r="CH7" s="1459"/>
      <c r="CI7" s="1459"/>
      <c r="CJ7" s="1459"/>
      <c r="CK7" s="1459"/>
      <c r="CL7" s="1459"/>
      <c r="CM7" s="1459"/>
      <c r="CN7" s="1459"/>
      <c r="CO7" s="1459"/>
      <c r="CP7" s="1460"/>
      <c r="CQ7" s="350"/>
      <c r="CR7" s="491" t="s">
        <v>154</v>
      </c>
      <c r="CS7" s="491" t="s">
        <v>1133</v>
      </c>
      <c r="CT7" s="732" t="s">
        <v>630</v>
      </c>
      <c r="CU7" s="491"/>
      <c r="CV7" s="491" t="s">
        <v>156</v>
      </c>
      <c r="CW7" s="491" t="s">
        <v>1335</v>
      </c>
      <c r="CX7" s="491" t="s">
        <v>157</v>
      </c>
      <c r="CY7" s="491" t="s">
        <v>1712</v>
      </c>
      <c r="CZ7" s="491" t="s">
        <v>581</v>
      </c>
      <c r="DA7" s="491" t="s">
        <v>158</v>
      </c>
      <c r="DB7" s="491" t="s">
        <v>159</v>
      </c>
      <c r="DC7" s="491" t="s">
        <v>1104</v>
      </c>
      <c r="DD7" s="1481"/>
      <c r="DE7" s="1482"/>
      <c r="DF7" s="493"/>
    </row>
    <row r="8" spans="1:110" s="344" customFormat="1" ht="18" customHeight="1" thickBot="1">
      <c r="A8" s="347"/>
      <c r="B8" s="1466"/>
      <c r="C8" s="1467"/>
      <c r="D8" s="1467"/>
      <c r="E8" s="1468"/>
      <c r="F8" s="1475"/>
      <c r="G8" s="1476"/>
      <c r="H8" s="1476"/>
      <c r="I8" s="1476"/>
      <c r="J8" s="1476"/>
      <c r="K8" s="1476"/>
      <c r="L8" s="1476"/>
      <c r="M8" s="1476"/>
      <c r="N8" s="1476"/>
      <c r="O8" s="1476"/>
      <c r="P8" s="1476"/>
      <c r="Q8" s="1476"/>
      <c r="R8" s="1477"/>
      <c r="S8" s="1478"/>
      <c r="T8" s="1478"/>
      <c r="U8" s="1478"/>
      <c r="V8" s="1478"/>
      <c r="W8" s="1480"/>
      <c r="X8" s="1480"/>
      <c r="Y8" s="1480"/>
      <c r="Z8" s="1480"/>
      <c r="AA8" s="1480"/>
      <c r="AB8" s="1480"/>
      <c r="AC8" s="1480"/>
      <c r="AD8" s="1480"/>
      <c r="AE8" s="1480"/>
      <c r="AF8" s="1480"/>
      <c r="AG8" s="1480"/>
      <c r="AH8" s="1480"/>
      <c r="AI8" s="1480"/>
      <c r="AJ8" s="342"/>
      <c r="AK8" s="1444"/>
      <c r="AL8" s="1445"/>
      <c r="AM8" s="1451"/>
      <c r="AN8" s="1451"/>
      <c r="AO8" s="1451"/>
      <c r="AP8" s="1451"/>
      <c r="AQ8" s="1451"/>
      <c r="AR8" s="1452"/>
      <c r="AS8" s="1458"/>
      <c r="AT8" s="1459"/>
      <c r="AU8" s="1459"/>
      <c r="AV8" s="1459"/>
      <c r="AW8" s="1459"/>
      <c r="AX8" s="1459"/>
      <c r="AY8" s="1459"/>
      <c r="AZ8" s="1459"/>
      <c r="BA8" s="1459"/>
      <c r="BB8" s="1459"/>
      <c r="BC8" s="1459"/>
      <c r="BD8" s="1459"/>
      <c r="BE8" s="1459"/>
      <c r="BF8" s="1459"/>
      <c r="BG8" s="1459"/>
      <c r="BH8" s="1459"/>
      <c r="BI8" s="1459"/>
      <c r="BJ8" s="1459"/>
      <c r="BK8" s="1459"/>
      <c r="BL8" s="1459"/>
      <c r="BM8" s="1459"/>
      <c r="BN8" s="1459"/>
      <c r="BO8" s="1459"/>
      <c r="BP8" s="1459"/>
      <c r="BQ8" s="1459"/>
      <c r="BR8" s="1459"/>
      <c r="BS8" s="1459"/>
      <c r="BT8" s="1459"/>
      <c r="BU8" s="1459"/>
      <c r="BV8" s="1459"/>
      <c r="BW8" s="1459"/>
      <c r="BX8" s="1459"/>
      <c r="BY8" s="1459"/>
      <c r="BZ8" s="1459"/>
      <c r="CA8" s="1459"/>
      <c r="CB8" s="1459"/>
      <c r="CC8" s="1459"/>
      <c r="CD8" s="1459"/>
      <c r="CE8" s="1459"/>
      <c r="CF8" s="1459"/>
      <c r="CG8" s="1459"/>
      <c r="CH8" s="1459"/>
      <c r="CI8" s="1459"/>
      <c r="CJ8" s="1459"/>
      <c r="CK8" s="1459"/>
      <c r="CL8" s="1459"/>
      <c r="CM8" s="1459"/>
      <c r="CN8" s="1459"/>
      <c r="CO8" s="1459"/>
      <c r="CP8" s="1460"/>
      <c r="CQ8" s="349"/>
      <c r="CR8" s="491" t="s">
        <v>1027</v>
      </c>
      <c r="CS8" s="491" t="s">
        <v>1134</v>
      </c>
      <c r="CT8" s="732" t="s">
        <v>632</v>
      </c>
      <c r="CU8" s="491"/>
      <c r="CV8" s="491" t="s">
        <v>160</v>
      </c>
      <c r="CW8" s="491" t="s">
        <v>161</v>
      </c>
      <c r="CX8" s="491" t="s">
        <v>162</v>
      </c>
      <c r="CY8" s="491" t="s">
        <v>1713</v>
      </c>
      <c r="CZ8" s="491"/>
      <c r="DA8" s="491"/>
      <c r="DB8" s="491" t="s">
        <v>163</v>
      </c>
      <c r="DC8" s="491"/>
      <c r="DD8" s="1435"/>
      <c r="DE8" s="1436"/>
      <c r="DF8" s="492"/>
    </row>
    <row r="9" spans="1:110" s="344" customFormat="1" ht="18" customHeight="1" thickTop="1">
      <c r="A9" s="347"/>
      <c r="B9" s="1483" t="s">
        <v>1119</v>
      </c>
      <c r="C9" s="1484"/>
      <c r="D9" s="1484"/>
      <c r="E9" s="1484"/>
      <c r="F9" s="1484"/>
      <c r="G9" s="1484"/>
      <c r="H9" s="1484"/>
      <c r="I9" s="1484"/>
      <c r="J9" s="779"/>
      <c r="K9" s="779"/>
      <c r="L9" s="779"/>
      <c r="M9" s="779"/>
      <c r="N9" s="780"/>
      <c r="O9" s="780"/>
      <c r="P9" s="780"/>
      <c r="Q9" s="780"/>
      <c r="R9" s="780"/>
      <c r="S9" s="722"/>
      <c r="T9" s="722"/>
      <c r="U9" s="722"/>
      <c r="V9" s="722"/>
      <c r="W9" s="722"/>
      <c r="X9" s="722"/>
      <c r="Y9" s="722"/>
      <c r="Z9" s="722"/>
      <c r="AA9" s="722"/>
      <c r="AB9" s="722"/>
      <c r="AC9" s="722"/>
      <c r="AD9" s="722"/>
      <c r="AE9" s="722"/>
      <c r="AF9" s="722"/>
      <c r="AG9" s="722"/>
      <c r="AH9" s="722"/>
      <c r="AI9" s="781"/>
      <c r="AJ9" s="342"/>
      <c r="AK9" s="1446"/>
      <c r="AL9" s="1447"/>
      <c r="AM9" s="1453"/>
      <c r="AN9" s="1453"/>
      <c r="AO9" s="1453"/>
      <c r="AP9" s="1453"/>
      <c r="AQ9" s="1453"/>
      <c r="AR9" s="1454"/>
      <c r="AS9" s="1461"/>
      <c r="AT9" s="1462"/>
      <c r="AU9" s="1462"/>
      <c r="AV9" s="1462"/>
      <c r="AW9" s="1462"/>
      <c r="AX9" s="1462"/>
      <c r="AY9" s="1462"/>
      <c r="AZ9" s="1462"/>
      <c r="BA9" s="1462"/>
      <c r="BB9" s="1462"/>
      <c r="BC9" s="1462"/>
      <c r="BD9" s="1462"/>
      <c r="BE9" s="1462"/>
      <c r="BF9" s="1462"/>
      <c r="BG9" s="1462"/>
      <c r="BH9" s="1462"/>
      <c r="BI9" s="1462"/>
      <c r="BJ9" s="1462"/>
      <c r="BK9" s="1462"/>
      <c r="BL9" s="1462"/>
      <c r="BM9" s="1462"/>
      <c r="BN9" s="1462"/>
      <c r="BO9" s="1462"/>
      <c r="BP9" s="1462"/>
      <c r="BQ9" s="1462"/>
      <c r="BR9" s="1462"/>
      <c r="BS9" s="1462"/>
      <c r="BT9" s="1462"/>
      <c r="BU9" s="1462"/>
      <c r="BV9" s="1462"/>
      <c r="BW9" s="1462"/>
      <c r="BX9" s="1462"/>
      <c r="BY9" s="1462"/>
      <c r="BZ9" s="1462"/>
      <c r="CA9" s="1462"/>
      <c r="CB9" s="1462"/>
      <c r="CC9" s="1462"/>
      <c r="CD9" s="1462"/>
      <c r="CE9" s="1462"/>
      <c r="CF9" s="1462"/>
      <c r="CG9" s="1462"/>
      <c r="CH9" s="1462"/>
      <c r="CI9" s="1462"/>
      <c r="CJ9" s="1462"/>
      <c r="CK9" s="1462"/>
      <c r="CL9" s="1462"/>
      <c r="CM9" s="1462"/>
      <c r="CN9" s="1462"/>
      <c r="CO9" s="1462"/>
      <c r="CP9" s="1463"/>
      <c r="CQ9" s="350"/>
      <c r="CR9" s="494"/>
      <c r="CS9" s="494"/>
      <c r="CT9" s="491" t="s">
        <v>582</v>
      </c>
      <c r="CU9" s="494"/>
      <c r="CV9" s="491" t="s">
        <v>164</v>
      </c>
      <c r="CW9" s="491" t="s">
        <v>165</v>
      </c>
      <c r="CX9" s="491" t="s">
        <v>166</v>
      </c>
      <c r="CY9" s="491" t="s">
        <v>1714</v>
      </c>
      <c r="CZ9" s="1485" t="s">
        <v>172</v>
      </c>
      <c r="DA9" s="1485" t="s">
        <v>173</v>
      </c>
      <c r="DB9" s="491" t="s">
        <v>167</v>
      </c>
      <c r="DC9" s="491"/>
      <c r="DD9" s="1487" t="s">
        <v>174</v>
      </c>
      <c r="DE9" s="1489" t="s">
        <v>175</v>
      </c>
      <c r="DF9" s="493"/>
    </row>
    <row r="10" spans="1:110" s="344" customFormat="1" ht="18" customHeight="1" thickBot="1">
      <c r="A10" s="347"/>
      <c r="B10" s="1490" t="s">
        <v>168</v>
      </c>
      <c r="C10" s="1491"/>
      <c r="D10" s="1491"/>
      <c r="E10" s="1492"/>
      <c r="F10" s="1493" t="s">
        <v>1102</v>
      </c>
      <c r="G10" s="1494"/>
      <c r="H10" s="1494"/>
      <c r="I10" s="1494"/>
      <c r="J10" s="1478" t="s">
        <v>651</v>
      </c>
      <c r="K10" s="1478"/>
      <c r="L10" s="1478"/>
      <c r="M10" s="1478"/>
      <c r="N10" s="1495"/>
      <c r="O10" s="1496"/>
      <c r="P10" s="1496"/>
      <c r="Q10" s="1496"/>
      <c r="R10" s="1496"/>
      <c r="S10" s="1496"/>
      <c r="T10" s="1496"/>
      <c r="U10" s="1496"/>
      <c r="V10" s="1496"/>
      <c r="W10" s="1496"/>
      <c r="X10" s="1496"/>
      <c r="Y10" s="1496"/>
      <c r="Z10" s="1496"/>
      <c r="AA10" s="1497"/>
      <c r="AB10" s="1490" t="s">
        <v>126</v>
      </c>
      <c r="AC10" s="1491"/>
      <c r="AD10" s="1491"/>
      <c r="AE10" s="1492"/>
      <c r="AF10" s="1498"/>
      <c r="AG10" s="1499"/>
      <c r="AH10" s="1499"/>
      <c r="AI10" s="1500"/>
      <c r="AJ10" s="342"/>
      <c r="AK10" s="1442" t="s">
        <v>545</v>
      </c>
      <c r="AL10" s="1443"/>
      <c r="AM10" s="1448" t="s">
        <v>176</v>
      </c>
      <c r="AN10" s="1449"/>
      <c r="AO10" s="1449"/>
      <c r="AP10" s="1449"/>
      <c r="AQ10" s="1449"/>
      <c r="AR10" s="1450"/>
      <c r="AS10" s="1455"/>
      <c r="AT10" s="1456"/>
      <c r="AU10" s="1456"/>
      <c r="AV10" s="1456"/>
      <c r="AW10" s="1456"/>
      <c r="AX10" s="1456"/>
      <c r="AY10" s="1456"/>
      <c r="AZ10" s="1456"/>
      <c r="BA10" s="1456"/>
      <c r="BB10" s="1456"/>
      <c r="BC10" s="1456"/>
      <c r="BD10" s="1456"/>
      <c r="BE10" s="1456"/>
      <c r="BF10" s="1456"/>
      <c r="BG10" s="1456"/>
      <c r="BH10" s="1456"/>
      <c r="BI10" s="1456"/>
      <c r="BJ10" s="1456"/>
      <c r="BK10" s="1456"/>
      <c r="BL10" s="1456"/>
      <c r="BM10" s="1456"/>
      <c r="BN10" s="1456"/>
      <c r="BO10" s="1456"/>
      <c r="BP10" s="1456"/>
      <c r="BQ10" s="1456"/>
      <c r="BR10" s="1456"/>
      <c r="BS10" s="1456"/>
      <c r="BT10" s="1456"/>
      <c r="BU10" s="1456"/>
      <c r="BV10" s="1456"/>
      <c r="BW10" s="1456"/>
      <c r="BX10" s="1456"/>
      <c r="BY10" s="1456"/>
      <c r="BZ10" s="1456"/>
      <c r="CA10" s="1456"/>
      <c r="CB10" s="1456"/>
      <c r="CC10" s="1456"/>
      <c r="CD10" s="1456"/>
      <c r="CE10" s="1456"/>
      <c r="CF10" s="1456"/>
      <c r="CG10" s="1456"/>
      <c r="CH10" s="1456"/>
      <c r="CI10" s="1456"/>
      <c r="CJ10" s="1456"/>
      <c r="CK10" s="1456"/>
      <c r="CL10" s="1456"/>
      <c r="CM10" s="1456"/>
      <c r="CN10" s="1456"/>
      <c r="CO10" s="1456"/>
      <c r="CP10" s="1457"/>
      <c r="CQ10" s="350"/>
      <c r="CR10" s="494"/>
      <c r="CS10" s="494"/>
      <c r="CT10" s="494"/>
      <c r="CU10" s="494"/>
      <c r="CV10" s="491" t="s">
        <v>169</v>
      </c>
      <c r="CW10" s="491" t="s">
        <v>170</v>
      </c>
      <c r="CX10" s="491" t="s">
        <v>171</v>
      </c>
      <c r="CY10" s="491" t="s">
        <v>1715</v>
      </c>
      <c r="CZ10" s="1486"/>
      <c r="DA10" s="1486"/>
      <c r="DB10" s="491"/>
      <c r="DC10" s="491"/>
      <c r="DD10" s="1488"/>
      <c r="DE10" s="1488"/>
      <c r="DF10" s="493"/>
    </row>
    <row r="11" spans="1:110" s="344" customFormat="1" ht="18" customHeight="1" thickTop="1">
      <c r="A11" s="347"/>
      <c r="B11" s="1483" t="s">
        <v>1120</v>
      </c>
      <c r="C11" s="1484"/>
      <c r="D11" s="1484"/>
      <c r="E11" s="1484"/>
      <c r="F11" s="1484"/>
      <c r="G11" s="1484"/>
      <c r="H11" s="1484"/>
      <c r="I11" s="1484"/>
      <c r="J11" s="1484"/>
      <c r="K11" s="1484"/>
      <c r="L11" s="1484"/>
      <c r="M11" s="1484"/>
      <c r="N11" s="1484"/>
      <c r="O11" s="1484"/>
      <c r="P11" s="1484"/>
      <c r="Q11" s="1484"/>
      <c r="R11" s="1484"/>
      <c r="S11" s="1484"/>
      <c r="T11" s="1484"/>
      <c r="U11" s="1484"/>
      <c r="V11" s="1484"/>
      <c r="W11" s="1484"/>
      <c r="X11" s="1484"/>
      <c r="Y11" s="1484"/>
      <c r="Z11" s="1484"/>
      <c r="AA11" s="1484"/>
      <c r="AB11" s="1484"/>
      <c r="AC11" s="1484"/>
      <c r="AD11" s="1484"/>
      <c r="AE11" s="1484"/>
      <c r="AF11" s="1484"/>
      <c r="AG11" s="1484"/>
      <c r="AH11" s="1484"/>
      <c r="AI11" s="1501"/>
      <c r="AJ11" s="342"/>
      <c r="AK11" s="1444"/>
      <c r="AL11" s="1445"/>
      <c r="AM11" s="1451"/>
      <c r="AN11" s="1451"/>
      <c r="AO11" s="1451"/>
      <c r="AP11" s="1451"/>
      <c r="AQ11" s="1451"/>
      <c r="AR11" s="1452"/>
      <c r="AS11" s="1458"/>
      <c r="AT11" s="1459"/>
      <c r="AU11" s="1459"/>
      <c r="AV11" s="1459"/>
      <c r="AW11" s="1459"/>
      <c r="AX11" s="1459"/>
      <c r="AY11" s="1459"/>
      <c r="AZ11" s="1459"/>
      <c r="BA11" s="1459"/>
      <c r="BB11" s="1459"/>
      <c r="BC11" s="1459"/>
      <c r="BD11" s="1459"/>
      <c r="BE11" s="1459"/>
      <c r="BF11" s="1459"/>
      <c r="BG11" s="1459"/>
      <c r="BH11" s="1459"/>
      <c r="BI11" s="1459"/>
      <c r="BJ11" s="1459"/>
      <c r="BK11" s="1459"/>
      <c r="BL11" s="1459"/>
      <c r="BM11" s="1459"/>
      <c r="BN11" s="1459"/>
      <c r="BO11" s="1459"/>
      <c r="BP11" s="1459"/>
      <c r="BQ11" s="1459"/>
      <c r="BR11" s="1459"/>
      <c r="BS11" s="1459"/>
      <c r="BT11" s="1459"/>
      <c r="BU11" s="1459"/>
      <c r="BV11" s="1459"/>
      <c r="BW11" s="1459"/>
      <c r="BX11" s="1459"/>
      <c r="BY11" s="1459"/>
      <c r="BZ11" s="1459"/>
      <c r="CA11" s="1459"/>
      <c r="CB11" s="1459"/>
      <c r="CC11" s="1459"/>
      <c r="CD11" s="1459"/>
      <c r="CE11" s="1459"/>
      <c r="CF11" s="1459"/>
      <c r="CG11" s="1459"/>
      <c r="CH11" s="1459"/>
      <c r="CI11" s="1459"/>
      <c r="CJ11" s="1459"/>
      <c r="CK11" s="1459"/>
      <c r="CL11" s="1459"/>
      <c r="CM11" s="1459"/>
      <c r="CN11" s="1459"/>
      <c r="CO11" s="1459"/>
      <c r="CP11" s="1460"/>
      <c r="CQ11" s="349"/>
      <c r="CR11" s="491"/>
      <c r="CS11" s="491"/>
      <c r="CT11" s="491"/>
      <c r="CU11" s="491"/>
      <c r="CV11" s="491" t="s">
        <v>177</v>
      </c>
      <c r="CW11" s="491" t="s">
        <v>178</v>
      </c>
      <c r="CX11" s="491" t="s">
        <v>179</v>
      </c>
      <c r="CY11" s="491"/>
      <c r="CZ11" s="491" t="s">
        <v>1716</v>
      </c>
      <c r="DA11" s="731" t="s">
        <v>1109</v>
      </c>
      <c r="DB11" s="491"/>
      <c r="DC11" s="491"/>
      <c r="DD11" s="491"/>
      <c r="DE11" s="498"/>
      <c r="DF11" s="492"/>
    </row>
    <row r="12" spans="1:110" s="344" customFormat="1" ht="18" customHeight="1" thickBot="1">
      <c r="A12" s="347"/>
      <c r="B12" s="1490" t="s">
        <v>185</v>
      </c>
      <c r="C12" s="1491"/>
      <c r="D12" s="1491"/>
      <c r="E12" s="1492"/>
      <c r="F12" s="1502"/>
      <c r="G12" s="1503"/>
      <c r="H12" s="1503"/>
      <c r="I12" s="1503"/>
      <c r="J12" s="1503"/>
      <c r="K12" s="1503"/>
      <c r="L12" s="1503"/>
      <c r="M12" s="1503"/>
      <c r="N12" s="1503"/>
      <c r="O12" s="1503"/>
      <c r="P12" s="1503"/>
      <c r="Q12" s="1503"/>
      <c r="R12" s="1503"/>
      <c r="S12" s="1503"/>
      <c r="T12" s="1503"/>
      <c r="U12" s="1503"/>
      <c r="V12" s="1503"/>
      <c r="W12" s="1503"/>
      <c r="X12" s="1503"/>
      <c r="Y12" s="1503"/>
      <c r="Z12" s="1503"/>
      <c r="AA12" s="1503"/>
      <c r="AB12" s="1503"/>
      <c r="AC12" s="1503"/>
      <c r="AD12" s="1503"/>
      <c r="AE12" s="1503"/>
      <c r="AF12" s="1503"/>
      <c r="AG12" s="1503"/>
      <c r="AH12" s="1503"/>
      <c r="AI12" s="1504"/>
      <c r="AJ12" s="342"/>
      <c r="AK12" s="1444"/>
      <c r="AL12" s="1445"/>
      <c r="AM12" s="1451"/>
      <c r="AN12" s="1451"/>
      <c r="AO12" s="1451"/>
      <c r="AP12" s="1451"/>
      <c r="AQ12" s="1451"/>
      <c r="AR12" s="1452"/>
      <c r="AS12" s="1458"/>
      <c r="AT12" s="1459"/>
      <c r="AU12" s="1459"/>
      <c r="AV12" s="1459"/>
      <c r="AW12" s="1459"/>
      <c r="AX12" s="1459"/>
      <c r="AY12" s="1459"/>
      <c r="AZ12" s="1459"/>
      <c r="BA12" s="1459"/>
      <c r="BB12" s="1459"/>
      <c r="BC12" s="1459"/>
      <c r="BD12" s="1459"/>
      <c r="BE12" s="1459"/>
      <c r="BF12" s="1459"/>
      <c r="BG12" s="1459"/>
      <c r="BH12" s="1459"/>
      <c r="BI12" s="1459"/>
      <c r="BJ12" s="1459"/>
      <c r="BK12" s="1459"/>
      <c r="BL12" s="1459"/>
      <c r="BM12" s="1459"/>
      <c r="BN12" s="1459"/>
      <c r="BO12" s="1459"/>
      <c r="BP12" s="1459"/>
      <c r="BQ12" s="1459"/>
      <c r="BR12" s="1459"/>
      <c r="BS12" s="1459"/>
      <c r="BT12" s="1459"/>
      <c r="BU12" s="1459"/>
      <c r="BV12" s="1459"/>
      <c r="BW12" s="1459"/>
      <c r="BX12" s="1459"/>
      <c r="BY12" s="1459"/>
      <c r="BZ12" s="1459"/>
      <c r="CA12" s="1459"/>
      <c r="CB12" s="1459"/>
      <c r="CC12" s="1459"/>
      <c r="CD12" s="1459"/>
      <c r="CE12" s="1459"/>
      <c r="CF12" s="1459"/>
      <c r="CG12" s="1459"/>
      <c r="CH12" s="1459"/>
      <c r="CI12" s="1459"/>
      <c r="CJ12" s="1459"/>
      <c r="CK12" s="1459"/>
      <c r="CL12" s="1459"/>
      <c r="CM12" s="1459"/>
      <c r="CN12" s="1459"/>
      <c r="CO12" s="1459"/>
      <c r="CP12" s="1460"/>
      <c r="CQ12" s="349"/>
      <c r="CR12" s="491"/>
      <c r="CS12" s="491"/>
      <c r="CT12" s="491"/>
      <c r="CU12" s="491"/>
      <c r="CV12" s="491" t="s">
        <v>180</v>
      </c>
      <c r="CW12" s="491" t="s">
        <v>181</v>
      </c>
      <c r="CX12" s="491" t="s">
        <v>182</v>
      </c>
      <c r="CY12" s="491"/>
      <c r="CZ12" s="491" t="s">
        <v>183</v>
      </c>
      <c r="DA12" s="491" t="s">
        <v>666</v>
      </c>
      <c r="DB12" s="491"/>
      <c r="DC12" s="491"/>
      <c r="DD12" s="491" t="s">
        <v>184</v>
      </c>
      <c r="DE12" s="498" t="s">
        <v>1717</v>
      </c>
      <c r="DF12" s="492"/>
    </row>
    <row r="13" spans="1:110" s="344" customFormat="1" ht="18" customHeight="1" thickTop="1">
      <c r="A13" s="347"/>
      <c r="B13" s="721" t="s">
        <v>1121</v>
      </c>
      <c r="C13" s="722"/>
      <c r="D13" s="722"/>
      <c r="E13" s="722"/>
      <c r="F13" s="722"/>
      <c r="G13" s="722"/>
      <c r="H13" s="722"/>
      <c r="I13" s="722"/>
      <c r="J13" s="722"/>
      <c r="K13" s="722"/>
      <c r="L13" s="722"/>
      <c r="M13" s="722"/>
      <c r="N13" s="722"/>
      <c r="O13" s="722"/>
      <c r="P13" s="722"/>
      <c r="Q13" s="722"/>
      <c r="R13" s="722"/>
      <c r="S13" s="1505" t="s">
        <v>192</v>
      </c>
      <c r="T13" s="1506"/>
      <c r="U13" s="1506"/>
      <c r="V13" s="1507"/>
      <c r="W13" s="1505" t="s">
        <v>193</v>
      </c>
      <c r="X13" s="1507"/>
      <c r="Y13" s="1515" t="s">
        <v>1102</v>
      </c>
      <c r="Z13" s="1516"/>
      <c r="AA13" s="1516"/>
      <c r="AB13" s="1516"/>
      <c r="AC13" s="1517"/>
      <c r="AD13" s="1505" t="s">
        <v>194</v>
      </c>
      <c r="AE13" s="1507"/>
      <c r="AF13" s="1518" t="s">
        <v>1136</v>
      </c>
      <c r="AG13" s="1519"/>
      <c r="AH13" s="1519"/>
      <c r="AI13" s="1520"/>
      <c r="AJ13" s="342"/>
      <c r="AK13" s="1444"/>
      <c r="AL13" s="1445"/>
      <c r="AM13" s="1451"/>
      <c r="AN13" s="1451"/>
      <c r="AO13" s="1451"/>
      <c r="AP13" s="1451"/>
      <c r="AQ13" s="1451"/>
      <c r="AR13" s="1452"/>
      <c r="AS13" s="1458"/>
      <c r="AT13" s="1459"/>
      <c r="AU13" s="1459"/>
      <c r="AV13" s="1459"/>
      <c r="AW13" s="1459"/>
      <c r="AX13" s="1459"/>
      <c r="AY13" s="1459"/>
      <c r="AZ13" s="1459"/>
      <c r="BA13" s="1459"/>
      <c r="BB13" s="1459"/>
      <c r="BC13" s="1459"/>
      <c r="BD13" s="1459"/>
      <c r="BE13" s="1459"/>
      <c r="BF13" s="1459"/>
      <c r="BG13" s="1459"/>
      <c r="BH13" s="1459"/>
      <c r="BI13" s="1459"/>
      <c r="BJ13" s="1459"/>
      <c r="BK13" s="1459"/>
      <c r="BL13" s="1459"/>
      <c r="BM13" s="1459"/>
      <c r="BN13" s="1459"/>
      <c r="BO13" s="1459"/>
      <c r="BP13" s="1459"/>
      <c r="BQ13" s="1459"/>
      <c r="BR13" s="1459"/>
      <c r="BS13" s="1459"/>
      <c r="BT13" s="1459"/>
      <c r="BU13" s="1459"/>
      <c r="BV13" s="1459"/>
      <c r="BW13" s="1459"/>
      <c r="BX13" s="1459"/>
      <c r="BY13" s="1459"/>
      <c r="BZ13" s="1459"/>
      <c r="CA13" s="1459"/>
      <c r="CB13" s="1459"/>
      <c r="CC13" s="1459"/>
      <c r="CD13" s="1459"/>
      <c r="CE13" s="1459"/>
      <c r="CF13" s="1459"/>
      <c r="CG13" s="1459"/>
      <c r="CH13" s="1459"/>
      <c r="CI13" s="1459"/>
      <c r="CJ13" s="1459"/>
      <c r="CK13" s="1459"/>
      <c r="CL13" s="1459"/>
      <c r="CM13" s="1459"/>
      <c r="CN13" s="1459"/>
      <c r="CO13" s="1459"/>
      <c r="CP13" s="1460"/>
      <c r="CQ13" s="349"/>
      <c r="CR13" s="491"/>
      <c r="CS13" s="491"/>
      <c r="CT13" s="491"/>
      <c r="CU13" s="491"/>
      <c r="CV13" s="491"/>
      <c r="CW13" s="491" t="s">
        <v>1340</v>
      </c>
      <c r="CX13" s="491" t="s">
        <v>186</v>
      </c>
      <c r="CY13" s="491"/>
      <c r="CZ13" s="491" t="s">
        <v>187</v>
      </c>
      <c r="DA13" s="491" t="s">
        <v>652</v>
      </c>
      <c r="DB13" s="491"/>
      <c r="DC13" s="491"/>
      <c r="DD13" s="491" t="s">
        <v>188</v>
      </c>
      <c r="DE13" s="498"/>
      <c r="DF13" s="496"/>
    </row>
    <row r="14" spans="1:110" s="344" customFormat="1" ht="18" customHeight="1">
      <c r="A14" s="347"/>
      <c r="B14" s="1437" t="s">
        <v>191</v>
      </c>
      <c r="C14" s="1437"/>
      <c r="D14" s="1437"/>
      <c r="E14" s="1437"/>
      <c r="F14" s="1521"/>
      <c r="G14" s="1521"/>
      <c r="H14" s="1521"/>
      <c r="I14" s="1521"/>
      <c r="J14" s="1521"/>
      <c r="K14" s="1521"/>
      <c r="L14" s="1521"/>
      <c r="M14" s="1521"/>
      <c r="N14" s="1521"/>
      <c r="O14" s="1521"/>
      <c r="P14" s="1521"/>
      <c r="Q14" s="1521"/>
      <c r="R14" s="1521"/>
      <c r="S14" s="1522" t="s">
        <v>196</v>
      </c>
      <c r="T14" s="1523"/>
      <c r="U14" s="1523"/>
      <c r="V14" s="1524"/>
      <c r="W14" s="1525"/>
      <c r="X14" s="1526"/>
      <c r="Y14" s="1526"/>
      <c r="Z14" s="1526"/>
      <c r="AA14" s="723" t="s">
        <v>591</v>
      </c>
      <c r="AB14" s="1505" t="s">
        <v>592</v>
      </c>
      <c r="AC14" s="1506"/>
      <c r="AD14" s="1506"/>
      <c r="AE14" s="1507"/>
      <c r="AF14" s="1527"/>
      <c r="AG14" s="1528"/>
      <c r="AH14" s="1528"/>
      <c r="AI14" s="723" t="s">
        <v>591</v>
      </c>
      <c r="AJ14" s="342"/>
      <c r="AK14" s="1444"/>
      <c r="AL14" s="1445"/>
      <c r="AM14" s="1451"/>
      <c r="AN14" s="1451"/>
      <c r="AO14" s="1451"/>
      <c r="AP14" s="1451"/>
      <c r="AQ14" s="1451"/>
      <c r="AR14" s="1452"/>
      <c r="AS14" s="1458"/>
      <c r="AT14" s="1459"/>
      <c r="AU14" s="1459"/>
      <c r="AV14" s="1459"/>
      <c r="AW14" s="1459"/>
      <c r="AX14" s="1459"/>
      <c r="AY14" s="1459"/>
      <c r="AZ14" s="1459"/>
      <c r="BA14" s="1459"/>
      <c r="BB14" s="1459"/>
      <c r="BC14" s="1459"/>
      <c r="BD14" s="1459"/>
      <c r="BE14" s="1459"/>
      <c r="BF14" s="1459"/>
      <c r="BG14" s="1459"/>
      <c r="BH14" s="1459"/>
      <c r="BI14" s="1459"/>
      <c r="BJ14" s="1459"/>
      <c r="BK14" s="1459"/>
      <c r="BL14" s="1459"/>
      <c r="BM14" s="1459"/>
      <c r="BN14" s="1459"/>
      <c r="BO14" s="1459"/>
      <c r="BP14" s="1459"/>
      <c r="BQ14" s="1459"/>
      <c r="BR14" s="1459"/>
      <c r="BS14" s="1459"/>
      <c r="BT14" s="1459"/>
      <c r="BU14" s="1459"/>
      <c r="BV14" s="1459"/>
      <c r="BW14" s="1459"/>
      <c r="BX14" s="1459"/>
      <c r="BY14" s="1459"/>
      <c r="BZ14" s="1459"/>
      <c r="CA14" s="1459"/>
      <c r="CB14" s="1459"/>
      <c r="CC14" s="1459"/>
      <c r="CD14" s="1459"/>
      <c r="CE14" s="1459"/>
      <c r="CF14" s="1459"/>
      <c r="CG14" s="1459"/>
      <c r="CH14" s="1459"/>
      <c r="CI14" s="1459"/>
      <c r="CJ14" s="1459"/>
      <c r="CK14" s="1459"/>
      <c r="CL14" s="1459"/>
      <c r="CM14" s="1459"/>
      <c r="CN14" s="1459"/>
      <c r="CO14" s="1459"/>
      <c r="CP14" s="1460"/>
      <c r="CQ14" s="349"/>
      <c r="CR14" s="491"/>
      <c r="CS14" s="491"/>
      <c r="CT14" s="491"/>
      <c r="CU14" s="491"/>
      <c r="CV14" s="491"/>
      <c r="CW14" s="491" t="s">
        <v>189</v>
      </c>
      <c r="CX14" s="491"/>
      <c r="CY14" s="491"/>
      <c r="CZ14" s="491" t="s">
        <v>589</v>
      </c>
      <c r="DA14" s="491" t="s">
        <v>582</v>
      </c>
      <c r="DB14" s="491"/>
      <c r="DC14" s="491"/>
      <c r="DD14" s="491" t="s">
        <v>190</v>
      </c>
      <c r="DE14" s="495" t="s">
        <v>1536</v>
      </c>
      <c r="DF14" s="496"/>
    </row>
    <row r="15" spans="1:110" s="344" customFormat="1" ht="18" customHeight="1">
      <c r="A15" s="347"/>
      <c r="B15" s="1464" t="s">
        <v>199</v>
      </c>
      <c r="C15" s="1449"/>
      <c r="D15" s="1449"/>
      <c r="E15" s="1450"/>
      <c r="F15" s="967" t="s">
        <v>79</v>
      </c>
      <c r="G15" s="1509"/>
      <c r="H15" s="1510"/>
      <c r="I15" s="733" t="s">
        <v>103</v>
      </c>
      <c r="J15" s="1511"/>
      <c r="K15" s="1512"/>
      <c r="L15" s="1512"/>
      <c r="M15" s="1505" t="s">
        <v>136</v>
      </c>
      <c r="N15" s="1506"/>
      <c r="O15" s="1506"/>
      <c r="P15" s="1507"/>
      <c r="Q15" s="1513" t="s">
        <v>1102</v>
      </c>
      <c r="R15" s="1514"/>
      <c r="S15" s="1505" t="s">
        <v>593</v>
      </c>
      <c r="T15" s="1506"/>
      <c r="U15" s="1506"/>
      <c r="V15" s="1507"/>
      <c r="W15" s="1505" t="s">
        <v>200</v>
      </c>
      <c r="X15" s="1529"/>
      <c r="Y15" s="975"/>
      <c r="Z15" s="724" t="s">
        <v>201</v>
      </c>
      <c r="AA15" s="1505" t="s">
        <v>202</v>
      </c>
      <c r="AB15" s="1529"/>
      <c r="AC15" s="1530"/>
      <c r="AD15" s="1531"/>
      <c r="AE15" s="724" t="s">
        <v>201</v>
      </c>
      <c r="AF15" s="1505" t="s">
        <v>203</v>
      </c>
      <c r="AG15" s="1529"/>
      <c r="AH15" s="975"/>
      <c r="AI15" s="724" t="s">
        <v>201</v>
      </c>
      <c r="AJ15" s="342"/>
      <c r="AK15" s="1446"/>
      <c r="AL15" s="1447"/>
      <c r="AM15" s="1453"/>
      <c r="AN15" s="1453"/>
      <c r="AO15" s="1453"/>
      <c r="AP15" s="1453"/>
      <c r="AQ15" s="1453"/>
      <c r="AR15" s="1454"/>
      <c r="AS15" s="1461"/>
      <c r="AT15" s="1462"/>
      <c r="AU15" s="1462"/>
      <c r="AV15" s="1462"/>
      <c r="AW15" s="1462"/>
      <c r="AX15" s="1462"/>
      <c r="AY15" s="1462"/>
      <c r="AZ15" s="1462"/>
      <c r="BA15" s="1462"/>
      <c r="BB15" s="1462"/>
      <c r="BC15" s="1462"/>
      <c r="BD15" s="1462"/>
      <c r="BE15" s="1462"/>
      <c r="BF15" s="1462"/>
      <c r="BG15" s="1462"/>
      <c r="BH15" s="1462"/>
      <c r="BI15" s="1462"/>
      <c r="BJ15" s="1462"/>
      <c r="BK15" s="1462"/>
      <c r="BL15" s="1462"/>
      <c r="BM15" s="1462"/>
      <c r="BN15" s="1462"/>
      <c r="BO15" s="1462"/>
      <c r="BP15" s="1462"/>
      <c r="BQ15" s="1462"/>
      <c r="BR15" s="1462"/>
      <c r="BS15" s="1462"/>
      <c r="BT15" s="1462"/>
      <c r="BU15" s="1462"/>
      <c r="BV15" s="1462"/>
      <c r="BW15" s="1462"/>
      <c r="BX15" s="1462"/>
      <c r="BY15" s="1462"/>
      <c r="BZ15" s="1462"/>
      <c r="CA15" s="1462"/>
      <c r="CB15" s="1462"/>
      <c r="CC15" s="1462"/>
      <c r="CD15" s="1462"/>
      <c r="CE15" s="1462"/>
      <c r="CF15" s="1462"/>
      <c r="CG15" s="1462"/>
      <c r="CH15" s="1462"/>
      <c r="CI15" s="1462"/>
      <c r="CJ15" s="1462"/>
      <c r="CK15" s="1462"/>
      <c r="CL15" s="1462"/>
      <c r="CM15" s="1462"/>
      <c r="CN15" s="1462"/>
      <c r="CO15" s="1462"/>
      <c r="CP15" s="1463"/>
      <c r="CQ15" s="349"/>
      <c r="CR15" s="491"/>
      <c r="CS15" s="491"/>
      <c r="CT15" s="491"/>
      <c r="CU15" s="491"/>
      <c r="CV15" s="491"/>
      <c r="CW15" s="491" t="s">
        <v>197</v>
      </c>
      <c r="CX15" s="491"/>
      <c r="CY15" s="491"/>
      <c r="CZ15" s="491" t="s">
        <v>195</v>
      </c>
      <c r="DA15" s="491"/>
      <c r="DB15" s="491"/>
      <c r="DC15" s="491"/>
      <c r="DD15" s="734" t="s">
        <v>590</v>
      </c>
      <c r="DE15" s="491" t="s">
        <v>1538</v>
      </c>
      <c r="DF15" s="496"/>
    </row>
    <row r="16" spans="1:110" s="344" customFormat="1" ht="18" customHeight="1">
      <c r="A16" s="347"/>
      <c r="B16" s="1465"/>
      <c r="C16" s="1451"/>
      <c r="D16" s="1451"/>
      <c r="E16" s="1452"/>
      <c r="F16" s="1532" t="s">
        <v>515</v>
      </c>
      <c r="G16" s="1533"/>
      <c r="H16" s="1534" t="s">
        <v>1102</v>
      </c>
      <c r="I16" s="1514"/>
      <c r="J16" s="1532" t="s">
        <v>516</v>
      </c>
      <c r="K16" s="1533"/>
      <c r="L16" s="1535"/>
      <c r="M16" s="1536"/>
      <c r="N16" s="1536"/>
      <c r="O16" s="1536"/>
      <c r="P16" s="1536"/>
      <c r="Q16" s="1536"/>
      <c r="R16" s="1537"/>
      <c r="S16" s="1538" t="s">
        <v>205</v>
      </c>
      <c r="T16" s="1538"/>
      <c r="U16" s="1538"/>
      <c r="V16" s="1538"/>
      <c r="W16" s="1539" t="s">
        <v>1116</v>
      </c>
      <c r="X16" s="1540"/>
      <c r="Y16" s="1540"/>
      <c r="Z16" s="1541"/>
      <c r="AA16" s="1449" t="s">
        <v>206</v>
      </c>
      <c r="AB16" s="1449"/>
      <c r="AC16" s="1449"/>
      <c r="AD16" s="1449"/>
      <c r="AE16" s="1450"/>
      <c r="AF16" s="1545"/>
      <c r="AG16" s="1546"/>
      <c r="AH16" s="1546"/>
      <c r="AI16" s="725" t="s">
        <v>207</v>
      </c>
      <c r="AJ16" s="342"/>
      <c r="AK16" s="1547" t="s">
        <v>1122</v>
      </c>
      <c r="AL16" s="1548"/>
      <c r="AM16" s="1548"/>
      <c r="AN16" s="1548"/>
      <c r="AO16" s="1548"/>
      <c r="AP16" s="1548"/>
      <c r="AQ16" s="1548"/>
      <c r="AR16" s="1548"/>
      <c r="AS16" s="1548"/>
      <c r="AT16" s="1548"/>
      <c r="AU16" s="1548"/>
      <c r="AV16" s="1548"/>
      <c r="AW16" s="1548"/>
      <c r="AX16" s="1548"/>
      <c r="AY16" s="1548"/>
      <c r="AZ16" s="1548"/>
      <c r="BA16" s="1548"/>
      <c r="BB16" s="1548"/>
      <c r="BC16" s="1548"/>
      <c r="BD16" s="1548"/>
      <c r="BE16" s="1548"/>
      <c r="BF16" s="1548"/>
      <c r="BG16" s="1548"/>
      <c r="BH16" s="1548"/>
      <c r="BI16" s="1548"/>
      <c r="BJ16" s="1549"/>
      <c r="BK16" s="1549"/>
      <c r="BL16" s="1549"/>
      <c r="BM16" s="1549"/>
      <c r="BN16" s="1549"/>
      <c r="BO16" s="1549"/>
      <c r="BP16" s="1549"/>
      <c r="BQ16" s="1549"/>
      <c r="BR16" s="1549"/>
      <c r="BS16" s="1549"/>
      <c r="BT16" s="1549"/>
      <c r="BU16" s="1549"/>
      <c r="BV16" s="1549"/>
      <c r="BW16" s="1549"/>
      <c r="BX16" s="1549"/>
      <c r="BY16" s="1549"/>
      <c r="BZ16" s="1549"/>
      <c r="CA16" s="1549"/>
      <c r="CB16" s="1549"/>
      <c r="CC16" s="1549"/>
      <c r="CD16" s="1549"/>
      <c r="CE16" s="1549"/>
      <c r="CF16" s="1549"/>
      <c r="CG16" s="1549"/>
      <c r="CH16" s="1549"/>
      <c r="CI16" s="1549"/>
      <c r="CJ16" s="1549"/>
      <c r="CK16" s="1549"/>
      <c r="CL16" s="1549"/>
      <c r="CM16" s="1549"/>
      <c r="CN16" s="1549"/>
      <c r="CO16" s="1549"/>
      <c r="CP16" s="1550"/>
      <c r="CQ16" s="349"/>
      <c r="CR16" s="491"/>
      <c r="CS16" s="491"/>
      <c r="CT16" s="491"/>
      <c r="CU16" s="491"/>
      <c r="CV16" s="491"/>
      <c r="CW16" s="491" t="s">
        <v>204</v>
      </c>
      <c r="CX16" s="491"/>
      <c r="CY16" s="491"/>
      <c r="CZ16" s="491" t="s">
        <v>198</v>
      </c>
      <c r="DA16" s="491"/>
      <c r="DB16" s="491"/>
      <c r="DC16" s="491"/>
      <c r="DD16" s="734" t="s">
        <v>213</v>
      </c>
      <c r="DE16" s="491" t="s">
        <v>1540</v>
      </c>
      <c r="DF16" s="492"/>
    </row>
    <row r="17" spans="1:110" s="344" customFormat="1" ht="18" customHeight="1">
      <c r="A17" s="347"/>
      <c r="B17" s="1508"/>
      <c r="C17" s="1453"/>
      <c r="D17" s="1453"/>
      <c r="E17" s="1454"/>
      <c r="F17" s="1551"/>
      <c r="G17" s="1536"/>
      <c r="H17" s="1536"/>
      <c r="I17" s="1536"/>
      <c r="J17" s="1536"/>
      <c r="K17" s="1536"/>
      <c r="L17" s="1536"/>
      <c r="M17" s="1536"/>
      <c r="N17" s="1536"/>
      <c r="O17" s="1536"/>
      <c r="P17" s="1536"/>
      <c r="Q17" s="1536"/>
      <c r="R17" s="1536"/>
      <c r="S17" s="1536"/>
      <c r="T17" s="1536"/>
      <c r="U17" s="1536"/>
      <c r="V17" s="1536"/>
      <c r="W17" s="1536"/>
      <c r="X17" s="1536"/>
      <c r="Y17" s="1536"/>
      <c r="Z17" s="1536"/>
      <c r="AA17" s="1536"/>
      <c r="AB17" s="1536"/>
      <c r="AC17" s="1536"/>
      <c r="AD17" s="1536"/>
      <c r="AE17" s="1536"/>
      <c r="AF17" s="1536"/>
      <c r="AG17" s="1536"/>
      <c r="AH17" s="1536"/>
      <c r="AI17" s="1537"/>
      <c r="AJ17" s="342"/>
      <c r="AK17" s="1552" t="s">
        <v>208</v>
      </c>
      <c r="AL17" s="1553"/>
      <c r="AM17" s="1553"/>
      <c r="AN17" s="1553"/>
      <c r="AO17" s="1553"/>
      <c r="AP17" s="1553"/>
      <c r="AQ17" s="1553"/>
      <c r="AR17" s="1554"/>
      <c r="AS17" s="926" t="s">
        <v>1718</v>
      </c>
      <c r="AT17" s="1553" t="s">
        <v>1719</v>
      </c>
      <c r="AU17" s="1553"/>
      <c r="AV17" s="1553"/>
      <c r="AW17" s="1553"/>
      <c r="AX17" s="1553"/>
      <c r="AY17" s="1553"/>
      <c r="AZ17" s="1554"/>
      <c r="BA17" s="1555" t="s">
        <v>175</v>
      </c>
      <c r="BB17" s="1555"/>
      <c r="BC17" s="1555"/>
      <c r="BD17" s="1555"/>
      <c r="BE17" s="1555"/>
      <c r="BF17" s="1555"/>
      <c r="BG17" s="1555"/>
      <c r="BH17" s="1555"/>
      <c r="BI17" s="1555"/>
      <c r="BJ17" s="1555"/>
      <c r="BK17" s="1555" t="s">
        <v>209</v>
      </c>
      <c r="BL17" s="1555"/>
      <c r="BM17" s="1555"/>
      <c r="BN17" s="1555"/>
      <c r="BO17" s="1555"/>
      <c r="BP17" s="1555"/>
      <c r="BQ17" s="1555"/>
      <c r="BR17" s="1555"/>
      <c r="BS17" s="1555"/>
      <c r="BT17" s="1555"/>
      <c r="BU17" s="1555"/>
      <c r="BV17" s="1555"/>
      <c r="BW17" s="1555"/>
      <c r="BX17" s="1555"/>
      <c r="BY17" s="1555"/>
      <c r="BZ17" s="1555"/>
      <c r="CA17" s="1555"/>
      <c r="CB17" s="1555"/>
      <c r="CC17" s="1555"/>
      <c r="CD17" s="1555"/>
      <c r="CE17" s="1555"/>
      <c r="CF17" s="1555"/>
      <c r="CG17" s="1555"/>
      <c r="CH17" s="1555"/>
      <c r="CI17" s="1555"/>
      <c r="CJ17" s="1555"/>
      <c r="CK17" s="1555"/>
      <c r="CL17" s="1555"/>
      <c r="CM17" s="1555" t="s">
        <v>210</v>
      </c>
      <c r="CN17" s="1555"/>
      <c r="CO17" s="1555" t="s">
        <v>211</v>
      </c>
      <c r="CP17" s="1555"/>
      <c r="CQ17" s="349"/>
      <c r="CR17" s="491"/>
      <c r="CS17" s="491"/>
      <c r="CT17" s="491"/>
      <c r="CU17" s="491"/>
      <c r="CV17" s="491"/>
      <c r="CW17" s="491" t="s">
        <v>212</v>
      </c>
      <c r="CX17" s="491"/>
      <c r="CY17" s="491"/>
      <c r="CZ17" s="491" t="s">
        <v>594</v>
      </c>
      <c r="DA17" s="491"/>
      <c r="DB17" s="491"/>
      <c r="DC17" s="491"/>
      <c r="DD17" s="734" t="s">
        <v>220</v>
      </c>
      <c r="DE17" s="735" t="s">
        <v>1541</v>
      </c>
      <c r="DF17" s="492"/>
    </row>
    <row r="18" spans="1:110" s="344" customFormat="1" ht="18" customHeight="1" thickBot="1">
      <c r="A18" s="347"/>
      <c r="B18" s="1478" t="s">
        <v>214</v>
      </c>
      <c r="C18" s="1478"/>
      <c r="D18" s="1478"/>
      <c r="E18" s="1478"/>
      <c r="F18" s="1478" t="s">
        <v>215</v>
      </c>
      <c r="G18" s="1478"/>
      <c r="H18" s="1478"/>
      <c r="I18" s="1478"/>
      <c r="J18" s="1493" t="s">
        <v>1102</v>
      </c>
      <c r="K18" s="1494"/>
      <c r="L18" s="1494"/>
      <c r="M18" s="1490" t="s">
        <v>216</v>
      </c>
      <c r="N18" s="1491"/>
      <c r="O18" s="1491"/>
      <c r="P18" s="1492"/>
      <c r="Q18" s="1542"/>
      <c r="R18" s="1543"/>
      <c r="S18" s="1543"/>
      <c r="T18" s="1544"/>
      <c r="U18" s="1542"/>
      <c r="V18" s="1543"/>
      <c r="W18" s="1543"/>
      <c r="X18" s="1544"/>
      <c r="Y18" s="1542"/>
      <c r="Z18" s="1543"/>
      <c r="AA18" s="1543"/>
      <c r="AB18" s="1544"/>
      <c r="AC18" s="1490" t="s">
        <v>217</v>
      </c>
      <c r="AD18" s="1491"/>
      <c r="AE18" s="1491"/>
      <c r="AF18" s="1492"/>
      <c r="AG18" s="1572"/>
      <c r="AH18" s="1573"/>
      <c r="AI18" s="736" t="s">
        <v>595</v>
      </c>
      <c r="AJ18" s="342"/>
      <c r="AK18" s="1574" t="s">
        <v>546</v>
      </c>
      <c r="AL18" s="1575"/>
      <c r="AM18" s="1580" t="s">
        <v>218</v>
      </c>
      <c r="AN18" s="1580"/>
      <c r="AO18" s="1580"/>
      <c r="AP18" s="1580"/>
      <c r="AQ18" s="1580"/>
      <c r="AR18" s="1581"/>
      <c r="AS18" s="927"/>
      <c r="AT18" s="1586"/>
      <c r="AU18" s="1556"/>
      <c r="AV18" s="1556"/>
      <c r="AW18" s="1556"/>
      <c r="AX18" s="1556"/>
      <c r="AY18" s="1556"/>
      <c r="AZ18" s="1556"/>
      <c r="BA18" s="1556"/>
      <c r="BB18" s="1556"/>
      <c r="BC18" s="1556"/>
      <c r="BD18" s="1556"/>
      <c r="BE18" s="1556"/>
      <c r="BF18" s="1556"/>
      <c r="BG18" s="1556"/>
      <c r="BH18" s="1556"/>
      <c r="BI18" s="1556"/>
      <c r="BJ18" s="1556"/>
      <c r="BK18" s="1557"/>
      <c r="BL18" s="1557"/>
      <c r="BM18" s="1557"/>
      <c r="BN18" s="1557"/>
      <c r="BO18" s="1557"/>
      <c r="BP18" s="1557"/>
      <c r="BQ18" s="1557"/>
      <c r="BR18" s="1557"/>
      <c r="BS18" s="1557"/>
      <c r="BT18" s="1557"/>
      <c r="BU18" s="1557"/>
      <c r="BV18" s="1557"/>
      <c r="BW18" s="1557"/>
      <c r="BX18" s="1557"/>
      <c r="BY18" s="1557"/>
      <c r="BZ18" s="1557"/>
      <c r="CA18" s="1557"/>
      <c r="CB18" s="1557"/>
      <c r="CC18" s="1557"/>
      <c r="CD18" s="1557"/>
      <c r="CE18" s="1557"/>
      <c r="CF18" s="1557"/>
      <c r="CG18" s="1557"/>
      <c r="CH18" s="1557"/>
      <c r="CI18" s="1557"/>
      <c r="CJ18" s="1557"/>
      <c r="CK18" s="1557"/>
      <c r="CL18" s="1557"/>
      <c r="CM18" s="1558" t="s">
        <v>1010</v>
      </c>
      <c r="CN18" s="1558"/>
      <c r="CO18" s="1558"/>
      <c r="CP18" s="1558"/>
      <c r="CQ18" s="349"/>
      <c r="CR18" s="491"/>
      <c r="CS18" s="491"/>
      <c r="CT18" s="491"/>
      <c r="CU18" s="491"/>
      <c r="CV18" s="491"/>
      <c r="CW18" s="491" t="s">
        <v>219</v>
      </c>
      <c r="CX18" s="491"/>
      <c r="CY18" s="491"/>
      <c r="CZ18" s="491"/>
      <c r="DA18" s="491"/>
      <c r="DB18" s="491"/>
      <c r="DC18" s="491"/>
      <c r="DD18" s="734" t="s">
        <v>1018</v>
      </c>
      <c r="DE18" s="498" t="s">
        <v>1720</v>
      </c>
      <c r="DF18" s="492"/>
    </row>
    <row r="19" spans="1:110" s="344" customFormat="1" ht="18" customHeight="1" thickTop="1">
      <c r="A19" s="347"/>
      <c r="B19" s="1559" t="s">
        <v>1123</v>
      </c>
      <c r="C19" s="1560"/>
      <c r="D19" s="1560"/>
      <c r="E19" s="1560"/>
      <c r="F19" s="1560"/>
      <c r="G19" s="1561"/>
      <c r="H19" s="1562" t="s">
        <v>221</v>
      </c>
      <c r="I19" s="1563"/>
      <c r="J19" s="1563"/>
      <c r="K19" s="1563"/>
      <c r="L19" s="1563"/>
      <c r="M19" s="1563"/>
      <c r="N19" s="1564"/>
      <c r="O19" s="1565" t="s">
        <v>150</v>
      </c>
      <c r="P19" s="1566"/>
      <c r="Q19" s="1566"/>
      <c r="R19" s="1566"/>
      <c r="S19" s="1566"/>
      <c r="T19" s="1566"/>
      <c r="U19" s="1566"/>
      <c r="V19" s="1566"/>
      <c r="W19" s="1566"/>
      <c r="X19" s="1566"/>
      <c r="Y19" s="1566"/>
      <c r="Z19" s="1566"/>
      <c r="AA19" s="1566"/>
      <c r="AB19" s="1566"/>
      <c r="AC19" s="1566"/>
      <c r="AD19" s="1566"/>
      <c r="AE19" s="1566"/>
      <c r="AF19" s="1566"/>
      <c r="AG19" s="1566"/>
      <c r="AH19" s="1566"/>
      <c r="AI19" s="1567"/>
      <c r="AJ19" s="342"/>
      <c r="AK19" s="1576"/>
      <c r="AL19" s="1577"/>
      <c r="AM19" s="1582"/>
      <c r="AN19" s="1582"/>
      <c r="AO19" s="1582"/>
      <c r="AP19" s="1582"/>
      <c r="AQ19" s="1582"/>
      <c r="AR19" s="1583"/>
      <c r="AS19" s="928"/>
      <c r="AT19" s="1568"/>
      <c r="AU19" s="1569"/>
      <c r="AV19" s="1569"/>
      <c r="AW19" s="1569"/>
      <c r="AX19" s="1569"/>
      <c r="AY19" s="1569"/>
      <c r="AZ19" s="1569"/>
      <c r="BA19" s="1569"/>
      <c r="BB19" s="1569"/>
      <c r="BC19" s="1569"/>
      <c r="BD19" s="1569"/>
      <c r="BE19" s="1569"/>
      <c r="BF19" s="1569"/>
      <c r="BG19" s="1569"/>
      <c r="BH19" s="1569"/>
      <c r="BI19" s="1569"/>
      <c r="BJ19" s="1569"/>
      <c r="BK19" s="1570"/>
      <c r="BL19" s="1571"/>
      <c r="BM19" s="1571"/>
      <c r="BN19" s="1571"/>
      <c r="BO19" s="1571"/>
      <c r="BP19" s="1571"/>
      <c r="BQ19" s="1571"/>
      <c r="BR19" s="1571"/>
      <c r="BS19" s="1571"/>
      <c r="BT19" s="1571"/>
      <c r="BU19" s="1571"/>
      <c r="BV19" s="1571"/>
      <c r="BW19" s="1571"/>
      <c r="BX19" s="1571"/>
      <c r="BY19" s="1571"/>
      <c r="BZ19" s="1571"/>
      <c r="CA19" s="1571"/>
      <c r="CB19" s="1571"/>
      <c r="CC19" s="1571"/>
      <c r="CD19" s="1571"/>
      <c r="CE19" s="1571"/>
      <c r="CF19" s="1571"/>
      <c r="CG19" s="1571"/>
      <c r="CH19" s="1571"/>
      <c r="CI19" s="1571"/>
      <c r="CJ19" s="1571"/>
      <c r="CK19" s="1571"/>
      <c r="CL19" s="1568"/>
      <c r="CM19" s="1592" t="s">
        <v>119</v>
      </c>
      <c r="CN19" s="1592"/>
      <c r="CO19" s="1592" t="s">
        <v>1010</v>
      </c>
      <c r="CP19" s="1592"/>
      <c r="CQ19" s="349"/>
      <c r="CR19" s="491"/>
      <c r="CS19" s="491"/>
      <c r="CT19" s="491"/>
      <c r="CU19" s="491"/>
      <c r="CV19" s="491"/>
      <c r="CW19" s="491" t="s">
        <v>222</v>
      </c>
      <c r="CX19" s="491"/>
      <c r="CY19" s="491"/>
      <c r="CZ19" s="491"/>
      <c r="DA19" s="491"/>
      <c r="DB19" s="491"/>
      <c r="DC19" s="491"/>
      <c r="DD19" s="734" t="s">
        <v>227</v>
      </c>
      <c r="DE19" s="498"/>
      <c r="DF19" s="492"/>
    </row>
    <row r="20" spans="1:110" s="344" customFormat="1" ht="18" customHeight="1">
      <c r="A20" s="347"/>
      <c r="B20" s="1505" t="s">
        <v>224</v>
      </c>
      <c r="C20" s="1506"/>
      <c r="D20" s="1506"/>
      <c r="E20" s="1506"/>
      <c r="F20" s="1506"/>
      <c r="G20" s="1506"/>
      <c r="H20" s="1506"/>
      <c r="I20" s="1506"/>
      <c r="J20" s="1506"/>
      <c r="K20" s="1506"/>
      <c r="L20" s="1506"/>
      <c r="M20" s="1506"/>
      <c r="N20" s="1507"/>
      <c r="O20" s="1505" t="s">
        <v>225</v>
      </c>
      <c r="P20" s="1506"/>
      <c r="Q20" s="1506"/>
      <c r="R20" s="1506"/>
      <c r="S20" s="1506"/>
      <c r="T20" s="1506"/>
      <c r="U20" s="1506"/>
      <c r="V20" s="1506"/>
      <c r="W20" s="1506"/>
      <c r="X20" s="1506"/>
      <c r="Y20" s="1506"/>
      <c r="Z20" s="1506"/>
      <c r="AA20" s="1506"/>
      <c r="AB20" s="1506"/>
      <c r="AC20" s="1506"/>
      <c r="AD20" s="1506"/>
      <c r="AE20" s="1506"/>
      <c r="AF20" s="1506"/>
      <c r="AG20" s="1506"/>
      <c r="AH20" s="1506"/>
      <c r="AI20" s="1507"/>
      <c r="AJ20" s="342"/>
      <c r="AK20" s="1576"/>
      <c r="AL20" s="1577"/>
      <c r="AM20" s="1582"/>
      <c r="AN20" s="1582"/>
      <c r="AO20" s="1582"/>
      <c r="AP20" s="1582"/>
      <c r="AQ20" s="1582"/>
      <c r="AR20" s="1583"/>
      <c r="AS20" s="928"/>
      <c r="AT20" s="1568"/>
      <c r="AU20" s="1569"/>
      <c r="AV20" s="1569"/>
      <c r="AW20" s="1569"/>
      <c r="AX20" s="1569"/>
      <c r="AY20" s="1569"/>
      <c r="AZ20" s="1569"/>
      <c r="BA20" s="1569"/>
      <c r="BB20" s="1569"/>
      <c r="BC20" s="1569"/>
      <c r="BD20" s="1569"/>
      <c r="BE20" s="1569"/>
      <c r="BF20" s="1569"/>
      <c r="BG20" s="1569"/>
      <c r="BH20" s="1569"/>
      <c r="BI20" s="1569"/>
      <c r="BJ20" s="1569"/>
      <c r="BK20" s="1570"/>
      <c r="BL20" s="1571"/>
      <c r="BM20" s="1571"/>
      <c r="BN20" s="1571"/>
      <c r="BO20" s="1571"/>
      <c r="BP20" s="1571"/>
      <c r="BQ20" s="1571"/>
      <c r="BR20" s="1571"/>
      <c r="BS20" s="1571"/>
      <c r="BT20" s="1571"/>
      <c r="BU20" s="1571"/>
      <c r="BV20" s="1571"/>
      <c r="BW20" s="1571"/>
      <c r="BX20" s="1571"/>
      <c r="BY20" s="1571"/>
      <c r="BZ20" s="1571"/>
      <c r="CA20" s="1571"/>
      <c r="CB20" s="1571"/>
      <c r="CC20" s="1571"/>
      <c r="CD20" s="1571"/>
      <c r="CE20" s="1571"/>
      <c r="CF20" s="1571"/>
      <c r="CG20" s="1571"/>
      <c r="CH20" s="1571"/>
      <c r="CI20" s="1571"/>
      <c r="CJ20" s="1571"/>
      <c r="CK20" s="1571"/>
      <c r="CL20" s="1568"/>
      <c r="CM20" s="1592" t="s">
        <v>1010</v>
      </c>
      <c r="CN20" s="1592"/>
      <c r="CO20" s="1592" t="s">
        <v>1010</v>
      </c>
      <c r="CP20" s="1592"/>
      <c r="CQ20" s="349"/>
      <c r="CR20" s="491"/>
      <c r="CS20" s="491"/>
      <c r="CT20" s="491"/>
      <c r="CU20" s="491"/>
      <c r="CV20" s="491"/>
      <c r="CW20" s="491" t="s">
        <v>226</v>
      </c>
      <c r="CX20" s="491"/>
      <c r="CY20" s="491"/>
      <c r="CZ20" s="491"/>
      <c r="DA20" s="491"/>
      <c r="DB20" s="737"/>
      <c r="DC20" s="491"/>
      <c r="DD20" s="734"/>
      <c r="DE20" s="491" t="s">
        <v>1537</v>
      </c>
      <c r="DF20" s="492"/>
    </row>
    <row r="21" spans="1:110" s="344" customFormat="1" ht="18" customHeight="1">
      <c r="A21" s="347"/>
      <c r="B21" s="1505"/>
      <c r="C21" s="1506"/>
      <c r="D21" s="1506"/>
      <c r="E21" s="1506"/>
      <c r="F21" s="1506"/>
      <c r="G21" s="1506"/>
      <c r="H21" s="1506"/>
      <c r="I21" s="1506"/>
      <c r="J21" s="1506"/>
      <c r="K21" s="1506"/>
      <c r="L21" s="1506"/>
      <c r="M21" s="1506"/>
      <c r="N21" s="1507"/>
      <c r="O21" s="1593" t="s">
        <v>229</v>
      </c>
      <c r="P21" s="1593"/>
      <c r="Q21" s="1593"/>
      <c r="R21" s="1593"/>
      <c r="S21" s="1593"/>
      <c r="T21" s="1538" t="s">
        <v>230</v>
      </c>
      <c r="U21" s="1538"/>
      <c r="V21" s="1538"/>
      <c r="W21" s="1538"/>
      <c r="X21" s="1538"/>
      <c r="Y21" s="1464" t="s">
        <v>231</v>
      </c>
      <c r="Z21" s="1449"/>
      <c r="AA21" s="1449"/>
      <c r="AB21" s="1449"/>
      <c r="AC21" s="1450"/>
      <c r="AD21" s="1464" t="s">
        <v>232</v>
      </c>
      <c r="AE21" s="1449"/>
      <c r="AF21" s="1450"/>
      <c r="AG21" s="1437" t="s">
        <v>599</v>
      </c>
      <c r="AH21" s="1437"/>
      <c r="AI21" s="1437"/>
      <c r="AJ21" s="342"/>
      <c r="AK21" s="1576"/>
      <c r="AL21" s="1577"/>
      <c r="AM21" s="1582"/>
      <c r="AN21" s="1582"/>
      <c r="AO21" s="1582"/>
      <c r="AP21" s="1582"/>
      <c r="AQ21" s="1582"/>
      <c r="AR21" s="1583"/>
      <c r="AS21" s="928"/>
      <c r="AT21" s="1568"/>
      <c r="AU21" s="1569"/>
      <c r="AV21" s="1569"/>
      <c r="AW21" s="1569"/>
      <c r="AX21" s="1569"/>
      <c r="AY21" s="1569"/>
      <c r="AZ21" s="1569"/>
      <c r="BA21" s="1569"/>
      <c r="BB21" s="1569"/>
      <c r="BC21" s="1569"/>
      <c r="BD21" s="1569"/>
      <c r="BE21" s="1569"/>
      <c r="BF21" s="1569"/>
      <c r="BG21" s="1569"/>
      <c r="BH21" s="1569"/>
      <c r="BI21" s="1569"/>
      <c r="BJ21" s="1569"/>
      <c r="BK21" s="1570"/>
      <c r="BL21" s="1571"/>
      <c r="BM21" s="1571"/>
      <c r="BN21" s="1571"/>
      <c r="BO21" s="1571"/>
      <c r="BP21" s="1571"/>
      <c r="BQ21" s="1571"/>
      <c r="BR21" s="1571"/>
      <c r="BS21" s="1571"/>
      <c r="BT21" s="1571"/>
      <c r="BU21" s="1571"/>
      <c r="BV21" s="1571"/>
      <c r="BW21" s="1571"/>
      <c r="BX21" s="1571"/>
      <c r="BY21" s="1571"/>
      <c r="BZ21" s="1571"/>
      <c r="CA21" s="1571"/>
      <c r="CB21" s="1571"/>
      <c r="CC21" s="1571"/>
      <c r="CD21" s="1571"/>
      <c r="CE21" s="1571"/>
      <c r="CF21" s="1571"/>
      <c r="CG21" s="1571"/>
      <c r="CH21" s="1571"/>
      <c r="CI21" s="1571"/>
      <c r="CJ21" s="1571"/>
      <c r="CK21" s="1571"/>
      <c r="CL21" s="1568"/>
      <c r="CM21" s="1592" t="s">
        <v>119</v>
      </c>
      <c r="CN21" s="1592"/>
      <c r="CO21" s="1592" t="s">
        <v>1010</v>
      </c>
      <c r="CP21" s="1592"/>
      <c r="CQ21" s="349"/>
      <c r="CR21" s="491"/>
      <c r="CS21" s="491"/>
      <c r="CT21" s="491"/>
      <c r="CU21" s="491"/>
      <c r="CV21" s="491"/>
      <c r="CW21" s="491" t="s">
        <v>233</v>
      </c>
      <c r="CX21" s="491"/>
      <c r="CY21" s="491"/>
      <c r="CZ21" s="491"/>
      <c r="DA21" s="491"/>
      <c r="DB21" s="732"/>
      <c r="DC21" s="491"/>
      <c r="DD21" s="734"/>
      <c r="DE21" s="491" t="s">
        <v>223</v>
      </c>
      <c r="DF21" s="492"/>
    </row>
    <row r="22" spans="1:110" s="344" customFormat="1" ht="18" customHeight="1">
      <c r="A22" s="347"/>
      <c r="B22" s="1505"/>
      <c r="C22" s="1506"/>
      <c r="D22" s="1506"/>
      <c r="E22" s="1506"/>
      <c r="F22" s="1506"/>
      <c r="G22" s="1506"/>
      <c r="H22" s="1506"/>
      <c r="I22" s="1506"/>
      <c r="J22" s="1506"/>
      <c r="K22" s="1506"/>
      <c r="L22" s="1506"/>
      <c r="M22" s="1506"/>
      <c r="N22" s="1507"/>
      <c r="O22" s="1594" t="s">
        <v>235</v>
      </c>
      <c r="P22" s="1594"/>
      <c r="Q22" s="1594"/>
      <c r="R22" s="1594"/>
      <c r="S22" s="1594"/>
      <c r="T22" s="1594" t="s">
        <v>235</v>
      </c>
      <c r="U22" s="1594"/>
      <c r="V22" s="1594"/>
      <c r="W22" s="1594"/>
      <c r="X22" s="1594"/>
      <c r="Y22" s="1508" t="s">
        <v>235</v>
      </c>
      <c r="Z22" s="1453"/>
      <c r="AA22" s="1453"/>
      <c r="AB22" s="1453"/>
      <c r="AC22" s="1454"/>
      <c r="AD22" s="1508" t="s">
        <v>601</v>
      </c>
      <c r="AE22" s="1453"/>
      <c r="AF22" s="1454"/>
      <c r="AG22" s="1437"/>
      <c r="AH22" s="1437"/>
      <c r="AI22" s="1437"/>
      <c r="AJ22" s="342"/>
      <c r="AK22" s="1576"/>
      <c r="AL22" s="1577"/>
      <c r="AM22" s="1582"/>
      <c r="AN22" s="1582"/>
      <c r="AO22" s="1582"/>
      <c r="AP22" s="1582"/>
      <c r="AQ22" s="1582"/>
      <c r="AR22" s="1583"/>
      <c r="AS22" s="929"/>
      <c r="AT22" s="1568"/>
      <c r="AU22" s="1569"/>
      <c r="AV22" s="1569"/>
      <c r="AW22" s="1569"/>
      <c r="AX22" s="1569"/>
      <c r="AY22" s="1569"/>
      <c r="AZ22" s="1569"/>
      <c r="BA22" s="1569"/>
      <c r="BB22" s="1569"/>
      <c r="BC22" s="1569"/>
      <c r="BD22" s="1569"/>
      <c r="BE22" s="1569"/>
      <c r="BF22" s="1569"/>
      <c r="BG22" s="1569"/>
      <c r="BH22" s="1569"/>
      <c r="BI22" s="1569"/>
      <c r="BJ22" s="1569"/>
      <c r="BK22" s="1570"/>
      <c r="BL22" s="1571"/>
      <c r="BM22" s="1571"/>
      <c r="BN22" s="1571"/>
      <c r="BO22" s="1571"/>
      <c r="BP22" s="1571"/>
      <c r="BQ22" s="1571"/>
      <c r="BR22" s="1571"/>
      <c r="BS22" s="1571"/>
      <c r="BT22" s="1571"/>
      <c r="BU22" s="1571"/>
      <c r="BV22" s="1571"/>
      <c r="BW22" s="1571"/>
      <c r="BX22" s="1571"/>
      <c r="BY22" s="1571"/>
      <c r="BZ22" s="1571"/>
      <c r="CA22" s="1571"/>
      <c r="CB22" s="1571"/>
      <c r="CC22" s="1571"/>
      <c r="CD22" s="1571"/>
      <c r="CE22" s="1571"/>
      <c r="CF22" s="1571"/>
      <c r="CG22" s="1571"/>
      <c r="CH22" s="1571"/>
      <c r="CI22" s="1571"/>
      <c r="CJ22" s="1571"/>
      <c r="CK22" s="1571"/>
      <c r="CL22" s="1568"/>
      <c r="CM22" s="1592" t="s">
        <v>119</v>
      </c>
      <c r="CN22" s="1592"/>
      <c r="CO22" s="1592" t="s">
        <v>1010</v>
      </c>
      <c r="CP22" s="1592"/>
      <c r="CQ22" s="349"/>
      <c r="CR22" s="491"/>
      <c r="CS22" s="491"/>
      <c r="CT22" s="491"/>
      <c r="CU22" s="491"/>
      <c r="CV22" s="491"/>
      <c r="CW22" s="491" t="s">
        <v>236</v>
      </c>
      <c r="CX22" s="491"/>
      <c r="CY22" s="491"/>
      <c r="CZ22" s="491"/>
      <c r="DA22" s="491"/>
      <c r="DB22" s="732"/>
      <c r="DC22" s="491"/>
      <c r="DD22" s="732"/>
      <c r="DE22" s="491" t="s">
        <v>228</v>
      </c>
      <c r="DF22" s="492"/>
    </row>
    <row r="23" spans="1:110" s="344" customFormat="1" ht="18" customHeight="1">
      <c r="A23" s="347"/>
      <c r="B23" s="1595" t="s">
        <v>653</v>
      </c>
      <c r="C23" s="1595"/>
      <c r="D23" s="1595"/>
      <c r="E23" s="1595"/>
      <c r="F23" s="1595"/>
      <c r="G23" s="1595"/>
      <c r="H23" s="1595"/>
      <c r="I23" s="1595"/>
      <c r="J23" s="1595"/>
      <c r="K23" s="1595"/>
      <c r="L23" s="1595"/>
      <c r="M23" s="1595"/>
      <c r="N23" s="1595"/>
      <c r="O23" s="1589"/>
      <c r="P23" s="1590"/>
      <c r="Q23" s="1590"/>
      <c r="R23" s="1590"/>
      <c r="S23" s="1591"/>
      <c r="T23" s="1589"/>
      <c r="U23" s="1590"/>
      <c r="V23" s="1590"/>
      <c r="W23" s="1590"/>
      <c r="X23" s="1591"/>
      <c r="Y23" s="1596">
        <f>ROUNDDOWN(O23-T23,1)</f>
        <v>0</v>
      </c>
      <c r="Z23" s="1597"/>
      <c r="AA23" s="1597"/>
      <c r="AB23" s="1597"/>
      <c r="AC23" s="1598"/>
      <c r="AD23" s="1599" t="str">
        <f>IF(OR(O23="",O23=0),"-",ROUNDDOWN(Y23/O23*100,1))</f>
        <v>-</v>
      </c>
      <c r="AE23" s="1599"/>
      <c r="AF23" s="1599"/>
      <c r="AG23" s="1587" t="str">
        <f>IF(OR(O23="",O23="0"),"-",ROUNDUP(T23/O23,2))</f>
        <v>-</v>
      </c>
      <c r="AH23" s="1587"/>
      <c r="AI23" s="1587"/>
      <c r="AJ23" s="342"/>
      <c r="AK23" s="1576"/>
      <c r="AL23" s="1577"/>
      <c r="AM23" s="1582"/>
      <c r="AN23" s="1582"/>
      <c r="AO23" s="1582"/>
      <c r="AP23" s="1582"/>
      <c r="AQ23" s="1582"/>
      <c r="AR23" s="1583"/>
      <c r="AS23" s="928"/>
      <c r="AT23" s="1568"/>
      <c r="AU23" s="1569"/>
      <c r="AV23" s="1569"/>
      <c r="AW23" s="1569"/>
      <c r="AX23" s="1569"/>
      <c r="AY23" s="1569"/>
      <c r="AZ23" s="1569"/>
      <c r="BA23" s="1569"/>
      <c r="BB23" s="1569"/>
      <c r="BC23" s="1569"/>
      <c r="BD23" s="1569"/>
      <c r="BE23" s="1569"/>
      <c r="BF23" s="1569"/>
      <c r="BG23" s="1569"/>
      <c r="BH23" s="1569"/>
      <c r="BI23" s="1569"/>
      <c r="BJ23" s="1569"/>
      <c r="BK23" s="1570"/>
      <c r="BL23" s="1571"/>
      <c r="BM23" s="1571"/>
      <c r="BN23" s="1571"/>
      <c r="BO23" s="1571"/>
      <c r="BP23" s="1571"/>
      <c r="BQ23" s="1571"/>
      <c r="BR23" s="1571"/>
      <c r="BS23" s="1571"/>
      <c r="BT23" s="1571"/>
      <c r="BU23" s="1571"/>
      <c r="BV23" s="1571"/>
      <c r="BW23" s="1571"/>
      <c r="BX23" s="1571"/>
      <c r="BY23" s="1571"/>
      <c r="BZ23" s="1571"/>
      <c r="CA23" s="1571"/>
      <c r="CB23" s="1571"/>
      <c r="CC23" s="1571"/>
      <c r="CD23" s="1571"/>
      <c r="CE23" s="1571"/>
      <c r="CF23" s="1571"/>
      <c r="CG23" s="1571"/>
      <c r="CH23" s="1571"/>
      <c r="CI23" s="1571"/>
      <c r="CJ23" s="1571"/>
      <c r="CK23" s="1571"/>
      <c r="CL23" s="1568"/>
      <c r="CM23" s="1592" t="s">
        <v>119</v>
      </c>
      <c r="CN23" s="1592"/>
      <c r="CO23" s="1592" t="s">
        <v>1010</v>
      </c>
      <c r="CP23" s="1592"/>
      <c r="CQ23" s="349"/>
      <c r="CR23" s="491"/>
      <c r="CS23" s="491"/>
      <c r="CT23" s="491"/>
      <c r="CU23" s="491"/>
      <c r="CV23" s="491"/>
      <c r="CW23" s="491" t="s">
        <v>238</v>
      </c>
      <c r="CX23" s="491"/>
      <c r="CY23" s="491"/>
      <c r="CZ23" s="491"/>
      <c r="DA23" s="491"/>
      <c r="DB23" s="491"/>
      <c r="DC23" s="491"/>
      <c r="DD23" s="732"/>
      <c r="DE23" s="491" t="s">
        <v>1542</v>
      </c>
      <c r="DF23" s="492"/>
    </row>
    <row r="24" spans="1:110" s="344" customFormat="1" ht="18" customHeight="1">
      <c r="A24" s="347"/>
      <c r="B24" s="1588" t="s">
        <v>654</v>
      </c>
      <c r="C24" s="1588"/>
      <c r="D24" s="1588"/>
      <c r="E24" s="1588"/>
      <c r="F24" s="1588"/>
      <c r="G24" s="1588"/>
      <c r="H24" s="1588"/>
      <c r="I24" s="1588"/>
      <c r="J24" s="1588"/>
      <c r="K24" s="1588"/>
      <c r="L24" s="1588"/>
      <c r="M24" s="1588"/>
      <c r="N24" s="1588"/>
      <c r="O24" s="1589"/>
      <c r="P24" s="1590"/>
      <c r="Q24" s="1590"/>
      <c r="R24" s="1590"/>
      <c r="S24" s="1591"/>
      <c r="T24" s="1589"/>
      <c r="U24" s="1590"/>
      <c r="V24" s="1590"/>
      <c r="W24" s="1590"/>
      <c r="X24" s="1591"/>
      <c r="Y24" s="1596">
        <f>ROUNDDOWN(O24-T24,1)</f>
        <v>0</v>
      </c>
      <c r="Z24" s="1597"/>
      <c r="AA24" s="1597"/>
      <c r="AB24" s="1597"/>
      <c r="AC24" s="1598"/>
      <c r="AD24" s="1599" t="str">
        <f>IF(OR(O24="",O24=0),"-",ROUNDDOWN(Y24/O24*100,1))</f>
        <v>-</v>
      </c>
      <c r="AE24" s="1599"/>
      <c r="AF24" s="1599"/>
      <c r="AG24" s="1587" t="str">
        <f>IF(OR(O24="",O24="0"),"-",ROUNDUP(T24/O24,2))</f>
        <v>-</v>
      </c>
      <c r="AH24" s="1587"/>
      <c r="AI24" s="1587"/>
      <c r="AJ24" s="342"/>
      <c r="AK24" s="1576"/>
      <c r="AL24" s="1577"/>
      <c r="AM24" s="1582"/>
      <c r="AN24" s="1582"/>
      <c r="AO24" s="1582"/>
      <c r="AP24" s="1582"/>
      <c r="AQ24" s="1582"/>
      <c r="AR24" s="1583"/>
      <c r="AS24" s="928"/>
      <c r="AT24" s="1568"/>
      <c r="AU24" s="1569"/>
      <c r="AV24" s="1569"/>
      <c r="AW24" s="1569"/>
      <c r="AX24" s="1569"/>
      <c r="AY24" s="1569"/>
      <c r="AZ24" s="1569"/>
      <c r="BA24" s="1569"/>
      <c r="BB24" s="1569"/>
      <c r="BC24" s="1569"/>
      <c r="BD24" s="1569"/>
      <c r="BE24" s="1569"/>
      <c r="BF24" s="1569"/>
      <c r="BG24" s="1569"/>
      <c r="BH24" s="1569"/>
      <c r="BI24" s="1569"/>
      <c r="BJ24" s="1569"/>
      <c r="BK24" s="1570"/>
      <c r="BL24" s="1571"/>
      <c r="BM24" s="1571"/>
      <c r="BN24" s="1571"/>
      <c r="BO24" s="1571"/>
      <c r="BP24" s="1571"/>
      <c r="BQ24" s="1571"/>
      <c r="BR24" s="1571"/>
      <c r="BS24" s="1571"/>
      <c r="BT24" s="1571"/>
      <c r="BU24" s="1571"/>
      <c r="BV24" s="1571"/>
      <c r="BW24" s="1571"/>
      <c r="BX24" s="1571"/>
      <c r="BY24" s="1571"/>
      <c r="BZ24" s="1571"/>
      <c r="CA24" s="1571"/>
      <c r="CB24" s="1571"/>
      <c r="CC24" s="1571"/>
      <c r="CD24" s="1571"/>
      <c r="CE24" s="1571"/>
      <c r="CF24" s="1571"/>
      <c r="CG24" s="1571"/>
      <c r="CH24" s="1571"/>
      <c r="CI24" s="1571"/>
      <c r="CJ24" s="1571"/>
      <c r="CK24" s="1571"/>
      <c r="CL24" s="1568"/>
      <c r="CM24" s="1592" t="s">
        <v>119</v>
      </c>
      <c r="CN24" s="1592"/>
      <c r="CO24" s="1592" t="s">
        <v>1010</v>
      </c>
      <c r="CP24" s="1592"/>
      <c r="CQ24" s="349"/>
      <c r="CR24" s="499"/>
      <c r="CS24" s="500"/>
      <c r="CT24" s="500"/>
      <c r="CU24" s="500"/>
      <c r="CV24" s="500"/>
      <c r="CW24" s="491" t="s">
        <v>240</v>
      </c>
      <c r="CX24" s="500"/>
      <c r="CY24" s="500"/>
      <c r="CZ24" s="500"/>
      <c r="DA24" s="500"/>
      <c r="DB24" s="500"/>
      <c r="DC24" s="500"/>
      <c r="DD24" s="738"/>
      <c r="DE24" s="491" t="s">
        <v>234</v>
      </c>
      <c r="DF24" s="492"/>
    </row>
    <row r="25" spans="1:110" s="344" customFormat="1" ht="18" customHeight="1">
      <c r="A25" s="347"/>
      <c r="B25" s="1600" t="s">
        <v>655</v>
      </c>
      <c r="C25" s="1600"/>
      <c r="D25" s="1600"/>
      <c r="E25" s="1600"/>
      <c r="F25" s="1600"/>
      <c r="G25" s="1600"/>
      <c r="H25" s="1600"/>
      <c r="I25" s="1600"/>
      <c r="J25" s="1600"/>
      <c r="K25" s="1600"/>
      <c r="L25" s="1600"/>
      <c r="M25" s="1600"/>
      <c r="N25" s="1600"/>
      <c r="O25" s="1589"/>
      <c r="P25" s="1590"/>
      <c r="Q25" s="1590"/>
      <c r="R25" s="1590"/>
      <c r="S25" s="1591"/>
      <c r="T25" s="1589"/>
      <c r="U25" s="1590"/>
      <c r="V25" s="1590"/>
      <c r="W25" s="1590"/>
      <c r="X25" s="1591"/>
      <c r="Y25" s="1596">
        <f t="shared" ref="Y25:Y30" si="0">ROUNDDOWN(O25-T25,1)</f>
        <v>0</v>
      </c>
      <c r="Z25" s="1597"/>
      <c r="AA25" s="1597"/>
      <c r="AB25" s="1597"/>
      <c r="AC25" s="1598"/>
      <c r="AD25" s="1599" t="str">
        <f>IF(OR(O25="",O25=0),"-",ROUNDDOWN(Y25/O25*100,1))</f>
        <v>-</v>
      </c>
      <c r="AE25" s="1599"/>
      <c r="AF25" s="1599"/>
      <c r="AG25" s="1587" t="str">
        <f>IF(OR(O25="",O25="0"),"-",ROUNDUP(T25/O25,2))</f>
        <v>-</v>
      </c>
      <c r="AH25" s="1587"/>
      <c r="AI25" s="1587"/>
      <c r="AJ25" s="342"/>
      <c r="AK25" s="1576"/>
      <c r="AL25" s="1577"/>
      <c r="AM25" s="1582"/>
      <c r="AN25" s="1582"/>
      <c r="AO25" s="1582"/>
      <c r="AP25" s="1582"/>
      <c r="AQ25" s="1582"/>
      <c r="AR25" s="1583"/>
      <c r="AS25" s="928"/>
      <c r="AT25" s="1568"/>
      <c r="AU25" s="1569"/>
      <c r="AV25" s="1569"/>
      <c r="AW25" s="1569"/>
      <c r="AX25" s="1569"/>
      <c r="AY25" s="1569"/>
      <c r="AZ25" s="1569"/>
      <c r="BA25" s="1569"/>
      <c r="BB25" s="1569"/>
      <c r="BC25" s="1569"/>
      <c r="BD25" s="1569"/>
      <c r="BE25" s="1569"/>
      <c r="BF25" s="1569"/>
      <c r="BG25" s="1569"/>
      <c r="BH25" s="1569"/>
      <c r="BI25" s="1569"/>
      <c r="BJ25" s="1569"/>
      <c r="BK25" s="1570"/>
      <c r="BL25" s="1571"/>
      <c r="BM25" s="1571"/>
      <c r="BN25" s="1571"/>
      <c r="BO25" s="1571"/>
      <c r="BP25" s="1571"/>
      <c r="BQ25" s="1571"/>
      <c r="BR25" s="1571"/>
      <c r="BS25" s="1571"/>
      <c r="BT25" s="1571"/>
      <c r="BU25" s="1571"/>
      <c r="BV25" s="1571"/>
      <c r="BW25" s="1571"/>
      <c r="BX25" s="1571"/>
      <c r="BY25" s="1571"/>
      <c r="BZ25" s="1571"/>
      <c r="CA25" s="1571"/>
      <c r="CB25" s="1571"/>
      <c r="CC25" s="1571"/>
      <c r="CD25" s="1571"/>
      <c r="CE25" s="1571"/>
      <c r="CF25" s="1571"/>
      <c r="CG25" s="1571"/>
      <c r="CH25" s="1571"/>
      <c r="CI25" s="1571"/>
      <c r="CJ25" s="1571"/>
      <c r="CK25" s="1571"/>
      <c r="CL25" s="1568"/>
      <c r="CM25" s="1592" t="s">
        <v>119</v>
      </c>
      <c r="CN25" s="1592"/>
      <c r="CO25" s="1592" t="s">
        <v>1010</v>
      </c>
      <c r="CP25" s="1592"/>
      <c r="CQ25" s="349"/>
      <c r="CR25" s="1601" t="s">
        <v>142</v>
      </c>
      <c r="CS25" s="1602"/>
      <c r="CT25" s="1602"/>
      <c r="CU25" s="1602"/>
      <c r="CV25" s="1602"/>
      <c r="CW25" s="1602"/>
      <c r="CX25" s="1602"/>
      <c r="CY25" s="1602"/>
      <c r="CZ25" s="1602"/>
      <c r="DA25" s="1602"/>
      <c r="DB25" s="1602"/>
      <c r="DC25" s="1602"/>
      <c r="DD25" s="1603"/>
      <c r="DE25" s="491" t="s">
        <v>237</v>
      </c>
      <c r="DF25" s="492"/>
    </row>
    <row r="26" spans="1:110" s="344" customFormat="1" ht="18" customHeight="1">
      <c r="A26" s="347"/>
      <c r="B26" s="1604" t="s">
        <v>656</v>
      </c>
      <c r="C26" s="1604"/>
      <c r="D26" s="1604"/>
      <c r="E26" s="1604"/>
      <c r="F26" s="1604"/>
      <c r="G26" s="1604"/>
      <c r="H26" s="1604"/>
      <c r="I26" s="1604"/>
      <c r="J26" s="1604"/>
      <c r="K26" s="1604"/>
      <c r="L26" s="1604"/>
      <c r="M26" s="1604"/>
      <c r="N26" s="1604"/>
      <c r="O26" s="1589"/>
      <c r="P26" s="1590"/>
      <c r="Q26" s="1590"/>
      <c r="R26" s="1590"/>
      <c r="S26" s="1591"/>
      <c r="T26" s="1589"/>
      <c r="U26" s="1590"/>
      <c r="V26" s="1590"/>
      <c r="W26" s="1590"/>
      <c r="X26" s="1591"/>
      <c r="Y26" s="1596">
        <f>ROUNDDOWN(O26-T26,1)</f>
        <v>0</v>
      </c>
      <c r="Z26" s="1597"/>
      <c r="AA26" s="1597"/>
      <c r="AB26" s="1597"/>
      <c r="AC26" s="1598"/>
      <c r="AD26" s="1599" t="str">
        <f>IF(OR(O26="",O26=0),"-",ROUNDDOWN(Y26/O26*100,1))</f>
        <v>-</v>
      </c>
      <c r="AE26" s="1599"/>
      <c r="AF26" s="1599"/>
      <c r="AG26" s="1587" t="str">
        <f>IF(OR(O26="",O26="0"),"-",ROUNDUP(T26/O26,2))</f>
        <v>-</v>
      </c>
      <c r="AH26" s="1587"/>
      <c r="AI26" s="1587"/>
      <c r="AJ26" s="342"/>
      <c r="AK26" s="1576"/>
      <c r="AL26" s="1577"/>
      <c r="AM26" s="1582"/>
      <c r="AN26" s="1582"/>
      <c r="AO26" s="1582"/>
      <c r="AP26" s="1582"/>
      <c r="AQ26" s="1582"/>
      <c r="AR26" s="1583"/>
      <c r="AS26" s="928"/>
      <c r="AT26" s="1568"/>
      <c r="AU26" s="1569"/>
      <c r="AV26" s="1569"/>
      <c r="AW26" s="1569"/>
      <c r="AX26" s="1569"/>
      <c r="AY26" s="1569"/>
      <c r="AZ26" s="1569"/>
      <c r="BA26" s="1569"/>
      <c r="BB26" s="1569"/>
      <c r="BC26" s="1569"/>
      <c r="BD26" s="1569"/>
      <c r="BE26" s="1569"/>
      <c r="BF26" s="1569"/>
      <c r="BG26" s="1569"/>
      <c r="BH26" s="1569"/>
      <c r="BI26" s="1569"/>
      <c r="BJ26" s="1569"/>
      <c r="BK26" s="1570"/>
      <c r="BL26" s="1571"/>
      <c r="BM26" s="1571"/>
      <c r="BN26" s="1571"/>
      <c r="BO26" s="1571"/>
      <c r="BP26" s="1571"/>
      <c r="BQ26" s="1571"/>
      <c r="BR26" s="1571"/>
      <c r="BS26" s="1571"/>
      <c r="BT26" s="1571"/>
      <c r="BU26" s="1571"/>
      <c r="BV26" s="1571"/>
      <c r="BW26" s="1571"/>
      <c r="BX26" s="1571"/>
      <c r="BY26" s="1571"/>
      <c r="BZ26" s="1571"/>
      <c r="CA26" s="1571"/>
      <c r="CB26" s="1571"/>
      <c r="CC26" s="1571"/>
      <c r="CD26" s="1571"/>
      <c r="CE26" s="1571"/>
      <c r="CF26" s="1571"/>
      <c r="CG26" s="1571"/>
      <c r="CH26" s="1571"/>
      <c r="CI26" s="1571"/>
      <c r="CJ26" s="1571"/>
      <c r="CK26" s="1571"/>
      <c r="CL26" s="1568"/>
      <c r="CM26" s="1592" t="s">
        <v>119</v>
      </c>
      <c r="CN26" s="1592"/>
      <c r="CO26" s="1592" t="s">
        <v>1010</v>
      </c>
      <c r="CP26" s="1592"/>
      <c r="CQ26" s="349"/>
      <c r="CR26" s="1605" t="s">
        <v>607</v>
      </c>
      <c r="CS26" s="1606"/>
      <c r="CT26" s="1616" t="s">
        <v>608</v>
      </c>
      <c r="CU26" s="1605" t="s">
        <v>609</v>
      </c>
      <c r="CV26" s="1606"/>
      <c r="CW26" s="1605" t="s">
        <v>322</v>
      </c>
      <c r="CX26" s="1606"/>
      <c r="CY26" s="1611" t="s">
        <v>334</v>
      </c>
      <c r="CZ26" s="1612"/>
      <c r="DA26" s="1606"/>
      <c r="DB26" s="1605" t="s">
        <v>349</v>
      </c>
      <c r="DC26" s="1612"/>
      <c r="DD26" s="1606"/>
      <c r="DE26" s="732" t="s">
        <v>239</v>
      </c>
      <c r="DF26" s="492"/>
    </row>
    <row r="27" spans="1:110" s="33" customFormat="1" ht="18" customHeight="1">
      <c r="A27" s="347"/>
      <c r="B27" s="1615" t="s">
        <v>657</v>
      </c>
      <c r="C27" s="1615"/>
      <c r="D27" s="1615"/>
      <c r="E27" s="1615"/>
      <c r="F27" s="1615"/>
      <c r="G27" s="1615"/>
      <c r="H27" s="1615"/>
      <c r="I27" s="1615"/>
      <c r="J27" s="1615"/>
      <c r="K27" s="1615"/>
      <c r="L27" s="1615"/>
      <c r="M27" s="1615"/>
      <c r="N27" s="1615"/>
      <c r="O27" s="1589"/>
      <c r="P27" s="1590"/>
      <c r="Q27" s="1590"/>
      <c r="R27" s="1590"/>
      <c r="S27" s="1591"/>
      <c r="T27" s="1589"/>
      <c r="U27" s="1590"/>
      <c r="V27" s="1590"/>
      <c r="W27" s="1590"/>
      <c r="X27" s="1591"/>
      <c r="Y27" s="1596">
        <f t="shared" si="0"/>
        <v>0</v>
      </c>
      <c r="Z27" s="1597"/>
      <c r="AA27" s="1597"/>
      <c r="AB27" s="1597"/>
      <c r="AC27" s="1598"/>
      <c r="AD27" s="1599" t="str">
        <f>IF(OR(O27="",O27=0),"-",ROUNDDOWN(Y27/O27*100,1))</f>
        <v>-</v>
      </c>
      <c r="AE27" s="1599"/>
      <c r="AF27" s="1599"/>
      <c r="AG27" s="1587" t="str">
        <f>IF(OR(O27="",O27="0"),"-",ROUNDUP(T27/O27,2))</f>
        <v>-</v>
      </c>
      <c r="AH27" s="1587"/>
      <c r="AI27" s="1587"/>
      <c r="AJ27" s="342"/>
      <c r="AK27" s="1576"/>
      <c r="AL27" s="1577"/>
      <c r="AM27" s="1582"/>
      <c r="AN27" s="1582"/>
      <c r="AO27" s="1582"/>
      <c r="AP27" s="1582"/>
      <c r="AQ27" s="1582"/>
      <c r="AR27" s="1583"/>
      <c r="AS27" s="929"/>
      <c r="AT27" s="1568"/>
      <c r="AU27" s="1569"/>
      <c r="AV27" s="1569"/>
      <c r="AW27" s="1569"/>
      <c r="AX27" s="1569"/>
      <c r="AY27" s="1569"/>
      <c r="AZ27" s="1569"/>
      <c r="BA27" s="1569"/>
      <c r="BB27" s="1569"/>
      <c r="BC27" s="1569"/>
      <c r="BD27" s="1569"/>
      <c r="BE27" s="1569"/>
      <c r="BF27" s="1569"/>
      <c r="BG27" s="1569"/>
      <c r="BH27" s="1569"/>
      <c r="BI27" s="1569"/>
      <c r="BJ27" s="1569"/>
      <c r="BK27" s="1619"/>
      <c r="BL27" s="1619"/>
      <c r="BM27" s="1619"/>
      <c r="BN27" s="1619"/>
      <c r="BO27" s="1619"/>
      <c r="BP27" s="1619"/>
      <c r="BQ27" s="1619"/>
      <c r="BR27" s="1619"/>
      <c r="BS27" s="1619"/>
      <c r="BT27" s="1619"/>
      <c r="BU27" s="1619"/>
      <c r="BV27" s="1619"/>
      <c r="BW27" s="1619"/>
      <c r="BX27" s="1619"/>
      <c r="BY27" s="1619"/>
      <c r="BZ27" s="1619"/>
      <c r="CA27" s="1619"/>
      <c r="CB27" s="1619"/>
      <c r="CC27" s="1619"/>
      <c r="CD27" s="1619"/>
      <c r="CE27" s="1619"/>
      <c r="CF27" s="1619"/>
      <c r="CG27" s="1619"/>
      <c r="CH27" s="1619"/>
      <c r="CI27" s="1619"/>
      <c r="CJ27" s="1619"/>
      <c r="CK27" s="1619"/>
      <c r="CL27" s="1619"/>
      <c r="CM27" s="1592" t="s">
        <v>119</v>
      </c>
      <c r="CN27" s="1592"/>
      <c r="CO27" s="1592" t="s">
        <v>1010</v>
      </c>
      <c r="CP27" s="1592"/>
      <c r="CQ27" s="249"/>
      <c r="CR27" s="1607"/>
      <c r="CS27" s="1608"/>
      <c r="CT27" s="1617"/>
      <c r="CU27" s="1607"/>
      <c r="CV27" s="1608"/>
      <c r="CW27" s="1607"/>
      <c r="CX27" s="1608"/>
      <c r="CY27" s="1607"/>
      <c r="CZ27" s="1613"/>
      <c r="DA27" s="1608"/>
      <c r="DB27" s="1607"/>
      <c r="DC27" s="1613"/>
      <c r="DD27" s="1608"/>
      <c r="DE27" s="732" t="s">
        <v>605</v>
      </c>
      <c r="DF27" s="249"/>
    </row>
    <row r="28" spans="1:110" s="344" customFormat="1" ht="18" customHeight="1">
      <c r="A28" s="347"/>
      <c r="B28" s="1623" t="s">
        <v>242</v>
      </c>
      <c r="C28" s="1448"/>
      <c r="D28" s="1448"/>
      <c r="E28" s="1448"/>
      <c r="F28" s="1624"/>
      <c r="G28" s="1628" t="s">
        <v>613</v>
      </c>
      <c r="H28" s="1629"/>
      <c r="I28" s="1629"/>
      <c r="J28" s="1629"/>
      <c r="K28" s="1629"/>
      <c r="L28" s="1629"/>
      <c r="M28" s="1629"/>
      <c r="N28" s="1630"/>
      <c r="O28" s="1589"/>
      <c r="P28" s="1590"/>
      <c r="Q28" s="1590"/>
      <c r="R28" s="1590"/>
      <c r="S28" s="1591"/>
      <c r="T28" s="1589"/>
      <c r="U28" s="1590"/>
      <c r="V28" s="1590"/>
      <c r="W28" s="1590"/>
      <c r="X28" s="1591"/>
      <c r="Y28" s="1596">
        <f>ROUNDDOWN(O28-T28,1)</f>
        <v>0</v>
      </c>
      <c r="Z28" s="1597"/>
      <c r="AA28" s="1597"/>
      <c r="AB28" s="1597"/>
      <c r="AC28" s="1598"/>
      <c r="AD28" s="1631" t="s">
        <v>103</v>
      </c>
      <c r="AE28" s="1631"/>
      <c r="AF28" s="1631"/>
      <c r="AG28" s="1620" t="s">
        <v>103</v>
      </c>
      <c r="AH28" s="1620"/>
      <c r="AI28" s="1620"/>
      <c r="AJ28" s="342"/>
      <c r="AK28" s="1576"/>
      <c r="AL28" s="1577"/>
      <c r="AM28" s="1582"/>
      <c r="AN28" s="1582"/>
      <c r="AO28" s="1582"/>
      <c r="AP28" s="1582"/>
      <c r="AQ28" s="1582"/>
      <c r="AR28" s="1583"/>
      <c r="AS28" s="928"/>
      <c r="AT28" s="1568"/>
      <c r="AU28" s="1569"/>
      <c r="AV28" s="1569"/>
      <c r="AW28" s="1569"/>
      <c r="AX28" s="1569"/>
      <c r="AY28" s="1569"/>
      <c r="AZ28" s="1569"/>
      <c r="BA28" s="1569"/>
      <c r="BB28" s="1569"/>
      <c r="BC28" s="1569"/>
      <c r="BD28" s="1569"/>
      <c r="BE28" s="1569"/>
      <c r="BF28" s="1569"/>
      <c r="BG28" s="1569"/>
      <c r="BH28" s="1569"/>
      <c r="BI28" s="1569"/>
      <c r="BJ28" s="1569"/>
      <c r="BK28" s="1621"/>
      <c r="BL28" s="1622"/>
      <c r="BM28" s="1622"/>
      <c r="BN28" s="1622"/>
      <c r="BO28" s="1622"/>
      <c r="BP28" s="1622"/>
      <c r="BQ28" s="1622"/>
      <c r="BR28" s="1622"/>
      <c r="BS28" s="1622"/>
      <c r="BT28" s="1622"/>
      <c r="BU28" s="1622"/>
      <c r="BV28" s="1622"/>
      <c r="BW28" s="1622"/>
      <c r="BX28" s="1622"/>
      <c r="BY28" s="1622"/>
      <c r="BZ28" s="1622"/>
      <c r="CA28" s="1622"/>
      <c r="CB28" s="1622"/>
      <c r="CC28" s="1622"/>
      <c r="CD28" s="1622"/>
      <c r="CE28" s="1622"/>
      <c r="CF28" s="1622"/>
      <c r="CG28" s="1622"/>
      <c r="CH28" s="1622"/>
      <c r="CI28" s="1622"/>
      <c r="CJ28" s="1622"/>
      <c r="CK28" s="1622"/>
      <c r="CL28" s="1622"/>
      <c r="CM28" s="1592" t="s">
        <v>119</v>
      </c>
      <c r="CN28" s="1592"/>
      <c r="CO28" s="1592" t="s">
        <v>1010</v>
      </c>
      <c r="CP28" s="1592"/>
      <c r="CQ28" s="349"/>
      <c r="CR28" s="1609"/>
      <c r="CS28" s="1610"/>
      <c r="CT28" s="1618"/>
      <c r="CU28" s="1609"/>
      <c r="CV28" s="1610"/>
      <c r="CW28" s="1609"/>
      <c r="CX28" s="1610"/>
      <c r="CY28" s="1609"/>
      <c r="CZ28" s="1614"/>
      <c r="DA28" s="1610"/>
      <c r="DB28" s="1609"/>
      <c r="DC28" s="1614"/>
      <c r="DD28" s="1610"/>
      <c r="DE28" s="737" t="s">
        <v>1721</v>
      </c>
      <c r="DF28" s="497"/>
    </row>
    <row r="29" spans="1:110" s="344" customFormat="1" ht="18" customHeight="1">
      <c r="A29" s="347"/>
      <c r="B29" s="1625"/>
      <c r="C29" s="1626"/>
      <c r="D29" s="1626"/>
      <c r="E29" s="1626"/>
      <c r="F29" s="1627"/>
      <c r="G29" s="1632" t="s">
        <v>612</v>
      </c>
      <c r="H29" s="1633"/>
      <c r="I29" s="1633"/>
      <c r="J29" s="1513" t="s">
        <v>1102</v>
      </c>
      <c r="K29" s="1634"/>
      <c r="L29" s="1634"/>
      <c r="M29" s="1634"/>
      <c r="N29" s="1514"/>
      <c r="O29" s="1589"/>
      <c r="P29" s="1590"/>
      <c r="Q29" s="1590"/>
      <c r="R29" s="1590"/>
      <c r="S29" s="1591"/>
      <c r="T29" s="1589"/>
      <c r="U29" s="1590"/>
      <c r="V29" s="1590"/>
      <c r="W29" s="1590"/>
      <c r="X29" s="1591"/>
      <c r="Y29" s="1596">
        <f t="shared" si="0"/>
        <v>0</v>
      </c>
      <c r="Z29" s="1597"/>
      <c r="AA29" s="1597"/>
      <c r="AB29" s="1597"/>
      <c r="AC29" s="1598"/>
      <c r="AD29" s="1631" t="s">
        <v>103</v>
      </c>
      <c r="AE29" s="1631"/>
      <c r="AF29" s="1631"/>
      <c r="AG29" s="1620" t="s">
        <v>103</v>
      </c>
      <c r="AH29" s="1620"/>
      <c r="AI29" s="1620"/>
      <c r="AJ29" s="342"/>
      <c r="AK29" s="1578"/>
      <c r="AL29" s="1579"/>
      <c r="AM29" s="1584"/>
      <c r="AN29" s="1584"/>
      <c r="AO29" s="1584"/>
      <c r="AP29" s="1584"/>
      <c r="AQ29" s="1584"/>
      <c r="AR29" s="1585"/>
      <c r="AS29" s="930"/>
      <c r="AT29" s="1568"/>
      <c r="AU29" s="1569"/>
      <c r="AV29" s="1569"/>
      <c r="AW29" s="1569"/>
      <c r="AX29" s="1569"/>
      <c r="AY29" s="1569"/>
      <c r="AZ29" s="1569"/>
      <c r="BA29" s="1569"/>
      <c r="BB29" s="1569"/>
      <c r="BC29" s="1569"/>
      <c r="BD29" s="1569"/>
      <c r="BE29" s="1569"/>
      <c r="BF29" s="1569"/>
      <c r="BG29" s="1569"/>
      <c r="BH29" s="1569"/>
      <c r="BI29" s="1569"/>
      <c r="BJ29" s="1569"/>
      <c r="BK29" s="1643"/>
      <c r="BL29" s="1644"/>
      <c r="BM29" s="1644"/>
      <c r="BN29" s="1644"/>
      <c r="BO29" s="1644"/>
      <c r="BP29" s="1644"/>
      <c r="BQ29" s="1644"/>
      <c r="BR29" s="1644"/>
      <c r="BS29" s="1644"/>
      <c r="BT29" s="1644"/>
      <c r="BU29" s="1644"/>
      <c r="BV29" s="1644"/>
      <c r="BW29" s="1644"/>
      <c r="BX29" s="1644"/>
      <c r="BY29" s="1644"/>
      <c r="BZ29" s="1644"/>
      <c r="CA29" s="1644"/>
      <c r="CB29" s="1644"/>
      <c r="CC29" s="1644"/>
      <c r="CD29" s="1644"/>
      <c r="CE29" s="1644"/>
      <c r="CF29" s="1644"/>
      <c r="CG29" s="1644"/>
      <c r="CH29" s="1644"/>
      <c r="CI29" s="1644"/>
      <c r="CJ29" s="1644"/>
      <c r="CK29" s="1644"/>
      <c r="CL29" s="1644"/>
      <c r="CM29" s="1636"/>
      <c r="CN29" s="1636"/>
      <c r="CO29" s="1592" t="s">
        <v>1010</v>
      </c>
      <c r="CP29" s="1592"/>
      <c r="CQ29" s="349"/>
      <c r="CR29" s="1635" t="s">
        <v>174</v>
      </c>
      <c r="CS29" s="1616" t="s">
        <v>175</v>
      </c>
      <c r="CT29" s="1635" t="s">
        <v>174</v>
      </c>
      <c r="CU29" s="1635" t="s">
        <v>174</v>
      </c>
      <c r="CV29" s="1616" t="s">
        <v>175</v>
      </c>
      <c r="CW29" s="1635" t="s">
        <v>174</v>
      </c>
      <c r="CX29" s="1616" t="s">
        <v>175</v>
      </c>
      <c r="CY29" s="1635" t="s">
        <v>249</v>
      </c>
      <c r="CZ29" s="1635" t="s">
        <v>250</v>
      </c>
      <c r="DA29" s="1616" t="s">
        <v>175</v>
      </c>
      <c r="DB29" s="1635" t="s">
        <v>249</v>
      </c>
      <c r="DC29" s="1635" t="s">
        <v>250</v>
      </c>
      <c r="DD29" s="1616" t="s">
        <v>175</v>
      </c>
      <c r="DE29" s="737"/>
      <c r="DF29" s="492"/>
    </row>
    <row r="30" spans="1:110" s="344" customFormat="1" ht="18" customHeight="1">
      <c r="A30" s="347"/>
      <c r="B30" s="1505" t="s">
        <v>244</v>
      </c>
      <c r="C30" s="1506"/>
      <c r="D30" s="1506"/>
      <c r="E30" s="1506"/>
      <c r="F30" s="1506"/>
      <c r="G30" s="1506"/>
      <c r="H30" s="1506"/>
      <c r="I30" s="1506"/>
      <c r="J30" s="1506"/>
      <c r="K30" s="1506"/>
      <c r="L30" s="1506"/>
      <c r="M30" s="1506"/>
      <c r="N30" s="1507"/>
      <c r="O30" s="1589"/>
      <c r="P30" s="1590"/>
      <c r="Q30" s="1590"/>
      <c r="R30" s="1590"/>
      <c r="S30" s="1591"/>
      <c r="T30" s="1589"/>
      <c r="U30" s="1590"/>
      <c r="V30" s="1590"/>
      <c r="W30" s="1590"/>
      <c r="X30" s="1591"/>
      <c r="Y30" s="1596">
        <f t="shared" si="0"/>
        <v>0</v>
      </c>
      <c r="Z30" s="1597"/>
      <c r="AA30" s="1597"/>
      <c r="AB30" s="1597"/>
      <c r="AC30" s="1598"/>
      <c r="AD30" s="1631" t="s">
        <v>103</v>
      </c>
      <c r="AE30" s="1631"/>
      <c r="AF30" s="1631"/>
      <c r="AG30" s="1620" t="s">
        <v>103</v>
      </c>
      <c r="AH30" s="1620"/>
      <c r="AI30" s="1620"/>
      <c r="AJ30" s="342"/>
      <c r="AK30" s="1574" t="s">
        <v>547</v>
      </c>
      <c r="AL30" s="1575"/>
      <c r="AM30" s="1533" t="s">
        <v>245</v>
      </c>
      <c r="AN30" s="1533"/>
      <c r="AO30" s="1533"/>
      <c r="AP30" s="1533"/>
      <c r="AQ30" s="1533"/>
      <c r="AR30" s="1663"/>
      <c r="AS30" s="927"/>
      <c r="AT30" s="1673"/>
      <c r="AU30" s="1637"/>
      <c r="AV30" s="1637"/>
      <c r="AW30" s="1637"/>
      <c r="AX30" s="1637"/>
      <c r="AY30" s="1637"/>
      <c r="AZ30" s="1637"/>
      <c r="BA30" s="1674" t="s">
        <v>103</v>
      </c>
      <c r="BB30" s="1674"/>
      <c r="BC30" s="1674"/>
      <c r="BD30" s="1674"/>
      <c r="BE30" s="1674"/>
      <c r="BF30" s="1674"/>
      <c r="BG30" s="1674"/>
      <c r="BH30" s="1674"/>
      <c r="BI30" s="1674"/>
      <c r="BJ30" s="1674"/>
      <c r="BK30" s="1637"/>
      <c r="BL30" s="1637"/>
      <c r="BM30" s="1637"/>
      <c r="BN30" s="1637"/>
      <c r="BO30" s="1637"/>
      <c r="BP30" s="1637"/>
      <c r="BQ30" s="1637"/>
      <c r="BR30" s="1637"/>
      <c r="BS30" s="1637"/>
      <c r="BT30" s="1637"/>
      <c r="BU30" s="1637"/>
      <c r="BV30" s="1637"/>
      <c r="BW30" s="1637"/>
      <c r="BX30" s="1637"/>
      <c r="BY30" s="1637"/>
      <c r="BZ30" s="1637"/>
      <c r="CA30" s="1637"/>
      <c r="CB30" s="1637"/>
      <c r="CC30" s="1637"/>
      <c r="CD30" s="1637"/>
      <c r="CE30" s="1637"/>
      <c r="CF30" s="1637"/>
      <c r="CG30" s="1637"/>
      <c r="CH30" s="1637"/>
      <c r="CI30" s="1637"/>
      <c r="CJ30" s="1637"/>
      <c r="CK30" s="1637"/>
      <c r="CL30" s="1637"/>
      <c r="CM30" s="1558" t="s">
        <v>1010</v>
      </c>
      <c r="CN30" s="1558"/>
      <c r="CO30" s="1558" t="s">
        <v>1010</v>
      </c>
      <c r="CP30" s="1558"/>
      <c r="CQ30" s="349"/>
      <c r="CR30" s="1618"/>
      <c r="CS30" s="1618"/>
      <c r="CT30" s="1618"/>
      <c r="CU30" s="1618"/>
      <c r="CV30" s="1618"/>
      <c r="CW30" s="1618"/>
      <c r="CX30" s="1618"/>
      <c r="CY30" s="1618"/>
      <c r="CZ30" s="1618"/>
      <c r="DA30" s="1618"/>
      <c r="DB30" s="1618"/>
      <c r="DC30" s="1618"/>
      <c r="DD30" s="1618"/>
      <c r="DE30" s="732" t="s">
        <v>241</v>
      </c>
      <c r="DF30" s="492"/>
    </row>
    <row r="31" spans="1:110" s="344" customFormat="1" ht="18" customHeight="1">
      <c r="A31" s="347"/>
      <c r="B31" s="1623" t="s">
        <v>246</v>
      </c>
      <c r="C31" s="1448"/>
      <c r="D31" s="1448"/>
      <c r="E31" s="1448"/>
      <c r="F31" s="1448"/>
      <c r="G31" s="1448"/>
      <c r="H31" s="1448"/>
      <c r="I31" s="1448"/>
      <c r="J31" s="1448"/>
      <c r="K31" s="1448"/>
      <c r="L31" s="1448"/>
      <c r="M31" s="1448"/>
      <c r="N31" s="1624"/>
      <c r="O31" s="1668">
        <f>SUM(O23:S30)</f>
        <v>0</v>
      </c>
      <c r="P31" s="1669"/>
      <c r="Q31" s="1669"/>
      <c r="R31" s="1669"/>
      <c r="S31" s="1670"/>
      <c r="T31" s="1668">
        <f>SUM(T23:X30)</f>
        <v>0</v>
      </c>
      <c r="U31" s="1669"/>
      <c r="V31" s="1669"/>
      <c r="W31" s="1669"/>
      <c r="X31" s="1670"/>
      <c r="Y31" s="1668">
        <f>ROUNDDOWN(O31-T31,1)</f>
        <v>0</v>
      </c>
      <c r="Z31" s="1669"/>
      <c r="AA31" s="1669"/>
      <c r="AB31" s="1669"/>
      <c r="AC31" s="1670"/>
      <c r="AD31" s="1671" t="str">
        <f>IF(O31=0,"-",ROUNDDOWN(Y31/O31*100,1))</f>
        <v>-</v>
      </c>
      <c r="AE31" s="1671"/>
      <c r="AF31" s="1671"/>
      <c r="AG31" s="1672" t="str">
        <f>IF(O31=0,"-",ROUNDUP(T31/O31,2))</f>
        <v>-</v>
      </c>
      <c r="AH31" s="1672"/>
      <c r="AI31" s="1672"/>
      <c r="AJ31" s="342"/>
      <c r="AK31" s="1578"/>
      <c r="AL31" s="1579"/>
      <c r="AM31" s="1666"/>
      <c r="AN31" s="1666"/>
      <c r="AO31" s="1666"/>
      <c r="AP31" s="1666"/>
      <c r="AQ31" s="1666"/>
      <c r="AR31" s="1667"/>
      <c r="AS31" s="930"/>
      <c r="AT31" s="1638"/>
      <c r="AU31" s="1639"/>
      <c r="AV31" s="1639"/>
      <c r="AW31" s="1639"/>
      <c r="AX31" s="1639"/>
      <c r="AY31" s="1639"/>
      <c r="AZ31" s="1639"/>
      <c r="BA31" s="1640" t="s">
        <v>103</v>
      </c>
      <c r="BB31" s="1640"/>
      <c r="BC31" s="1640"/>
      <c r="BD31" s="1640"/>
      <c r="BE31" s="1640"/>
      <c r="BF31" s="1640"/>
      <c r="BG31" s="1640"/>
      <c r="BH31" s="1640"/>
      <c r="BI31" s="1640"/>
      <c r="BJ31" s="1640"/>
      <c r="BK31" s="1641"/>
      <c r="BL31" s="1641"/>
      <c r="BM31" s="1641"/>
      <c r="BN31" s="1641"/>
      <c r="BO31" s="1641"/>
      <c r="BP31" s="1641"/>
      <c r="BQ31" s="1641"/>
      <c r="BR31" s="1641"/>
      <c r="BS31" s="1641"/>
      <c r="BT31" s="1641"/>
      <c r="BU31" s="1641"/>
      <c r="BV31" s="1641"/>
      <c r="BW31" s="1641"/>
      <c r="BX31" s="1641"/>
      <c r="BY31" s="1641"/>
      <c r="BZ31" s="1641"/>
      <c r="CA31" s="1641"/>
      <c r="CB31" s="1641"/>
      <c r="CC31" s="1641"/>
      <c r="CD31" s="1641"/>
      <c r="CE31" s="1641"/>
      <c r="CF31" s="1641"/>
      <c r="CG31" s="1641"/>
      <c r="CH31" s="1641"/>
      <c r="CI31" s="1641"/>
      <c r="CJ31" s="1641"/>
      <c r="CK31" s="1641"/>
      <c r="CL31" s="1641"/>
      <c r="CM31" s="1642"/>
      <c r="CN31" s="1642"/>
      <c r="CO31" s="1592" t="s">
        <v>1010</v>
      </c>
      <c r="CP31" s="1592"/>
      <c r="CQ31" s="349"/>
      <c r="CR31" s="732"/>
      <c r="CS31" s="737" t="s">
        <v>1722</v>
      </c>
      <c r="CT31" s="968"/>
      <c r="CU31" s="968"/>
      <c r="CV31" s="732"/>
      <c r="CW31" s="491"/>
      <c r="CX31" s="732"/>
      <c r="CY31" s="968"/>
      <c r="CZ31" s="968"/>
      <c r="DA31" s="968"/>
      <c r="DB31" s="968"/>
      <c r="DC31" s="968"/>
      <c r="DD31" s="968"/>
      <c r="DE31" s="732" t="s">
        <v>1539</v>
      </c>
      <c r="DF31" s="492"/>
    </row>
    <row r="32" spans="1:110" s="344" customFormat="1" ht="18" customHeight="1">
      <c r="A32" s="347"/>
      <c r="B32" s="1649" t="s">
        <v>1124</v>
      </c>
      <c r="C32" s="1650"/>
      <c r="D32" s="1650"/>
      <c r="E32" s="1650"/>
      <c r="F32" s="1650"/>
      <c r="G32" s="1650"/>
      <c r="H32" s="1650"/>
      <c r="I32" s="1650"/>
      <c r="J32" s="1650"/>
      <c r="K32" s="1650"/>
      <c r="L32" s="1650"/>
      <c r="M32" s="1650"/>
      <c r="N32" s="1651"/>
      <c r="O32" s="1652" t="str">
        <f>IF(O31=0,"-",ROUNDUP(O31/AF14,0))</f>
        <v>-</v>
      </c>
      <c r="P32" s="1653"/>
      <c r="Q32" s="1653"/>
      <c r="R32" s="1653"/>
      <c r="S32" s="1654"/>
      <c r="T32" s="1652" t="str">
        <f>IF(T31=0,"-",ROUNDUP(T31/AF14,0))</f>
        <v>-</v>
      </c>
      <c r="U32" s="1653"/>
      <c r="V32" s="1653"/>
      <c r="W32" s="1653"/>
      <c r="X32" s="1654"/>
      <c r="Y32" s="1652" t="str">
        <f>IF(Y31=0,"-",ROUNDUP(Y31/AF14,0))</f>
        <v>-</v>
      </c>
      <c r="Z32" s="1653"/>
      <c r="AA32" s="1653"/>
      <c r="AB32" s="1653"/>
      <c r="AC32" s="1654"/>
      <c r="AD32" s="1655" t="s">
        <v>103</v>
      </c>
      <c r="AE32" s="1655"/>
      <c r="AF32" s="1655"/>
      <c r="AG32" s="1656" t="s">
        <v>103</v>
      </c>
      <c r="AH32" s="1656"/>
      <c r="AI32" s="1656"/>
      <c r="AJ32" s="342"/>
      <c r="AK32" s="1657" t="s">
        <v>1202</v>
      </c>
      <c r="AL32" s="1658"/>
      <c r="AM32" s="1532" t="s">
        <v>1203</v>
      </c>
      <c r="AN32" s="1533" t="s">
        <v>248</v>
      </c>
      <c r="AO32" s="1533"/>
      <c r="AP32" s="1533"/>
      <c r="AQ32" s="1533"/>
      <c r="AR32" s="1663"/>
      <c r="AS32" s="927"/>
      <c r="AT32" s="1586"/>
      <c r="AU32" s="1556"/>
      <c r="AV32" s="1556"/>
      <c r="AW32" s="1556"/>
      <c r="AX32" s="1556"/>
      <c r="AY32" s="1556"/>
      <c r="AZ32" s="1556"/>
      <c r="BA32" s="1678"/>
      <c r="BB32" s="1678"/>
      <c r="BC32" s="1678"/>
      <c r="BD32" s="1678"/>
      <c r="BE32" s="1678"/>
      <c r="BF32" s="1678"/>
      <c r="BG32" s="1678"/>
      <c r="BH32" s="1678"/>
      <c r="BI32" s="1678"/>
      <c r="BJ32" s="1678"/>
      <c r="BK32" s="1679"/>
      <c r="BL32" s="1680"/>
      <c r="BM32" s="1680"/>
      <c r="BN32" s="1680"/>
      <c r="BO32" s="1680"/>
      <c r="BP32" s="1680"/>
      <c r="BQ32" s="1680"/>
      <c r="BR32" s="1680"/>
      <c r="BS32" s="1680"/>
      <c r="BT32" s="1680"/>
      <c r="BU32" s="1680"/>
      <c r="BV32" s="1680"/>
      <c r="BW32" s="1680"/>
      <c r="BX32" s="1680"/>
      <c r="BY32" s="1680"/>
      <c r="BZ32" s="1680"/>
      <c r="CA32" s="1680"/>
      <c r="CB32" s="1680"/>
      <c r="CC32" s="1680"/>
      <c r="CD32" s="1680"/>
      <c r="CE32" s="1680"/>
      <c r="CF32" s="1680"/>
      <c r="CG32" s="1680"/>
      <c r="CH32" s="1680"/>
      <c r="CI32" s="1680"/>
      <c r="CJ32" s="1680"/>
      <c r="CK32" s="1680"/>
      <c r="CL32" s="1673"/>
      <c r="CM32" s="1558"/>
      <c r="CN32" s="1558"/>
      <c r="CO32" s="1558" t="s">
        <v>1010</v>
      </c>
      <c r="CP32" s="1558"/>
      <c r="CQ32" s="349"/>
      <c r="CR32" s="732" t="s">
        <v>253</v>
      </c>
      <c r="CS32" s="737"/>
      <c r="CT32" s="491" t="s">
        <v>254</v>
      </c>
      <c r="CU32" s="491" t="s">
        <v>241</v>
      </c>
      <c r="CV32" s="498" t="s">
        <v>1723</v>
      </c>
      <c r="CW32" s="491" t="s">
        <v>255</v>
      </c>
      <c r="CX32" s="498" t="s">
        <v>1724</v>
      </c>
      <c r="CY32" s="491" t="s">
        <v>256</v>
      </c>
      <c r="CZ32" s="491" t="s">
        <v>257</v>
      </c>
      <c r="DA32" s="498" t="s">
        <v>1725</v>
      </c>
      <c r="DB32" s="491" t="s">
        <v>258</v>
      </c>
      <c r="DC32" s="491" t="s">
        <v>259</v>
      </c>
      <c r="DD32" s="732" t="s">
        <v>1103</v>
      </c>
      <c r="DE32" s="732" t="s">
        <v>243</v>
      </c>
      <c r="DF32" s="492"/>
    </row>
    <row r="33" spans="1:114" s="344" customFormat="1" ht="18" customHeight="1">
      <c r="A33" s="347"/>
      <c r="B33" s="1645" t="s">
        <v>252</v>
      </c>
      <c r="C33" s="1646"/>
      <c r="D33" s="1646"/>
      <c r="E33" s="1646"/>
      <c r="F33" s="1646"/>
      <c r="G33" s="1646"/>
      <c r="H33" s="1646"/>
      <c r="I33" s="1646"/>
      <c r="J33" s="1646"/>
      <c r="K33" s="1646"/>
      <c r="L33" s="1646"/>
      <c r="M33" s="1646"/>
      <c r="N33" s="1646"/>
      <c r="O33" s="1647">
        <f>O31-O30</f>
        <v>0</v>
      </c>
      <c r="P33" s="1647"/>
      <c r="Q33" s="1647"/>
      <c r="R33" s="1647"/>
      <c r="S33" s="1647"/>
      <c r="T33" s="1647">
        <f>T31-T30</f>
        <v>0</v>
      </c>
      <c r="U33" s="1647"/>
      <c r="V33" s="1647"/>
      <c r="W33" s="1647"/>
      <c r="X33" s="1647"/>
      <c r="Y33" s="1647">
        <f>ROUNDDOWN(O33-T33,1)</f>
        <v>0</v>
      </c>
      <c r="Z33" s="1647"/>
      <c r="AA33" s="1647"/>
      <c r="AB33" s="1647"/>
      <c r="AC33" s="1647"/>
      <c r="AD33" s="1648" t="str">
        <f>IF(O33=0,"-",ROUNDDOWN(Y33/O33*100,1))</f>
        <v>-</v>
      </c>
      <c r="AE33" s="1648"/>
      <c r="AF33" s="1648"/>
      <c r="AG33" s="1675" t="str">
        <f>IF(O33=0,"-",ROUNDDOWN(T33/O33,2))</f>
        <v>-</v>
      </c>
      <c r="AH33" s="1675"/>
      <c r="AI33" s="1676"/>
      <c r="AJ33" s="342"/>
      <c r="AK33" s="1659"/>
      <c r="AL33" s="1660"/>
      <c r="AM33" s="1661"/>
      <c r="AN33" s="1664"/>
      <c r="AO33" s="1664"/>
      <c r="AP33" s="1664"/>
      <c r="AQ33" s="1664"/>
      <c r="AR33" s="1665"/>
      <c r="AS33" s="928"/>
      <c r="AT33" s="1568"/>
      <c r="AU33" s="1569"/>
      <c r="AV33" s="1569"/>
      <c r="AW33" s="1569"/>
      <c r="AX33" s="1569"/>
      <c r="AY33" s="1569"/>
      <c r="AZ33" s="1569"/>
      <c r="BA33" s="1677"/>
      <c r="BB33" s="1677"/>
      <c r="BC33" s="1677"/>
      <c r="BD33" s="1677"/>
      <c r="BE33" s="1677"/>
      <c r="BF33" s="1677"/>
      <c r="BG33" s="1677"/>
      <c r="BH33" s="1677"/>
      <c r="BI33" s="1677"/>
      <c r="BJ33" s="1677"/>
      <c r="BK33" s="1570"/>
      <c r="BL33" s="1571"/>
      <c r="BM33" s="1571"/>
      <c r="BN33" s="1571"/>
      <c r="BO33" s="1571"/>
      <c r="BP33" s="1571"/>
      <c r="BQ33" s="1571"/>
      <c r="BR33" s="1571"/>
      <c r="BS33" s="1571"/>
      <c r="BT33" s="1571"/>
      <c r="BU33" s="1571"/>
      <c r="BV33" s="1571"/>
      <c r="BW33" s="1571"/>
      <c r="BX33" s="1571"/>
      <c r="BY33" s="1571"/>
      <c r="BZ33" s="1571"/>
      <c r="CA33" s="1571"/>
      <c r="CB33" s="1571"/>
      <c r="CC33" s="1571"/>
      <c r="CD33" s="1571"/>
      <c r="CE33" s="1571"/>
      <c r="CF33" s="1571"/>
      <c r="CG33" s="1571"/>
      <c r="CH33" s="1571"/>
      <c r="CI33" s="1571"/>
      <c r="CJ33" s="1571"/>
      <c r="CK33" s="1571"/>
      <c r="CL33" s="1568"/>
      <c r="CM33" s="1592" t="s">
        <v>119</v>
      </c>
      <c r="CN33" s="1592"/>
      <c r="CO33" s="1592" t="s">
        <v>1010</v>
      </c>
      <c r="CP33" s="1592"/>
      <c r="CQ33" s="349"/>
      <c r="CR33" s="732" t="s">
        <v>261</v>
      </c>
      <c r="CS33" s="732" t="s">
        <v>271</v>
      </c>
      <c r="CT33" s="491" t="s">
        <v>262</v>
      </c>
      <c r="CU33" s="491" t="s">
        <v>964</v>
      </c>
      <c r="CV33" s="491"/>
      <c r="CW33" s="491" t="s">
        <v>263</v>
      </c>
      <c r="CX33" s="491"/>
      <c r="CY33" s="491" t="s">
        <v>264</v>
      </c>
      <c r="CZ33" s="491" t="s">
        <v>265</v>
      </c>
      <c r="DA33" s="491"/>
      <c r="DB33" s="491" t="s">
        <v>267</v>
      </c>
      <c r="DC33" s="491" t="s">
        <v>268</v>
      </c>
      <c r="DD33" s="732" t="s">
        <v>269</v>
      </c>
      <c r="DE33" s="732" t="s">
        <v>1543</v>
      </c>
      <c r="DF33" s="492"/>
    </row>
    <row r="34" spans="1:114" s="344" customFormat="1" ht="18" customHeight="1">
      <c r="A34" s="347"/>
      <c r="B34" s="1685" t="s">
        <v>1125</v>
      </c>
      <c r="C34" s="1686"/>
      <c r="D34" s="1686"/>
      <c r="E34" s="1686"/>
      <c r="F34" s="1686"/>
      <c r="G34" s="1686"/>
      <c r="H34" s="1686"/>
      <c r="I34" s="1686"/>
      <c r="J34" s="1686"/>
      <c r="K34" s="1686"/>
      <c r="L34" s="1686"/>
      <c r="M34" s="1686"/>
      <c r="N34" s="1686"/>
      <c r="O34" s="1687" t="str">
        <f>IF(O33=0,"-",ROUNDUP(O33/AF14,0))</f>
        <v>-</v>
      </c>
      <c r="P34" s="1688"/>
      <c r="Q34" s="1688"/>
      <c r="R34" s="1688"/>
      <c r="S34" s="1689"/>
      <c r="T34" s="1687" t="str">
        <f>IF(T33=0,"-",ROUNDUP(T33/AF14,0))</f>
        <v>-</v>
      </c>
      <c r="U34" s="1688"/>
      <c r="V34" s="1688"/>
      <c r="W34" s="1688"/>
      <c r="X34" s="1689"/>
      <c r="Y34" s="1687" t="str">
        <f>IF(Y33=0,"-",ROUNDUP(Y33/AF14,0))</f>
        <v>-</v>
      </c>
      <c r="Z34" s="1688"/>
      <c r="AA34" s="1688"/>
      <c r="AB34" s="1688"/>
      <c r="AC34" s="1689"/>
      <c r="AD34" s="1690" t="s">
        <v>103</v>
      </c>
      <c r="AE34" s="1690"/>
      <c r="AF34" s="1690"/>
      <c r="AG34" s="1694" t="s">
        <v>103</v>
      </c>
      <c r="AH34" s="1694"/>
      <c r="AI34" s="1695"/>
      <c r="AJ34" s="342"/>
      <c r="AK34" s="1659"/>
      <c r="AL34" s="1660"/>
      <c r="AM34" s="1661"/>
      <c r="AN34" s="1664"/>
      <c r="AO34" s="1664"/>
      <c r="AP34" s="1664"/>
      <c r="AQ34" s="1664"/>
      <c r="AR34" s="1665"/>
      <c r="AS34" s="928"/>
      <c r="AT34" s="1568"/>
      <c r="AU34" s="1569"/>
      <c r="AV34" s="1569"/>
      <c r="AW34" s="1569"/>
      <c r="AX34" s="1569"/>
      <c r="AY34" s="1569"/>
      <c r="AZ34" s="1569"/>
      <c r="BA34" s="1693"/>
      <c r="BB34" s="1693"/>
      <c r="BC34" s="1693"/>
      <c r="BD34" s="1693"/>
      <c r="BE34" s="1693"/>
      <c r="BF34" s="1693"/>
      <c r="BG34" s="1693"/>
      <c r="BH34" s="1693"/>
      <c r="BI34" s="1693"/>
      <c r="BJ34" s="1693"/>
      <c r="BK34" s="1570"/>
      <c r="BL34" s="1571"/>
      <c r="BM34" s="1571"/>
      <c r="BN34" s="1571"/>
      <c r="BO34" s="1571"/>
      <c r="BP34" s="1571"/>
      <c r="BQ34" s="1571"/>
      <c r="BR34" s="1571"/>
      <c r="BS34" s="1571"/>
      <c r="BT34" s="1571"/>
      <c r="BU34" s="1571"/>
      <c r="BV34" s="1571"/>
      <c r="BW34" s="1571"/>
      <c r="BX34" s="1571"/>
      <c r="BY34" s="1571"/>
      <c r="BZ34" s="1571"/>
      <c r="CA34" s="1571"/>
      <c r="CB34" s="1571"/>
      <c r="CC34" s="1571"/>
      <c r="CD34" s="1571"/>
      <c r="CE34" s="1571"/>
      <c r="CF34" s="1571"/>
      <c r="CG34" s="1571"/>
      <c r="CH34" s="1571"/>
      <c r="CI34" s="1571"/>
      <c r="CJ34" s="1571"/>
      <c r="CK34" s="1571"/>
      <c r="CL34" s="1568"/>
      <c r="CM34" s="1592" t="s">
        <v>119</v>
      </c>
      <c r="CN34" s="1592"/>
      <c r="CO34" s="1592" t="s">
        <v>1010</v>
      </c>
      <c r="CP34" s="1592"/>
      <c r="CQ34" s="349"/>
      <c r="CR34" s="732" t="s">
        <v>270</v>
      </c>
      <c r="CS34" s="732" t="s">
        <v>282</v>
      </c>
      <c r="CT34" s="739"/>
      <c r="CU34" s="739"/>
      <c r="CV34" s="491" t="s">
        <v>241</v>
      </c>
      <c r="CW34" s="491" t="s">
        <v>272</v>
      </c>
      <c r="CX34" s="491" t="s">
        <v>273</v>
      </c>
      <c r="CY34" s="491" t="s">
        <v>274</v>
      </c>
      <c r="CZ34" s="491" t="s">
        <v>1689</v>
      </c>
      <c r="DA34" s="491" t="s">
        <v>266</v>
      </c>
      <c r="DB34" s="495" t="s">
        <v>277</v>
      </c>
      <c r="DC34" s="491" t="s">
        <v>278</v>
      </c>
      <c r="DD34" s="732" t="s">
        <v>279</v>
      </c>
      <c r="DE34" s="737" t="s">
        <v>1726</v>
      </c>
      <c r="DF34" s="492"/>
    </row>
    <row r="35" spans="1:114" s="344" customFormat="1" ht="18" customHeight="1">
      <c r="A35" s="347"/>
      <c r="B35" s="1681" t="s">
        <v>260</v>
      </c>
      <c r="C35" s="1682"/>
      <c r="D35" s="1682"/>
      <c r="E35" s="1682"/>
      <c r="F35" s="1682"/>
      <c r="G35" s="1682"/>
      <c r="H35" s="1682"/>
      <c r="I35" s="1682"/>
      <c r="J35" s="1682"/>
      <c r="K35" s="1682"/>
      <c r="L35" s="1682"/>
      <c r="M35" s="1682"/>
      <c r="N35" s="1682"/>
      <c r="O35" s="1683">
        <f>O31-O29-O30</f>
        <v>0</v>
      </c>
      <c r="P35" s="1683"/>
      <c r="Q35" s="1683"/>
      <c r="R35" s="1683"/>
      <c r="S35" s="1683"/>
      <c r="T35" s="1683">
        <f>T31-T29-T30</f>
        <v>0</v>
      </c>
      <c r="U35" s="1683"/>
      <c r="V35" s="1683"/>
      <c r="W35" s="1683"/>
      <c r="X35" s="1683"/>
      <c r="Y35" s="1683">
        <f>ROUNDDOWN(O35-T35,1)</f>
        <v>0</v>
      </c>
      <c r="Z35" s="1683"/>
      <c r="AA35" s="1683"/>
      <c r="AB35" s="1683"/>
      <c r="AC35" s="1683"/>
      <c r="AD35" s="1684" t="str">
        <f>IF(O35=0,"-",ROUNDDOWN(Y35/O35*100,1))</f>
        <v>-</v>
      </c>
      <c r="AE35" s="1684"/>
      <c r="AF35" s="1684"/>
      <c r="AG35" s="1691" t="str">
        <f>IF(O35=0,"-",ROUNDUP(T35/O35,2))</f>
        <v>-</v>
      </c>
      <c r="AH35" s="1691"/>
      <c r="AI35" s="1692"/>
      <c r="AJ35" s="342"/>
      <c r="AK35" s="1659"/>
      <c r="AL35" s="1660"/>
      <c r="AM35" s="1661"/>
      <c r="AN35" s="1664"/>
      <c r="AO35" s="1664"/>
      <c r="AP35" s="1664"/>
      <c r="AQ35" s="1664"/>
      <c r="AR35" s="1665"/>
      <c r="AS35" s="928"/>
      <c r="AT35" s="1568"/>
      <c r="AU35" s="1569"/>
      <c r="AV35" s="1569"/>
      <c r="AW35" s="1569"/>
      <c r="AX35" s="1569"/>
      <c r="AY35" s="1569"/>
      <c r="AZ35" s="1569"/>
      <c r="BA35" s="1693"/>
      <c r="BB35" s="1693"/>
      <c r="BC35" s="1693"/>
      <c r="BD35" s="1693"/>
      <c r="BE35" s="1693"/>
      <c r="BF35" s="1693"/>
      <c r="BG35" s="1693"/>
      <c r="BH35" s="1693"/>
      <c r="BI35" s="1693"/>
      <c r="BJ35" s="1693"/>
      <c r="BK35" s="1569"/>
      <c r="BL35" s="1569"/>
      <c r="BM35" s="1569"/>
      <c r="BN35" s="1569"/>
      <c r="BO35" s="1569"/>
      <c r="BP35" s="1569"/>
      <c r="BQ35" s="1569"/>
      <c r="BR35" s="1569"/>
      <c r="BS35" s="1569"/>
      <c r="BT35" s="1569"/>
      <c r="BU35" s="1569"/>
      <c r="BV35" s="1569"/>
      <c r="BW35" s="1569"/>
      <c r="BX35" s="1569"/>
      <c r="BY35" s="1569"/>
      <c r="BZ35" s="1569"/>
      <c r="CA35" s="1569"/>
      <c r="CB35" s="1569"/>
      <c r="CC35" s="1569"/>
      <c r="CD35" s="1569"/>
      <c r="CE35" s="1569"/>
      <c r="CF35" s="1569"/>
      <c r="CG35" s="1569"/>
      <c r="CH35" s="1569"/>
      <c r="CI35" s="1569"/>
      <c r="CJ35" s="1569"/>
      <c r="CK35" s="1569"/>
      <c r="CL35" s="1569"/>
      <c r="CM35" s="1592" t="s">
        <v>119</v>
      </c>
      <c r="CN35" s="1592"/>
      <c r="CO35" s="1592" t="s">
        <v>1010</v>
      </c>
      <c r="CP35" s="1592"/>
      <c r="CQ35" s="249"/>
      <c r="CR35" s="732" t="s">
        <v>281</v>
      </c>
      <c r="CS35" s="732" t="s">
        <v>283</v>
      </c>
      <c r="CT35" s="739"/>
      <c r="CU35" s="739"/>
      <c r="CV35" s="491" t="s">
        <v>1539</v>
      </c>
      <c r="CW35" s="491" t="s">
        <v>1138</v>
      </c>
      <c r="CX35" s="491" t="s">
        <v>614</v>
      </c>
      <c r="CY35" s="739"/>
      <c r="CZ35" s="739"/>
      <c r="DA35" s="491" t="s">
        <v>276</v>
      </c>
      <c r="DB35" s="491"/>
      <c r="DC35" s="491"/>
      <c r="DD35" s="732" t="s">
        <v>288</v>
      </c>
      <c r="DE35" s="737"/>
      <c r="DF35" s="249"/>
    </row>
    <row r="36" spans="1:114" s="344" customFormat="1" ht="18" customHeight="1">
      <c r="A36" s="347"/>
      <c r="B36" s="1703" t="s">
        <v>1125</v>
      </c>
      <c r="C36" s="1704"/>
      <c r="D36" s="1704"/>
      <c r="E36" s="1704"/>
      <c r="F36" s="1704"/>
      <c r="G36" s="1704"/>
      <c r="H36" s="1704"/>
      <c r="I36" s="1704"/>
      <c r="J36" s="1704"/>
      <c r="K36" s="1704"/>
      <c r="L36" s="1704"/>
      <c r="M36" s="1704"/>
      <c r="N36" s="1704"/>
      <c r="O36" s="1687" t="str">
        <f>IF(O35=0,"-",ROUNDUP(O35/AF14,0))</f>
        <v>-</v>
      </c>
      <c r="P36" s="1688"/>
      <c r="Q36" s="1688"/>
      <c r="R36" s="1688"/>
      <c r="S36" s="1689"/>
      <c r="T36" s="1687" t="str">
        <f>IF(T35=0,"-",ROUNDUP(T35/AF14,0))</f>
        <v>-</v>
      </c>
      <c r="U36" s="1688"/>
      <c r="V36" s="1688"/>
      <c r="W36" s="1688"/>
      <c r="X36" s="1689"/>
      <c r="Y36" s="1687" t="str">
        <f>IF(Y35=0,"-",ROUNDUP(Y35/AF14,0))</f>
        <v>-</v>
      </c>
      <c r="Z36" s="1688"/>
      <c r="AA36" s="1688"/>
      <c r="AB36" s="1688"/>
      <c r="AC36" s="1689"/>
      <c r="AD36" s="1705" t="s">
        <v>103</v>
      </c>
      <c r="AE36" s="1705"/>
      <c r="AF36" s="1705"/>
      <c r="AG36" s="1707" t="s">
        <v>103</v>
      </c>
      <c r="AH36" s="1707"/>
      <c r="AI36" s="1708"/>
      <c r="AJ36" s="342"/>
      <c r="AK36" s="1659"/>
      <c r="AL36" s="1660"/>
      <c r="AM36" s="1661"/>
      <c r="AN36" s="1664"/>
      <c r="AO36" s="1664"/>
      <c r="AP36" s="1664"/>
      <c r="AQ36" s="1664"/>
      <c r="AR36" s="1665"/>
      <c r="AS36" s="928"/>
      <c r="AT36" s="1568"/>
      <c r="AU36" s="1569"/>
      <c r="AV36" s="1569"/>
      <c r="AW36" s="1569"/>
      <c r="AX36" s="1569"/>
      <c r="AY36" s="1569"/>
      <c r="AZ36" s="1569"/>
      <c r="BA36" s="1693"/>
      <c r="BB36" s="1693"/>
      <c r="BC36" s="1693"/>
      <c r="BD36" s="1693"/>
      <c r="BE36" s="1693"/>
      <c r="BF36" s="1693"/>
      <c r="BG36" s="1693"/>
      <c r="BH36" s="1693"/>
      <c r="BI36" s="1693"/>
      <c r="BJ36" s="1693"/>
      <c r="BK36" s="1569"/>
      <c r="BL36" s="1569"/>
      <c r="BM36" s="1569"/>
      <c r="BN36" s="1569"/>
      <c r="BO36" s="1569"/>
      <c r="BP36" s="1569"/>
      <c r="BQ36" s="1569"/>
      <c r="BR36" s="1569"/>
      <c r="BS36" s="1569"/>
      <c r="BT36" s="1569"/>
      <c r="BU36" s="1569"/>
      <c r="BV36" s="1569"/>
      <c r="BW36" s="1569"/>
      <c r="BX36" s="1569"/>
      <c r="BY36" s="1569"/>
      <c r="BZ36" s="1569"/>
      <c r="CA36" s="1569"/>
      <c r="CB36" s="1569"/>
      <c r="CC36" s="1569"/>
      <c r="CD36" s="1569"/>
      <c r="CE36" s="1569"/>
      <c r="CF36" s="1569"/>
      <c r="CG36" s="1569"/>
      <c r="CH36" s="1569"/>
      <c r="CI36" s="1569"/>
      <c r="CJ36" s="1569"/>
      <c r="CK36" s="1569"/>
      <c r="CL36" s="1569"/>
      <c r="CM36" s="1592" t="s">
        <v>119</v>
      </c>
      <c r="CN36" s="1592"/>
      <c r="CO36" s="1592" t="s">
        <v>1010</v>
      </c>
      <c r="CP36" s="1592"/>
      <c r="CQ36" s="349"/>
      <c r="CR36" s="732" t="s">
        <v>1012</v>
      </c>
      <c r="CS36" s="732" t="s">
        <v>285</v>
      </c>
      <c r="CT36" s="491"/>
      <c r="CU36" s="491"/>
      <c r="CV36" s="498" t="s">
        <v>1727</v>
      </c>
      <c r="CW36" s="740"/>
      <c r="CX36" s="491" t="s">
        <v>284</v>
      </c>
      <c r="CY36" s="491"/>
      <c r="CZ36" s="491"/>
      <c r="DA36" s="491" t="s">
        <v>1568</v>
      </c>
      <c r="DB36" s="491"/>
      <c r="DC36" s="734"/>
      <c r="DD36" s="732" t="s">
        <v>293</v>
      </c>
      <c r="DE36" s="732" t="s">
        <v>251</v>
      </c>
      <c r="DF36" s="497"/>
    </row>
    <row r="37" spans="1:114" s="344" customFormat="1" ht="18" customHeight="1">
      <c r="A37" s="347"/>
      <c r="B37" s="1696" t="s">
        <v>280</v>
      </c>
      <c r="C37" s="1697"/>
      <c r="D37" s="1697"/>
      <c r="E37" s="1697"/>
      <c r="F37" s="1697"/>
      <c r="G37" s="1697"/>
      <c r="H37" s="1697"/>
      <c r="I37" s="1697"/>
      <c r="J37" s="1697"/>
      <c r="K37" s="1697"/>
      <c r="L37" s="1697"/>
      <c r="M37" s="1697"/>
      <c r="N37" s="1698"/>
      <c r="O37" s="1699">
        <f>O31-O29</f>
        <v>0</v>
      </c>
      <c r="P37" s="1700"/>
      <c r="Q37" s="1700"/>
      <c r="R37" s="1700"/>
      <c r="S37" s="1701"/>
      <c r="T37" s="1699">
        <f>T31-T29</f>
        <v>0</v>
      </c>
      <c r="U37" s="1700"/>
      <c r="V37" s="1700"/>
      <c r="W37" s="1700"/>
      <c r="X37" s="1701"/>
      <c r="Y37" s="1699">
        <f>O37-T37</f>
        <v>0</v>
      </c>
      <c r="Z37" s="1700"/>
      <c r="AA37" s="1700"/>
      <c r="AB37" s="1700"/>
      <c r="AC37" s="1701"/>
      <c r="AD37" s="1702" t="str">
        <f>IF(O37=0,"-",ROUNDDOWN(Y37/O37*100,1))</f>
        <v>-</v>
      </c>
      <c r="AE37" s="1702"/>
      <c r="AF37" s="1702"/>
      <c r="AG37" s="1706" t="str">
        <f>IF(O37=0,"-",ROUNDUP(T37/O37,2))</f>
        <v>-</v>
      </c>
      <c r="AH37" s="1706"/>
      <c r="AI37" s="1706"/>
      <c r="AJ37" s="342"/>
      <c r="AK37" s="1659"/>
      <c r="AL37" s="1660"/>
      <c r="AM37" s="1661"/>
      <c r="AN37" s="1664"/>
      <c r="AO37" s="1664"/>
      <c r="AP37" s="1664"/>
      <c r="AQ37" s="1664"/>
      <c r="AR37" s="1665"/>
      <c r="AS37" s="928"/>
      <c r="AT37" s="1568"/>
      <c r="AU37" s="1569"/>
      <c r="AV37" s="1569"/>
      <c r="AW37" s="1569"/>
      <c r="AX37" s="1569"/>
      <c r="AY37" s="1569"/>
      <c r="AZ37" s="1569"/>
      <c r="BA37" s="1693"/>
      <c r="BB37" s="1693"/>
      <c r="BC37" s="1693"/>
      <c r="BD37" s="1693"/>
      <c r="BE37" s="1693"/>
      <c r="BF37" s="1693"/>
      <c r="BG37" s="1693"/>
      <c r="BH37" s="1693"/>
      <c r="BI37" s="1693"/>
      <c r="BJ37" s="1693"/>
      <c r="BK37" s="1569"/>
      <c r="BL37" s="1569"/>
      <c r="BM37" s="1569"/>
      <c r="BN37" s="1569"/>
      <c r="BO37" s="1569"/>
      <c r="BP37" s="1569"/>
      <c r="BQ37" s="1569"/>
      <c r="BR37" s="1569"/>
      <c r="BS37" s="1569"/>
      <c r="BT37" s="1569"/>
      <c r="BU37" s="1569"/>
      <c r="BV37" s="1569"/>
      <c r="BW37" s="1569"/>
      <c r="BX37" s="1569"/>
      <c r="BY37" s="1569"/>
      <c r="BZ37" s="1569"/>
      <c r="CA37" s="1569"/>
      <c r="CB37" s="1569"/>
      <c r="CC37" s="1569"/>
      <c r="CD37" s="1569"/>
      <c r="CE37" s="1569"/>
      <c r="CF37" s="1569"/>
      <c r="CG37" s="1569"/>
      <c r="CH37" s="1569"/>
      <c r="CI37" s="1569"/>
      <c r="CJ37" s="1569"/>
      <c r="CK37" s="1569"/>
      <c r="CL37" s="1569"/>
      <c r="CM37" s="1592" t="s">
        <v>119</v>
      </c>
      <c r="CN37" s="1592"/>
      <c r="CO37" s="1592" t="s">
        <v>1010</v>
      </c>
      <c r="CP37" s="1592"/>
      <c r="CQ37" s="976"/>
      <c r="CR37" s="732" t="s">
        <v>1013</v>
      </c>
      <c r="CS37" s="741" t="s">
        <v>616</v>
      </c>
      <c r="CT37" s="495"/>
      <c r="CU37" s="495"/>
      <c r="CV37" s="491"/>
      <c r="CW37" s="740"/>
      <c r="CX37" s="491" t="s">
        <v>287</v>
      </c>
      <c r="CY37" s="495"/>
      <c r="CZ37" s="495"/>
      <c r="DA37" s="742" t="s">
        <v>1728</v>
      </c>
      <c r="DB37" s="491"/>
      <c r="DC37" s="495"/>
      <c r="DD37" s="732"/>
      <c r="DE37" s="732" t="s">
        <v>294</v>
      </c>
      <c r="DF37" s="977"/>
    </row>
    <row r="38" spans="1:114" s="344" customFormat="1" ht="18" customHeight="1" thickBot="1">
      <c r="A38" s="347"/>
      <c r="B38" s="1713" t="s">
        <v>1124</v>
      </c>
      <c r="C38" s="1714"/>
      <c r="D38" s="1714"/>
      <c r="E38" s="1714"/>
      <c r="F38" s="1714"/>
      <c r="G38" s="1714"/>
      <c r="H38" s="1714"/>
      <c r="I38" s="1714"/>
      <c r="J38" s="1714"/>
      <c r="K38" s="1714"/>
      <c r="L38" s="1714"/>
      <c r="M38" s="1714"/>
      <c r="N38" s="1715"/>
      <c r="O38" s="1716" t="str">
        <f>IF(O37=0,"-",ROUNDUP(O37/AF14,0))</f>
        <v>-</v>
      </c>
      <c r="P38" s="1717"/>
      <c r="Q38" s="1717"/>
      <c r="R38" s="1717"/>
      <c r="S38" s="1718"/>
      <c r="T38" s="1716" t="str">
        <f>IF(T37=0,"-",ROUNDUP(T37/AF14,0))</f>
        <v>-</v>
      </c>
      <c r="U38" s="1717"/>
      <c r="V38" s="1717"/>
      <c r="W38" s="1717"/>
      <c r="X38" s="1718"/>
      <c r="Y38" s="1716" t="str">
        <f>IF(Y37=0,"-",ROUNDUP(Y37/AF14,0))</f>
        <v>-</v>
      </c>
      <c r="Z38" s="1717"/>
      <c r="AA38" s="1717"/>
      <c r="AB38" s="1717"/>
      <c r="AC38" s="1718"/>
      <c r="AD38" s="1719" t="s">
        <v>103</v>
      </c>
      <c r="AE38" s="1719"/>
      <c r="AF38" s="1719"/>
      <c r="AG38" s="1720" t="s">
        <v>103</v>
      </c>
      <c r="AH38" s="1720"/>
      <c r="AI38" s="1720"/>
      <c r="AJ38" s="342"/>
      <c r="AK38" s="1659"/>
      <c r="AL38" s="1660"/>
      <c r="AM38" s="1661"/>
      <c r="AN38" s="1664"/>
      <c r="AO38" s="1664"/>
      <c r="AP38" s="1664"/>
      <c r="AQ38" s="1664"/>
      <c r="AR38" s="1665"/>
      <c r="AS38" s="928"/>
      <c r="AT38" s="1568"/>
      <c r="AU38" s="1569"/>
      <c r="AV38" s="1569"/>
      <c r="AW38" s="1569"/>
      <c r="AX38" s="1569"/>
      <c r="AY38" s="1569"/>
      <c r="AZ38" s="1569"/>
      <c r="BA38" s="1693"/>
      <c r="BB38" s="1693"/>
      <c r="BC38" s="1693"/>
      <c r="BD38" s="1693"/>
      <c r="BE38" s="1693"/>
      <c r="BF38" s="1693"/>
      <c r="BG38" s="1693"/>
      <c r="BH38" s="1693"/>
      <c r="BI38" s="1693"/>
      <c r="BJ38" s="1693"/>
      <c r="BK38" s="1569"/>
      <c r="BL38" s="1569"/>
      <c r="BM38" s="1569"/>
      <c r="BN38" s="1569"/>
      <c r="BO38" s="1569"/>
      <c r="BP38" s="1569"/>
      <c r="BQ38" s="1569"/>
      <c r="BR38" s="1569"/>
      <c r="BS38" s="1569"/>
      <c r="BT38" s="1569"/>
      <c r="BU38" s="1569"/>
      <c r="BV38" s="1569"/>
      <c r="BW38" s="1569"/>
      <c r="BX38" s="1569"/>
      <c r="BY38" s="1569"/>
      <c r="BZ38" s="1569"/>
      <c r="CA38" s="1569"/>
      <c r="CB38" s="1569"/>
      <c r="CC38" s="1569"/>
      <c r="CD38" s="1569"/>
      <c r="CE38" s="1569"/>
      <c r="CF38" s="1569"/>
      <c r="CG38" s="1569"/>
      <c r="CH38" s="1569"/>
      <c r="CI38" s="1569"/>
      <c r="CJ38" s="1569"/>
      <c r="CK38" s="1569"/>
      <c r="CL38" s="1569"/>
      <c r="CM38" s="1592" t="s">
        <v>119</v>
      </c>
      <c r="CN38" s="1592"/>
      <c r="CO38" s="1592" t="s">
        <v>1010</v>
      </c>
      <c r="CP38" s="1592"/>
      <c r="CQ38" s="976"/>
      <c r="CR38" s="732" t="s">
        <v>1014</v>
      </c>
      <c r="CS38" s="741" t="s">
        <v>295</v>
      </c>
      <c r="CT38" s="494"/>
      <c r="CU38" s="491"/>
      <c r="CV38" s="491" t="s">
        <v>286</v>
      </c>
      <c r="CW38" s="740"/>
      <c r="CX38" s="491" t="s">
        <v>338</v>
      </c>
      <c r="CY38" s="491"/>
      <c r="CZ38" s="491"/>
      <c r="DA38" s="734"/>
      <c r="DB38" s="495"/>
      <c r="DC38" s="491"/>
      <c r="DD38" s="732"/>
      <c r="DE38" s="732" t="s">
        <v>615</v>
      </c>
      <c r="DF38" s="977"/>
    </row>
    <row r="39" spans="1:114" s="344" customFormat="1" ht="18" customHeight="1" thickTop="1">
      <c r="A39" s="347"/>
      <c r="B39" s="1709" t="s">
        <v>1126</v>
      </c>
      <c r="C39" s="1548"/>
      <c r="D39" s="1548"/>
      <c r="E39" s="1548"/>
      <c r="F39" s="1548"/>
      <c r="G39" s="1548"/>
      <c r="H39" s="1548"/>
      <c r="I39" s="1548"/>
      <c r="J39" s="1548"/>
      <c r="K39" s="1548"/>
      <c r="L39" s="1548"/>
      <c r="M39" s="1548"/>
      <c r="N39" s="1548"/>
      <c r="O39" s="1548"/>
      <c r="P39" s="1548"/>
      <c r="Q39" s="1548"/>
      <c r="R39" s="1548"/>
      <c r="S39" s="1548"/>
      <c r="T39" s="1710" t="s">
        <v>1729</v>
      </c>
      <c r="U39" s="1711"/>
      <c r="V39" s="1711"/>
      <c r="W39" s="1711"/>
      <c r="X39" s="1711"/>
      <c r="Y39" s="1711"/>
      <c r="Z39" s="1711"/>
      <c r="AA39" s="1711"/>
      <c r="AB39" s="1711"/>
      <c r="AC39" s="1711"/>
      <c r="AD39" s="1711"/>
      <c r="AE39" s="1711"/>
      <c r="AF39" s="1711"/>
      <c r="AG39" s="1711"/>
      <c r="AH39" s="1711"/>
      <c r="AI39" s="1712"/>
      <c r="AJ39" s="342"/>
      <c r="AK39" s="1659"/>
      <c r="AL39" s="1660"/>
      <c r="AM39" s="1661"/>
      <c r="AN39" s="1664"/>
      <c r="AO39" s="1664"/>
      <c r="AP39" s="1664"/>
      <c r="AQ39" s="1664"/>
      <c r="AR39" s="1665"/>
      <c r="AS39" s="928"/>
      <c r="AT39" s="1568"/>
      <c r="AU39" s="1569"/>
      <c r="AV39" s="1569"/>
      <c r="AW39" s="1569"/>
      <c r="AX39" s="1569"/>
      <c r="AY39" s="1569"/>
      <c r="AZ39" s="1569"/>
      <c r="BA39" s="1693"/>
      <c r="BB39" s="1693"/>
      <c r="BC39" s="1693"/>
      <c r="BD39" s="1693"/>
      <c r="BE39" s="1693"/>
      <c r="BF39" s="1693"/>
      <c r="BG39" s="1693"/>
      <c r="BH39" s="1693"/>
      <c r="BI39" s="1693"/>
      <c r="BJ39" s="1693"/>
      <c r="BK39" s="1569"/>
      <c r="BL39" s="1569"/>
      <c r="BM39" s="1569"/>
      <c r="BN39" s="1569"/>
      <c r="BO39" s="1569"/>
      <c r="BP39" s="1569"/>
      <c r="BQ39" s="1569"/>
      <c r="BR39" s="1569"/>
      <c r="BS39" s="1569"/>
      <c r="BT39" s="1569"/>
      <c r="BU39" s="1569"/>
      <c r="BV39" s="1569"/>
      <c r="BW39" s="1569"/>
      <c r="BX39" s="1569"/>
      <c r="BY39" s="1569"/>
      <c r="BZ39" s="1569"/>
      <c r="CA39" s="1569"/>
      <c r="CB39" s="1569"/>
      <c r="CC39" s="1569"/>
      <c r="CD39" s="1569"/>
      <c r="CE39" s="1569"/>
      <c r="CF39" s="1569"/>
      <c r="CG39" s="1569"/>
      <c r="CH39" s="1569"/>
      <c r="CI39" s="1569"/>
      <c r="CJ39" s="1569"/>
      <c r="CK39" s="1569"/>
      <c r="CL39" s="1569"/>
      <c r="CM39" s="1592" t="s">
        <v>119</v>
      </c>
      <c r="CN39" s="1592"/>
      <c r="CO39" s="1592" t="s">
        <v>1010</v>
      </c>
      <c r="CP39" s="1592"/>
      <c r="CQ39" s="976"/>
      <c r="CR39" s="1721" t="s">
        <v>323</v>
      </c>
      <c r="CS39" s="737" t="s">
        <v>1730</v>
      </c>
      <c r="CT39" s="494"/>
      <c r="CU39" s="491"/>
      <c r="CV39" s="491" t="s">
        <v>292</v>
      </c>
      <c r="CW39" s="491"/>
      <c r="CX39" s="735" t="s">
        <v>617</v>
      </c>
      <c r="CY39" s="491"/>
      <c r="CZ39" s="491"/>
      <c r="DA39" s="734" t="s">
        <v>1006</v>
      </c>
      <c r="DB39" s="491"/>
      <c r="DC39" s="491"/>
      <c r="DD39" s="732"/>
      <c r="DE39" s="732" t="s">
        <v>1544</v>
      </c>
      <c r="DF39" s="977"/>
    </row>
    <row r="40" spans="1:114" s="344" customFormat="1" ht="18" customHeight="1">
      <c r="A40" s="347"/>
      <c r="B40" s="1538" t="s">
        <v>289</v>
      </c>
      <c r="C40" s="1538"/>
      <c r="D40" s="1538"/>
      <c r="E40" s="1538"/>
      <c r="F40" s="1538"/>
      <c r="G40" s="1538"/>
      <c r="H40" s="1538" t="s">
        <v>290</v>
      </c>
      <c r="I40" s="1538"/>
      <c r="J40" s="1538"/>
      <c r="K40" s="1538"/>
      <c r="L40" s="1538"/>
      <c r="M40" s="1538"/>
      <c r="N40" s="1538" t="s">
        <v>291</v>
      </c>
      <c r="O40" s="1538"/>
      <c r="P40" s="1538"/>
      <c r="Q40" s="1538"/>
      <c r="R40" s="1538"/>
      <c r="S40" s="1538"/>
      <c r="T40" s="726"/>
      <c r="U40" s="726"/>
      <c r="V40" s="726"/>
      <c r="W40" s="726"/>
      <c r="X40" s="726"/>
      <c r="Y40" s="726"/>
      <c r="Z40" s="726"/>
      <c r="AA40" s="726"/>
      <c r="AB40" s="726"/>
      <c r="AC40" s="726"/>
      <c r="AD40" s="743"/>
      <c r="AE40" s="743"/>
      <c r="AF40" s="743"/>
      <c r="AG40" s="743"/>
      <c r="AH40" s="743"/>
      <c r="AI40" s="744"/>
      <c r="AJ40" s="342"/>
      <c r="AK40" s="1659"/>
      <c r="AL40" s="1660"/>
      <c r="AM40" s="1661"/>
      <c r="AN40" s="1664"/>
      <c r="AO40" s="1664"/>
      <c r="AP40" s="1664"/>
      <c r="AQ40" s="1664"/>
      <c r="AR40" s="1665"/>
      <c r="AS40" s="928"/>
      <c r="AT40" s="1568"/>
      <c r="AU40" s="1569"/>
      <c r="AV40" s="1569"/>
      <c r="AW40" s="1569"/>
      <c r="AX40" s="1569"/>
      <c r="AY40" s="1569"/>
      <c r="AZ40" s="1569"/>
      <c r="BA40" s="1693"/>
      <c r="BB40" s="1693"/>
      <c r="BC40" s="1693"/>
      <c r="BD40" s="1693"/>
      <c r="BE40" s="1693"/>
      <c r="BF40" s="1693"/>
      <c r="BG40" s="1693"/>
      <c r="BH40" s="1693"/>
      <c r="BI40" s="1693"/>
      <c r="BJ40" s="1693"/>
      <c r="BK40" s="1569"/>
      <c r="BL40" s="1569"/>
      <c r="BM40" s="1569"/>
      <c r="BN40" s="1569"/>
      <c r="BO40" s="1569"/>
      <c r="BP40" s="1569"/>
      <c r="BQ40" s="1569"/>
      <c r="BR40" s="1569"/>
      <c r="BS40" s="1569"/>
      <c r="BT40" s="1569"/>
      <c r="BU40" s="1569"/>
      <c r="BV40" s="1569"/>
      <c r="BW40" s="1569"/>
      <c r="BX40" s="1569"/>
      <c r="BY40" s="1569"/>
      <c r="BZ40" s="1569"/>
      <c r="CA40" s="1569"/>
      <c r="CB40" s="1569"/>
      <c r="CC40" s="1569"/>
      <c r="CD40" s="1569"/>
      <c r="CE40" s="1569"/>
      <c r="CF40" s="1569"/>
      <c r="CG40" s="1569"/>
      <c r="CH40" s="1569"/>
      <c r="CI40" s="1569"/>
      <c r="CJ40" s="1569"/>
      <c r="CK40" s="1569"/>
      <c r="CL40" s="1569"/>
      <c r="CM40" s="1592" t="s">
        <v>119</v>
      </c>
      <c r="CN40" s="1592"/>
      <c r="CO40" s="1592" t="s">
        <v>1010</v>
      </c>
      <c r="CP40" s="1592"/>
      <c r="CQ40" s="976"/>
      <c r="CR40" s="1722"/>
      <c r="CS40" s="737"/>
      <c r="CT40" s="745"/>
      <c r="CU40" s="734"/>
      <c r="CV40" s="491" t="s">
        <v>1007</v>
      </c>
      <c r="CW40" s="491"/>
      <c r="CX40" s="498" t="s">
        <v>1731</v>
      </c>
      <c r="CY40" s="491"/>
      <c r="CZ40" s="491"/>
      <c r="DA40" s="498" t="s">
        <v>1732</v>
      </c>
      <c r="DB40" s="491"/>
      <c r="DC40" s="734"/>
      <c r="DD40" s="732"/>
      <c r="DE40" s="732" t="s">
        <v>1546</v>
      </c>
      <c r="DF40" s="977"/>
      <c r="DI40" s="504" t="s">
        <v>1046</v>
      </c>
      <c r="DJ40" s="504" t="s">
        <v>1047</v>
      </c>
    </row>
    <row r="41" spans="1:114" s="344" customFormat="1" ht="18" customHeight="1">
      <c r="A41" s="347"/>
      <c r="B41" s="1723" t="s">
        <v>1127</v>
      </c>
      <c r="C41" s="1723"/>
      <c r="D41" s="1723"/>
      <c r="E41" s="1723"/>
      <c r="F41" s="1723"/>
      <c r="G41" s="1723"/>
      <c r="H41" s="1723" t="s">
        <v>1127</v>
      </c>
      <c r="I41" s="1723"/>
      <c r="J41" s="1723"/>
      <c r="K41" s="1723"/>
      <c r="L41" s="1723"/>
      <c r="M41" s="1723"/>
      <c r="N41" s="1724" t="s">
        <v>601</v>
      </c>
      <c r="O41" s="1724"/>
      <c r="P41" s="1724"/>
      <c r="Q41" s="1724"/>
      <c r="R41" s="1724"/>
      <c r="S41" s="1724"/>
      <c r="T41" s="726"/>
      <c r="U41" s="726"/>
      <c r="V41" s="726"/>
      <c r="W41" s="726"/>
      <c r="X41" s="726"/>
      <c r="Y41" s="726"/>
      <c r="Z41" s="726"/>
      <c r="AA41" s="726"/>
      <c r="AB41" s="726"/>
      <c r="AC41" s="726"/>
      <c r="AD41" s="746"/>
      <c r="AE41" s="747"/>
      <c r="AF41" s="747"/>
      <c r="AG41" s="748"/>
      <c r="AH41" s="748"/>
      <c r="AI41" s="749"/>
      <c r="AJ41" s="342"/>
      <c r="AK41" s="1659"/>
      <c r="AL41" s="1660"/>
      <c r="AM41" s="1661"/>
      <c r="AN41" s="1664"/>
      <c r="AO41" s="1664"/>
      <c r="AP41" s="1664"/>
      <c r="AQ41" s="1664"/>
      <c r="AR41" s="1665"/>
      <c r="AS41" s="928"/>
      <c r="AT41" s="1568"/>
      <c r="AU41" s="1569"/>
      <c r="AV41" s="1569"/>
      <c r="AW41" s="1569"/>
      <c r="AX41" s="1569"/>
      <c r="AY41" s="1569"/>
      <c r="AZ41" s="1569"/>
      <c r="BA41" s="1693"/>
      <c r="BB41" s="1693"/>
      <c r="BC41" s="1693"/>
      <c r="BD41" s="1693"/>
      <c r="BE41" s="1693"/>
      <c r="BF41" s="1693"/>
      <c r="BG41" s="1693"/>
      <c r="BH41" s="1693"/>
      <c r="BI41" s="1693"/>
      <c r="BJ41" s="1693"/>
      <c r="BK41" s="1569"/>
      <c r="BL41" s="1569"/>
      <c r="BM41" s="1569"/>
      <c r="BN41" s="1569"/>
      <c r="BO41" s="1569"/>
      <c r="BP41" s="1569"/>
      <c r="BQ41" s="1569"/>
      <c r="BR41" s="1569"/>
      <c r="BS41" s="1569"/>
      <c r="BT41" s="1569"/>
      <c r="BU41" s="1569"/>
      <c r="BV41" s="1569"/>
      <c r="BW41" s="1569"/>
      <c r="BX41" s="1569"/>
      <c r="BY41" s="1569"/>
      <c r="BZ41" s="1569"/>
      <c r="CA41" s="1569"/>
      <c r="CB41" s="1569"/>
      <c r="CC41" s="1569"/>
      <c r="CD41" s="1569"/>
      <c r="CE41" s="1569"/>
      <c r="CF41" s="1569"/>
      <c r="CG41" s="1569"/>
      <c r="CH41" s="1569"/>
      <c r="CI41" s="1569"/>
      <c r="CJ41" s="1569"/>
      <c r="CK41" s="1569"/>
      <c r="CL41" s="1569"/>
      <c r="CM41" s="1592" t="s">
        <v>119</v>
      </c>
      <c r="CN41" s="1592"/>
      <c r="CO41" s="1592" t="s">
        <v>1010</v>
      </c>
      <c r="CP41" s="1592"/>
      <c r="CQ41" s="976"/>
      <c r="CR41" s="732"/>
      <c r="CS41" s="732" t="s">
        <v>297</v>
      </c>
      <c r="CT41" s="745"/>
      <c r="CU41" s="734"/>
      <c r="CV41" s="491" t="s">
        <v>296</v>
      </c>
      <c r="CW41" s="491"/>
      <c r="CX41" s="491"/>
      <c r="CY41" s="491"/>
      <c r="CZ41" s="491"/>
      <c r="DA41" s="750"/>
      <c r="DB41" s="491"/>
      <c r="DC41" s="734"/>
      <c r="DD41" s="732"/>
      <c r="DE41" s="737" t="s">
        <v>1733</v>
      </c>
      <c r="DF41" s="977"/>
      <c r="DH41" s="503" t="s">
        <v>1040</v>
      </c>
      <c r="DI41" s="788" t="e">
        <f t="shared" ref="DI41:DI47" si="1">ROUNDUP(O23/$AF$14,0)</f>
        <v>#DIV/0!</v>
      </c>
      <c r="DJ41" s="788" t="e">
        <f t="shared" ref="DJ41:DJ47" si="2">ROUNDUP(T23/$AF$14,0)</f>
        <v>#DIV/0!</v>
      </c>
    </row>
    <row r="42" spans="1:114" s="344" customFormat="1" ht="18" customHeight="1" thickBot="1">
      <c r="A42" s="347"/>
      <c r="B42" s="1725"/>
      <c r="C42" s="1725"/>
      <c r="D42" s="1725"/>
      <c r="E42" s="1725"/>
      <c r="F42" s="1725"/>
      <c r="G42" s="1725"/>
      <c r="H42" s="1726"/>
      <c r="I42" s="1726"/>
      <c r="J42" s="1726"/>
      <c r="K42" s="1726"/>
      <c r="L42" s="1726"/>
      <c r="M42" s="1726"/>
      <c r="N42" s="1727" t="str">
        <f>IF(B42="","-",ROUNDDOWN((B42-H42)/B42*100,1))</f>
        <v>-</v>
      </c>
      <c r="O42" s="1727"/>
      <c r="P42" s="1727"/>
      <c r="Q42" s="1727"/>
      <c r="R42" s="1727"/>
      <c r="S42" s="1727"/>
      <c r="T42" s="726"/>
      <c r="U42" s="726"/>
      <c r="V42" s="726"/>
      <c r="W42" s="726"/>
      <c r="X42" s="726"/>
      <c r="Y42" s="726"/>
      <c r="Z42" s="726"/>
      <c r="AA42" s="726"/>
      <c r="AB42" s="726"/>
      <c r="AC42" s="726"/>
      <c r="AD42" s="751"/>
      <c r="AE42" s="743"/>
      <c r="AF42" s="743"/>
      <c r="AG42" s="743"/>
      <c r="AH42" s="743"/>
      <c r="AI42" s="744"/>
      <c r="AJ42" s="342"/>
      <c r="AK42" s="1728" t="s">
        <v>1223</v>
      </c>
      <c r="AL42" s="1729"/>
      <c r="AM42" s="1661"/>
      <c r="AN42" s="1664"/>
      <c r="AO42" s="1664"/>
      <c r="AP42" s="1664"/>
      <c r="AQ42" s="1664"/>
      <c r="AR42" s="1665"/>
      <c r="AS42" s="928"/>
      <c r="AT42" s="1568"/>
      <c r="AU42" s="1569"/>
      <c r="AV42" s="1569"/>
      <c r="AW42" s="1569"/>
      <c r="AX42" s="1569"/>
      <c r="AY42" s="1569"/>
      <c r="AZ42" s="1569"/>
      <c r="BA42" s="1693"/>
      <c r="BB42" s="1693"/>
      <c r="BC42" s="1693"/>
      <c r="BD42" s="1693"/>
      <c r="BE42" s="1693"/>
      <c r="BF42" s="1693"/>
      <c r="BG42" s="1693"/>
      <c r="BH42" s="1693"/>
      <c r="BI42" s="1693"/>
      <c r="BJ42" s="1693"/>
      <c r="BK42" s="1569"/>
      <c r="BL42" s="1569"/>
      <c r="BM42" s="1569"/>
      <c r="BN42" s="1569"/>
      <c r="BO42" s="1569"/>
      <c r="BP42" s="1569"/>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92" t="s">
        <v>119</v>
      </c>
      <c r="CN42" s="1592"/>
      <c r="CO42" s="1592" t="s">
        <v>1010</v>
      </c>
      <c r="CP42" s="1592"/>
      <c r="CQ42" s="976"/>
      <c r="CR42" s="732" t="s">
        <v>307</v>
      </c>
      <c r="CS42" s="732" t="s">
        <v>302</v>
      </c>
      <c r="CT42" s="745"/>
      <c r="CU42" s="734"/>
      <c r="CV42" s="491" t="s">
        <v>298</v>
      </c>
      <c r="CW42" s="491"/>
      <c r="CX42" s="491" t="s">
        <v>273</v>
      </c>
      <c r="CY42" s="491"/>
      <c r="CZ42" s="491"/>
      <c r="DA42" s="750" t="s">
        <v>619</v>
      </c>
      <c r="DB42" s="491"/>
      <c r="DC42" s="734"/>
      <c r="DD42" s="732"/>
      <c r="DE42" s="737"/>
      <c r="DF42" s="977"/>
      <c r="DH42" s="503" t="s">
        <v>1041</v>
      </c>
      <c r="DI42" s="788" t="e">
        <f t="shared" si="1"/>
        <v>#DIV/0!</v>
      </c>
      <c r="DJ42" s="788" t="e">
        <f t="shared" si="2"/>
        <v>#DIV/0!</v>
      </c>
    </row>
    <row r="43" spans="1:114" s="344" customFormat="1" ht="18" customHeight="1" thickTop="1">
      <c r="A43" s="347"/>
      <c r="B43" s="1709" t="s">
        <v>1128</v>
      </c>
      <c r="C43" s="1548"/>
      <c r="D43" s="1548"/>
      <c r="E43" s="1548"/>
      <c r="F43" s="1548"/>
      <c r="G43" s="1548"/>
      <c r="H43" s="1548"/>
      <c r="I43" s="1548"/>
      <c r="J43" s="1548"/>
      <c r="K43" s="1548"/>
      <c r="L43" s="1548"/>
      <c r="M43" s="1548"/>
      <c r="N43" s="1548"/>
      <c r="O43" s="1548"/>
      <c r="P43" s="1548"/>
      <c r="Q43" s="1548"/>
      <c r="R43" s="1548"/>
      <c r="S43" s="1548"/>
      <c r="T43" s="726"/>
      <c r="U43" s="726"/>
      <c r="V43" s="726"/>
      <c r="W43" s="726"/>
      <c r="X43" s="726"/>
      <c r="Y43" s="726"/>
      <c r="Z43" s="726"/>
      <c r="AA43" s="726"/>
      <c r="AB43" s="726"/>
      <c r="AC43" s="726"/>
      <c r="AD43" s="751"/>
      <c r="AE43" s="743"/>
      <c r="AF43" s="743"/>
      <c r="AG43" s="743"/>
      <c r="AH43" s="743"/>
      <c r="AI43" s="744"/>
      <c r="AJ43" s="342"/>
      <c r="AK43" s="1728"/>
      <c r="AL43" s="1729"/>
      <c r="AM43" s="1661"/>
      <c r="AN43" s="1664"/>
      <c r="AO43" s="1664"/>
      <c r="AP43" s="1664"/>
      <c r="AQ43" s="1664"/>
      <c r="AR43" s="1665"/>
      <c r="AS43" s="928"/>
      <c r="AT43" s="1568"/>
      <c r="AU43" s="1569"/>
      <c r="AV43" s="1569"/>
      <c r="AW43" s="1569"/>
      <c r="AX43" s="1569"/>
      <c r="AY43" s="1569"/>
      <c r="AZ43" s="1569"/>
      <c r="BA43" s="1693"/>
      <c r="BB43" s="1693"/>
      <c r="BC43" s="1693"/>
      <c r="BD43" s="1693"/>
      <c r="BE43" s="1693"/>
      <c r="BF43" s="1693"/>
      <c r="BG43" s="1693"/>
      <c r="BH43" s="1693"/>
      <c r="BI43" s="1693"/>
      <c r="BJ43" s="1693"/>
      <c r="BK43" s="1569"/>
      <c r="BL43" s="1569"/>
      <c r="BM43" s="1569"/>
      <c r="BN43" s="1569"/>
      <c r="BO43" s="1569"/>
      <c r="BP43" s="1569"/>
      <c r="BQ43" s="1569"/>
      <c r="BR43" s="1569"/>
      <c r="BS43" s="1569"/>
      <c r="BT43" s="1569"/>
      <c r="BU43" s="1569"/>
      <c r="BV43" s="1569"/>
      <c r="BW43" s="1569"/>
      <c r="BX43" s="1569"/>
      <c r="BY43" s="1569"/>
      <c r="BZ43" s="1569"/>
      <c r="CA43" s="1569"/>
      <c r="CB43" s="1569"/>
      <c r="CC43" s="1569"/>
      <c r="CD43" s="1569"/>
      <c r="CE43" s="1569"/>
      <c r="CF43" s="1569"/>
      <c r="CG43" s="1569"/>
      <c r="CH43" s="1569"/>
      <c r="CI43" s="1569"/>
      <c r="CJ43" s="1569"/>
      <c r="CK43" s="1569"/>
      <c r="CL43" s="1569"/>
      <c r="CM43" s="1592" t="s">
        <v>119</v>
      </c>
      <c r="CN43" s="1592"/>
      <c r="CO43" s="1592" t="s">
        <v>1010</v>
      </c>
      <c r="CP43" s="1592"/>
      <c r="CQ43" s="976"/>
      <c r="CR43" s="732" t="s">
        <v>304</v>
      </c>
      <c r="CS43" s="732" t="s">
        <v>305</v>
      </c>
      <c r="CT43" s="745"/>
      <c r="CU43" s="734"/>
      <c r="CV43" s="491" t="s">
        <v>303</v>
      </c>
      <c r="CW43" s="491"/>
      <c r="CX43" s="491" t="s">
        <v>614</v>
      </c>
      <c r="CY43" s="491"/>
      <c r="CZ43" s="491"/>
      <c r="DA43" s="750" t="s">
        <v>620</v>
      </c>
      <c r="DB43" s="491"/>
      <c r="DC43" s="734"/>
      <c r="DD43" s="732"/>
      <c r="DE43" s="732" t="s">
        <v>308</v>
      </c>
      <c r="DF43" s="977"/>
      <c r="DH43" s="503" t="s">
        <v>1042</v>
      </c>
      <c r="DI43" s="788" t="e">
        <f t="shared" si="1"/>
        <v>#DIV/0!</v>
      </c>
      <c r="DJ43" s="788" t="e">
        <f t="shared" si="2"/>
        <v>#DIV/0!</v>
      </c>
    </row>
    <row r="44" spans="1:114" s="344" customFormat="1" ht="18" customHeight="1">
      <c r="A44" s="347"/>
      <c r="B44" s="1505" t="s">
        <v>299</v>
      </c>
      <c r="C44" s="1506"/>
      <c r="D44" s="1506"/>
      <c r="E44" s="1506"/>
      <c r="F44" s="1506"/>
      <c r="G44" s="1507"/>
      <c r="H44" s="1732" t="s">
        <v>1021</v>
      </c>
      <c r="I44" s="1437"/>
      <c r="J44" s="1437"/>
      <c r="K44" s="1437"/>
      <c r="L44" s="1733" t="s">
        <v>300</v>
      </c>
      <c r="M44" s="1734"/>
      <c r="N44" s="1734"/>
      <c r="O44" s="1734"/>
      <c r="P44" s="1733" t="s">
        <v>301</v>
      </c>
      <c r="Q44" s="1734"/>
      <c r="R44" s="1734"/>
      <c r="S44" s="1734"/>
      <c r="T44" s="726"/>
      <c r="U44" s="726"/>
      <c r="V44" s="726"/>
      <c r="W44" s="726"/>
      <c r="X44" s="726"/>
      <c r="Y44" s="726"/>
      <c r="Z44" s="726"/>
      <c r="AA44" s="726"/>
      <c r="AB44" s="726"/>
      <c r="AC44" s="726"/>
      <c r="AD44" s="751"/>
      <c r="AE44" s="743"/>
      <c r="AF44" s="743"/>
      <c r="AG44" s="743"/>
      <c r="AH44" s="743"/>
      <c r="AI44" s="744"/>
      <c r="AJ44" s="342"/>
      <c r="AK44" s="1728"/>
      <c r="AL44" s="1729"/>
      <c r="AM44" s="1661"/>
      <c r="AN44" s="1664"/>
      <c r="AO44" s="1664"/>
      <c r="AP44" s="1664"/>
      <c r="AQ44" s="1664"/>
      <c r="AR44" s="1665"/>
      <c r="AS44" s="928"/>
      <c r="AT44" s="1568"/>
      <c r="AU44" s="1569"/>
      <c r="AV44" s="1569"/>
      <c r="AW44" s="1569"/>
      <c r="AX44" s="1569"/>
      <c r="AY44" s="1569"/>
      <c r="AZ44" s="1569"/>
      <c r="BA44" s="1693"/>
      <c r="BB44" s="1693"/>
      <c r="BC44" s="1693"/>
      <c r="BD44" s="1693"/>
      <c r="BE44" s="1693"/>
      <c r="BF44" s="1693"/>
      <c r="BG44" s="1693"/>
      <c r="BH44" s="1693"/>
      <c r="BI44" s="1693"/>
      <c r="BJ44" s="1693"/>
      <c r="BK44" s="1569"/>
      <c r="BL44" s="1569"/>
      <c r="BM44" s="1569"/>
      <c r="BN44" s="1569"/>
      <c r="BO44" s="1569"/>
      <c r="BP44" s="1569"/>
      <c r="BQ44" s="1569"/>
      <c r="BR44" s="1569"/>
      <c r="BS44" s="1569"/>
      <c r="BT44" s="1569"/>
      <c r="BU44" s="1569"/>
      <c r="BV44" s="1569"/>
      <c r="BW44" s="1569"/>
      <c r="BX44" s="1569"/>
      <c r="BY44" s="1569"/>
      <c r="BZ44" s="1569"/>
      <c r="CA44" s="1569"/>
      <c r="CB44" s="1569"/>
      <c r="CC44" s="1569"/>
      <c r="CD44" s="1569"/>
      <c r="CE44" s="1569"/>
      <c r="CF44" s="1569"/>
      <c r="CG44" s="1569"/>
      <c r="CH44" s="1569"/>
      <c r="CI44" s="1569"/>
      <c r="CJ44" s="1569"/>
      <c r="CK44" s="1569"/>
      <c r="CL44" s="1569"/>
      <c r="CM44" s="1592" t="s">
        <v>119</v>
      </c>
      <c r="CN44" s="1592"/>
      <c r="CO44" s="1592" t="s">
        <v>1010</v>
      </c>
      <c r="CP44" s="1592"/>
      <c r="CQ44" s="976"/>
      <c r="CR44" s="732" t="s">
        <v>330</v>
      </c>
      <c r="CS44" s="737" t="s">
        <v>1734</v>
      </c>
      <c r="CT44" s="745"/>
      <c r="CU44" s="734"/>
      <c r="CV44" s="732" t="s">
        <v>306</v>
      </c>
      <c r="CW44" s="491"/>
      <c r="CX44" s="491" t="s">
        <v>284</v>
      </c>
      <c r="CY44" s="491"/>
      <c r="CZ44" s="491"/>
      <c r="DA44" s="750" t="s">
        <v>1548</v>
      </c>
      <c r="DB44" s="491"/>
      <c r="DC44" s="491"/>
      <c r="DD44" s="732"/>
      <c r="DE44" s="732" t="s">
        <v>310</v>
      </c>
      <c r="DF44" s="977"/>
      <c r="DH44" s="503" t="s">
        <v>1043</v>
      </c>
      <c r="DI44" s="788" t="e">
        <f t="shared" si="1"/>
        <v>#DIV/0!</v>
      </c>
      <c r="DJ44" s="788" t="e">
        <f t="shared" si="2"/>
        <v>#DIV/0!</v>
      </c>
    </row>
    <row r="45" spans="1:114" s="344" customFormat="1" ht="18" customHeight="1">
      <c r="A45" s="347"/>
      <c r="B45" s="1505"/>
      <c r="C45" s="1506"/>
      <c r="D45" s="1506"/>
      <c r="E45" s="1506"/>
      <c r="F45" s="1506"/>
      <c r="G45" s="1507"/>
      <c r="H45" s="1538"/>
      <c r="I45" s="1538"/>
      <c r="J45" s="1538"/>
      <c r="K45" s="1538"/>
      <c r="L45" s="1735"/>
      <c r="M45" s="1735"/>
      <c r="N45" s="1735"/>
      <c r="O45" s="1735"/>
      <c r="P45" s="1735"/>
      <c r="Q45" s="1735"/>
      <c r="R45" s="1735"/>
      <c r="S45" s="1735"/>
      <c r="T45" s="726"/>
      <c r="U45" s="726"/>
      <c r="V45" s="726"/>
      <c r="W45" s="726"/>
      <c r="X45" s="726"/>
      <c r="Y45" s="726"/>
      <c r="Z45" s="726"/>
      <c r="AA45" s="726"/>
      <c r="AB45" s="726"/>
      <c r="AC45" s="726"/>
      <c r="AD45" s="751"/>
      <c r="AE45" s="743"/>
      <c r="AF45" s="743"/>
      <c r="AG45" s="743"/>
      <c r="AH45" s="743"/>
      <c r="AI45" s="744"/>
      <c r="AJ45" s="342"/>
      <c r="AK45" s="1728"/>
      <c r="AL45" s="1729"/>
      <c r="AM45" s="1661"/>
      <c r="AN45" s="1664"/>
      <c r="AO45" s="1664"/>
      <c r="AP45" s="1664"/>
      <c r="AQ45" s="1664"/>
      <c r="AR45" s="1665"/>
      <c r="AS45" s="928"/>
      <c r="AT45" s="1568"/>
      <c r="AU45" s="1569"/>
      <c r="AV45" s="1569"/>
      <c r="AW45" s="1569"/>
      <c r="AX45" s="1569"/>
      <c r="AY45" s="1569"/>
      <c r="AZ45" s="1569"/>
      <c r="BA45" s="1736"/>
      <c r="BB45" s="1736"/>
      <c r="BC45" s="1736"/>
      <c r="BD45" s="1736"/>
      <c r="BE45" s="1736"/>
      <c r="BF45" s="1736"/>
      <c r="BG45" s="1736"/>
      <c r="BH45" s="1736"/>
      <c r="BI45" s="1736"/>
      <c r="BJ45" s="1736"/>
      <c r="BK45" s="1569"/>
      <c r="BL45" s="1569"/>
      <c r="BM45" s="1569"/>
      <c r="BN45" s="1569"/>
      <c r="BO45" s="1569"/>
      <c r="BP45" s="1569"/>
      <c r="BQ45" s="1569"/>
      <c r="BR45" s="1569"/>
      <c r="BS45" s="1569"/>
      <c r="BT45" s="1569"/>
      <c r="BU45" s="1569"/>
      <c r="BV45" s="1569"/>
      <c r="BW45" s="1569"/>
      <c r="BX45" s="1569"/>
      <c r="BY45" s="1569"/>
      <c r="BZ45" s="1569"/>
      <c r="CA45" s="1569"/>
      <c r="CB45" s="1569"/>
      <c r="CC45" s="1569"/>
      <c r="CD45" s="1569"/>
      <c r="CE45" s="1569"/>
      <c r="CF45" s="1569"/>
      <c r="CG45" s="1569"/>
      <c r="CH45" s="1569"/>
      <c r="CI45" s="1569"/>
      <c r="CJ45" s="1569"/>
      <c r="CK45" s="1569"/>
      <c r="CL45" s="1569"/>
      <c r="CM45" s="1592" t="s">
        <v>119</v>
      </c>
      <c r="CN45" s="1592"/>
      <c r="CO45" s="1592" t="s">
        <v>1010</v>
      </c>
      <c r="CP45" s="1592"/>
      <c r="CQ45" s="976"/>
      <c r="CR45" s="732" t="s">
        <v>335</v>
      </c>
      <c r="CS45" s="737"/>
      <c r="CT45" s="494"/>
      <c r="CU45" s="734"/>
      <c r="CV45" s="491"/>
      <c r="CW45" s="732"/>
      <c r="CX45" s="491" t="s">
        <v>287</v>
      </c>
      <c r="CY45" s="491"/>
      <c r="CZ45" s="491"/>
      <c r="DA45" s="750" t="s">
        <v>1549</v>
      </c>
      <c r="DB45" s="491"/>
      <c r="DC45" s="491"/>
      <c r="DD45" s="732"/>
      <c r="DE45" s="732" t="s">
        <v>618</v>
      </c>
      <c r="DF45" s="977"/>
      <c r="DH45" s="503" t="s">
        <v>1044</v>
      </c>
      <c r="DI45" s="788" t="e">
        <f t="shared" si="1"/>
        <v>#DIV/0!</v>
      </c>
      <c r="DJ45" s="788" t="e">
        <f t="shared" si="2"/>
        <v>#DIV/0!</v>
      </c>
    </row>
    <row r="46" spans="1:114" s="344" customFormat="1" ht="18" customHeight="1">
      <c r="A46" s="347"/>
      <c r="B46" s="1505"/>
      <c r="C46" s="1506"/>
      <c r="D46" s="1506"/>
      <c r="E46" s="1506"/>
      <c r="F46" s="1506"/>
      <c r="G46" s="1507"/>
      <c r="H46" s="1508" t="s">
        <v>309</v>
      </c>
      <c r="I46" s="1453"/>
      <c r="J46" s="1453"/>
      <c r="K46" s="1454"/>
      <c r="L46" s="1508" t="s">
        <v>309</v>
      </c>
      <c r="M46" s="1453"/>
      <c r="N46" s="1453"/>
      <c r="O46" s="1454"/>
      <c r="P46" s="1508" t="s">
        <v>309</v>
      </c>
      <c r="Q46" s="1453"/>
      <c r="R46" s="1453"/>
      <c r="S46" s="1454"/>
      <c r="T46" s="726"/>
      <c r="U46" s="726"/>
      <c r="V46" s="726"/>
      <c r="W46" s="726"/>
      <c r="X46" s="726"/>
      <c r="Y46" s="726"/>
      <c r="Z46" s="726"/>
      <c r="AA46" s="726"/>
      <c r="AB46" s="726"/>
      <c r="AC46" s="726"/>
      <c r="AD46" s="751"/>
      <c r="AE46" s="743"/>
      <c r="AF46" s="743"/>
      <c r="AG46" s="743"/>
      <c r="AH46" s="743"/>
      <c r="AI46" s="744"/>
      <c r="AJ46" s="342"/>
      <c r="AK46" s="1728"/>
      <c r="AL46" s="1729"/>
      <c r="AM46" s="1662"/>
      <c r="AN46" s="1666"/>
      <c r="AO46" s="1666"/>
      <c r="AP46" s="1666"/>
      <c r="AQ46" s="1666"/>
      <c r="AR46" s="1667"/>
      <c r="AS46" s="930"/>
      <c r="AT46" s="1568"/>
      <c r="AU46" s="1569"/>
      <c r="AV46" s="1569"/>
      <c r="AW46" s="1569"/>
      <c r="AX46" s="1569"/>
      <c r="AY46" s="1569"/>
      <c r="AZ46" s="1569"/>
      <c r="BA46" s="1736"/>
      <c r="BB46" s="1736"/>
      <c r="BC46" s="1736"/>
      <c r="BD46" s="1736"/>
      <c r="BE46" s="1736"/>
      <c r="BF46" s="1736"/>
      <c r="BG46" s="1736"/>
      <c r="BH46" s="1736"/>
      <c r="BI46" s="1736"/>
      <c r="BJ46" s="1736"/>
      <c r="BK46" s="1641"/>
      <c r="BL46" s="1641"/>
      <c r="BM46" s="1641"/>
      <c r="BN46" s="1641"/>
      <c r="BO46" s="1641"/>
      <c r="BP46" s="1641"/>
      <c r="BQ46" s="1641"/>
      <c r="BR46" s="1641"/>
      <c r="BS46" s="1641"/>
      <c r="BT46" s="1641"/>
      <c r="BU46" s="1641"/>
      <c r="BV46" s="1641"/>
      <c r="BW46" s="1641"/>
      <c r="BX46" s="1641"/>
      <c r="BY46" s="1641"/>
      <c r="BZ46" s="1641"/>
      <c r="CA46" s="1641"/>
      <c r="CB46" s="1641"/>
      <c r="CC46" s="1641"/>
      <c r="CD46" s="1641"/>
      <c r="CE46" s="1641"/>
      <c r="CF46" s="1641"/>
      <c r="CG46" s="1641"/>
      <c r="CH46" s="1641"/>
      <c r="CI46" s="1641"/>
      <c r="CJ46" s="1641"/>
      <c r="CK46" s="1641"/>
      <c r="CL46" s="1641"/>
      <c r="CM46" s="1642"/>
      <c r="CN46" s="1642"/>
      <c r="CO46" s="1592" t="s">
        <v>1010</v>
      </c>
      <c r="CP46" s="1592"/>
      <c r="CQ46" s="976"/>
      <c r="CR46" s="732" t="s">
        <v>339</v>
      </c>
      <c r="CS46" s="732" t="s">
        <v>313</v>
      </c>
      <c r="CT46" s="732"/>
      <c r="CU46" s="732"/>
      <c r="CV46" s="732"/>
      <c r="CW46" s="732"/>
      <c r="CX46" s="491" t="s">
        <v>338</v>
      </c>
      <c r="CY46" s="732"/>
      <c r="CZ46" s="752"/>
      <c r="DA46" s="750" t="s">
        <v>319</v>
      </c>
      <c r="DB46" s="732"/>
      <c r="DC46" s="732"/>
      <c r="DD46" s="732"/>
      <c r="DE46" s="732" t="s">
        <v>316</v>
      </c>
      <c r="DF46" s="977"/>
      <c r="DH46" s="503" t="s">
        <v>1735</v>
      </c>
      <c r="DI46" s="788" t="e">
        <f t="shared" si="1"/>
        <v>#DIV/0!</v>
      </c>
      <c r="DJ46" s="788" t="e">
        <f t="shared" si="2"/>
        <v>#DIV/0!</v>
      </c>
    </row>
    <row r="47" spans="1:114" s="344" customFormat="1" ht="18" customHeight="1">
      <c r="A47" s="347"/>
      <c r="B47" s="1505" t="s">
        <v>311</v>
      </c>
      <c r="C47" s="1506"/>
      <c r="D47" s="1506"/>
      <c r="E47" s="1506"/>
      <c r="F47" s="1506"/>
      <c r="G47" s="1507"/>
      <c r="H47" s="1737">
        <f>'7.概略予算書（まとめ）'!I13</f>
        <v>0</v>
      </c>
      <c r="I47" s="1737"/>
      <c r="J47" s="1737"/>
      <c r="K47" s="1737"/>
      <c r="L47" s="1737">
        <f>'7.概略予算書（まとめ）'!N13</f>
        <v>0</v>
      </c>
      <c r="M47" s="1737"/>
      <c r="N47" s="1737"/>
      <c r="O47" s="1737"/>
      <c r="P47" s="1737">
        <f>'7.概略予算書（まとめ）'!S13</f>
        <v>0</v>
      </c>
      <c r="Q47" s="1737"/>
      <c r="R47" s="1737"/>
      <c r="S47" s="1737"/>
      <c r="T47" s="726"/>
      <c r="U47" s="726"/>
      <c r="V47" s="726"/>
      <c r="W47" s="726"/>
      <c r="X47" s="726"/>
      <c r="Y47" s="726"/>
      <c r="Z47" s="726"/>
      <c r="AA47" s="726"/>
      <c r="AB47" s="726"/>
      <c r="AC47" s="726"/>
      <c r="AD47" s="751"/>
      <c r="AE47" s="743"/>
      <c r="AF47" s="743"/>
      <c r="AG47" s="743"/>
      <c r="AH47" s="743"/>
      <c r="AI47" s="744"/>
      <c r="AJ47" s="342"/>
      <c r="AK47" s="1728"/>
      <c r="AL47" s="1729"/>
      <c r="AM47" s="1532" t="s">
        <v>1226</v>
      </c>
      <c r="AN47" s="1580" t="s">
        <v>312</v>
      </c>
      <c r="AO47" s="1580"/>
      <c r="AP47" s="1580"/>
      <c r="AQ47" s="1580"/>
      <c r="AR47" s="1581"/>
      <c r="AS47" s="929"/>
      <c r="AT47" s="1586"/>
      <c r="AU47" s="1556"/>
      <c r="AV47" s="1556"/>
      <c r="AW47" s="1556"/>
      <c r="AX47" s="1556"/>
      <c r="AY47" s="1556"/>
      <c r="AZ47" s="1556"/>
      <c r="BA47" s="1556"/>
      <c r="BB47" s="1556"/>
      <c r="BC47" s="1556"/>
      <c r="BD47" s="1556"/>
      <c r="BE47" s="1556"/>
      <c r="BF47" s="1556"/>
      <c r="BG47" s="1556"/>
      <c r="BH47" s="1556"/>
      <c r="BI47" s="1556"/>
      <c r="BJ47" s="1556"/>
      <c r="BK47" s="1637"/>
      <c r="BL47" s="1637"/>
      <c r="BM47" s="1637"/>
      <c r="BN47" s="1637"/>
      <c r="BO47" s="1637"/>
      <c r="BP47" s="1637"/>
      <c r="BQ47" s="1637"/>
      <c r="BR47" s="1637"/>
      <c r="BS47" s="1637"/>
      <c r="BT47" s="1637"/>
      <c r="BU47" s="1637"/>
      <c r="BV47" s="1637"/>
      <c r="BW47" s="1637"/>
      <c r="BX47" s="1637"/>
      <c r="BY47" s="1637"/>
      <c r="BZ47" s="1637"/>
      <c r="CA47" s="1637"/>
      <c r="CB47" s="1637"/>
      <c r="CC47" s="1637"/>
      <c r="CD47" s="1637"/>
      <c r="CE47" s="1637"/>
      <c r="CF47" s="1637"/>
      <c r="CG47" s="1637"/>
      <c r="CH47" s="1637"/>
      <c r="CI47" s="1637"/>
      <c r="CJ47" s="1637"/>
      <c r="CK47" s="1637"/>
      <c r="CL47" s="1637"/>
      <c r="CM47" s="1558" t="s">
        <v>1010</v>
      </c>
      <c r="CN47" s="1558"/>
      <c r="CO47" s="1558" t="s">
        <v>1010</v>
      </c>
      <c r="CP47" s="1558"/>
      <c r="CQ47" s="976"/>
      <c r="CR47" s="732" t="s">
        <v>345</v>
      </c>
      <c r="CS47" s="732" t="s">
        <v>315</v>
      </c>
      <c r="CT47" s="732"/>
      <c r="CU47" s="732"/>
      <c r="CV47" s="737"/>
      <c r="CW47" s="732"/>
      <c r="CX47" s="735" t="s">
        <v>617</v>
      </c>
      <c r="CY47" s="732"/>
      <c r="CZ47" s="732"/>
      <c r="DA47" s="750" t="s">
        <v>1550</v>
      </c>
      <c r="DB47" s="732"/>
      <c r="DC47" s="732"/>
      <c r="DD47" s="732"/>
      <c r="DE47" s="753" t="s">
        <v>320</v>
      </c>
      <c r="DF47" s="977"/>
      <c r="DH47" s="503" t="s">
        <v>1045</v>
      </c>
      <c r="DI47" s="788" t="e">
        <f t="shared" si="1"/>
        <v>#DIV/0!</v>
      </c>
      <c r="DJ47" s="788" t="e">
        <f t="shared" si="2"/>
        <v>#DIV/0!</v>
      </c>
    </row>
    <row r="48" spans="1:114" s="344" customFormat="1" ht="18" customHeight="1">
      <c r="A48" s="347"/>
      <c r="B48" s="1505" t="s">
        <v>314</v>
      </c>
      <c r="C48" s="1506"/>
      <c r="D48" s="1506"/>
      <c r="E48" s="1506"/>
      <c r="F48" s="1506"/>
      <c r="G48" s="1507"/>
      <c r="H48" s="1737">
        <f>'7.概略予算書（まとめ）'!I15</f>
        <v>0</v>
      </c>
      <c r="I48" s="1737"/>
      <c r="J48" s="1737"/>
      <c r="K48" s="1737"/>
      <c r="L48" s="1737">
        <f>'7.概略予算書（まとめ）'!N15</f>
        <v>0</v>
      </c>
      <c r="M48" s="1737"/>
      <c r="N48" s="1737"/>
      <c r="O48" s="1737"/>
      <c r="P48" s="1737">
        <f>'7.概略予算書（まとめ）'!S15</f>
        <v>0</v>
      </c>
      <c r="Q48" s="1737"/>
      <c r="R48" s="1737"/>
      <c r="S48" s="1737"/>
      <c r="T48" s="726"/>
      <c r="U48" s="726"/>
      <c r="V48" s="726"/>
      <c r="W48" s="726"/>
      <c r="X48" s="726"/>
      <c r="Y48" s="726"/>
      <c r="Z48" s="726"/>
      <c r="AA48" s="726"/>
      <c r="AB48" s="726"/>
      <c r="AC48" s="726"/>
      <c r="AD48" s="751"/>
      <c r="AE48" s="743"/>
      <c r="AF48" s="743"/>
      <c r="AG48" s="743"/>
      <c r="AH48" s="743"/>
      <c r="AI48" s="744"/>
      <c r="AJ48" s="342"/>
      <c r="AK48" s="1728"/>
      <c r="AL48" s="1729"/>
      <c r="AM48" s="1661"/>
      <c r="AN48" s="1582"/>
      <c r="AO48" s="1582"/>
      <c r="AP48" s="1582"/>
      <c r="AQ48" s="1582"/>
      <c r="AR48" s="1583"/>
      <c r="AS48" s="928"/>
      <c r="AT48" s="1568"/>
      <c r="AU48" s="1569"/>
      <c r="AV48" s="1569"/>
      <c r="AW48" s="1569"/>
      <c r="AX48" s="1569"/>
      <c r="AY48" s="1569"/>
      <c r="AZ48" s="1569"/>
      <c r="BA48" s="1569"/>
      <c r="BB48" s="1569"/>
      <c r="BC48" s="1569"/>
      <c r="BD48" s="1569"/>
      <c r="BE48" s="1569"/>
      <c r="BF48" s="1569"/>
      <c r="BG48" s="1569"/>
      <c r="BH48" s="1569"/>
      <c r="BI48" s="1569"/>
      <c r="BJ48" s="1569"/>
      <c r="BK48" s="1569"/>
      <c r="BL48" s="1569"/>
      <c r="BM48" s="1569"/>
      <c r="BN48" s="1569"/>
      <c r="BO48" s="1569"/>
      <c r="BP48" s="1569"/>
      <c r="BQ48" s="1569"/>
      <c r="BR48" s="1569"/>
      <c r="BS48" s="1569"/>
      <c r="BT48" s="1569"/>
      <c r="BU48" s="1569"/>
      <c r="BV48" s="1569"/>
      <c r="BW48" s="1569"/>
      <c r="BX48" s="1569"/>
      <c r="BY48" s="1569"/>
      <c r="BZ48" s="1569"/>
      <c r="CA48" s="1569"/>
      <c r="CB48" s="1569"/>
      <c r="CC48" s="1569"/>
      <c r="CD48" s="1569"/>
      <c r="CE48" s="1569"/>
      <c r="CF48" s="1569"/>
      <c r="CG48" s="1569"/>
      <c r="CH48" s="1569"/>
      <c r="CI48" s="1569"/>
      <c r="CJ48" s="1569"/>
      <c r="CK48" s="1569"/>
      <c r="CL48" s="1569"/>
      <c r="CM48" s="1738"/>
      <c r="CN48" s="1738"/>
      <c r="CO48" s="1592" t="s">
        <v>1010</v>
      </c>
      <c r="CP48" s="1592"/>
      <c r="CQ48" s="976"/>
      <c r="CR48" s="754"/>
      <c r="CS48" s="732" t="s">
        <v>318</v>
      </c>
      <c r="CT48" s="732"/>
      <c r="CU48" s="732"/>
      <c r="CV48" s="732"/>
      <c r="CW48" s="732"/>
      <c r="CX48" s="737" t="s">
        <v>1736</v>
      </c>
      <c r="CY48" s="732"/>
      <c r="CZ48" s="732"/>
      <c r="DA48" s="750"/>
      <c r="DB48" s="732"/>
      <c r="DC48" s="732"/>
      <c r="DD48" s="732"/>
      <c r="DE48" s="737" t="s">
        <v>1737</v>
      </c>
      <c r="DF48" s="977"/>
    </row>
    <row r="49" spans="1:110" s="344" customFormat="1" ht="18" customHeight="1">
      <c r="A49" s="347"/>
      <c r="B49" s="1505" t="s">
        <v>317</v>
      </c>
      <c r="C49" s="1506"/>
      <c r="D49" s="1506"/>
      <c r="E49" s="1506"/>
      <c r="F49" s="1506"/>
      <c r="G49" s="1507"/>
      <c r="H49" s="1737">
        <f>'7.概略予算書（まとめ）'!I17</f>
        <v>0</v>
      </c>
      <c r="I49" s="1737"/>
      <c r="J49" s="1737"/>
      <c r="K49" s="1737"/>
      <c r="L49" s="1737">
        <f>'7.概略予算書（まとめ）'!N17</f>
        <v>0</v>
      </c>
      <c r="M49" s="1737"/>
      <c r="N49" s="1737"/>
      <c r="O49" s="1737"/>
      <c r="P49" s="1737">
        <f>'7.概略予算書（まとめ）'!S17</f>
        <v>0</v>
      </c>
      <c r="Q49" s="1737"/>
      <c r="R49" s="1737"/>
      <c r="S49" s="1737"/>
      <c r="T49" s="726"/>
      <c r="U49" s="726"/>
      <c r="V49" s="726"/>
      <c r="W49" s="726"/>
      <c r="X49" s="726"/>
      <c r="Y49" s="726"/>
      <c r="Z49" s="726"/>
      <c r="AA49" s="726"/>
      <c r="AB49" s="726"/>
      <c r="AC49" s="726"/>
      <c r="AD49" s="751"/>
      <c r="AE49" s="743"/>
      <c r="AF49" s="743"/>
      <c r="AG49" s="748"/>
      <c r="AH49" s="748"/>
      <c r="AI49" s="749"/>
      <c r="AJ49" s="342"/>
      <c r="AK49" s="1728"/>
      <c r="AL49" s="1729"/>
      <c r="AM49" s="1662"/>
      <c r="AN49" s="1584"/>
      <c r="AO49" s="1584"/>
      <c r="AP49" s="1584"/>
      <c r="AQ49" s="1584"/>
      <c r="AR49" s="1585"/>
      <c r="AS49" s="929"/>
      <c r="AT49" s="1568"/>
      <c r="AU49" s="1569"/>
      <c r="AV49" s="1569"/>
      <c r="AW49" s="1569"/>
      <c r="AX49" s="1569"/>
      <c r="AY49" s="1569"/>
      <c r="AZ49" s="1569"/>
      <c r="BA49" s="1639"/>
      <c r="BB49" s="1639"/>
      <c r="BC49" s="1639"/>
      <c r="BD49" s="1639"/>
      <c r="BE49" s="1639"/>
      <c r="BF49" s="1639"/>
      <c r="BG49" s="1639"/>
      <c r="BH49" s="1639"/>
      <c r="BI49" s="1639"/>
      <c r="BJ49" s="1639"/>
      <c r="BK49" s="1739"/>
      <c r="BL49" s="1739"/>
      <c r="BM49" s="1739"/>
      <c r="BN49" s="1739"/>
      <c r="BO49" s="1739"/>
      <c r="BP49" s="1739"/>
      <c r="BQ49" s="1739"/>
      <c r="BR49" s="1739"/>
      <c r="BS49" s="1739"/>
      <c r="BT49" s="1739"/>
      <c r="BU49" s="1739"/>
      <c r="BV49" s="1739"/>
      <c r="BW49" s="1739"/>
      <c r="BX49" s="1739"/>
      <c r="BY49" s="1739"/>
      <c r="BZ49" s="1739"/>
      <c r="CA49" s="1739"/>
      <c r="CB49" s="1739"/>
      <c r="CC49" s="1739"/>
      <c r="CD49" s="1739"/>
      <c r="CE49" s="1739"/>
      <c r="CF49" s="1739"/>
      <c r="CG49" s="1739"/>
      <c r="CH49" s="1739"/>
      <c r="CI49" s="1739"/>
      <c r="CJ49" s="1739"/>
      <c r="CK49" s="1739"/>
      <c r="CL49" s="1739"/>
      <c r="CM49" s="1642"/>
      <c r="CN49" s="1642"/>
      <c r="CO49" s="1592" t="s">
        <v>1010</v>
      </c>
      <c r="CP49" s="1592"/>
      <c r="CQ49" s="976"/>
      <c r="CR49" s="1745" t="s">
        <v>1738</v>
      </c>
      <c r="CS49" s="753" t="s">
        <v>1522</v>
      </c>
      <c r="CT49" s="732"/>
      <c r="CU49" s="732"/>
      <c r="CV49" s="732"/>
      <c r="CW49" s="732"/>
      <c r="CX49" s="491"/>
      <c r="CY49" s="732"/>
      <c r="CZ49" s="732"/>
      <c r="DA49" s="750"/>
      <c r="DB49" s="732"/>
      <c r="DC49" s="732"/>
      <c r="DD49" s="732"/>
      <c r="DE49" s="737"/>
      <c r="DF49" s="977"/>
    </row>
    <row r="50" spans="1:110" s="344" customFormat="1" ht="18" customHeight="1">
      <c r="A50" s="347"/>
      <c r="B50" s="1505" t="s">
        <v>321</v>
      </c>
      <c r="C50" s="1506"/>
      <c r="D50" s="1506"/>
      <c r="E50" s="1506"/>
      <c r="F50" s="1506"/>
      <c r="G50" s="1507"/>
      <c r="H50" s="1737">
        <f>'7.概略予算書（まとめ）'!I19</f>
        <v>0</v>
      </c>
      <c r="I50" s="1737"/>
      <c r="J50" s="1737"/>
      <c r="K50" s="1737"/>
      <c r="L50" s="1737">
        <f>'7.概略予算書（まとめ）'!N19</f>
        <v>0</v>
      </c>
      <c r="M50" s="1737"/>
      <c r="N50" s="1737"/>
      <c r="O50" s="1737"/>
      <c r="P50" s="1737">
        <f>'7.概略予算書（まとめ）'!S19</f>
        <v>0</v>
      </c>
      <c r="Q50" s="1737"/>
      <c r="R50" s="1737"/>
      <c r="S50" s="1737"/>
      <c r="T50" s="726"/>
      <c r="U50" s="726"/>
      <c r="V50" s="726"/>
      <c r="W50" s="726"/>
      <c r="X50" s="726"/>
      <c r="Y50" s="726"/>
      <c r="Z50" s="726"/>
      <c r="AA50" s="726"/>
      <c r="AB50" s="726"/>
      <c r="AC50" s="726"/>
      <c r="AD50" s="751"/>
      <c r="AE50" s="743"/>
      <c r="AF50" s="743"/>
      <c r="AG50" s="743"/>
      <c r="AH50" s="743"/>
      <c r="AI50" s="744"/>
      <c r="AJ50" s="342"/>
      <c r="AK50" s="1728"/>
      <c r="AL50" s="1729"/>
      <c r="AM50" s="1532" t="s">
        <v>623</v>
      </c>
      <c r="AN50" s="1580" t="s">
        <v>322</v>
      </c>
      <c r="AO50" s="1580"/>
      <c r="AP50" s="1580"/>
      <c r="AQ50" s="1580"/>
      <c r="AR50" s="1581"/>
      <c r="AS50" s="927"/>
      <c r="AT50" s="1586"/>
      <c r="AU50" s="1556"/>
      <c r="AV50" s="1556"/>
      <c r="AW50" s="1556"/>
      <c r="AX50" s="1556"/>
      <c r="AY50" s="1556"/>
      <c r="AZ50" s="1556"/>
      <c r="BA50" s="1556"/>
      <c r="BB50" s="1556"/>
      <c r="BC50" s="1556"/>
      <c r="BD50" s="1556"/>
      <c r="BE50" s="1556"/>
      <c r="BF50" s="1556"/>
      <c r="BG50" s="1556"/>
      <c r="BH50" s="1556"/>
      <c r="BI50" s="1556"/>
      <c r="BJ50" s="1556"/>
      <c r="BK50" s="1556"/>
      <c r="BL50" s="1556"/>
      <c r="BM50" s="1556"/>
      <c r="BN50" s="1556"/>
      <c r="BO50" s="1556"/>
      <c r="BP50" s="1556"/>
      <c r="BQ50" s="1556"/>
      <c r="BR50" s="1556"/>
      <c r="BS50" s="1556"/>
      <c r="BT50" s="1556"/>
      <c r="BU50" s="1556"/>
      <c r="BV50" s="1556"/>
      <c r="BW50" s="1556"/>
      <c r="BX50" s="1556"/>
      <c r="BY50" s="1556"/>
      <c r="BZ50" s="1556"/>
      <c r="CA50" s="1556"/>
      <c r="CB50" s="1556"/>
      <c r="CC50" s="1556"/>
      <c r="CD50" s="1556"/>
      <c r="CE50" s="1556"/>
      <c r="CF50" s="1556"/>
      <c r="CG50" s="1556"/>
      <c r="CH50" s="1556"/>
      <c r="CI50" s="1556"/>
      <c r="CJ50" s="1556"/>
      <c r="CK50" s="1556"/>
      <c r="CL50" s="1556"/>
      <c r="CM50" s="1558" t="s">
        <v>1010</v>
      </c>
      <c r="CN50" s="1558"/>
      <c r="CO50" s="1558" t="s">
        <v>1010</v>
      </c>
      <c r="CP50" s="1558"/>
      <c r="CQ50" s="976"/>
      <c r="CR50" s="1746"/>
      <c r="CS50" s="732" t="s">
        <v>1523</v>
      </c>
      <c r="CT50" s="732"/>
      <c r="CU50" s="732"/>
      <c r="CV50" s="732"/>
      <c r="CW50" s="732"/>
      <c r="CX50" s="491" t="s">
        <v>273</v>
      </c>
      <c r="CY50" s="732"/>
      <c r="CZ50" s="732"/>
      <c r="DA50" s="750"/>
      <c r="DB50" s="732"/>
      <c r="DC50" s="732"/>
      <c r="DD50" s="732"/>
      <c r="DE50" s="732" t="s">
        <v>247</v>
      </c>
      <c r="DF50" s="977"/>
    </row>
    <row r="51" spans="1:110" s="344" customFormat="1" ht="18" customHeight="1">
      <c r="A51" s="347"/>
      <c r="B51" s="1522" t="s">
        <v>1129</v>
      </c>
      <c r="C51" s="1523"/>
      <c r="D51" s="1523"/>
      <c r="E51" s="1523"/>
      <c r="F51" s="1523"/>
      <c r="G51" s="1524"/>
      <c r="H51" s="1743" t="str">
        <f>IF(H50=0,"-",ROUNDUP(H50/AF14,0))</f>
        <v>-</v>
      </c>
      <c r="I51" s="1743"/>
      <c r="J51" s="1743"/>
      <c r="K51" s="1743"/>
      <c r="L51" s="1743" t="str">
        <f>IF(L50=0,"-",ROUNDUP(L50/AF14,0))</f>
        <v>-</v>
      </c>
      <c r="M51" s="1743"/>
      <c r="N51" s="1743"/>
      <c r="O51" s="1743"/>
      <c r="P51" s="1743" t="str">
        <f>IF(P50=0,"-",ROUNDUP(P50/AF14,0))</f>
        <v>-</v>
      </c>
      <c r="Q51" s="1743"/>
      <c r="R51" s="1743"/>
      <c r="S51" s="1743"/>
      <c r="T51" s="726"/>
      <c r="U51" s="726"/>
      <c r="V51" s="726"/>
      <c r="W51" s="726"/>
      <c r="X51" s="726"/>
      <c r="Y51" s="726"/>
      <c r="Z51" s="726"/>
      <c r="AA51" s="726"/>
      <c r="AB51" s="726"/>
      <c r="AC51" s="726"/>
      <c r="AD51" s="751"/>
      <c r="AE51" s="743"/>
      <c r="AF51" s="743"/>
      <c r="AG51" s="743"/>
      <c r="AH51" s="743"/>
      <c r="AI51" s="744"/>
      <c r="AJ51" s="342"/>
      <c r="AK51" s="1728"/>
      <c r="AL51" s="1729"/>
      <c r="AM51" s="1661"/>
      <c r="AN51" s="1582"/>
      <c r="AO51" s="1582"/>
      <c r="AP51" s="1582"/>
      <c r="AQ51" s="1582"/>
      <c r="AR51" s="1583"/>
      <c r="AS51" s="928"/>
      <c r="AT51" s="1568"/>
      <c r="AU51" s="1569"/>
      <c r="AV51" s="1569"/>
      <c r="AW51" s="1569"/>
      <c r="AX51" s="1569"/>
      <c r="AY51" s="1569"/>
      <c r="AZ51" s="1569"/>
      <c r="BA51" s="1569"/>
      <c r="BB51" s="1569"/>
      <c r="BC51" s="1569"/>
      <c r="BD51" s="1569"/>
      <c r="BE51" s="1569"/>
      <c r="BF51" s="1569"/>
      <c r="BG51" s="1569"/>
      <c r="BH51" s="1569"/>
      <c r="BI51" s="1569"/>
      <c r="BJ51" s="1569"/>
      <c r="BK51" s="1569"/>
      <c r="BL51" s="1569"/>
      <c r="BM51" s="1569"/>
      <c r="BN51" s="1569"/>
      <c r="BO51" s="1569"/>
      <c r="BP51" s="1569"/>
      <c r="BQ51" s="1569"/>
      <c r="BR51" s="1569"/>
      <c r="BS51" s="1569"/>
      <c r="BT51" s="1569"/>
      <c r="BU51" s="1569"/>
      <c r="BV51" s="1569"/>
      <c r="BW51" s="1569"/>
      <c r="BX51" s="1569"/>
      <c r="BY51" s="1569"/>
      <c r="BZ51" s="1569"/>
      <c r="CA51" s="1569"/>
      <c r="CB51" s="1569"/>
      <c r="CC51" s="1569"/>
      <c r="CD51" s="1569"/>
      <c r="CE51" s="1569"/>
      <c r="CF51" s="1569"/>
      <c r="CG51" s="1569"/>
      <c r="CH51" s="1569"/>
      <c r="CI51" s="1569"/>
      <c r="CJ51" s="1569"/>
      <c r="CK51" s="1569"/>
      <c r="CL51" s="1569"/>
      <c r="CM51" s="1738"/>
      <c r="CN51" s="1738"/>
      <c r="CO51" s="1592" t="s">
        <v>1010</v>
      </c>
      <c r="CP51" s="1592"/>
      <c r="CQ51" s="976"/>
      <c r="CR51" s="754"/>
      <c r="CS51" s="737" t="s">
        <v>1739</v>
      </c>
      <c r="CT51" s="732"/>
      <c r="CU51" s="732"/>
      <c r="CV51" s="732"/>
      <c r="CW51" s="732"/>
      <c r="CX51" s="491" t="s">
        <v>614</v>
      </c>
      <c r="CY51" s="732"/>
      <c r="CZ51" s="732"/>
      <c r="DA51" s="750"/>
      <c r="DB51" s="732"/>
      <c r="DC51" s="732"/>
      <c r="DD51" s="732"/>
      <c r="DE51" s="732" t="s">
        <v>325</v>
      </c>
      <c r="DF51" s="977"/>
    </row>
    <row r="52" spans="1:110" s="344" customFormat="1" ht="18" customHeight="1" thickBot="1">
      <c r="A52" s="347"/>
      <c r="B52" s="1740"/>
      <c r="C52" s="1741"/>
      <c r="D52" s="1741"/>
      <c r="E52" s="1741"/>
      <c r="F52" s="1741"/>
      <c r="G52" s="1742"/>
      <c r="H52" s="1744"/>
      <c r="I52" s="1744"/>
      <c r="J52" s="1744"/>
      <c r="K52" s="1744"/>
      <c r="L52" s="1744"/>
      <c r="M52" s="1744"/>
      <c r="N52" s="1744"/>
      <c r="O52" s="1744"/>
      <c r="P52" s="1744"/>
      <c r="Q52" s="1744"/>
      <c r="R52" s="1744"/>
      <c r="S52" s="1744"/>
      <c r="T52" s="726"/>
      <c r="U52" s="726"/>
      <c r="V52" s="726"/>
      <c r="W52" s="726"/>
      <c r="X52" s="726"/>
      <c r="Y52" s="726"/>
      <c r="Z52" s="726"/>
      <c r="AA52" s="726"/>
      <c r="AB52" s="726"/>
      <c r="AC52" s="726"/>
      <c r="AD52" s="751"/>
      <c r="AE52" s="743"/>
      <c r="AF52" s="743"/>
      <c r="AG52" s="743"/>
      <c r="AH52" s="743"/>
      <c r="AI52" s="744"/>
      <c r="AJ52" s="342"/>
      <c r="AK52" s="1728"/>
      <c r="AL52" s="1729"/>
      <c r="AM52" s="1661"/>
      <c r="AN52" s="1582"/>
      <c r="AO52" s="1582"/>
      <c r="AP52" s="1582"/>
      <c r="AQ52" s="1582"/>
      <c r="AR52" s="1583"/>
      <c r="AS52" s="928"/>
      <c r="AT52" s="1568"/>
      <c r="AU52" s="1569"/>
      <c r="AV52" s="1569"/>
      <c r="AW52" s="1569"/>
      <c r="AX52" s="1569"/>
      <c r="AY52" s="1569"/>
      <c r="AZ52" s="1569"/>
      <c r="BA52" s="1569"/>
      <c r="BB52" s="1569"/>
      <c r="BC52" s="1569"/>
      <c r="BD52" s="1569"/>
      <c r="BE52" s="1569"/>
      <c r="BF52" s="1569"/>
      <c r="BG52" s="1569"/>
      <c r="BH52" s="1569"/>
      <c r="BI52" s="1569"/>
      <c r="BJ52" s="1569"/>
      <c r="BK52" s="1569"/>
      <c r="BL52" s="1569"/>
      <c r="BM52" s="1569"/>
      <c r="BN52" s="1569"/>
      <c r="BO52" s="1569"/>
      <c r="BP52" s="1569"/>
      <c r="BQ52" s="1569"/>
      <c r="BR52" s="1569"/>
      <c r="BS52" s="1569"/>
      <c r="BT52" s="1569"/>
      <c r="BU52" s="1569"/>
      <c r="BV52" s="1569"/>
      <c r="BW52" s="1569"/>
      <c r="BX52" s="1569"/>
      <c r="BY52" s="1569"/>
      <c r="BZ52" s="1569"/>
      <c r="CA52" s="1569"/>
      <c r="CB52" s="1569"/>
      <c r="CC52" s="1569"/>
      <c r="CD52" s="1569"/>
      <c r="CE52" s="1569"/>
      <c r="CF52" s="1569"/>
      <c r="CG52" s="1569"/>
      <c r="CH52" s="1569"/>
      <c r="CI52" s="1569"/>
      <c r="CJ52" s="1569"/>
      <c r="CK52" s="1569"/>
      <c r="CL52" s="1569"/>
      <c r="CM52" s="1738"/>
      <c r="CN52" s="1738"/>
      <c r="CO52" s="1592" t="s">
        <v>1010</v>
      </c>
      <c r="CP52" s="1592"/>
      <c r="CQ52" s="976"/>
      <c r="CR52" s="755" t="s">
        <v>596</v>
      </c>
      <c r="CS52" s="737"/>
      <c r="CT52" s="732"/>
      <c r="CU52" s="732"/>
      <c r="CV52" s="756"/>
      <c r="CW52" s="756"/>
      <c r="CX52" s="491" t="s">
        <v>284</v>
      </c>
      <c r="CY52" s="732"/>
      <c r="CZ52" s="732"/>
      <c r="DA52" s="750"/>
      <c r="DB52" s="732"/>
      <c r="DC52" s="732"/>
      <c r="DD52" s="732"/>
      <c r="DE52" s="732" t="s">
        <v>326</v>
      </c>
      <c r="DF52" s="977"/>
    </row>
    <row r="53" spans="1:110" s="344" customFormat="1" ht="18" customHeight="1" thickTop="1">
      <c r="A53" s="347"/>
      <c r="B53" s="1709" t="s">
        <v>1130</v>
      </c>
      <c r="C53" s="1548"/>
      <c r="D53" s="1548"/>
      <c r="E53" s="1548"/>
      <c r="F53" s="1548"/>
      <c r="G53" s="1548"/>
      <c r="H53" s="1548"/>
      <c r="I53" s="1548"/>
      <c r="J53" s="1548"/>
      <c r="K53" s="1548"/>
      <c r="L53" s="1548"/>
      <c r="M53" s="1548"/>
      <c r="N53" s="1548"/>
      <c r="O53" s="1548"/>
      <c r="P53" s="1548"/>
      <c r="Q53" s="1548"/>
      <c r="R53" s="1548"/>
      <c r="S53" s="1548"/>
      <c r="T53" s="727"/>
      <c r="U53" s="727"/>
      <c r="V53" s="727"/>
      <c r="W53" s="727"/>
      <c r="X53" s="743"/>
      <c r="Y53" s="743"/>
      <c r="Z53" s="743"/>
      <c r="AA53" s="743"/>
      <c r="AB53" s="743"/>
      <c r="AC53" s="743"/>
      <c r="AD53" s="751"/>
      <c r="AE53" s="743"/>
      <c r="AF53" s="743"/>
      <c r="AG53" s="743"/>
      <c r="AH53" s="743"/>
      <c r="AI53" s="744"/>
      <c r="AJ53" s="342"/>
      <c r="AK53" s="1728"/>
      <c r="AL53" s="1729"/>
      <c r="AM53" s="1661"/>
      <c r="AN53" s="1582"/>
      <c r="AO53" s="1582"/>
      <c r="AP53" s="1582"/>
      <c r="AQ53" s="1582"/>
      <c r="AR53" s="1583"/>
      <c r="AS53" s="928"/>
      <c r="AT53" s="1568"/>
      <c r="AU53" s="1569"/>
      <c r="AV53" s="1569"/>
      <c r="AW53" s="1569"/>
      <c r="AX53" s="1569"/>
      <c r="AY53" s="1569"/>
      <c r="AZ53" s="1569"/>
      <c r="BA53" s="1569"/>
      <c r="BB53" s="1569"/>
      <c r="BC53" s="1569"/>
      <c r="BD53" s="1569"/>
      <c r="BE53" s="1569"/>
      <c r="BF53" s="1569"/>
      <c r="BG53" s="1569"/>
      <c r="BH53" s="1569"/>
      <c r="BI53" s="1569"/>
      <c r="BJ53" s="1569"/>
      <c r="BK53" s="1569"/>
      <c r="BL53" s="1569"/>
      <c r="BM53" s="1569"/>
      <c r="BN53" s="1569"/>
      <c r="BO53" s="1569"/>
      <c r="BP53" s="1569"/>
      <c r="BQ53" s="1569"/>
      <c r="BR53" s="1569"/>
      <c r="BS53" s="1569"/>
      <c r="BT53" s="1569"/>
      <c r="BU53" s="1569"/>
      <c r="BV53" s="1569"/>
      <c r="BW53" s="1569"/>
      <c r="BX53" s="1569"/>
      <c r="BY53" s="1569"/>
      <c r="BZ53" s="1569"/>
      <c r="CA53" s="1569"/>
      <c r="CB53" s="1569"/>
      <c r="CC53" s="1569"/>
      <c r="CD53" s="1569"/>
      <c r="CE53" s="1569"/>
      <c r="CF53" s="1569"/>
      <c r="CG53" s="1569"/>
      <c r="CH53" s="1569"/>
      <c r="CI53" s="1569"/>
      <c r="CJ53" s="1569"/>
      <c r="CK53" s="1569"/>
      <c r="CL53" s="1569"/>
      <c r="CM53" s="1592" t="s">
        <v>119</v>
      </c>
      <c r="CN53" s="1592"/>
      <c r="CO53" s="1592" t="s">
        <v>1010</v>
      </c>
      <c r="CP53" s="1592"/>
      <c r="CQ53" s="976"/>
      <c r="CR53" s="755" t="s">
        <v>597</v>
      </c>
      <c r="CS53" s="732" t="s">
        <v>622</v>
      </c>
      <c r="CT53" s="1753" t="s">
        <v>625</v>
      </c>
      <c r="CU53" s="1754"/>
      <c r="CV53" s="756"/>
      <c r="CW53" s="756"/>
      <c r="CX53" s="737" t="s">
        <v>1740</v>
      </c>
      <c r="CY53" s="1757" t="s">
        <v>142</v>
      </c>
      <c r="CZ53" s="1758"/>
      <c r="DA53" s="1758"/>
      <c r="DB53" s="1758"/>
      <c r="DC53" s="1758"/>
      <c r="DD53" s="757"/>
      <c r="DE53" s="732" t="s">
        <v>621</v>
      </c>
      <c r="DF53" s="977"/>
    </row>
    <row r="54" spans="1:110" s="344" customFormat="1" ht="18" customHeight="1">
      <c r="A54" s="347"/>
      <c r="B54" s="1623" t="s">
        <v>35</v>
      </c>
      <c r="C54" s="1448"/>
      <c r="D54" s="1448"/>
      <c r="E54" s="1448"/>
      <c r="F54" s="1448"/>
      <c r="G54" s="1448"/>
      <c r="H54" s="1448"/>
      <c r="I54" s="1448"/>
      <c r="J54" s="1448"/>
      <c r="K54" s="1448"/>
      <c r="L54" s="1464" t="s">
        <v>36</v>
      </c>
      <c r="M54" s="1449"/>
      <c r="N54" s="1449"/>
      <c r="O54" s="1449"/>
      <c r="P54" s="1449"/>
      <c r="Q54" s="1449"/>
      <c r="R54" s="1449"/>
      <c r="S54" s="1450"/>
      <c r="T54" s="758"/>
      <c r="U54" s="1761"/>
      <c r="V54" s="1761"/>
      <c r="W54" s="1761"/>
      <c r="X54" s="1761"/>
      <c r="Y54" s="1761"/>
      <c r="Z54" s="1761"/>
      <c r="AA54" s="1761"/>
      <c r="AB54" s="1761"/>
      <c r="AC54" s="759"/>
      <c r="AD54" s="759"/>
      <c r="AE54" s="759"/>
      <c r="AF54" s="759"/>
      <c r="AG54" s="759"/>
      <c r="AH54" s="759"/>
      <c r="AI54" s="760"/>
      <c r="AJ54" s="342"/>
      <c r="AK54" s="1728"/>
      <c r="AL54" s="1729"/>
      <c r="AM54" s="1661"/>
      <c r="AN54" s="1582"/>
      <c r="AO54" s="1582"/>
      <c r="AP54" s="1582"/>
      <c r="AQ54" s="1582"/>
      <c r="AR54" s="1583"/>
      <c r="AS54" s="928"/>
      <c r="AT54" s="1568"/>
      <c r="AU54" s="1569"/>
      <c r="AV54" s="1569"/>
      <c r="AW54" s="1569"/>
      <c r="AX54" s="1569"/>
      <c r="AY54" s="1569"/>
      <c r="AZ54" s="1569"/>
      <c r="BA54" s="1569"/>
      <c r="BB54" s="1569"/>
      <c r="BC54" s="1569"/>
      <c r="BD54" s="1569"/>
      <c r="BE54" s="1569"/>
      <c r="BF54" s="1569"/>
      <c r="BG54" s="1569"/>
      <c r="BH54" s="1569"/>
      <c r="BI54" s="1569"/>
      <c r="BJ54" s="1569"/>
      <c r="BK54" s="1569"/>
      <c r="BL54" s="1569"/>
      <c r="BM54" s="1569"/>
      <c r="BN54" s="1569"/>
      <c r="BO54" s="1569"/>
      <c r="BP54" s="1569"/>
      <c r="BQ54" s="1569"/>
      <c r="BR54" s="1569"/>
      <c r="BS54" s="1569"/>
      <c r="BT54" s="1569"/>
      <c r="BU54" s="1569"/>
      <c r="BV54" s="1569"/>
      <c r="BW54" s="1569"/>
      <c r="BX54" s="1569"/>
      <c r="BY54" s="1569"/>
      <c r="BZ54" s="1569"/>
      <c r="CA54" s="1569"/>
      <c r="CB54" s="1569"/>
      <c r="CC54" s="1569"/>
      <c r="CD54" s="1569"/>
      <c r="CE54" s="1569"/>
      <c r="CF54" s="1569"/>
      <c r="CG54" s="1569"/>
      <c r="CH54" s="1569"/>
      <c r="CI54" s="1569"/>
      <c r="CJ54" s="1569"/>
      <c r="CK54" s="1569"/>
      <c r="CL54" s="1569"/>
      <c r="CM54" s="1592" t="s">
        <v>119</v>
      </c>
      <c r="CN54" s="1592"/>
      <c r="CO54" s="1592" t="s">
        <v>1010</v>
      </c>
      <c r="CP54" s="1592"/>
      <c r="CQ54" s="976"/>
      <c r="CR54" s="761" t="s">
        <v>598</v>
      </c>
      <c r="CS54" s="732" t="s">
        <v>324</v>
      </c>
      <c r="CT54" s="1755"/>
      <c r="CU54" s="1756"/>
      <c r="CV54" s="756"/>
      <c r="CW54" s="757"/>
      <c r="CX54" s="491"/>
      <c r="CY54" s="1759"/>
      <c r="CZ54" s="1760"/>
      <c r="DA54" s="1760"/>
      <c r="DB54" s="1760"/>
      <c r="DC54" s="1760"/>
      <c r="DD54" s="757"/>
      <c r="DE54" s="732" t="s">
        <v>328</v>
      </c>
      <c r="DF54" s="977"/>
    </row>
    <row r="55" spans="1:110" s="344" customFormat="1" ht="18" customHeight="1">
      <c r="A55" s="347"/>
      <c r="B55" s="1508" t="s">
        <v>329</v>
      </c>
      <c r="C55" s="1453"/>
      <c r="D55" s="1453"/>
      <c r="E55" s="1453"/>
      <c r="F55" s="1453"/>
      <c r="G55" s="1453"/>
      <c r="H55" s="1453"/>
      <c r="I55" s="1453"/>
      <c r="J55" s="1453"/>
      <c r="K55" s="1453"/>
      <c r="L55" s="1508" t="s">
        <v>329</v>
      </c>
      <c r="M55" s="1453"/>
      <c r="N55" s="1453"/>
      <c r="O55" s="1453"/>
      <c r="P55" s="1453"/>
      <c r="Q55" s="1453"/>
      <c r="R55" s="1453"/>
      <c r="S55" s="1454"/>
      <c r="T55" s="762"/>
      <c r="U55" s="1747" t="s">
        <v>627</v>
      </c>
      <c r="V55" s="1748"/>
      <c r="W55" s="1748"/>
      <c r="X55" s="1748"/>
      <c r="Y55" s="1748"/>
      <c r="Z55" s="1748"/>
      <c r="AA55" s="1748"/>
      <c r="AB55" s="1749"/>
      <c r="AC55" s="1750" t="str">
        <f>IF(AND(AD35&gt;=50,AD33&gt;=100),"『ＺＥＢ』",IF(AND(AD35&gt;=50,AD33&gt;=75),"Nearly ＺＥＢ",IF(AND(AD35&gt;=50,AD33&gt;=50),"ＺＥＢ Ready","")))</f>
        <v>『ＺＥＢ』</v>
      </c>
      <c r="AD55" s="1751"/>
      <c r="AE55" s="1751"/>
      <c r="AF55" s="1751"/>
      <c r="AG55" s="1751"/>
      <c r="AH55" s="1751"/>
      <c r="AI55" s="1752"/>
      <c r="AJ55" s="728"/>
      <c r="AK55" s="1728"/>
      <c r="AL55" s="1729"/>
      <c r="AM55" s="1662"/>
      <c r="AN55" s="1584"/>
      <c r="AO55" s="1584"/>
      <c r="AP55" s="1584"/>
      <c r="AQ55" s="1584"/>
      <c r="AR55" s="1585"/>
      <c r="AS55" s="930"/>
      <c r="AT55" s="1568"/>
      <c r="AU55" s="1569"/>
      <c r="AV55" s="1569"/>
      <c r="AW55" s="1569"/>
      <c r="AX55" s="1569"/>
      <c r="AY55" s="1569"/>
      <c r="AZ55" s="1569"/>
      <c r="BA55" s="1569"/>
      <c r="BB55" s="1569"/>
      <c r="BC55" s="1569"/>
      <c r="BD55" s="1569"/>
      <c r="BE55" s="1569"/>
      <c r="BF55" s="1569"/>
      <c r="BG55" s="1569"/>
      <c r="BH55" s="1569"/>
      <c r="BI55" s="1569"/>
      <c r="BJ55" s="1569"/>
      <c r="BK55" s="1641"/>
      <c r="BL55" s="1641"/>
      <c r="BM55" s="1641"/>
      <c r="BN55" s="1641"/>
      <c r="BO55" s="1641"/>
      <c r="BP55" s="1641"/>
      <c r="BQ55" s="1641"/>
      <c r="BR55" s="1641"/>
      <c r="BS55" s="1641"/>
      <c r="BT55" s="1641"/>
      <c r="BU55" s="1641"/>
      <c r="BV55" s="1641"/>
      <c r="BW55" s="1641"/>
      <c r="BX55" s="1641"/>
      <c r="BY55" s="1641"/>
      <c r="BZ55" s="1641"/>
      <c r="CA55" s="1641"/>
      <c r="CB55" s="1641"/>
      <c r="CC55" s="1641"/>
      <c r="CD55" s="1641"/>
      <c r="CE55" s="1641"/>
      <c r="CF55" s="1641"/>
      <c r="CG55" s="1641"/>
      <c r="CH55" s="1641"/>
      <c r="CI55" s="1641"/>
      <c r="CJ55" s="1641"/>
      <c r="CK55" s="1641"/>
      <c r="CL55" s="1641"/>
      <c r="CM55" s="1642"/>
      <c r="CN55" s="1642"/>
      <c r="CO55" s="1592" t="s">
        <v>1010</v>
      </c>
      <c r="CP55" s="1592"/>
      <c r="CQ55" s="976"/>
      <c r="CR55" s="761" t="s">
        <v>600</v>
      </c>
      <c r="CS55" s="732" t="s">
        <v>624</v>
      </c>
      <c r="CT55" s="1779" t="s">
        <v>626</v>
      </c>
      <c r="CU55" s="1434"/>
      <c r="CV55" s="756"/>
      <c r="CW55" s="757"/>
      <c r="CX55" s="491" t="s">
        <v>273</v>
      </c>
      <c r="CY55" s="1757" t="s">
        <v>370</v>
      </c>
      <c r="CZ55" s="1780"/>
      <c r="DA55" s="1764" t="s">
        <v>363</v>
      </c>
      <c r="DB55" s="1757" t="s">
        <v>376</v>
      </c>
      <c r="DC55" s="1758"/>
      <c r="DD55" s="1764" t="s">
        <v>627</v>
      </c>
      <c r="DE55" s="732" t="s">
        <v>331</v>
      </c>
      <c r="DF55" s="977"/>
    </row>
    <row r="56" spans="1:110" s="344" customFormat="1" ht="18" customHeight="1" thickBot="1">
      <c r="A56" s="347"/>
      <c r="B56" s="1767" t="str">
        <f>IF(H50=0,"-",ROUNDUP(H50/Y31*1000,0))</f>
        <v>-</v>
      </c>
      <c r="C56" s="1768"/>
      <c r="D56" s="1768"/>
      <c r="E56" s="1768"/>
      <c r="F56" s="1768"/>
      <c r="G56" s="1768"/>
      <c r="H56" s="1768"/>
      <c r="I56" s="1768"/>
      <c r="J56" s="1768"/>
      <c r="K56" s="1768"/>
      <c r="L56" s="1769" t="str">
        <f>IF(L50=0,"-",ROUNDDOWN(L50/Y31*1000,0))</f>
        <v>-</v>
      </c>
      <c r="M56" s="1770"/>
      <c r="N56" s="1770"/>
      <c r="O56" s="1770"/>
      <c r="P56" s="1770"/>
      <c r="Q56" s="1770"/>
      <c r="R56" s="1770"/>
      <c r="S56" s="1770"/>
      <c r="T56" s="763"/>
      <c r="U56" s="1771" t="s">
        <v>332</v>
      </c>
      <c r="V56" s="1772"/>
      <c r="W56" s="1772"/>
      <c r="X56" s="1772"/>
      <c r="Y56" s="1773"/>
      <c r="Z56" s="1774" t="str">
        <f>AD35</f>
        <v>-</v>
      </c>
      <c r="AA56" s="1775"/>
      <c r="AB56" s="764" t="s">
        <v>595</v>
      </c>
      <c r="AC56" s="1740" t="s">
        <v>333</v>
      </c>
      <c r="AD56" s="1741"/>
      <c r="AE56" s="1741"/>
      <c r="AF56" s="1776"/>
      <c r="AG56" s="1777" t="str">
        <f>IF(AD33="-","-",AD33-AD35)</f>
        <v>-</v>
      </c>
      <c r="AH56" s="1778"/>
      <c r="AI56" s="764" t="s">
        <v>595</v>
      </c>
      <c r="AJ56" s="342"/>
      <c r="AK56" s="1728"/>
      <c r="AL56" s="1729"/>
      <c r="AM56" s="1532" t="s">
        <v>1240</v>
      </c>
      <c r="AN56" s="1533" t="s">
        <v>334</v>
      </c>
      <c r="AO56" s="1533"/>
      <c r="AP56" s="1533"/>
      <c r="AQ56" s="1533"/>
      <c r="AR56" s="1663"/>
      <c r="AS56" s="931"/>
      <c r="AT56" s="1557"/>
      <c r="AU56" s="1557"/>
      <c r="AV56" s="1557"/>
      <c r="AW56" s="1586"/>
      <c r="AX56" s="1785"/>
      <c r="AY56" s="1557"/>
      <c r="AZ56" s="1557"/>
      <c r="BA56" s="1557"/>
      <c r="BB56" s="1557"/>
      <c r="BC56" s="1557"/>
      <c r="BD56" s="1785"/>
      <c r="BE56" s="1557"/>
      <c r="BF56" s="1557"/>
      <c r="BG56" s="1557"/>
      <c r="BH56" s="1557"/>
      <c r="BI56" s="1557"/>
      <c r="BJ56" s="1586"/>
      <c r="BK56" s="1637"/>
      <c r="BL56" s="1637"/>
      <c r="BM56" s="1637"/>
      <c r="BN56" s="1637"/>
      <c r="BO56" s="1637"/>
      <c r="BP56" s="1637"/>
      <c r="BQ56" s="1637"/>
      <c r="BR56" s="1637"/>
      <c r="BS56" s="1637"/>
      <c r="BT56" s="1637"/>
      <c r="BU56" s="1637"/>
      <c r="BV56" s="1637"/>
      <c r="BW56" s="1637"/>
      <c r="BX56" s="1637"/>
      <c r="BY56" s="1637"/>
      <c r="BZ56" s="1637"/>
      <c r="CA56" s="1637"/>
      <c r="CB56" s="1637"/>
      <c r="CC56" s="1637"/>
      <c r="CD56" s="1637"/>
      <c r="CE56" s="1637"/>
      <c r="CF56" s="1637"/>
      <c r="CG56" s="1637"/>
      <c r="CH56" s="1637"/>
      <c r="CI56" s="1637"/>
      <c r="CJ56" s="1637"/>
      <c r="CK56" s="1637"/>
      <c r="CL56" s="1637"/>
      <c r="CM56" s="1558"/>
      <c r="CN56" s="1558"/>
      <c r="CO56" s="1558"/>
      <c r="CP56" s="1558"/>
      <c r="CQ56" s="976"/>
      <c r="CR56" s="761" t="s">
        <v>602</v>
      </c>
      <c r="CS56" s="737" t="s">
        <v>1741</v>
      </c>
      <c r="CT56" s="1481"/>
      <c r="CU56" s="1482"/>
      <c r="CV56" s="756"/>
      <c r="CW56" s="757"/>
      <c r="CX56" s="491" t="s">
        <v>614</v>
      </c>
      <c r="CY56" s="1762"/>
      <c r="CZ56" s="1781"/>
      <c r="DA56" s="1765"/>
      <c r="DB56" s="1762"/>
      <c r="DC56" s="1763"/>
      <c r="DD56" s="1765"/>
      <c r="DE56" s="737" t="s">
        <v>1742</v>
      </c>
      <c r="DF56" s="977"/>
    </row>
    <row r="57" spans="1:110" s="344" customFormat="1" ht="18" customHeight="1" thickTop="1">
      <c r="A57" s="347"/>
      <c r="B57" s="1709" t="s">
        <v>1131</v>
      </c>
      <c r="C57" s="1548"/>
      <c r="D57" s="1548"/>
      <c r="E57" s="1548"/>
      <c r="F57" s="1548"/>
      <c r="G57" s="1548"/>
      <c r="H57" s="1548"/>
      <c r="I57" s="1548"/>
      <c r="J57" s="1548"/>
      <c r="K57" s="1548"/>
      <c r="L57" s="1548"/>
      <c r="M57" s="1548"/>
      <c r="N57" s="1548"/>
      <c r="O57" s="1548"/>
      <c r="P57" s="1548"/>
      <c r="Q57" s="1548"/>
      <c r="R57" s="1548"/>
      <c r="S57" s="1548"/>
      <c r="T57" s="1761"/>
      <c r="U57" s="1761"/>
      <c r="V57" s="1761"/>
      <c r="W57" s="1761"/>
      <c r="X57" s="1761"/>
      <c r="Y57" s="1783"/>
      <c r="Z57" s="1783"/>
      <c r="AA57" s="765"/>
      <c r="AB57" s="1784"/>
      <c r="AC57" s="1784"/>
      <c r="AD57" s="1784"/>
      <c r="AE57" s="1784"/>
      <c r="AF57" s="1784"/>
      <c r="AG57" s="1784"/>
      <c r="AH57" s="1784"/>
      <c r="AI57" s="766"/>
      <c r="AJ57" s="342"/>
      <c r="AK57" s="1728"/>
      <c r="AL57" s="1729"/>
      <c r="AM57" s="1661"/>
      <c r="AN57" s="1664"/>
      <c r="AO57" s="1664"/>
      <c r="AP57" s="1664"/>
      <c r="AQ57" s="1664"/>
      <c r="AR57" s="1665"/>
      <c r="AS57" s="928"/>
      <c r="AT57" s="1571"/>
      <c r="AU57" s="1571"/>
      <c r="AV57" s="1571"/>
      <c r="AW57" s="1568"/>
      <c r="AX57" s="1570"/>
      <c r="AY57" s="1571"/>
      <c r="AZ57" s="1571"/>
      <c r="BA57" s="1571"/>
      <c r="BB57" s="1571"/>
      <c r="BC57" s="1568"/>
      <c r="BD57" s="1786"/>
      <c r="BE57" s="1787"/>
      <c r="BF57" s="1787"/>
      <c r="BG57" s="1787"/>
      <c r="BH57" s="1787"/>
      <c r="BI57" s="1787"/>
      <c r="BJ57" s="1788"/>
      <c r="BK57" s="1569"/>
      <c r="BL57" s="1569"/>
      <c r="BM57" s="1569"/>
      <c r="BN57" s="1569"/>
      <c r="BO57" s="1569"/>
      <c r="BP57" s="1569"/>
      <c r="BQ57" s="1569"/>
      <c r="BR57" s="1569"/>
      <c r="BS57" s="1569"/>
      <c r="BT57" s="1569"/>
      <c r="BU57" s="1569"/>
      <c r="BV57" s="1569"/>
      <c r="BW57" s="1569"/>
      <c r="BX57" s="1569"/>
      <c r="BY57" s="1569"/>
      <c r="BZ57" s="1569"/>
      <c r="CA57" s="1569"/>
      <c r="CB57" s="1569"/>
      <c r="CC57" s="1569"/>
      <c r="CD57" s="1569"/>
      <c r="CE57" s="1569"/>
      <c r="CF57" s="1569"/>
      <c r="CG57" s="1569"/>
      <c r="CH57" s="1569"/>
      <c r="CI57" s="1569"/>
      <c r="CJ57" s="1569"/>
      <c r="CK57" s="1569"/>
      <c r="CL57" s="1569"/>
      <c r="CM57" s="1738"/>
      <c r="CN57" s="1738"/>
      <c r="CO57" s="1592" t="s">
        <v>1010</v>
      </c>
      <c r="CP57" s="1592"/>
      <c r="CQ57" s="976"/>
      <c r="CR57" s="761" t="s">
        <v>603</v>
      </c>
      <c r="CS57" s="737"/>
      <c r="CT57" s="1435"/>
      <c r="CU57" s="1436"/>
      <c r="CV57" s="1789" t="s">
        <v>336</v>
      </c>
      <c r="CW57" s="1764" t="s">
        <v>337</v>
      </c>
      <c r="CX57" s="491" t="s">
        <v>284</v>
      </c>
      <c r="CY57" s="1759"/>
      <c r="CZ57" s="1782"/>
      <c r="DA57" s="1766"/>
      <c r="DB57" s="1759"/>
      <c r="DC57" s="1760"/>
      <c r="DD57" s="1765"/>
      <c r="DE57" s="737"/>
      <c r="DF57" s="978"/>
    </row>
    <row r="58" spans="1:110" s="344" customFormat="1" ht="18" customHeight="1">
      <c r="A58" s="347"/>
      <c r="B58" s="1464" t="s">
        <v>340</v>
      </c>
      <c r="C58" s="1449"/>
      <c r="D58" s="1449"/>
      <c r="E58" s="1449"/>
      <c r="F58" s="1449"/>
      <c r="G58" s="1449"/>
      <c r="H58" s="1449"/>
      <c r="I58" s="1449"/>
      <c r="J58" s="1449"/>
      <c r="K58" s="1450"/>
      <c r="L58" s="1799" t="s">
        <v>341</v>
      </c>
      <c r="M58" s="1800"/>
      <c r="N58" s="1800"/>
      <c r="O58" s="1800"/>
      <c r="P58" s="1800"/>
      <c r="Q58" s="1801"/>
      <c r="R58" s="1802"/>
      <c r="S58" s="767" t="s">
        <v>342</v>
      </c>
      <c r="T58" s="1747" t="s">
        <v>343</v>
      </c>
      <c r="U58" s="1748"/>
      <c r="V58" s="1748"/>
      <c r="W58" s="1748"/>
      <c r="X58" s="1803"/>
      <c r="Y58" s="1804"/>
      <c r="Z58" s="1804"/>
      <c r="AA58" s="768" t="s">
        <v>342</v>
      </c>
      <c r="AB58" s="1522" t="s">
        <v>344</v>
      </c>
      <c r="AC58" s="1523"/>
      <c r="AD58" s="1523"/>
      <c r="AE58" s="1523"/>
      <c r="AF58" s="1523"/>
      <c r="AG58" s="1795"/>
      <c r="AH58" s="1796"/>
      <c r="AI58" s="769" t="s">
        <v>342</v>
      </c>
      <c r="AJ58" s="342"/>
      <c r="AK58" s="1728"/>
      <c r="AL58" s="1729"/>
      <c r="AM58" s="1662"/>
      <c r="AN58" s="1666"/>
      <c r="AO58" s="1666"/>
      <c r="AP58" s="1666"/>
      <c r="AQ58" s="1666"/>
      <c r="AR58" s="1667"/>
      <c r="AS58" s="929"/>
      <c r="AT58" s="1797"/>
      <c r="AU58" s="1797"/>
      <c r="AV58" s="1797"/>
      <c r="AW58" s="1638"/>
      <c r="AX58" s="1798"/>
      <c r="AY58" s="1797"/>
      <c r="AZ58" s="1797"/>
      <c r="BA58" s="1797"/>
      <c r="BB58" s="1797"/>
      <c r="BC58" s="1797"/>
      <c r="BD58" s="1798"/>
      <c r="BE58" s="1797"/>
      <c r="BF58" s="1797"/>
      <c r="BG58" s="1797"/>
      <c r="BH58" s="1797"/>
      <c r="BI58" s="1797"/>
      <c r="BJ58" s="1638"/>
      <c r="BK58" s="1641"/>
      <c r="BL58" s="1641"/>
      <c r="BM58" s="1641"/>
      <c r="BN58" s="1641"/>
      <c r="BO58" s="1641"/>
      <c r="BP58" s="1641"/>
      <c r="BQ58" s="1641"/>
      <c r="BR58" s="1641"/>
      <c r="BS58" s="1641"/>
      <c r="BT58" s="1641"/>
      <c r="BU58" s="1641"/>
      <c r="BV58" s="1641"/>
      <c r="BW58" s="1641"/>
      <c r="BX58" s="1641"/>
      <c r="BY58" s="1641"/>
      <c r="BZ58" s="1641"/>
      <c r="CA58" s="1641"/>
      <c r="CB58" s="1641"/>
      <c r="CC58" s="1641"/>
      <c r="CD58" s="1641"/>
      <c r="CE58" s="1641"/>
      <c r="CF58" s="1641"/>
      <c r="CG58" s="1641"/>
      <c r="CH58" s="1641"/>
      <c r="CI58" s="1641"/>
      <c r="CJ58" s="1641"/>
      <c r="CK58" s="1641"/>
      <c r="CL58" s="1641"/>
      <c r="CM58" s="1642"/>
      <c r="CN58" s="1642"/>
      <c r="CO58" s="1592" t="s">
        <v>1010</v>
      </c>
      <c r="CP58" s="1592"/>
      <c r="CQ58" s="976"/>
      <c r="CR58" s="761" t="s">
        <v>604</v>
      </c>
      <c r="CS58" s="732" t="s">
        <v>327</v>
      </c>
      <c r="CT58" s="1487" t="s">
        <v>174</v>
      </c>
      <c r="CU58" s="1790" t="s">
        <v>175</v>
      </c>
      <c r="CV58" s="1610"/>
      <c r="CW58" s="1766"/>
      <c r="CX58" s="491" t="s">
        <v>287</v>
      </c>
      <c r="CY58" s="1635" t="s">
        <v>174</v>
      </c>
      <c r="CZ58" s="1616" t="s">
        <v>175</v>
      </c>
      <c r="DA58" s="1635" t="s">
        <v>174</v>
      </c>
      <c r="DB58" s="1635" t="s">
        <v>174</v>
      </c>
      <c r="DC58" s="1605" t="s">
        <v>175</v>
      </c>
      <c r="DD58" s="1765"/>
      <c r="DE58" s="750" t="s">
        <v>619</v>
      </c>
      <c r="DF58" s="978"/>
    </row>
    <row r="59" spans="1:110" s="344" customFormat="1" ht="18" customHeight="1">
      <c r="A59" s="347"/>
      <c r="B59" s="1465"/>
      <c r="C59" s="1451"/>
      <c r="D59" s="1451"/>
      <c r="E59" s="1451"/>
      <c r="F59" s="1451"/>
      <c r="G59" s="1451"/>
      <c r="H59" s="1451"/>
      <c r="I59" s="1451"/>
      <c r="J59" s="1451"/>
      <c r="K59" s="1452"/>
      <c r="L59" s="770" t="s">
        <v>596</v>
      </c>
      <c r="M59" s="1791"/>
      <c r="N59" s="1791"/>
      <c r="O59" s="1791"/>
      <c r="P59" s="1791"/>
      <c r="Q59" s="1791"/>
      <c r="R59" s="1791"/>
      <c r="S59" s="1791"/>
      <c r="T59" s="1791"/>
      <c r="U59" s="1791"/>
      <c r="V59" s="1791"/>
      <c r="W59" s="1792"/>
      <c r="X59" s="771" t="s">
        <v>603</v>
      </c>
      <c r="Y59" s="1680"/>
      <c r="Z59" s="1680"/>
      <c r="AA59" s="1680"/>
      <c r="AB59" s="1680"/>
      <c r="AC59" s="1680"/>
      <c r="AD59" s="1680"/>
      <c r="AE59" s="1680"/>
      <c r="AF59" s="1680"/>
      <c r="AG59" s="1680"/>
      <c r="AH59" s="1680"/>
      <c r="AI59" s="1673"/>
      <c r="AJ59" s="342"/>
      <c r="AK59" s="1728"/>
      <c r="AL59" s="1729"/>
      <c r="AM59" s="1532" t="s">
        <v>1247</v>
      </c>
      <c r="AN59" s="1580" t="s">
        <v>349</v>
      </c>
      <c r="AO59" s="1580"/>
      <c r="AP59" s="1580"/>
      <c r="AQ59" s="1580"/>
      <c r="AR59" s="1581"/>
      <c r="AS59" s="932"/>
      <c r="AT59" s="1793"/>
      <c r="AU59" s="1793"/>
      <c r="AV59" s="1793"/>
      <c r="AW59" s="1794"/>
      <c r="AX59" s="1785"/>
      <c r="AY59" s="1557"/>
      <c r="AZ59" s="1557"/>
      <c r="BA59" s="1785"/>
      <c r="BB59" s="1557"/>
      <c r="BC59" s="1557"/>
      <c r="BD59" s="1557"/>
      <c r="BE59" s="1557"/>
      <c r="BF59" s="1557"/>
      <c r="BG59" s="1557"/>
      <c r="BH59" s="1557"/>
      <c r="BI59" s="1557"/>
      <c r="BJ59" s="1586"/>
      <c r="BK59" s="1637"/>
      <c r="BL59" s="1637"/>
      <c r="BM59" s="1637"/>
      <c r="BN59" s="1637"/>
      <c r="BO59" s="1637"/>
      <c r="BP59" s="1637"/>
      <c r="BQ59" s="1637"/>
      <c r="BR59" s="1637"/>
      <c r="BS59" s="1637"/>
      <c r="BT59" s="1637"/>
      <c r="BU59" s="1637"/>
      <c r="BV59" s="1637"/>
      <c r="BW59" s="1637"/>
      <c r="BX59" s="1637"/>
      <c r="BY59" s="1637"/>
      <c r="BZ59" s="1637"/>
      <c r="CA59" s="1637"/>
      <c r="CB59" s="1637"/>
      <c r="CC59" s="1637"/>
      <c r="CD59" s="1637"/>
      <c r="CE59" s="1637"/>
      <c r="CF59" s="1637"/>
      <c r="CG59" s="1637"/>
      <c r="CH59" s="1637"/>
      <c r="CI59" s="1637"/>
      <c r="CJ59" s="1637"/>
      <c r="CK59" s="1637"/>
      <c r="CL59" s="1637"/>
      <c r="CM59" s="1558" t="s">
        <v>1010</v>
      </c>
      <c r="CN59" s="1558"/>
      <c r="CO59" s="1558" t="s">
        <v>1010</v>
      </c>
      <c r="CP59" s="1558"/>
      <c r="CQ59" s="976"/>
      <c r="CR59" s="761" t="s">
        <v>606</v>
      </c>
      <c r="CS59" s="732" t="s">
        <v>628</v>
      </c>
      <c r="CT59" s="1488"/>
      <c r="CU59" s="1436"/>
      <c r="CV59" s="732"/>
      <c r="CW59" s="732"/>
      <c r="CX59" s="491" t="s">
        <v>338</v>
      </c>
      <c r="CY59" s="1618"/>
      <c r="CZ59" s="1618"/>
      <c r="DA59" s="1618"/>
      <c r="DB59" s="1618"/>
      <c r="DC59" s="1609"/>
      <c r="DD59" s="1766"/>
      <c r="DE59" s="750" t="s">
        <v>620</v>
      </c>
      <c r="DF59" s="978"/>
    </row>
    <row r="60" spans="1:110" s="344" customFormat="1" ht="18" customHeight="1">
      <c r="A60" s="347"/>
      <c r="B60" s="1465"/>
      <c r="C60" s="1451"/>
      <c r="D60" s="1451"/>
      <c r="E60" s="1451"/>
      <c r="F60" s="1451"/>
      <c r="G60" s="1451"/>
      <c r="H60" s="1451"/>
      <c r="I60" s="1451"/>
      <c r="J60" s="1451"/>
      <c r="K60" s="1452"/>
      <c r="L60" s="729" t="s">
        <v>597</v>
      </c>
      <c r="M60" s="1805"/>
      <c r="N60" s="1805"/>
      <c r="O60" s="1805"/>
      <c r="P60" s="1805"/>
      <c r="Q60" s="1805"/>
      <c r="R60" s="1805"/>
      <c r="S60" s="1805"/>
      <c r="T60" s="1805"/>
      <c r="U60" s="1805"/>
      <c r="V60" s="1805"/>
      <c r="W60" s="1806"/>
      <c r="X60" s="729" t="s">
        <v>604</v>
      </c>
      <c r="Y60" s="1571"/>
      <c r="Z60" s="1571"/>
      <c r="AA60" s="1571"/>
      <c r="AB60" s="1571"/>
      <c r="AC60" s="1571"/>
      <c r="AD60" s="1571"/>
      <c r="AE60" s="1571"/>
      <c r="AF60" s="1571"/>
      <c r="AG60" s="1571"/>
      <c r="AH60" s="1571"/>
      <c r="AI60" s="1568"/>
      <c r="AJ60" s="342"/>
      <c r="AK60" s="1728"/>
      <c r="AL60" s="1729"/>
      <c r="AM60" s="1662"/>
      <c r="AN60" s="1584"/>
      <c r="AO60" s="1584"/>
      <c r="AP60" s="1584"/>
      <c r="AQ60" s="1584"/>
      <c r="AR60" s="1585"/>
      <c r="AS60" s="930"/>
      <c r="AT60" s="1807"/>
      <c r="AU60" s="1807"/>
      <c r="AV60" s="1807"/>
      <c r="AW60" s="1808"/>
      <c r="AX60" s="1836"/>
      <c r="AY60" s="1837"/>
      <c r="AZ60" s="1838"/>
      <c r="BA60" s="1836"/>
      <c r="BB60" s="1837"/>
      <c r="BC60" s="1837"/>
      <c r="BD60" s="1837"/>
      <c r="BE60" s="1837"/>
      <c r="BF60" s="1837"/>
      <c r="BG60" s="1837"/>
      <c r="BH60" s="1837"/>
      <c r="BI60" s="1837"/>
      <c r="BJ60" s="1838"/>
      <c r="BK60" s="1641"/>
      <c r="BL60" s="1641"/>
      <c r="BM60" s="1641"/>
      <c r="BN60" s="1641"/>
      <c r="BO60" s="1641"/>
      <c r="BP60" s="1641"/>
      <c r="BQ60" s="1641"/>
      <c r="BR60" s="1641"/>
      <c r="BS60" s="1641"/>
      <c r="BT60" s="1641"/>
      <c r="BU60" s="1641"/>
      <c r="BV60" s="1641"/>
      <c r="BW60" s="1641"/>
      <c r="BX60" s="1641"/>
      <c r="BY60" s="1641"/>
      <c r="BZ60" s="1641"/>
      <c r="CA60" s="1641"/>
      <c r="CB60" s="1641"/>
      <c r="CC60" s="1641"/>
      <c r="CD60" s="1641"/>
      <c r="CE60" s="1641"/>
      <c r="CF60" s="1641"/>
      <c r="CG60" s="1641"/>
      <c r="CH60" s="1641"/>
      <c r="CI60" s="1641"/>
      <c r="CJ60" s="1641"/>
      <c r="CK60" s="1641"/>
      <c r="CL60" s="1641"/>
      <c r="CM60" s="1642"/>
      <c r="CN60" s="1642"/>
      <c r="CO60" s="1592" t="s">
        <v>1010</v>
      </c>
      <c r="CP60" s="1592"/>
      <c r="CQ60" s="976"/>
      <c r="CR60" s="761" t="s">
        <v>1743</v>
      </c>
      <c r="CS60" s="732" t="s">
        <v>1744</v>
      </c>
      <c r="CT60" s="732"/>
      <c r="CU60" s="737" t="s">
        <v>1019</v>
      </c>
      <c r="CV60" s="732" t="s">
        <v>346</v>
      </c>
      <c r="CW60" s="732" t="s">
        <v>1104</v>
      </c>
      <c r="CX60" s="735" t="s">
        <v>617</v>
      </c>
      <c r="CY60" s="968"/>
      <c r="CZ60" s="968"/>
      <c r="DA60" s="968"/>
      <c r="DB60" s="968"/>
      <c r="DC60" s="972"/>
      <c r="DD60" s="973"/>
      <c r="DE60" s="750" t="s">
        <v>1745</v>
      </c>
      <c r="DF60" s="978"/>
    </row>
    <row r="61" spans="1:110" s="344" customFormat="1" ht="18" customHeight="1">
      <c r="A61" s="347"/>
      <c r="B61" s="1465"/>
      <c r="C61" s="1451"/>
      <c r="D61" s="1451"/>
      <c r="E61" s="1451"/>
      <c r="F61" s="1451"/>
      <c r="G61" s="1451"/>
      <c r="H61" s="1451"/>
      <c r="I61" s="1451"/>
      <c r="J61" s="1451"/>
      <c r="K61" s="1452"/>
      <c r="L61" s="772" t="s">
        <v>1746</v>
      </c>
      <c r="M61" s="1805"/>
      <c r="N61" s="1805"/>
      <c r="O61" s="1805"/>
      <c r="P61" s="1805"/>
      <c r="Q61" s="1805"/>
      <c r="R61" s="1805"/>
      <c r="S61" s="1805"/>
      <c r="T61" s="1805"/>
      <c r="U61" s="1805"/>
      <c r="V61" s="1805"/>
      <c r="W61" s="1806"/>
      <c r="X61" s="729" t="s">
        <v>1747</v>
      </c>
      <c r="Y61" s="1571"/>
      <c r="Z61" s="1571"/>
      <c r="AA61" s="1571"/>
      <c r="AB61" s="1571"/>
      <c r="AC61" s="1571"/>
      <c r="AD61" s="1571"/>
      <c r="AE61" s="1571"/>
      <c r="AF61" s="1571"/>
      <c r="AG61" s="1571"/>
      <c r="AH61" s="1571"/>
      <c r="AI61" s="1568"/>
      <c r="AJ61" s="342"/>
      <c r="AK61" s="1728"/>
      <c r="AL61" s="1729"/>
      <c r="AM61" s="964" t="s">
        <v>1748</v>
      </c>
      <c r="AN61" s="1553" t="s">
        <v>363</v>
      </c>
      <c r="AO61" s="1553"/>
      <c r="AP61" s="1553"/>
      <c r="AQ61" s="1553"/>
      <c r="AR61" s="1554"/>
      <c r="AS61" s="933"/>
      <c r="AT61" s="1536"/>
      <c r="AU61" s="1536"/>
      <c r="AV61" s="1536"/>
      <c r="AW61" s="1536"/>
      <c r="AX61" s="1536"/>
      <c r="AY61" s="1536"/>
      <c r="AZ61" s="1537"/>
      <c r="BA61" s="1812" t="s">
        <v>1749</v>
      </c>
      <c r="BB61" s="1813"/>
      <c r="BC61" s="1813"/>
      <c r="BD61" s="1813"/>
      <c r="BE61" s="1813"/>
      <c r="BF61" s="1813"/>
      <c r="BG61" s="1813"/>
      <c r="BH61" s="1813"/>
      <c r="BI61" s="1813"/>
      <c r="BJ61" s="1822"/>
      <c r="BK61" s="934"/>
      <c r="BL61" s="970" t="s">
        <v>1016</v>
      </c>
      <c r="BM61" s="935"/>
      <c r="BN61" s="970" t="s">
        <v>1017</v>
      </c>
      <c r="BO61" s="1814"/>
      <c r="BP61" s="1814"/>
      <c r="BQ61" s="970" t="s">
        <v>1750</v>
      </c>
      <c r="BR61" s="935"/>
      <c r="BS61" s="971" t="s">
        <v>631</v>
      </c>
      <c r="BT61" s="934"/>
      <c r="BU61" s="970" t="s">
        <v>1016</v>
      </c>
      <c r="BV61" s="935"/>
      <c r="BW61" s="970" t="s">
        <v>1017</v>
      </c>
      <c r="BX61" s="1814"/>
      <c r="BY61" s="1814"/>
      <c r="BZ61" s="970" t="s">
        <v>1751</v>
      </c>
      <c r="CA61" s="935"/>
      <c r="CB61" s="971" t="s">
        <v>631</v>
      </c>
      <c r="CC61" s="934"/>
      <c r="CD61" s="970" t="s">
        <v>1016</v>
      </c>
      <c r="CE61" s="935"/>
      <c r="CF61" s="970" t="s">
        <v>1017</v>
      </c>
      <c r="CG61" s="1814"/>
      <c r="CH61" s="1814"/>
      <c r="CI61" s="970" t="s">
        <v>1752</v>
      </c>
      <c r="CJ61" s="935"/>
      <c r="CK61" s="1816" t="s">
        <v>631</v>
      </c>
      <c r="CL61" s="1817"/>
      <c r="CM61" s="1815" t="s">
        <v>1010</v>
      </c>
      <c r="CN61" s="1815"/>
      <c r="CO61" s="1558" t="s">
        <v>1010</v>
      </c>
      <c r="CP61" s="1558"/>
      <c r="CQ61" s="976"/>
      <c r="CR61" s="761" t="s">
        <v>1753</v>
      </c>
      <c r="CS61" s="732" t="s">
        <v>629</v>
      </c>
      <c r="CT61" s="732" t="s">
        <v>22</v>
      </c>
      <c r="CU61" s="731"/>
      <c r="CV61" s="741" t="s">
        <v>352</v>
      </c>
      <c r="CW61" s="732" t="s">
        <v>1754</v>
      </c>
      <c r="CX61" s="754"/>
      <c r="CY61" s="732" t="s">
        <v>347</v>
      </c>
      <c r="CZ61" s="732" t="s">
        <v>348</v>
      </c>
      <c r="DA61" s="732" t="s">
        <v>1011</v>
      </c>
      <c r="DB61" s="732" t="s">
        <v>1755</v>
      </c>
      <c r="DC61" s="732" t="s">
        <v>356</v>
      </c>
      <c r="DD61" s="773" t="s">
        <v>1756</v>
      </c>
      <c r="DE61" s="750" t="s">
        <v>1757</v>
      </c>
      <c r="DF61" s="978"/>
    </row>
    <row r="62" spans="1:110" s="344" customFormat="1" ht="18" customHeight="1">
      <c r="A62" s="347"/>
      <c r="B62" s="1465"/>
      <c r="C62" s="1451"/>
      <c r="D62" s="1451"/>
      <c r="E62" s="1451"/>
      <c r="F62" s="1451"/>
      <c r="G62" s="1451"/>
      <c r="H62" s="1451"/>
      <c r="I62" s="1451"/>
      <c r="J62" s="1451"/>
      <c r="K62" s="1452"/>
      <c r="L62" s="772" t="s">
        <v>1758</v>
      </c>
      <c r="M62" s="1805"/>
      <c r="N62" s="1805"/>
      <c r="O62" s="1805"/>
      <c r="P62" s="1805"/>
      <c r="Q62" s="1805"/>
      <c r="R62" s="1805"/>
      <c r="S62" s="1805"/>
      <c r="T62" s="1805"/>
      <c r="U62" s="1805"/>
      <c r="V62" s="1805"/>
      <c r="W62" s="1806"/>
      <c r="X62" s="729" t="s">
        <v>1759</v>
      </c>
      <c r="Y62" s="1571"/>
      <c r="Z62" s="1571"/>
      <c r="AA62" s="1571"/>
      <c r="AB62" s="1571"/>
      <c r="AC62" s="1571"/>
      <c r="AD62" s="1571"/>
      <c r="AE62" s="1571"/>
      <c r="AF62" s="1571"/>
      <c r="AG62" s="1571"/>
      <c r="AH62" s="1571"/>
      <c r="AI62" s="1568"/>
      <c r="AJ62" s="342"/>
      <c r="AK62" s="1728"/>
      <c r="AL62" s="1729"/>
      <c r="AM62" s="969" t="s">
        <v>1760</v>
      </c>
      <c r="AN62" s="1666" t="s">
        <v>370</v>
      </c>
      <c r="AO62" s="1666"/>
      <c r="AP62" s="1666"/>
      <c r="AQ62" s="1666"/>
      <c r="AR62" s="1667"/>
      <c r="AS62" s="933"/>
      <c r="AT62" s="1818"/>
      <c r="AU62" s="1819"/>
      <c r="AV62" s="1819"/>
      <c r="AW62" s="1819"/>
      <c r="AX62" s="1819"/>
      <c r="AY62" s="1819"/>
      <c r="AZ62" s="1819"/>
      <c r="BA62" s="1819"/>
      <c r="BB62" s="1819"/>
      <c r="BC62" s="1819"/>
      <c r="BD62" s="1819"/>
      <c r="BE62" s="1819"/>
      <c r="BF62" s="1819"/>
      <c r="BG62" s="1819"/>
      <c r="BH62" s="1819"/>
      <c r="BI62" s="1819"/>
      <c r="BJ62" s="1819"/>
      <c r="BK62" s="1812" t="s">
        <v>385</v>
      </c>
      <c r="BL62" s="1813"/>
      <c r="BM62" s="1813"/>
      <c r="BN62" s="1813"/>
      <c r="BO62" s="1820"/>
      <c r="BP62" s="1821"/>
      <c r="BQ62" s="1810"/>
      <c r="BR62" s="1810"/>
      <c r="BS62" s="965" t="s">
        <v>1761</v>
      </c>
      <c r="BT62" s="1809" t="s">
        <v>371</v>
      </c>
      <c r="BU62" s="1809"/>
      <c r="BV62" s="1809"/>
      <c r="BW62" s="1809"/>
      <c r="BX62" s="966"/>
      <c r="BY62" s="1810"/>
      <c r="BZ62" s="1811"/>
      <c r="CA62" s="1811"/>
      <c r="CB62" s="774" t="s">
        <v>1762</v>
      </c>
      <c r="CC62" s="1812" t="s">
        <v>633</v>
      </c>
      <c r="CD62" s="1813"/>
      <c r="CE62" s="1813"/>
      <c r="CF62" s="1813"/>
      <c r="CG62" s="1813"/>
      <c r="CH62" s="1813"/>
      <c r="CI62" s="1814"/>
      <c r="CJ62" s="1814"/>
      <c r="CK62" s="1814"/>
      <c r="CL62" s="971" t="s">
        <v>631</v>
      </c>
      <c r="CM62" s="1815" t="s">
        <v>1010</v>
      </c>
      <c r="CN62" s="1815"/>
      <c r="CO62" s="1815" t="s">
        <v>1010</v>
      </c>
      <c r="CP62" s="1815"/>
      <c r="CQ62" s="976"/>
      <c r="CR62" s="761" t="s">
        <v>1763</v>
      </c>
      <c r="CS62" s="737" t="s">
        <v>1764</v>
      </c>
      <c r="CT62" s="732" t="s">
        <v>351</v>
      </c>
      <c r="CU62" s="732" t="s">
        <v>155</v>
      </c>
      <c r="CV62" s="732"/>
      <c r="CW62" s="732"/>
      <c r="CX62" s="754"/>
      <c r="CY62" s="732" t="s">
        <v>353</v>
      </c>
      <c r="CZ62" s="732" t="s">
        <v>354</v>
      </c>
      <c r="DA62" s="732" t="s">
        <v>965</v>
      </c>
      <c r="DB62" s="732" t="s">
        <v>1765</v>
      </c>
      <c r="DC62" s="732" t="s">
        <v>362</v>
      </c>
      <c r="DD62" s="740" t="s">
        <v>1766</v>
      </c>
      <c r="DE62" s="750" t="s">
        <v>319</v>
      </c>
      <c r="DF62" s="978"/>
    </row>
    <row r="63" spans="1:110" s="344" customFormat="1" ht="18" customHeight="1" thickBot="1">
      <c r="A63" s="347"/>
      <c r="B63" s="1466"/>
      <c r="C63" s="1467"/>
      <c r="D63" s="1467"/>
      <c r="E63" s="1467"/>
      <c r="F63" s="1467"/>
      <c r="G63" s="1467"/>
      <c r="H63" s="1467"/>
      <c r="I63" s="1467"/>
      <c r="J63" s="1467"/>
      <c r="K63" s="1468"/>
      <c r="L63" s="775" t="s">
        <v>1767</v>
      </c>
      <c r="M63" s="1832"/>
      <c r="N63" s="1832"/>
      <c r="O63" s="1832"/>
      <c r="P63" s="1832"/>
      <c r="Q63" s="1832"/>
      <c r="R63" s="1832"/>
      <c r="S63" s="1832"/>
      <c r="T63" s="1832"/>
      <c r="U63" s="1832"/>
      <c r="V63" s="1832"/>
      <c r="W63" s="1833"/>
      <c r="X63" s="776" t="s">
        <v>1768</v>
      </c>
      <c r="Y63" s="1834"/>
      <c r="Z63" s="1834"/>
      <c r="AA63" s="1834"/>
      <c r="AB63" s="1834"/>
      <c r="AC63" s="1834"/>
      <c r="AD63" s="1834"/>
      <c r="AE63" s="1834"/>
      <c r="AF63" s="1834"/>
      <c r="AG63" s="1834"/>
      <c r="AH63" s="1834"/>
      <c r="AI63" s="1835"/>
      <c r="AJ63" s="342"/>
      <c r="AK63" s="1728"/>
      <c r="AL63" s="1729"/>
      <c r="AM63" s="1532" t="s">
        <v>1769</v>
      </c>
      <c r="AN63" s="1533" t="s">
        <v>376</v>
      </c>
      <c r="AO63" s="1533"/>
      <c r="AP63" s="1533"/>
      <c r="AQ63" s="1533"/>
      <c r="AR63" s="1663"/>
      <c r="AS63" s="932"/>
      <c r="AT63" s="1829"/>
      <c r="AU63" s="1830"/>
      <c r="AV63" s="1830"/>
      <c r="AW63" s="1830"/>
      <c r="AX63" s="1830"/>
      <c r="AY63" s="1830"/>
      <c r="AZ63" s="1830"/>
      <c r="BA63" s="1831"/>
      <c r="BB63" s="1831"/>
      <c r="BC63" s="1831"/>
      <c r="BD63" s="1831"/>
      <c r="BE63" s="1831"/>
      <c r="BF63" s="1831"/>
      <c r="BG63" s="1831"/>
      <c r="BH63" s="1831"/>
      <c r="BI63" s="1831"/>
      <c r="BJ63" s="1831"/>
      <c r="BK63" s="1637"/>
      <c r="BL63" s="1637"/>
      <c r="BM63" s="1637"/>
      <c r="BN63" s="1637"/>
      <c r="BO63" s="1637"/>
      <c r="BP63" s="1637"/>
      <c r="BQ63" s="1637"/>
      <c r="BR63" s="1637"/>
      <c r="BS63" s="1637"/>
      <c r="BT63" s="1637"/>
      <c r="BU63" s="1637"/>
      <c r="BV63" s="1637"/>
      <c r="BW63" s="1637"/>
      <c r="BX63" s="1637"/>
      <c r="BY63" s="1637"/>
      <c r="BZ63" s="1637"/>
      <c r="CA63" s="1637"/>
      <c r="CB63" s="1637"/>
      <c r="CC63" s="1637"/>
      <c r="CD63" s="1637"/>
      <c r="CE63" s="1637"/>
      <c r="CF63" s="1637"/>
      <c r="CG63" s="1637"/>
      <c r="CH63" s="1637"/>
      <c r="CI63" s="1637"/>
      <c r="CJ63" s="1637"/>
      <c r="CK63" s="1637"/>
      <c r="CL63" s="1637"/>
      <c r="CM63" s="1558" t="s">
        <v>1010</v>
      </c>
      <c r="CN63" s="1558"/>
      <c r="CO63" s="1558" t="s">
        <v>1010</v>
      </c>
      <c r="CP63" s="1558"/>
      <c r="CQ63" s="976"/>
      <c r="CR63" s="761" t="s">
        <v>1770</v>
      </c>
      <c r="CS63" s="737"/>
      <c r="CT63" s="732" t="s">
        <v>358</v>
      </c>
      <c r="CU63" s="732" t="s">
        <v>630</v>
      </c>
      <c r="CV63" s="1635" t="s">
        <v>22</v>
      </c>
      <c r="CW63" s="732"/>
      <c r="CX63" s="754"/>
      <c r="CY63" s="732" t="s">
        <v>359</v>
      </c>
      <c r="CZ63" s="732" t="s">
        <v>360</v>
      </c>
      <c r="DA63" s="732" t="s">
        <v>355</v>
      </c>
      <c r="DB63" s="732" t="s">
        <v>1009</v>
      </c>
      <c r="DC63" s="732" t="s">
        <v>369</v>
      </c>
      <c r="DD63" s="740" t="s">
        <v>1771</v>
      </c>
      <c r="DE63" s="750" t="s">
        <v>1772</v>
      </c>
      <c r="DF63" s="977"/>
    </row>
    <row r="64" spans="1:110" s="344" customFormat="1" ht="18" customHeight="1" thickTop="1">
      <c r="A64" s="347"/>
      <c r="B64" s="1823" t="s">
        <v>1132</v>
      </c>
      <c r="C64" s="1824"/>
      <c r="D64" s="1824"/>
      <c r="E64" s="1824"/>
      <c r="F64" s="1824"/>
      <c r="G64" s="1824"/>
      <c r="H64" s="1824"/>
      <c r="I64" s="1824"/>
      <c r="J64" s="1824"/>
      <c r="K64" s="1824"/>
      <c r="L64" s="1824"/>
      <c r="M64" s="1824"/>
      <c r="N64" s="1824"/>
      <c r="O64" s="1824"/>
      <c r="P64" s="1824"/>
      <c r="Q64" s="1824"/>
      <c r="R64" s="1824"/>
      <c r="S64" s="1824"/>
      <c r="T64" s="1824"/>
      <c r="U64" s="1824"/>
      <c r="V64" s="1824"/>
      <c r="W64" s="1824"/>
      <c r="X64" s="1824"/>
      <c r="Y64" s="1824"/>
      <c r="Z64" s="1824"/>
      <c r="AA64" s="1824"/>
      <c r="AB64" s="1824"/>
      <c r="AC64" s="1824"/>
      <c r="AD64" s="1824"/>
      <c r="AE64" s="1824"/>
      <c r="AF64" s="1824"/>
      <c r="AG64" s="1824"/>
      <c r="AH64" s="1824"/>
      <c r="AI64" s="1825"/>
      <c r="AJ64" s="342"/>
      <c r="AK64" s="1730"/>
      <c r="AL64" s="1731"/>
      <c r="AM64" s="1662"/>
      <c r="AN64" s="1666"/>
      <c r="AO64" s="1666"/>
      <c r="AP64" s="1666"/>
      <c r="AQ64" s="1666"/>
      <c r="AR64" s="1667"/>
      <c r="AS64" s="930"/>
      <c r="AT64" s="1826"/>
      <c r="AU64" s="1827"/>
      <c r="AV64" s="1827"/>
      <c r="AW64" s="1827"/>
      <c r="AX64" s="1827"/>
      <c r="AY64" s="1827"/>
      <c r="AZ64" s="1827"/>
      <c r="BA64" s="1828"/>
      <c r="BB64" s="1828"/>
      <c r="BC64" s="1828"/>
      <c r="BD64" s="1828"/>
      <c r="BE64" s="1828"/>
      <c r="BF64" s="1828"/>
      <c r="BG64" s="1828"/>
      <c r="BH64" s="1828"/>
      <c r="BI64" s="1828"/>
      <c r="BJ64" s="1828"/>
      <c r="BK64" s="1641"/>
      <c r="BL64" s="1641"/>
      <c r="BM64" s="1641"/>
      <c r="BN64" s="1641"/>
      <c r="BO64" s="1641"/>
      <c r="BP64" s="1641"/>
      <c r="BQ64" s="1641"/>
      <c r="BR64" s="1641"/>
      <c r="BS64" s="1641"/>
      <c r="BT64" s="1641"/>
      <c r="BU64" s="1641"/>
      <c r="BV64" s="1641"/>
      <c r="BW64" s="1641"/>
      <c r="BX64" s="1641"/>
      <c r="BY64" s="1641"/>
      <c r="BZ64" s="1641"/>
      <c r="CA64" s="1641"/>
      <c r="CB64" s="1641"/>
      <c r="CC64" s="1641"/>
      <c r="CD64" s="1641"/>
      <c r="CE64" s="1641"/>
      <c r="CF64" s="1641"/>
      <c r="CG64" s="1641"/>
      <c r="CH64" s="1641"/>
      <c r="CI64" s="1641"/>
      <c r="CJ64" s="1641"/>
      <c r="CK64" s="1641"/>
      <c r="CL64" s="1641"/>
      <c r="CM64" s="1642"/>
      <c r="CN64" s="1642"/>
      <c r="CO64" s="1592" t="s">
        <v>1010</v>
      </c>
      <c r="CP64" s="1592"/>
      <c r="CQ64" s="976"/>
      <c r="CR64" s="761" t="s">
        <v>1773</v>
      </c>
      <c r="CS64" s="732" t="s">
        <v>350</v>
      </c>
      <c r="CT64" s="732" t="s">
        <v>365</v>
      </c>
      <c r="CU64" s="732" t="s">
        <v>632</v>
      </c>
      <c r="CV64" s="1618"/>
      <c r="CW64" s="732"/>
      <c r="CX64" s="754"/>
      <c r="CY64" s="732" t="s">
        <v>366</v>
      </c>
      <c r="CZ64" s="732" t="s">
        <v>367</v>
      </c>
      <c r="DA64" s="732" t="s">
        <v>361</v>
      </c>
      <c r="DB64" s="732" t="s">
        <v>368</v>
      </c>
      <c r="DC64" s="732"/>
      <c r="DD64" s="740"/>
      <c r="DE64" s="777" t="s">
        <v>1774</v>
      </c>
      <c r="DF64" s="977"/>
    </row>
    <row r="65" spans="1:110" s="344" customFormat="1" ht="18" customHeight="1">
      <c r="A65" s="347"/>
      <c r="B65" s="1437" t="s">
        <v>381</v>
      </c>
      <c r="C65" s="1437"/>
      <c r="D65" s="1437"/>
      <c r="E65" s="1437"/>
      <c r="F65" s="1437"/>
      <c r="G65" s="1437"/>
      <c r="H65" s="1437"/>
      <c r="I65" s="1437"/>
      <c r="J65" s="1437"/>
      <c r="K65" s="1437"/>
      <c r="L65" s="1734" t="s">
        <v>382</v>
      </c>
      <c r="M65" s="1734"/>
      <c r="N65" s="1734" t="s">
        <v>383</v>
      </c>
      <c r="O65" s="1734"/>
      <c r="P65" s="1734"/>
      <c r="Q65" s="1734"/>
      <c r="R65" s="1734"/>
      <c r="S65" s="1734"/>
      <c r="T65" s="1734"/>
      <c r="U65" s="1734"/>
      <c r="V65" s="1734"/>
      <c r="W65" s="1734"/>
      <c r="X65" s="1734"/>
      <c r="Y65" s="1734"/>
      <c r="Z65" s="1734"/>
      <c r="AA65" s="1734"/>
      <c r="AB65" s="1734"/>
      <c r="AC65" s="1734"/>
      <c r="AD65" s="1734"/>
      <c r="AE65" s="1734"/>
      <c r="AF65" s="1734"/>
      <c r="AG65" s="1734"/>
      <c r="AH65" s="1734"/>
      <c r="AI65" s="1734"/>
      <c r="AJ65" s="342"/>
      <c r="AK65" s="1574" t="s">
        <v>1775</v>
      </c>
      <c r="AL65" s="1848"/>
      <c r="AM65" s="1851" t="s">
        <v>384</v>
      </c>
      <c r="AN65" s="1580"/>
      <c r="AO65" s="1580"/>
      <c r="AP65" s="1580"/>
      <c r="AQ65" s="1580"/>
      <c r="AR65" s="1581"/>
      <c r="AS65" s="931"/>
      <c r="AT65" s="1854" t="s">
        <v>22</v>
      </c>
      <c r="AU65" s="1855"/>
      <c r="AV65" s="1855"/>
      <c r="AW65" s="1855"/>
      <c r="AX65" s="1855"/>
      <c r="AY65" s="1855"/>
      <c r="AZ65" s="1855"/>
      <c r="BA65" s="1639"/>
      <c r="BB65" s="1639"/>
      <c r="BC65" s="1639"/>
      <c r="BD65" s="1639"/>
      <c r="BE65" s="1639"/>
      <c r="BF65" s="1639"/>
      <c r="BG65" s="1639"/>
      <c r="BH65" s="1639"/>
      <c r="BI65" s="1639"/>
      <c r="BJ65" s="1639"/>
      <c r="BK65" s="1846" t="s">
        <v>385</v>
      </c>
      <c r="BL65" s="1809"/>
      <c r="BM65" s="1809"/>
      <c r="BN65" s="1809"/>
      <c r="BO65" s="1847"/>
      <c r="BP65" s="1821"/>
      <c r="BQ65" s="1810"/>
      <c r="BR65" s="1810"/>
      <c r="BS65" s="965" t="s">
        <v>1776</v>
      </c>
      <c r="BT65" s="1809" t="s">
        <v>386</v>
      </c>
      <c r="BU65" s="1809"/>
      <c r="BV65" s="1809"/>
      <c r="BW65" s="1809"/>
      <c r="BX65" s="966"/>
      <c r="BY65" s="1810"/>
      <c r="BZ65" s="1811"/>
      <c r="CA65" s="1811"/>
      <c r="CB65" s="774" t="s">
        <v>1777</v>
      </c>
      <c r="CC65" s="1846" t="s">
        <v>387</v>
      </c>
      <c r="CD65" s="1809"/>
      <c r="CE65" s="1809"/>
      <c r="CF65" s="1809"/>
      <c r="CG65" s="1847"/>
      <c r="CH65" s="1811"/>
      <c r="CI65" s="1811"/>
      <c r="CJ65" s="1811"/>
      <c r="CK65" s="1839" t="s">
        <v>388</v>
      </c>
      <c r="CL65" s="1840"/>
      <c r="CM65" s="1558" t="s">
        <v>1010</v>
      </c>
      <c r="CN65" s="1558"/>
      <c r="CO65" s="1558" t="s">
        <v>1010</v>
      </c>
      <c r="CP65" s="1558"/>
      <c r="CQ65" s="976"/>
      <c r="CR65" s="761" t="s">
        <v>1778</v>
      </c>
      <c r="CS65" s="732" t="s">
        <v>357</v>
      </c>
      <c r="CT65" s="732" t="s">
        <v>373</v>
      </c>
      <c r="CU65" s="737"/>
      <c r="CV65" s="732"/>
      <c r="CW65" s="732"/>
      <c r="CX65" s="754"/>
      <c r="CY65" s="732"/>
      <c r="CZ65" s="732" t="s">
        <v>374</v>
      </c>
      <c r="DA65" s="732"/>
      <c r="DB65" s="732" t="s">
        <v>375</v>
      </c>
      <c r="DC65" s="732"/>
      <c r="DD65" s="740"/>
      <c r="DE65" s="777"/>
      <c r="DF65" s="977"/>
    </row>
    <row r="66" spans="1:110" s="344" customFormat="1" ht="18" customHeight="1">
      <c r="A66" s="347"/>
      <c r="B66" s="974">
        <v>1</v>
      </c>
      <c r="C66" s="1841" t="s">
        <v>392</v>
      </c>
      <c r="D66" s="1841"/>
      <c r="E66" s="1841"/>
      <c r="F66" s="1841"/>
      <c r="G66" s="1841"/>
      <c r="H66" s="1841"/>
      <c r="I66" s="1841"/>
      <c r="J66" s="1841"/>
      <c r="K66" s="1841"/>
      <c r="L66" s="1842" t="s">
        <v>1116</v>
      </c>
      <c r="M66" s="1843"/>
      <c r="N66" s="1844"/>
      <c r="O66" s="1844"/>
      <c r="P66" s="1844"/>
      <c r="Q66" s="1844"/>
      <c r="R66" s="1844"/>
      <c r="S66" s="1844"/>
      <c r="T66" s="1844"/>
      <c r="U66" s="1844"/>
      <c r="V66" s="1844"/>
      <c r="W66" s="1844"/>
      <c r="X66" s="1844"/>
      <c r="Y66" s="1844"/>
      <c r="Z66" s="1844"/>
      <c r="AA66" s="1844"/>
      <c r="AB66" s="1844"/>
      <c r="AC66" s="1844"/>
      <c r="AD66" s="1844"/>
      <c r="AE66" s="1844"/>
      <c r="AF66" s="1844"/>
      <c r="AG66" s="1844"/>
      <c r="AH66" s="1844"/>
      <c r="AI66" s="1845"/>
      <c r="AJ66" s="342"/>
      <c r="AK66" s="1576"/>
      <c r="AL66" s="1849"/>
      <c r="AM66" s="1852"/>
      <c r="AN66" s="1582"/>
      <c r="AO66" s="1582"/>
      <c r="AP66" s="1582"/>
      <c r="AQ66" s="1582"/>
      <c r="AR66" s="1583"/>
      <c r="AS66" s="928"/>
      <c r="AT66" s="1568"/>
      <c r="AU66" s="1569"/>
      <c r="AV66" s="1569"/>
      <c r="AW66" s="1569"/>
      <c r="AX66" s="1569"/>
      <c r="AY66" s="1569"/>
      <c r="AZ66" s="1569"/>
      <c r="BA66" s="1639"/>
      <c r="BB66" s="1639"/>
      <c r="BC66" s="1639"/>
      <c r="BD66" s="1639"/>
      <c r="BE66" s="1639"/>
      <c r="BF66" s="1639"/>
      <c r="BG66" s="1639"/>
      <c r="BH66" s="1639"/>
      <c r="BI66" s="1639"/>
      <c r="BJ66" s="1639"/>
      <c r="BK66" s="1570"/>
      <c r="BL66" s="1571"/>
      <c r="BM66" s="1571"/>
      <c r="BN66" s="1571"/>
      <c r="BO66" s="1571"/>
      <c r="BP66" s="1571"/>
      <c r="BQ66" s="1571"/>
      <c r="BR66" s="1571"/>
      <c r="BS66" s="1571"/>
      <c r="BT66" s="1571"/>
      <c r="BU66" s="1571"/>
      <c r="BV66" s="1571"/>
      <c r="BW66" s="1571"/>
      <c r="BX66" s="1571"/>
      <c r="BY66" s="1571"/>
      <c r="BZ66" s="1571"/>
      <c r="CA66" s="1571"/>
      <c r="CB66" s="1571"/>
      <c r="CC66" s="1571"/>
      <c r="CD66" s="1571"/>
      <c r="CE66" s="1571"/>
      <c r="CF66" s="1571"/>
      <c r="CG66" s="1571"/>
      <c r="CH66" s="1571"/>
      <c r="CI66" s="1571"/>
      <c r="CJ66" s="1571"/>
      <c r="CK66" s="1571"/>
      <c r="CL66" s="1568"/>
      <c r="CM66" s="1738"/>
      <c r="CN66" s="1738"/>
      <c r="CO66" s="1592" t="s">
        <v>1010</v>
      </c>
      <c r="CP66" s="1592"/>
      <c r="CQ66" s="976"/>
      <c r="CR66" s="761" t="s">
        <v>1779</v>
      </c>
      <c r="CS66" s="732" t="s">
        <v>364</v>
      </c>
      <c r="CT66" s="732"/>
      <c r="CU66" s="737" t="s">
        <v>1020</v>
      </c>
      <c r="CV66" s="732" t="s">
        <v>155</v>
      </c>
      <c r="CW66" s="732"/>
      <c r="CX66" s="754"/>
      <c r="CY66" s="732"/>
      <c r="CZ66" s="732"/>
      <c r="DA66" s="732"/>
      <c r="DB66" s="732" t="s">
        <v>377</v>
      </c>
      <c r="DC66" s="732"/>
      <c r="DD66" s="740"/>
      <c r="DE66" s="778" t="s">
        <v>380</v>
      </c>
      <c r="DF66" s="977"/>
    </row>
    <row r="67" spans="1:110" s="344" customFormat="1" ht="18" customHeight="1">
      <c r="A67" s="347"/>
      <c r="B67" s="974">
        <v>2</v>
      </c>
      <c r="C67" s="1841" t="s">
        <v>396</v>
      </c>
      <c r="D67" s="1841"/>
      <c r="E67" s="1841"/>
      <c r="F67" s="1841"/>
      <c r="G67" s="1841"/>
      <c r="H67" s="1841"/>
      <c r="I67" s="1841"/>
      <c r="J67" s="1841"/>
      <c r="K67" s="1841"/>
      <c r="L67" s="1842" t="s">
        <v>1116</v>
      </c>
      <c r="M67" s="1843"/>
      <c r="N67" s="1857"/>
      <c r="O67" s="1857"/>
      <c r="P67" s="1857"/>
      <c r="Q67" s="1857"/>
      <c r="R67" s="1857"/>
      <c r="S67" s="1857"/>
      <c r="T67" s="1857"/>
      <c r="U67" s="1857"/>
      <c r="V67" s="1857"/>
      <c r="W67" s="1857"/>
      <c r="X67" s="1857"/>
      <c r="Y67" s="1857"/>
      <c r="Z67" s="1857"/>
      <c r="AA67" s="1857"/>
      <c r="AB67" s="1857"/>
      <c r="AC67" s="1857"/>
      <c r="AD67" s="1857"/>
      <c r="AE67" s="1857"/>
      <c r="AF67" s="1857"/>
      <c r="AG67" s="1857"/>
      <c r="AH67" s="1857"/>
      <c r="AI67" s="1858"/>
      <c r="AJ67" s="342"/>
      <c r="AK67" s="1576"/>
      <c r="AL67" s="1849"/>
      <c r="AM67" s="1852"/>
      <c r="AN67" s="1582"/>
      <c r="AO67" s="1582"/>
      <c r="AP67" s="1582"/>
      <c r="AQ67" s="1582"/>
      <c r="AR67" s="1583"/>
      <c r="AS67" s="928"/>
      <c r="AT67" s="1568"/>
      <c r="AU67" s="1569"/>
      <c r="AV67" s="1569"/>
      <c r="AW67" s="1569"/>
      <c r="AX67" s="1569"/>
      <c r="AY67" s="1569"/>
      <c r="AZ67" s="1569"/>
      <c r="BA67" s="1639"/>
      <c r="BB67" s="1639"/>
      <c r="BC67" s="1639"/>
      <c r="BD67" s="1639"/>
      <c r="BE67" s="1639"/>
      <c r="BF67" s="1639"/>
      <c r="BG67" s="1639"/>
      <c r="BH67" s="1639"/>
      <c r="BI67" s="1639"/>
      <c r="BJ67" s="1639"/>
      <c r="BK67" s="1569"/>
      <c r="BL67" s="1569"/>
      <c r="BM67" s="1569"/>
      <c r="BN67" s="1569"/>
      <c r="BO67" s="1569"/>
      <c r="BP67" s="1569"/>
      <c r="BQ67" s="1569"/>
      <c r="BR67" s="1569"/>
      <c r="BS67" s="1569"/>
      <c r="BT67" s="1569"/>
      <c r="BU67" s="1569"/>
      <c r="BV67" s="1569"/>
      <c r="BW67" s="1569"/>
      <c r="BX67" s="1569"/>
      <c r="BY67" s="1569"/>
      <c r="BZ67" s="1569"/>
      <c r="CA67" s="1569"/>
      <c r="CB67" s="1569"/>
      <c r="CC67" s="1569"/>
      <c r="CD67" s="1569"/>
      <c r="CE67" s="1569"/>
      <c r="CF67" s="1569"/>
      <c r="CG67" s="1569"/>
      <c r="CH67" s="1569"/>
      <c r="CI67" s="1569"/>
      <c r="CJ67" s="1569"/>
      <c r="CK67" s="1569"/>
      <c r="CL67" s="1569"/>
      <c r="CM67" s="1738"/>
      <c r="CN67" s="1738"/>
      <c r="CO67" s="1592" t="s">
        <v>1010</v>
      </c>
      <c r="CP67" s="1592"/>
      <c r="CQ67" s="976"/>
      <c r="CR67" s="761" t="s">
        <v>1780</v>
      </c>
      <c r="CS67" s="732" t="s">
        <v>1781</v>
      </c>
      <c r="CT67" s="732" t="s">
        <v>378</v>
      </c>
      <c r="CU67" s="737"/>
      <c r="CV67" s="732" t="s">
        <v>630</v>
      </c>
      <c r="CW67" s="732"/>
      <c r="CX67" s="754"/>
      <c r="CY67" s="732"/>
      <c r="CZ67" s="737"/>
      <c r="DA67" s="732"/>
      <c r="DB67" s="732"/>
      <c r="DC67" s="732"/>
      <c r="DD67" s="740"/>
      <c r="DE67" s="778" t="s">
        <v>391</v>
      </c>
      <c r="DF67" s="977"/>
    </row>
    <row r="68" spans="1:110" s="344" customFormat="1" ht="18" customHeight="1">
      <c r="A68" s="347"/>
      <c r="B68" s="974">
        <v>3</v>
      </c>
      <c r="C68" s="1856" t="s">
        <v>400</v>
      </c>
      <c r="D68" s="1856"/>
      <c r="E68" s="1856"/>
      <c r="F68" s="1856"/>
      <c r="G68" s="1856"/>
      <c r="H68" s="1856"/>
      <c r="I68" s="1856"/>
      <c r="J68" s="1856"/>
      <c r="K68" s="1856"/>
      <c r="L68" s="1842" t="s">
        <v>1116</v>
      </c>
      <c r="M68" s="1843"/>
      <c r="N68" s="1857"/>
      <c r="O68" s="1857"/>
      <c r="P68" s="1857"/>
      <c r="Q68" s="1857"/>
      <c r="R68" s="1857"/>
      <c r="S68" s="1857"/>
      <c r="T68" s="1857"/>
      <c r="U68" s="1857"/>
      <c r="V68" s="1857"/>
      <c r="W68" s="1857"/>
      <c r="X68" s="1857"/>
      <c r="Y68" s="1857"/>
      <c r="Z68" s="1857"/>
      <c r="AA68" s="1857"/>
      <c r="AB68" s="1857"/>
      <c r="AC68" s="1857"/>
      <c r="AD68" s="1857"/>
      <c r="AE68" s="1857"/>
      <c r="AF68" s="1857"/>
      <c r="AG68" s="1857"/>
      <c r="AH68" s="1857"/>
      <c r="AI68" s="1858"/>
      <c r="AJ68" s="342"/>
      <c r="AK68" s="1576"/>
      <c r="AL68" s="1849"/>
      <c r="AM68" s="1852"/>
      <c r="AN68" s="1582"/>
      <c r="AO68" s="1582"/>
      <c r="AP68" s="1582"/>
      <c r="AQ68" s="1582"/>
      <c r="AR68" s="1583"/>
      <c r="AS68" s="928"/>
      <c r="AT68" s="1568"/>
      <c r="AU68" s="1569"/>
      <c r="AV68" s="1569"/>
      <c r="AW68" s="1569"/>
      <c r="AX68" s="1569"/>
      <c r="AY68" s="1569"/>
      <c r="AZ68" s="1569"/>
      <c r="BA68" s="1639"/>
      <c r="BB68" s="1639"/>
      <c r="BC68" s="1639"/>
      <c r="BD68" s="1639"/>
      <c r="BE68" s="1639"/>
      <c r="BF68" s="1639"/>
      <c r="BG68" s="1639"/>
      <c r="BH68" s="1639"/>
      <c r="BI68" s="1639"/>
      <c r="BJ68" s="1639"/>
      <c r="BK68" s="1569"/>
      <c r="BL68" s="1569"/>
      <c r="BM68" s="1569"/>
      <c r="BN68" s="1569"/>
      <c r="BO68" s="1569"/>
      <c r="BP68" s="1569"/>
      <c r="BQ68" s="1569"/>
      <c r="BR68" s="1569"/>
      <c r="BS68" s="1569"/>
      <c r="BT68" s="1569"/>
      <c r="BU68" s="1569"/>
      <c r="BV68" s="1569"/>
      <c r="BW68" s="1569"/>
      <c r="BX68" s="1569"/>
      <c r="BY68" s="1569"/>
      <c r="BZ68" s="1569"/>
      <c r="CA68" s="1569"/>
      <c r="CB68" s="1569"/>
      <c r="CC68" s="1569"/>
      <c r="CD68" s="1569"/>
      <c r="CE68" s="1569"/>
      <c r="CF68" s="1569"/>
      <c r="CG68" s="1569"/>
      <c r="CH68" s="1569"/>
      <c r="CI68" s="1569"/>
      <c r="CJ68" s="1569"/>
      <c r="CK68" s="1569"/>
      <c r="CL68" s="1569"/>
      <c r="CM68" s="1592" t="s">
        <v>1782</v>
      </c>
      <c r="CN68" s="1592"/>
      <c r="CO68" s="1592" t="s">
        <v>1010</v>
      </c>
      <c r="CP68" s="1592"/>
      <c r="CQ68" s="976"/>
      <c r="CR68" s="761" t="s">
        <v>1783</v>
      </c>
      <c r="CS68" s="732" t="s">
        <v>372</v>
      </c>
      <c r="CT68" s="732" t="s">
        <v>389</v>
      </c>
      <c r="CU68" s="732" t="s">
        <v>379</v>
      </c>
      <c r="CV68" s="732" t="s">
        <v>632</v>
      </c>
      <c r="CW68" s="732"/>
      <c r="CX68" s="754"/>
      <c r="CY68" s="494"/>
      <c r="CZ68" s="732"/>
      <c r="DA68" s="494"/>
      <c r="DB68" s="494"/>
      <c r="DC68" s="494"/>
      <c r="DD68" s="757"/>
      <c r="DE68" s="740" t="s">
        <v>1008</v>
      </c>
      <c r="DF68" s="977"/>
    </row>
    <row r="69" spans="1:110" s="344" customFormat="1" ht="18" customHeight="1">
      <c r="A69" s="347"/>
      <c r="B69" s="974">
        <v>4</v>
      </c>
      <c r="C69" s="1841" t="s">
        <v>402</v>
      </c>
      <c r="D69" s="1841"/>
      <c r="E69" s="1841"/>
      <c r="F69" s="1841"/>
      <c r="G69" s="1841"/>
      <c r="H69" s="1841"/>
      <c r="I69" s="1841"/>
      <c r="J69" s="1841"/>
      <c r="K69" s="1841"/>
      <c r="L69" s="1842" t="s">
        <v>1116</v>
      </c>
      <c r="M69" s="1843"/>
      <c r="N69" s="1857"/>
      <c r="O69" s="1857"/>
      <c r="P69" s="1857"/>
      <c r="Q69" s="1857"/>
      <c r="R69" s="1857"/>
      <c r="S69" s="1857"/>
      <c r="T69" s="1857"/>
      <c r="U69" s="1857"/>
      <c r="V69" s="1857"/>
      <c r="W69" s="1857"/>
      <c r="X69" s="1857"/>
      <c r="Y69" s="1857"/>
      <c r="Z69" s="1857"/>
      <c r="AA69" s="1857"/>
      <c r="AB69" s="1857"/>
      <c r="AC69" s="1857"/>
      <c r="AD69" s="1857"/>
      <c r="AE69" s="1857"/>
      <c r="AF69" s="1857"/>
      <c r="AG69" s="1857"/>
      <c r="AH69" s="1857"/>
      <c r="AI69" s="1858"/>
      <c r="AJ69" s="342"/>
      <c r="AK69" s="1578"/>
      <c r="AL69" s="1850"/>
      <c r="AM69" s="1853"/>
      <c r="AN69" s="1584"/>
      <c r="AO69" s="1584"/>
      <c r="AP69" s="1584"/>
      <c r="AQ69" s="1584"/>
      <c r="AR69" s="1585"/>
      <c r="AS69" s="930"/>
      <c r="AT69" s="1568"/>
      <c r="AU69" s="1569"/>
      <c r="AV69" s="1569"/>
      <c r="AW69" s="1569"/>
      <c r="AX69" s="1569"/>
      <c r="AY69" s="1569"/>
      <c r="AZ69" s="1569"/>
      <c r="BA69" s="1639"/>
      <c r="BB69" s="1639"/>
      <c r="BC69" s="1639"/>
      <c r="BD69" s="1639"/>
      <c r="BE69" s="1639"/>
      <c r="BF69" s="1639"/>
      <c r="BG69" s="1639"/>
      <c r="BH69" s="1639"/>
      <c r="BI69" s="1639"/>
      <c r="BJ69" s="1639"/>
      <c r="BK69" s="1739"/>
      <c r="BL69" s="1739"/>
      <c r="BM69" s="1739"/>
      <c r="BN69" s="1739"/>
      <c r="BO69" s="1739"/>
      <c r="BP69" s="1739"/>
      <c r="BQ69" s="1739"/>
      <c r="BR69" s="1739"/>
      <c r="BS69" s="1739"/>
      <c r="BT69" s="1739"/>
      <c r="BU69" s="1739"/>
      <c r="BV69" s="1739"/>
      <c r="BW69" s="1739"/>
      <c r="BX69" s="1739"/>
      <c r="BY69" s="1739"/>
      <c r="BZ69" s="1739"/>
      <c r="CA69" s="1739"/>
      <c r="CB69" s="1739"/>
      <c r="CC69" s="1739"/>
      <c r="CD69" s="1739"/>
      <c r="CE69" s="1739"/>
      <c r="CF69" s="1739"/>
      <c r="CG69" s="1739"/>
      <c r="CH69" s="1739"/>
      <c r="CI69" s="1739"/>
      <c r="CJ69" s="1739"/>
      <c r="CK69" s="1739"/>
      <c r="CL69" s="1739"/>
      <c r="CM69" s="1642"/>
      <c r="CN69" s="1642"/>
      <c r="CO69" s="1592" t="s">
        <v>1010</v>
      </c>
      <c r="CP69" s="1592"/>
      <c r="CQ69" s="976"/>
      <c r="CR69" s="761" t="s">
        <v>1784</v>
      </c>
      <c r="CS69" s="737" t="s">
        <v>1785</v>
      </c>
      <c r="CT69" s="732" t="s">
        <v>394</v>
      </c>
      <c r="CU69" s="732" t="s">
        <v>390</v>
      </c>
      <c r="CV69" s="732"/>
      <c r="CW69" s="732"/>
      <c r="CX69" s="754"/>
      <c r="CY69" s="494"/>
      <c r="CZ69" s="732"/>
      <c r="DA69" s="494"/>
      <c r="DB69" s="494"/>
      <c r="DC69" s="494"/>
      <c r="DD69" s="757"/>
      <c r="DE69" s="740"/>
      <c r="DF69" s="977"/>
    </row>
    <row r="70" spans="1:110" s="344" customFormat="1" ht="18" customHeight="1">
      <c r="A70" s="347"/>
      <c r="B70" s="974">
        <v>5</v>
      </c>
      <c r="C70" s="1862" t="s">
        <v>404</v>
      </c>
      <c r="D70" s="1862"/>
      <c r="E70" s="1862"/>
      <c r="F70" s="1862"/>
      <c r="G70" s="1862"/>
      <c r="H70" s="1862"/>
      <c r="I70" s="1862"/>
      <c r="J70" s="1862"/>
      <c r="K70" s="1862"/>
      <c r="L70" s="1842" t="s">
        <v>1116</v>
      </c>
      <c r="M70" s="1843"/>
      <c r="N70" s="1863"/>
      <c r="O70" s="1844"/>
      <c r="P70" s="1844"/>
      <c r="Q70" s="1844"/>
      <c r="R70" s="1844"/>
      <c r="S70" s="1844"/>
      <c r="T70" s="1844"/>
      <c r="U70" s="1844"/>
      <c r="V70" s="1844"/>
      <c r="W70" s="1844"/>
      <c r="X70" s="1844"/>
      <c r="Y70" s="1844"/>
      <c r="Z70" s="1844"/>
      <c r="AA70" s="1844"/>
      <c r="AB70" s="1844"/>
      <c r="AC70" s="1844"/>
      <c r="AD70" s="1844"/>
      <c r="AE70" s="1844"/>
      <c r="AF70" s="1844"/>
      <c r="AG70" s="1844"/>
      <c r="AH70" s="1844"/>
      <c r="AI70" s="1845"/>
      <c r="AJ70" s="730"/>
      <c r="AK70" s="1552" t="s">
        <v>406</v>
      </c>
      <c r="AL70" s="1553"/>
      <c r="AM70" s="1553"/>
      <c r="AN70" s="1553"/>
      <c r="AO70" s="1553"/>
      <c r="AP70" s="1553"/>
      <c r="AQ70" s="1553"/>
      <c r="AR70" s="1554"/>
      <c r="AS70" s="1552" t="s">
        <v>337</v>
      </c>
      <c r="AT70" s="1553"/>
      <c r="AU70" s="1553"/>
      <c r="AV70" s="1553"/>
      <c r="AW70" s="1553"/>
      <c r="AX70" s="1553"/>
      <c r="AY70" s="1553"/>
      <c r="AZ70" s="1860"/>
      <c r="BA70" s="1553" t="s">
        <v>975</v>
      </c>
      <c r="BB70" s="1553"/>
      <c r="BC70" s="1553"/>
      <c r="BD70" s="1553"/>
      <c r="BE70" s="1553"/>
      <c r="BF70" s="1859">
        <f>COUNTIFS(AS18:AS69,"&lt;&gt;",CM18:CM69,"新設",CO18:CO69,"○")</f>
        <v>0</v>
      </c>
      <c r="BG70" s="1859"/>
      <c r="BH70" s="1859"/>
      <c r="BI70" s="936" t="s">
        <v>407</v>
      </c>
      <c r="BJ70" s="1861" t="s">
        <v>976</v>
      </c>
      <c r="BK70" s="1553"/>
      <c r="BL70" s="1553"/>
      <c r="BM70" s="1553"/>
      <c r="BN70" s="1553"/>
      <c r="BO70" s="1859">
        <f>COUNTIFS(AS18:AS69,"&lt;&gt;",CM18:CM69,"既設",CO18:CO69,"○")</f>
        <v>0</v>
      </c>
      <c r="BP70" s="1859"/>
      <c r="BQ70" s="1859"/>
      <c r="BR70" s="936" t="s">
        <v>407</v>
      </c>
      <c r="BS70" s="1552" t="s">
        <v>408</v>
      </c>
      <c r="BT70" s="1553"/>
      <c r="BU70" s="1553"/>
      <c r="BV70" s="1553"/>
      <c r="BW70" s="1553"/>
      <c r="BX70" s="1860"/>
      <c r="BY70" s="1861" t="s">
        <v>975</v>
      </c>
      <c r="BZ70" s="1553"/>
      <c r="CA70" s="1553"/>
      <c r="CB70" s="1553"/>
      <c r="CC70" s="1553"/>
      <c r="CD70" s="1859">
        <f>COUNTIFS(AS18:AS69,"&lt;&gt;",CM18:CM69,"新設",CO18:CO69,"×")</f>
        <v>0</v>
      </c>
      <c r="CE70" s="1859"/>
      <c r="CF70" s="1859"/>
      <c r="CG70" s="937" t="s">
        <v>407</v>
      </c>
      <c r="CH70" s="1861" t="s">
        <v>976</v>
      </c>
      <c r="CI70" s="1553"/>
      <c r="CJ70" s="1553"/>
      <c r="CK70" s="1553"/>
      <c r="CL70" s="1553"/>
      <c r="CM70" s="1859">
        <f>COUNTIFS(AS18:AS69,"&lt;&gt;",CM18:CM69,"既設",CO18:CO69,"×")</f>
        <v>0</v>
      </c>
      <c r="CN70" s="1859"/>
      <c r="CO70" s="1859"/>
      <c r="CP70" s="938" t="s">
        <v>407</v>
      </c>
      <c r="CQ70" s="976"/>
      <c r="CR70" s="761" t="s">
        <v>1786</v>
      </c>
      <c r="CS70" s="737"/>
      <c r="CT70" s="732" t="s">
        <v>398</v>
      </c>
      <c r="CU70" s="732" t="s">
        <v>395</v>
      </c>
      <c r="CV70" s="753"/>
      <c r="CW70" s="732"/>
      <c r="CX70" s="754"/>
      <c r="CY70" s="732"/>
      <c r="CZ70" s="732"/>
      <c r="DA70" s="732"/>
      <c r="DB70" s="732"/>
      <c r="DC70" s="732"/>
      <c r="DD70" s="754"/>
      <c r="DE70" s="740"/>
      <c r="DF70" s="977"/>
    </row>
    <row r="71" spans="1:110">
      <c r="CS71" s="732" t="s">
        <v>1806</v>
      </c>
      <c r="CT71" s="732" t="s">
        <v>634</v>
      </c>
      <c r="CU71" s="732" t="s">
        <v>399</v>
      </c>
    </row>
    <row r="72" spans="1:110">
      <c r="CS72" s="732" t="s">
        <v>1807</v>
      </c>
      <c r="CT72" s="1"/>
    </row>
    <row r="73" spans="1:110">
      <c r="CS73" s="732" t="s">
        <v>393</v>
      </c>
      <c r="CT73" s="1"/>
    </row>
    <row r="74" spans="1:110">
      <c r="CS74" s="732" t="s">
        <v>397</v>
      </c>
      <c r="CT74" s="1"/>
    </row>
    <row r="75" spans="1:110">
      <c r="CS75" s="732" t="s">
        <v>401</v>
      </c>
      <c r="CT75" s="1"/>
    </row>
    <row r="76" spans="1:110">
      <c r="CS76" s="732" t="s">
        <v>403</v>
      </c>
      <c r="CT76" s="1"/>
    </row>
    <row r="77" spans="1:110">
      <c r="CS77" s="732" t="s">
        <v>405</v>
      </c>
    </row>
  </sheetData>
  <sheetProtection sheet="1" objects="1" scenarios="1"/>
  <mergeCells count="638">
    <mergeCell ref="BO70:BQ70"/>
    <mergeCell ref="BS70:BX70"/>
    <mergeCell ref="BY70:CC70"/>
    <mergeCell ref="CD70:CF70"/>
    <mergeCell ref="CH70:CL70"/>
    <mergeCell ref="CM70:CO70"/>
    <mergeCell ref="CM69:CN69"/>
    <mergeCell ref="CO69:CP69"/>
    <mergeCell ref="C70:K70"/>
    <mergeCell ref="L70:M70"/>
    <mergeCell ref="N70:AI70"/>
    <mergeCell ref="AK70:AR70"/>
    <mergeCell ref="AS70:AZ70"/>
    <mergeCell ref="BA70:BE70"/>
    <mergeCell ref="BF70:BH70"/>
    <mergeCell ref="BJ70:BN70"/>
    <mergeCell ref="BA68:BJ68"/>
    <mergeCell ref="BK68:CL68"/>
    <mergeCell ref="CM68:CN68"/>
    <mergeCell ref="CO68:CP68"/>
    <mergeCell ref="C69:K69"/>
    <mergeCell ref="L69:M69"/>
    <mergeCell ref="N69:AI69"/>
    <mergeCell ref="AT69:AZ69"/>
    <mergeCell ref="BA69:BJ69"/>
    <mergeCell ref="BK69:CL69"/>
    <mergeCell ref="N68:AI68"/>
    <mergeCell ref="AT68:AZ68"/>
    <mergeCell ref="CM66:CN66"/>
    <mergeCell ref="CO66:CP66"/>
    <mergeCell ref="C67:K67"/>
    <mergeCell ref="L67:M67"/>
    <mergeCell ref="N67:AI67"/>
    <mergeCell ref="AT67:AZ67"/>
    <mergeCell ref="BA67:BJ67"/>
    <mergeCell ref="BK67:CL67"/>
    <mergeCell ref="CM67:CN67"/>
    <mergeCell ref="CO67:CP67"/>
    <mergeCell ref="CH65:CJ65"/>
    <mergeCell ref="CK65:CL65"/>
    <mergeCell ref="CM65:CN65"/>
    <mergeCell ref="CO65:CP65"/>
    <mergeCell ref="C66:K66"/>
    <mergeCell ref="L66:M66"/>
    <mergeCell ref="N66:AI66"/>
    <mergeCell ref="AT66:AZ66"/>
    <mergeCell ref="BA66:BJ66"/>
    <mergeCell ref="BK66:CL66"/>
    <mergeCell ref="BA65:BJ65"/>
    <mergeCell ref="BK65:BO65"/>
    <mergeCell ref="BP65:BR65"/>
    <mergeCell ref="BT65:BW65"/>
    <mergeCell ref="BY65:CA65"/>
    <mergeCell ref="CC65:CG65"/>
    <mergeCell ref="B65:K65"/>
    <mergeCell ref="L65:M65"/>
    <mergeCell ref="N65:AI65"/>
    <mergeCell ref="AK65:AL69"/>
    <mergeCell ref="AM65:AR69"/>
    <mergeCell ref="AT65:AZ65"/>
    <mergeCell ref="C68:K68"/>
    <mergeCell ref="L68:M68"/>
    <mergeCell ref="CO63:CP63"/>
    <mergeCell ref="CV63:CV64"/>
    <mergeCell ref="B64:AI64"/>
    <mergeCell ref="AT64:AZ64"/>
    <mergeCell ref="BA64:BJ64"/>
    <mergeCell ref="BK64:CL64"/>
    <mergeCell ref="CM64:CN64"/>
    <mergeCell ref="CO64:CP64"/>
    <mergeCell ref="AM63:AM64"/>
    <mergeCell ref="AN63:AR64"/>
    <mergeCell ref="AT63:AZ63"/>
    <mergeCell ref="BA63:BJ63"/>
    <mergeCell ref="BK63:CL63"/>
    <mergeCell ref="CM63:CN63"/>
    <mergeCell ref="B58:K63"/>
    <mergeCell ref="M63:W63"/>
    <mergeCell ref="Y63:AI63"/>
    <mergeCell ref="AX60:AZ60"/>
    <mergeCell ref="BA60:BJ60"/>
    <mergeCell ref="BK60:CL60"/>
    <mergeCell ref="CM60:CN60"/>
    <mergeCell ref="CO60:CP60"/>
    <mergeCell ref="M62:W62"/>
    <mergeCell ref="M61:W61"/>
    <mergeCell ref="Y61:AI61"/>
    <mergeCell ref="BT62:BW62"/>
    <mergeCell ref="BY62:CA62"/>
    <mergeCell ref="CC62:CH62"/>
    <mergeCell ref="CI62:CK62"/>
    <mergeCell ref="CM62:CN62"/>
    <mergeCell ref="CO62:CP62"/>
    <mergeCell ref="CK61:CL61"/>
    <mergeCell ref="CM61:CN61"/>
    <mergeCell ref="CO61:CP61"/>
    <mergeCell ref="BX61:BY61"/>
    <mergeCell ref="Y62:AI62"/>
    <mergeCell ref="AN62:AR62"/>
    <mergeCell ref="AT62:AZ62"/>
    <mergeCell ref="BA62:BJ62"/>
    <mergeCell ref="BK62:BO62"/>
    <mergeCell ref="BP62:BR62"/>
    <mergeCell ref="AN61:AR61"/>
    <mergeCell ref="AT61:AZ61"/>
    <mergeCell ref="BA61:BJ61"/>
    <mergeCell ref="BO61:BP61"/>
    <mergeCell ref="CG61:CH61"/>
    <mergeCell ref="DC58:DC59"/>
    <mergeCell ref="M59:W59"/>
    <mergeCell ref="Y59:AI59"/>
    <mergeCell ref="AM59:AM60"/>
    <mergeCell ref="AN59:AR60"/>
    <mergeCell ref="AT59:AW59"/>
    <mergeCell ref="AX59:AZ59"/>
    <mergeCell ref="BA59:BJ59"/>
    <mergeCell ref="BK59:CL59"/>
    <mergeCell ref="AG58:AH58"/>
    <mergeCell ref="AT58:AW58"/>
    <mergeCell ref="AX58:BC58"/>
    <mergeCell ref="BD58:BJ58"/>
    <mergeCell ref="BK58:CL58"/>
    <mergeCell ref="CM58:CN58"/>
    <mergeCell ref="L58:P58"/>
    <mergeCell ref="Q58:R58"/>
    <mergeCell ref="T58:X58"/>
    <mergeCell ref="Y58:Z58"/>
    <mergeCell ref="AB58:AF58"/>
    <mergeCell ref="CO59:CP59"/>
    <mergeCell ref="M60:W60"/>
    <mergeCell ref="Y60:AI60"/>
    <mergeCell ref="AT60:AW60"/>
    <mergeCell ref="BK57:CL57"/>
    <mergeCell ref="CM57:CN57"/>
    <mergeCell ref="CO57:CP57"/>
    <mergeCell ref="CV57:CV58"/>
    <mergeCell ref="CO58:CP58"/>
    <mergeCell ref="CT58:CT59"/>
    <mergeCell ref="CU58:CU59"/>
    <mergeCell ref="CM59:CN59"/>
    <mergeCell ref="DB58:DB59"/>
    <mergeCell ref="B57:S57"/>
    <mergeCell ref="T57:X57"/>
    <mergeCell ref="Y57:Z57"/>
    <mergeCell ref="AB57:AF57"/>
    <mergeCell ref="AG57:AH57"/>
    <mergeCell ref="AT57:AW57"/>
    <mergeCell ref="AT56:AW56"/>
    <mergeCell ref="AX56:BC56"/>
    <mergeCell ref="BD56:BJ56"/>
    <mergeCell ref="AX57:BC57"/>
    <mergeCell ref="BD57:BJ57"/>
    <mergeCell ref="BK56:CL56"/>
    <mergeCell ref="CM56:CN56"/>
    <mergeCell ref="CO56:CP56"/>
    <mergeCell ref="DB55:DC57"/>
    <mergeCell ref="DD55:DD59"/>
    <mergeCell ref="B56:K56"/>
    <mergeCell ref="L56:S56"/>
    <mergeCell ref="U56:Y56"/>
    <mergeCell ref="Z56:AA56"/>
    <mergeCell ref="AC56:AF56"/>
    <mergeCell ref="AG56:AH56"/>
    <mergeCell ref="AM56:AM58"/>
    <mergeCell ref="AN56:AR58"/>
    <mergeCell ref="BK55:CL55"/>
    <mergeCell ref="CM55:CN55"/>
    <mergeCell ref="CO55:CP55"/>
    <mergeCell ref="CT55:CU57"/>
    <mergeCell ref="CY55:CZ57"/>
    <mergeCell ref="DA55:DA57"/>
    <mergeCell ref="CW57:CW58"/>
    <mergeCell ref="CY58:CY59"/>
    <mergeCell ref="CZ58:CZ59"/>
    <mergeCell ref="DA58:DA59"/>
    <mergeCell ref="B55:K55"/>
    <mergeCell ref="CY53:DC54"/>
    <mergeCell ref="B54:K54"/>
    <mergeCell ref="L54:S54"/>
    <mergeCell ref="U54:AB54"/>
    <mergeCell ref="AT54:AZ54"/>
    <mergeCell ref="BA54:BJ54"/>
    <mergeCell ref="BK54:CL54"/>
    <mergeCell ref="CM54:CN54"/>
    <mergeCell ref="CO54:CP54"/>
    <mergeCell ref="B53:S53"/>
    <mergeCell ref="AT53:AZ53"/>
    <mergeCell ref="BA53:BJ53"/>
    <mergeCell ref="BK53:CL53"/>
    <mergeCell ref="CM53:CN53"/>
    <mergeCell ref="CO53:CP53"/>
    <mergeCell ref="BK50:CL50"/>
    <mergeCell ref="CM50:CN50"/>
    <mergeCell ref="CO50:CP50"/>
    <mergeCell ref="L55:S55"/>
    <mergeCell ref="U55:AB55"/>
    <mergeCell ref="AC55:AI55"/>
    <mergeCell ref="AT55:AZ55"/>
    <mergeCell ref="BA55:BJ55"/>
    <mergeCell ref="CT53:CU54"/>
    <mergeCell ref="B51:G52"/>
    <mergeCell ref="H51:K52"/>
    <mergeCell ref="L51:O52"/>
    <mergeCell ref="P51:S52"/>
    <mergeCell ref="AT51:AZ51"/>
    <mergeCell ref="BA51:BJ51"/>
    <mergeCell ref="BK51:CL51"/>
    <mergeCell ref="CO49:CP49"/>
    <mergeCell ref="CR49:CR50"/>
    <mergeCell ref="B50:G50"/>
    <mergeCell ref="H50:K50"/>
    <mergeCell ref="L50:O50"/>
    <mergeCell ref="P50:S50"/>
    <mergeCell ref="AM50:AM55"/>
    <mergeCell ref="AN50:AR55"/>
    <mergeCell ref="AT50:AZ50"/>
    <mergeCell ref="BA50:BJ50"/>
    <mergeCell ref="CM51:CN51"/>
    <mergeCell ref="CO51:CP51"/>
    <mergeCell ref="AT52:AZ52"/>
    <mergeCell ref="BA52:BJ52"/>
    <mergeCell ref="BK52:CL52"/>
    <mergeCell ref="CM52:CN52"/>
    <mergeCell ref="CO52:CP52"/>
    <mergeCell ref="P48:S48"/>
    <mergeCell ref="AT48:AZ48"/>
    <mergeCell ref="BA48:BJ48"/>
    <mergeCell ref="BK48:CL48"/>
    <mergeCell ref="CM48:CN48"/>
    <mergeCell ref="CO48:CP48"/>
    <mergeCell ref="B49:G49"/>
    <mergeCell ref="H49:K49"/>
    <mergeCell ref="L49:O49"/>
    <mergeCell ref="P49:S49"/>
    <mergeCell ref="AT49:AZ49"/>
    <mergeCell ref="BA49:BJ49"/>
    <mergeCell ref="BK49:CL49"/>
    <mergeCell ref="CM49:CN49"/>
    <mergeCell ref="CM45:CN45"/>
    <mergeCell ref="CO45:CP45"/>
    <mergeCell ref="CM46:CN46"/>
    <mergeCell ref="CO46:CP46"/>
    <mergeCell ref="B47:G47"/>
    <mergeCell ref="H47:K47"/>
    <mergeCell ref="L47:O47"/>
    <mergeCell ref="P47:S47"/>
    <mergeCell ref="AM47:AM49"/>
    <mergeCell ref="AN47:AR49"/>
    <mergeCell ref="AT47:AZ47"/>
    <mergeCell ref="BA47:BJ47"/>
    <mergeCell ref="H46:K46"/>
    <mergeCell ref="L46:O46"/>
    <mergeCell ref="P46:S46"/>
    <mergeCell ref="AT46:AZ46"/>
    <mergeCell ref="BA46:BJ46"/>
    <mergeCell ref="BK46:CL46"/>
    <mergeCell ref="BK47:CL47"/>
    <mergeCell ref="CM47:CN47"/>
    <mergeCell ref="CO47:CP47"/>
    <mergeCell ref="B48:G48"/>
    <mergeCell ref="H48:K48"/>
    <mergeCell ref="L48:O48"/>
    <mergeCell ref="B43:S43"/>
    <mergeCell ref="AT43:AZ43"/>
    <mergeCell ref="BA43:BJ43"/>
    <mergeCell ref="BK43:CL43"/>
    <mergeCell ref="CM43:CN43"/>
    <mergeCell ref="CO43:CP43"/>
    <mergeCell ref="B42:G42"/>
    <mergeCell ref="H42:M42"/>
    <mergeCell ref="N42:S42"/>
    <mergeCell ref="AK42:AL64"/>
    <mergeCell ref="AT42:AZ42"/>
    <mergeCell ref="BA42:BJ42"/>
    <mergeCell ref="B44:G46"/>
    <mergeCell ref="H44:K45"/>
    <mergeCell ref="L44:O45"/>
    <mergeCell ref="P44:S45"/>
    <mergeCell ref="AT44:AZ44"/>
    <mergeCell ref="BA44:BJ44"/>
    <mergeCell ref="BK44:CL44"/>
    <mergeCell ref="CM44:CN44"/>
    <mergeCell ref="CO44:CP44"/>
    <mergeCell ref="AT45:AZ45"/>
    <mergeCell ref="BA45:BJ45"/>
    <mergeCell ref="BK45:CL45"/>
    <mergeCell ref="B41:G41"/>
    <mergeCell ref="H41:M41"/>
    <mergeCell ref="N41:S41"/>
    <mergeCell ref="AT41:AZ41"/>
    <mergeCell ref="BA41:BJ41"/>
    <mergeCell ref="BK41:CL41"/>
    <mergeCell ref="CM41:CN41"/>
    <mergeCell ref="CO41:CP41"/>
    <mergeCell ref="BK42:CL42"/>
    <mergeCell ref="CM42:CN42"/>
    <mergeCell ref="CO42:CP42"/>
    <mergeCell ref="CR39:CR40"/>
    <mergeCell ref="B40:G40"/>
    <mergeCell ref="H40:M40"/>
    <mergeCell ref="N40:S40"/>
    <mergeCell ref="AT40:AZ40"/>
    <mergeCell ref="BA40:BJ40"/>
    <mergeCell ref="BK40:CL40"/>
    <mergeCell ref="CM40:CN40"/>
    <mergeCell ref="CO40:CP40"/>
    <mergeCell ref="AT38:AZ38"/>
    <mergeCell ref="BA38:BJ38"/>
    <mergeCell ref="BK38:CL38"/>
    <mergeCell ref="CM38:CN38"/>
    <mergeCell ref="CO38:CP38"/>
    <mergeCell ref="B39:S39"/>
    <mergeCell ref="T39:AI39"/>
    <mergeCell ref="AT39:AZ39"/>
    <mergeCell ref="BA39:BJ39"/>
    <mergeCell ref="BK39:CL39"/>
    <mergeCell ref="B38:N38"/>
    <mergeCell ref="O38:S38"/>
    <mergeCell ref="T38:X38"/>
    <mergeCell ref="Y38:AC38"/>
    <mergeCell ref="AD38:AF38"/>
    <mergeCell ref="AG38:AI38"/>
    <mergeCell ref="CM39:CN39"/>
    <mergeCell ref="CO39:CP39"/>
    <mergeCell ref="AG37:AI37"/>
    <mergeCell ref="AT37:AZ37"/>
    <mergeCell ref="BA37:BJ37"/>
    <mergeCell ref="BK37:CL37"/>
    <mergeCell ref="CM37:CN37"/>
    <mergeCell ref="CO37:CP37"/>
    <mergeCell ref="AT36:AZ36"/>
    <mergeCell ref="BA36:BJ36"/>
    <mergeCell ref="BK36:CL36"/>
    <mergeCell ref="CM36:CN36"/>
    <mergeCell ref="CO36:CP36"/>
    <mergeCell ref="AG36:AI36"/>
    <mergeCell ref="B37:N37"/>
    <mergeCell ref="O37:S37"/>
    <mergeCell ref="T37:X37"/>
    <mergeCell ref="Y37:AC37"/>
    <mergeCell ref="AD37:AF37"/>
    <mergeCell ref="B36:N36"/>
    <mergeCell ref="O36:S36"/>
    <mergeCell ref="T36:X36"/>
    <mergeCell ref="Y36:AC36"/>
    <mergeCell ref="AD36:AF36"/>
    <mergeCell ref="AG35:AI35"/>
    <mergeCell ref="AT35:AZ35"/>
    <mergeCell ref="BA35:BJ35"/>
    <mergeCell ref="BK35:CL35"/>
    <mergeCell ref="CM35:CN35"/>
    <mergeCell ref="CO35:CP35"/>
    <mergeCell ref="AT34:AZ34"/>
    <mergeCell ref="BA34:BJ34"/>
    <mergeCell ref="BK34:CL34"/>
    <mergeCell ref="CM34:CN34"/>
    <mergeCell ref="CO34:CP34"/>
    <mergeCell ref="AG34:AI34"/>
    <mergeCell ref="B35:N35"/>
    <mergeCell ref="O35:S35"/>
    <mergeCell ref="T35:X35"/>
    <mergeCell ref="Y35:AC35"/>
    <mergeCell ref="AD35:AF35"/>
    <mergeCell ref="B34:N34"/>
    <mergeCell ref="O34:S34"/>
    <mergeCell ref="T34:X34"/>
    <mergeCell ref="Y34:AC34"/>
    <mergeCell ref="AD34:AF34"/>
    <mergeCell ref="AG33:AI33"/>
    <mergeCell ref="AT33:AZ33"/>
    <mergeCell ref="BA33:BJ33"/>
    <mergeCell ref="BK33:CL33"/>
    <mergeCell ref="CM33:CN33"/>
    <mergeCell ref="CO33:CP33"/>
    <mergeCell ref="AT32:AZ32"/>
    <mergeCell ref="BA32:BJ32"/>
    <mergeCell ref="BK32:CL32"/>
    <mergeCell ref="CM32:CN32"/>
    <mergeCell ref="CO32:CP32"/>
    <mergeCell ref="B33:N33"/>
    <mergeCell ref="O33:S33"/>
    <mergeCell ref="T33:X33"/>
    <mergeCell ref="Y33:AC33"/>
    <mergeCell ref="AD33:AF33"/>
    <mergeCell ref="CO31:CP31"/>
    <mergeCell ref="B32:N32"/>
    <mergeCell ref="O32:S32"/>
    <mergeCell ref="T32:X32"/>
    <mergeCell ref="Y32:AC32"/>
    <mergeCell ref="AD32:AF32"/>
    <mergeCell ref="AG32:AI32"/>
    <mergeCell ref="AK32:AL41"/>
    <mergeCell ref="AM32:AM46"/>
    <mergeCell ref="AN32:AR46"/>
    <mergeCell ref="B31:N31"/>
    <mergeCell ref="O31:S31"/>
    <mergeCell ref="T31:X31"/>
    <mergeCell ref="Y31:AC31"/>
    <mergeCell ref="AD31:AF31"/>
    <mergeCell ref="AG31:AI31"/>
    <mergeCell ref="AM30:AR31"/>
    <mergeCell ref="AT30:AZ30"/>
    <mergeCell ref="BA30:BJ30"/>
    <mergeCell ref="BK30:CL30"/>
    <mergeCell ref="CM30:CN30"/>
    <mergeCell ref="CO30:CP30"/>
    <mergeCell ref="AT31:AZ31"/>
    <mergeCell ref="BA31:BJ31"/>
    <mergeCell ref="BK31:CL31"/>
    <mergeCell ref="CM31:CN31"/>
    <mergeCell ref="DB29:DB30"/>
    <mergeCell ref="DC29:DC30"/>
    <mergeCell ref="BA29:BJ29"/>
    <mergeCell ref="BK29:CL29"/>
    <mergeCell ref="DD29:DD30"/>
    <mergeCell ref="B30:N30"/>
    <mergeCell ref="O30:S30"/>
    <mergeCell ref="T30:X30"/>
    <mergeCell ref="Y30:AC30"/>
    <mergeCell ref="AD30:AF30"/>
    <mergeCell ref="AG30:AI30"/>
    <mergeCell ref="AK30:AL31"/>
    <mergeCell ref="CV29:CV30"/>
    <mergeCell ref="CW29:CW30"/>
    <mergeCell ref="CX29:CX30"/>
    <mergeCell ref="CY29:CY30"/>
    <mergeCell ref="CZ29:CZ30"/>
    <mergeCell ref="DA29:DA30"/>
    <mergeCell ref="CM29:CN29"/>
    <mergeCell ref="CO29:CP29"/>
    <mergeCell ref="CR29:CR30"/>
    <mergeCell ref="CS29:CS30"/>
    <mergeCell ref="CT29:CT30"/>
    <mergeCell ref="CU29:CU30"/>
    <mergeCell ref="Y29:AC29"/>
    <mergeCell ref="AD29:AF29"/>
    <mergeCell ref="AG29:AI29"/>
    <mergeCell ref="AT29:AZ29"/>
    <mergeCell ref="B28:F29"/>
    <mergeCell ref="G28:N28"/>
    <mergeCell ref="O28:S28"/>
    <mergeCell ref="T28:X28"/>
    <mergeCell ref="Y28:AC28"/>
    <mergeCell ref="AD28:AF28"/>
    <mergeCell ref="G29:I29"/>
    <mergeCell ref="J29:N29"/>
    <mergeCell ref="O29:S29"/>
    <mergeCell ref="T29:X29"/>
    <mergeCell ref="BK27:CL27"/>
    <mergeCell ref="CM27:CN27"/>
    <mergeCell ref="CO27:CP27"/>
    <mergeCell ref="AG28:AI28"/>
    <mergeCell ref="AT28:AZ28"/>
    <mergeCell ref="BA28:BJ28"/>
    <mergeCell ref="BK28:CL28"/>
    <mergeCell ref="CM28:CN28"/>
    <mergeCell ref="CO28:CP28"/>
    <mergeCell ref="CO25:CP25"/>
    <mergeCell ref="CR25:DD25"/>
    <mergeCell ref="B26:N26"/>
    <mergeCell ref="O26:S26"/>
    <mergeCell ref="T26:X26"/>
    <mergeCell ref="Y26:AC26"/>
    <mergeCell ref="AD26:AF26"/>
    <mergeCell ref="CU26:CV28"/>
    <mergeCell ref="CW26:CX28"/>
    <mergeCell ref="CY26:DA28"/>
    <mergeCell ref="DB26:DD28"/>
    <mergeCell ref="B27:N27"/>
    <mergeCell ref="O27:S27"/>
    <mergeCell ref="T27:X27"/>
    <mergeCell ref="Y27:AC27"/>
    <mergeCell ref="AD27:AF27"/>
    <mergeCell ref="AG27:AI27"/>
    <mergeCell ref="BA26:BJ26"/>
    <mergeCell ref="BK26:CL26"/>
    <mergeCell ref="CM26:CN26"/>
    <mergeCell ref="CO26:CP26"/>
    <mergeCell ref="CR26:CS28"/>
    <mergeCell ref="CT26:CT28"/>
    <mergeCell ref="BA27:BJ27"/>
    <mergeCell ref="B25:N25"/>
    <mergeCell ref="O25:S25"/>
    <mergeCell ref="T25:X25"/>
    <mergeCell ref="Y25:AC25"/>
    <mergeCell ref="AD25:AF25"/>
    <mergeCell ref="AG25:AI25"/>
    <mergeCell ref="BA25:BJ25"/>
    <mergeCell ref="BK25:CL25"/>
    <mergeCell ref="CM25:CN25"/>
    <mergeCell ref="T24:X24"/>
    <mergeCell ref="Y24:AC24"/>
    <mergeCell ref="AD24:AF24"/>
    <mergeCell ref="AG24:AI24"/>
    <mergeCell ref="AT24:AZ24"/>
    <mergeCell ref="BA24:BJ24"/>
    <mergeCell ref="BK24:CL24"/>
    <mergeCell ref="CM24:CN24"/>
    <mergeCell ref="CO24:CP24"/>
    <mergeCell ref="CM22:CN22"/>
    <mergeCell ref="CO22:CP22"/>
    <mergeCell ref="B23:N23"/>
    <mergeCell ref="O23:S23"/>
    <mergeCell ref="T23:X23"/>
    <mergeCell ref="Y23:AC23"/>
    <mergeCell ref="AD23:AF23"/>
    <mergeCell ref="AG23:AI23"/>
    <mergeCell ref="AT23:AZ23"/>
    <mergeCell ref="BA23:BJ23"/>
    <mergeCell ref="BK23:CL23"/>
    <mergeCell ref="CM23:CN23"/>
    <mergeCell ref="CO23:CP23"/>
    <mergeCell ref="CM19:CN19"/>
    <mergeCell ref="CO19:CP19"/>
    <mergeCell ref="B20:N22"/>
    <mergeCell ref="O20:AI20"/>
    <mergeCell ref="AT20:AZ20"/>
    <mergeCell ref="BA20:BJ20"/>
    <mergeCell ref="BK20:CL20"/>
    <mergeCell ref="CM20:CN20"/>
    <mergeCell ref="CO20:CP20"/>
    <mergeCell ref="O21:S21"/>
    <mergeCell ref="BK21:CL21"/>
    <mergeCell ref="CM21:CN21"/>
    <mergeCell ref="CO21:CP21"/>
    <mergeCell ref="O22:S22"/>
    <mergeCell ref="T22:X22"/>
    <mergeCell ref="Y22:AC22"/>
    <mergeCell ref="AD22:AF22"/>
    <mergeCell ref="AT22:AZ22"/>
    <mergeCell ref="BA22:BJ22"/>
    <mergeCell ref="BK22:CL22"/>
    <mergeCell ref="T21:X21"/>
    <mergeCell ref="Y21:AC21"/>
    <mergeCell ref="AD21:AF21"/>
    <mergeCell ref="AG21:AI22"/>
    <mergeCell ref="B19:G19"/>
    <mergeCell ref="H19:N19"/>
    <mergeCell ref="O19:AI19"/>
    <mergeCell ref="AT19:AZ19"/>
    <mergeCell ref="BA19:BJ19"/>
    <mergeCell ref="BK19:CL19"/>
    <mergeCell ref="Y18:AB18"/>
    <mergeCell ref="AC18:AF18"/>
    <mergeCell ref="AG18:AH18"/>
    <mergeCell ref="AK18:AL29"/>
    <mergeCell ref="AM18:AR29"/>
    <mergeCell ref="AT18:AZ18"/>
    <mergeCell ref="AT25:AZ25"/>
    <mergeCell ref="AG26:AI26"/>
    <mergeCell ref="AT26:AZ26"/>
    <mergeCell ref="AT27:AZ27"/>
    <mergeCell ref="B18:E18"/>
    <mergeCell ref="F18:I18"/>
    <mergeCell ref="J18:L18"/>
    <mergeCell ref="M18:P18"/>
    <mergeCell ref="AT21:AZ21"/>
    <mergeCell ref="BA21:BJ21"/>
    <mergeCell ref="B24:N24"/>
    <mergeCell ref="O24:S24"/>
    <mergeCell ref="Q18:T18"/>
    <mergeCell ref="U18:X18"/>
    <mergeCell ref="AA16:AE16"/>
    <mergeCell ref="AF16:AH16"/>
    <mergeCell ref="AK16:CP16"/>
    <mergeCell ref="F17:AI17"/>
    <mergeCell ref="AK17:AR17"/>
    <mergeCell ref="AT17:AZ17"/>
    <mergeCell ref="BA17:BJ17"/>
    <mergeCell ref="BK17:CL17"/>
    <mergeCell ref="CM17:CN17"/>
    <mergeCell ref="CO17:CP17"/>
    <mergeCell ref="BA18:BJ18"/>
    <mergeCell ref="BK18:CL18"/>
    <mergeCell ref="CM18:CN18"/>
    <mergeCell ref="CO18:CP18"/>
    <mergeCell ref="S14:V14"/>
    <mergeCell ref="W14:Z14"/>
    <mergeCell ref="AB14:AE14"/>
    <mergeCell ref="AF14:AH14"/>
    <mergeCell ref="W15:X15"/>
    <mergeCell ref="AA15:AB15"/>
    <mergeCell ref="AC15:AD15"/>
    <mergeCell ref="AF15:AG15"/>
    <mergeCell ref="F16:G16"/>
    <mergeCell ref="H16:I16"/>
    <mergeCell ref="J16:K16"/>
    <mergeCell ref="L16:R16"/>
    <mergeCell ref="S16:V16"/>
    <mergeCell ref="W16:Z16"/>
    <mergeCell ref="F10:I10"/>
    <mergeCell ref="J10:M10"/>
    <mergeCell ref="N10:AA10"/>
    <mergeCell ref="AB10:AE10"/>
    <mergeCell ref="AF10:AI10"/>
    <mergeCell ref="AK10:AL15"/>
    <mergeCell ref="AM10:AR15"/>
    <mergeCell ref="AS10:CP15"/>
    <mergeCell ref="B11:AI11"/>
    <mergeCell ref="B12:E12"/>
    <mergeCell ref="F12:AI12"/>
    <mergeCell ref="S13:V13"/>
    <mergeCell ref="W13:X13"/>
    <mergeCell ref="B15:E17"/>
    <mergeCell ref="G15:H15"/>
    <mergeCell ref="J15:L15"/>
    <mergeCell ref="M15:P15"/>
    <mergeCell ref="Q15:R15"/>
    <mergeCell ref="S15:V15"/>
    <mergeCell ref="Y13:AC13"/>
    <mergeCell ref="AD13:AE13"/>
    <mergeCell ref="AF13:AI13"/>
    <mergeCell ref="B14:E14"/>
    <mergeCell ref="F14:R14"/>
    <mergeCell ref="B3:L3"/>
    <mergeCell ref="M3:AI3"/>
    <mergeCell ref="CR3:DE3"/>
    <mergeCell ref="B4:AI4"/>
    <mergeCell ref="AK4:CP4"/>
    <mergeCell ref="DD4:DE5"/>
    <mergeCell ref="B5:E5"/>
    <mergeCell ref="F5:R5"/>
    <mergeCell ref="S5:V5"/>
    <mergeCell ref="W5:AI5"/>
    <mergeCell ref="AK5:AL9"/>
    <mergeCell ref="AM5:AR9"/>
    <mergeCell ref="AS5:CP9"/>
    <mergeCell ref="B6:E8"/>
    <mergeCell ref="F6:R8"/>
    <mergeCell ref="S6:V8"/>
    <mergeCell ref="W6:AI8"/>
    <mergeCell ref="DD6:DE8"/>
    <mergeCell ref="B9:I9"/>
    <mergeCell ref="CZ9:CZ10"/>
    <mergeCell ref="DA9:DA10"/>
    <mergeCell ref="DD9:DD10"/>
    <mergeCell ref="DE9:DE10"/>
    <mergeCell ref="B10:E10"/>
  </mergeCells>
  <phoneticPr fontId="13"/>
  <conditionalFormatting sqref="AC55:AI55">
    <cfRule type="expression" dxfId="84" priority="12">
      <formula>$AD$35="-"</formula>
    </cfRule>
    <cfRule type="expression" dxfId="83" priority="13">
      <formula>$AD$33="-"</formula>
    </cfRule>
  </conditionalFormatting>
  <conditionalFormatting sqref="F14:R14">
    <cfRule type="containsBlanks" dxfId="82" priority="65">
      <formula>LEN(TRIM(F14))=0</formula>
    </cfRule>
  </conditionalFormatting>
  <conditionalFormatting sqref="W16:Z16">
    <cfRule type="expression" dxfId="81" priority="14">
      <formula>$W$16="--選択--"</formula>
    </cfRule>
    <cfRule type="containsBlanks" dxfId="80" priority="60">
      <formula>LEN(TRIM(W16))=0</formula>
    </cfRule>
  </conditionalFormatting>
  <conditionalFormatting sqref="F17:AI17">
    <cfRule type="containsBlanks" dxfId="79" priority="68">
      <formula>LEN(TRIM(F17))=0</formula>
    </cfRule>
  </conditionalFormatting>
  <conditionalFormatting sqref="H16:I16">
    <cfRule type="expression" dxfId="78" priority="26">
      <formula>$H$16="--選択--"</formula>
    </cfRule>
    <cfRule type="containsBlanks" dxfId="77" priority="67">
      <formula>LEN(TRIM(H16))=0</formula>
    </cfRule>
  </conditionalFormatting>
  <conditionalFormatting sqref="L16:R16">
    <cfRule type="containsBlanks" dxfId="76" priority="66">
      <formula>LEN(TRIM(L16))=0</formula>
    </cfRule>
  </conditionalFormatting>
  <conditionalFormatting sqref="F12:AI12">
    <cfRule type="containsBlanks" dxfId="75" priority="64">
      <formula>LEN(TRIM(F12))=0</formula>
    </cfRule>
  </conditionalFormatting>
  <conditionalFormatting sqref="F10:I10">
    <cfRule type="expression" dxfId="74" priority="30">
      <formula>$F$10=$DA$11</formula>
    </cfRule>
    <cfRule type="containsBlanks" dxfId="73" priority="63">
      <formula>LEN(TRIM(F10))=0</formula>
    </cfRule>
  </conditionalFormatting>
  <conditionalFormatting sqref="W5:AI5">
    <cfRule type="expression" dxfId="72" priority="31">
      <formula>$W$5=$CS$5</formula>
    </cfRule>
    <cfRule type="containsBlanks" dxfId="71" priority="62">
      <formula>LEN(TRIM(W5))=0</formula>
    </cfRule>
  </conditionalFormatting>
  <conditionalFormatting sqref="F5:R5">
    <cfRule type="expression" dxfId="70" priority="32">
      <formula>$F$5=$CR$5</formula>
    </cfRule>
    <cfRule type="containsBlanks" dxfId="69" priority="61">
      <formula>LEN(TRIM(F5))=0</formula>
    </cfRule>
  </conditionalFormatting>
  <conditionalFormatting sqref="Y13:AC13">
    <cfRule type="expression" dxfId="68" priority="29">
      <formula>$Y$13="--選択--"</formula>
    </cfRule>
    <cfRule type="containsBlanks" dxfId="67" priority="59">
      <formula>LEN(TRIM(Y13))=0</formula>
    </cfRule>
  </conditionalFormatting>
  <conditionalFormatting sqref="AF13:AI13">
    <cfRule type="expression" dxfId="66" priority="28">
      <formula>$AF$13="--選択--"</formula>
    </cfRule>
    <cfRule type="containsBlanks" dxfId="65" priority="58">
      <formula>LEN(TRIM(AF13))=0</formula>
    </cfRule>
  </conditionalFormatting>
  <conditionalFormatting sqref="Q15:R15">
    <cfRule type="expression" dxfId="64" priority="27">
      <formula>$Q$15="--選択--"</formula>
    </cfRule>
    <cfRule type="containsBlanks" dxfId="63" priority="57">
      <formula>LEN(TRIM(Q15))=0</formula>
    </cfRule>
  </conditionalFormatting>
  <conditionalFormatting sqref="L66:M70">
    <cfRule type="containsBlanks" dxfId="62" priority="56">
      <formula>LEN(TRIM(L66))=0</formula>
    </cfRule>
  </conditionalFormatting>
  <conditionalFormatting sqref="N66:AI66">
    <cfRule type="expression" dxfId="61" priority="55">
      <formula>AND($L$66="○",$N$66="")</formula>
    </cfRule>
  </conditionalFormatting>
  <conditionalFormatting sqref="N67:AI67">
    <cfRule type="expression" dxfId="60" priority="54">
      <formula>AND($L$67="○",$N$67="")</formula>
    </cfRule>
  </conditionalFormatting>
  <conditionalFormatting sqref="N68:AI68">
    <cfRule type="expression" dxfId="59" priority="53">
      <formula>AND($L$68="○",$N$68="")</formula>
    </cfRule>
  </conditionalFormatting>
  <conditionalFormatting sqref="N69:AI69">
    <cfRule type="expression" dxfId="58" priority="52">
      <formula>AND($L$69="○",$N$69="")</formula>
    </cfRule>
  </conditionalFormatting>
  <conditionalFormatting sqref="N70:AI70">
    <cfRule type="expression" dxfId="57" priority="51">
      <formula>AND($L$70="○",$N$70="")</formula>
    </cfRule>
  </conditionalFormatting>
  <conditionalFormatting sqref="AS5:CP9">
    <cfRule type="containsBlanks" dxfId="56" priority="50">
      <formula>LEN(TRIM(AS5))=0</formula>
    </cfRule>
  </conditionalFormatting>
  <conditionalFormatting sqref="AS10:CP15">
    <cfRule type="containsBlanks" dxfId="55" priority="49">
      <formula>LEN(TRIM(AS10))=0</formula>
    </cfRule>
  </conditionalFormatting>
  <conditionalFormatting sqref="O23:X30">
    <cfRule type="containsBlanks" dxfId="54" priority="48">
      <formula>LEN(TRIM(O23))=0</formula>
    </cfRule>
  </conditionalFormatting>
  <conditionalFormatting sqref="B42:M42">
    <cfRule type="containsBlanks" dxfId="53" priority="47">
      <formula>LEN(TRIM(B42))=0</formula>
    </cfRule>
  </conditionalFormatting>
  <conditionalFormatting sqref="J18:L18">
    <cfRule type="expression" dxfId="52" priority="25">
      <formula>$J$18="--選択--"</formula>
    </cfRule>
    <cfRule type="containsBlanks" dxfId="51" priority="46">
      <formula>LEN(TRIM(J18))=0</formula>
    </cfRule>
  </conditionalFormatting>
  <conditionalFormatting sqref="W14:Z14">
    <cfRule type="containsBlanks" dxfId="50" priority="45">
      <formula>LEN(TRIM(W14))=0</formula>
    </cfRule>
  </conditionalFormatting>
  <conditionalFormatting sqref="AF14:AH14">
    <cfRule type="containsBlanks" dxfId="49" priority="44">
      <formula>LEN(TRIM(AF14))=0</formula>
    </cfRule>
  </conditionalFormatting>
  <conditionalFormatting sqref="Y15">
    <cfRule type="containsBlanks" dxfId="48" priority="43">
      <formula>LEN(TRIM(Y15))=0</formula>
    </cfRule>
  </conditionalFormatting>
  <conditionalFormatting sqref="AC15:AD15">
    <cfRule type="containsBlanks" dxfId="47" priority="42">
      <formula>LEN(TRIM(AC15))=0</formula>
    </cfRule>
  </conditionalFormatting>
  <conditionalFormatting sqref="AH15">
    <cfRule type="containsBlanks" dxfId="46" priority="41">
      <formula>LEN(TRIM(AH15))=0</formula>
    </cfRule>
  </conditionalFormatting>
  <conditionalFormatting sqref="AF16:AH16">
    <cfRule type="containsBlanks" dxfId="45" priority="40">
      <formula>LEN(TRIM(AF16))=0</formula>
    </cfRule>
  </conditionalFormatting>
  <conditionalFormatting sqref="Q58:R58">
    <cfRule type="containsBlanks" dxfId="44" priority="39">
      <formula>LEN(TRIM(Q58))=0</formula>
    </cfRule>
  </conditionalFormatting>
  <conditionalFormatting sqref="Y58:Z58">
    <cfRule type="containsBlanks" dxfId="43" priority="38">
      <formula>LEN(TRIM(Y58))=0</formula>
    </cfRule>
  </conditionalFormatting>
  <conditionalFormatting sqref="AG58:AH58">
    <cfRule type="containsBlanks" dxfId="42" priority="37">
      <formula>LEN(TRIM(AG58))=0</formula>
    </cfRule>
  </conditionalFormatting>
  <conditionalFormatting sqref="G15:H15">
    <cfRule type="containsBlanks" dxfId="41" priority="36">
      <formula>LEN(TRIM(G15))=0</formula>
    </cfRule>
  </conditionalFormatting>
  <conditionalFormatting sqref="J15:L15">
    <cfRule type="containsBlanks" dxfId="40" priority="35">
      <formula>LEN(TRIM(J15))=0</formula>
    </cfRule>
  </conditionalFormatting>
  <conditionalFormatting sqref="J29:N29">
    <cfRule type="expression" dxfId="39" priority="33">
      <formula>$J$29=$CT$5</formula>
    </cfRule>
    <cfRule type="containsBlanks" dxfId="38" priority="34">
      <formula>LEN(TRIM(J29))=0</formula>
    </cfRule>
  </conditionalFormatting>
  <conditionalFormatting sqref="L66:M66">
    <cfRule type="expression" dxfId="37" priority="24">
      <formula>$L$66=$DC$5</formula>
    </cfRule>
  </conditionalFormatting>
  <conditionalFormatting sqref="L67:M67">
    <cfRule type="expression" dxfId="36" priority="23">
      <formula>$L$67=$DC$5</formula>
    </cfRule>
  </conditionalFormatting>
  <conditionalFormatting sqref="L68:M68">
    <cfRule type="expression" dxfId="35" priority="22">
      <formula>$L$68=$DC$5</formula>
    </cfRule>
  </conditionalFormatting>
  <conditionalFormatting sqref="L69:M69">
    <cfRule type="expression" dxfId="34" priority="21">
      <formula>$L$69=$DC$5</formula>
    </cfRule>
  </conditionalFormatting>
  <conditionalFormatting sqref="L70:M70">
    <cfRule type="expression" dxfId="33" priority="20">
      <formula>$L$70=$DC$5</formula>
    </cfRule>
  </conditionalFormatting>
  <conditionalFormatting sqref="O19:AI19">
    <cfRule type="expression" dxfId="32" priority="15">
      <formula>$O$19="--選択--"</formula>
    </cfRule>
  </conditionalFormatting>
  <conditionalFormatting sqref="CT72:CT76">
    <cfRule type="expression" priority="10" stopIfTrue="1">
      <formula xml:space="preserve"> CELL("protect",#REF!)=1</formula>
    </cfRule>
  </conditionalFormatting>
  <conditionalFormatting sqref="CS74:CS77">
    <cfRule type="expression" priority="11" stopIfTrue="1">
      <formula xml:space="preserve"> CELL("protect",#REF!)=1</formula>
    </cfRule>
  </conditionalFormatting>
  <conditionalFormatting sqref="Q18:AB18">
    <cfRule type="containsBlanks" dxfId="31" priority="7">
      <formula>LEN(TRIM(Q18))=0</formula>
    </cfRule>
  </conditionalFormatting>
  <conditionalFormatting sqref="AG18:AH18">
    <cfRule type="containsBlanks" dxfId="30" priority="5">
      <formula>LEN(TRIM(AG18))=0</formula>
    </cfRule>
  </conditionalFormatting>
  <conditionalFormatting sqref="N10:AA10">
    <cfRule type="expression" dxfId="29" priority="3">
      <formula>AND($F$10="任意",$N$10="")</formula>
    </cfRule>
    <cfRule type="expression" dxfId="28" priority="4">
      <formula>AND($F$10="必須",$N$10="")</formula>
    </cfRule>
  </conditionalFormatting>
  <conditionalFormatting sqref="AF10:AI10">
    <cfRule type="expression" dxfId="27" priority="1">
      <formula>AND($F$10="任意",$AF$10="")</formula>
    </cfRule>
    <cfRule type="expression" dxfId="26" priority="2">
      <formula>AND($F$10="必須",$AF$10="")</formula>
    </cfRule>
  </conditionalFormatting>
  <dataValidations count="51">
    <dataValidation type="list" allowBlank="1" showInputMessage="1" error="プルダウンから入力してください。" sqref="BA32:BJ46">
      <formula1>INDIRECT($AT32)</formula1>
    </dataValidation>
    <dataValidation type="list" allowBlank="1" showInputMessage="1" error="プルダウンから選択してください。" sqref="AX56:BC58 BA65:BJ69 BA50:BJ55">
      <formula1>INDIRECT($AT50)</formula1>
    </dataValidation>
    <dataValidation type="custom" allowBlank="1" showInputMessage="1" showErrorMessage="1" error="このセルは編集できません。" sqref="Y23:AI38 O31:X38 N42:S42 CM70:CO70 B56:S56 AC55:AI55 AG56:AH56 Z56:AA56 BF70:BH70 BO70:BQ70 CD70:CF70 H47:S52 F6:R8 W6:AI8">
      <formula1>""</formula1>
    </dataValidation>
    <dataValidation type="list" allowBlank="1" showInputMessage="1" error="プルダウンから選択してください。" sqref="AT66:AZ69">
      <formula1>$CT$60:$CT$70</formula1>
    </dataValidation>
    <dataValidation type="list" allowBlank="1" showInputMessage="1" showErrorMessage="1" sqref="CQ29:CQ34 DF29:DF34">
      <formula1>#REF!</formula1>
    </dataValidation>
    <dataValidation allowBlank="1" showInputMessage="1" sqref="BA61:BJ61"/>
    <dataValidation type="list" allowBlank="1" showInputMessage="1" showErrorMessage="1" error="プルダウンから選択してください。" sqref="Q15:R15">
      <formula1>$CX$5:$CX$13</formula1>
    </dataValidation>
    <dataValidation type="list" allowBlank="1" showInputMessage="1" showErrorMessage="1" error="プルダウンから選択してください。" sqref="W5:AI5">
      <formula1>$CS$5:$CS$8</formula1>
    </dataValidation>
    <dataValidation type="list" allowBlank="1" showInputMessage="1" showErrorMessage="1" error="プルダウンから選択してください。" sqref="F10:I10">
      <formula1>$DA$11:$DA$14</formula1>
    </dataValidation>
    <dataValidation type="list" allowBlank="1" showInputMessage="1" showErrorMessage="1" error="プルダウンから選択してください。" sqref="F5:R5">
      <formula1>$CR$5:$CR$8</formula1>
    </dataValidation>
    <dataValidation type="list" allowBlank="1" showInputMessage="1" showErrorMessage="1" error="プルダウンから選択してください。" sqref="Y13:AC13">
      <formula1>$CV$5:$CV$12</formula1>
    </dataValidation>
    <dataValidation type="list" allowBlank="1" showInputMessage="1" showErrorMessage="1" error="プルダウンから選択してください。" sqref="AF13:AI13">
      <formula1>INDIRECT($Y$13)</formula1>
    </dataValidation>
    <dataValidation type="list" allowBlank="1" showInputMessage="1" showErrorMessage="1" error="プルダウンから選択してください。" sqref="W16:Z16">
      <formula1>$DB$5:$DB$9</formula1>
    </dataValidation>
    <dataValidation type="list" allowBlank="1" showInputMessage="1" showErrorMessage="1" error="プルダウンから選択してください。" sqref="J18:L18">
      <formula1>$CZ$5:$CZ$7</formula1>
    </dataValidation>
    <dataValidation type="list" allowBlank="1" showInputMessage="1" promptTitle="CLT使用部位" prompt="CLTを使用していない場合は、_x000a_「‐（ハイフン）」を選択してください。" sqref="Q18:AB18">
      <formula1>$CZ$11:$CZ$17</formula1>
    </dataValidation>
    <dataValidation type="list" allowBlank="1" showInputMessage="1" showErrorMessage="1" error="プルダウンから選択してください。" sqref="CM19:CN31 CM33:CN69">
      <formula1>"　,新設,既設"</formula1>
    </dataValidation>
    <dataValidation type="list" showInputMessage="1" showErrorMessage="1" error="プルダウンから選択してください。_x000a_" sqref="CM18:CN18 CM32:CN32">
      <formula1>"　,新設,既設"</formula1>
    </dataValidation>
    <dataValidation type="list" allowBlank="1" showInputMessage="1" showErrorMessage="1" error="ﾌﾟﾙﾀﾞｳﾝから入力してください。" sqref="CO18:CP69">
      <formula1>"　,○,×"</formula1>
    </dataValidation>
    <dataValidation type="list" allowBlank="1" showInputMessage="1" error="プルダウンから選択してください。_x000a_" sqref="BA18:BJ18">
      <formula1>INDIRECT($AT$18)</formula1>
    </dataValidation>
    <dataValidation type="list" allowBlank="1" showInputMessage="1" sqref="AT30:AZ31">
      <formula1>$CT$31:$CT$33</formula1>
    </dataValidation>
    <dataValidation type="list" allowBlank="1" showInputMessage="1" error="プルダウンから選択してください。_x000a_" sqref="AT18:AZ29">
      <formula1>$CR$31:$CR$38</formula1>
    </dataValidation>
    <dataValidation type="list" allowBlank="1" showInputMessage="1" error="プルダウンから選択してください。_x000a_" sqref="BA19:BJ29">
      <formula1>INDIRECT($AT19)</formula1>
    </dataValidation>
    <dataValidation type="list" allowBlank="1" showInputMessage="1" error="プルダウンから選択してください。" sqref="AT32:AZ46">
      <formula1>$DD$11:$DD$19</formula1>
    </dataValidation>
    <dataValidation type="list" allowBlank="1" showInputMessage="1" showErrorMessage="1" error="プルダウンから入力してください。" sqref="AX59:AZ60">
      <formula1>INDIRECT($AT59)</formula1>
    </dataValidation>
    <dataValidation type="list" allowBlank="1" showInputMessage="1" error="プルダウンから入力してください。" sqref="AT47:AZ49">
      <formula1>$CU$31:$CU$33</formula1>
    </dataValidation>
    <dataValidation type="list" allowBlank="1" showInputMessage="1" sqref="BA47:BJ49">
      <formula1>INDIRECT($AT47)</formula1>
    </dataValidation>
    <dataValidation type="list" allowBlank="1" showInputMessage="1" error="プルダウンから選択してください。" sqref="AT50:AZ55">
      <formula1>$CW$31:$CW$35</formula1>
    </dataValidation>
    <dataValidation type="list" allowBlank="1" showInputMessage="1" error="プルダウンから選択してください。" sqref="AT56:AW58">
      <formula1>$CY$31:$CY$34</formula1>
    </dataValidation>
    <dataValidation type="list" allowBlank="1" showInputMessage="1" error="プルダウンから選択してください。" sqref="BD56:BJ58 BA59:BJ60">
      <formula1>INDIRECT($AX56)</formula1>
    </dataValidation>
    <dataValidation type="list" allowBlank="1" showInputMessage="1" error="プルダウンから選択してください。" sqref="AT59:AW60">
      <formula1>$DB$31:$DB$34</formula1>
    </dataValidation>
    <dataValidation type="list" allowBlank="1" showInputMessage="1" error="プルダウンから選択してください。" sqref="AT61:AZ61">
      <formula1>$DA$60:$DA$64</formula1>
    </dataValidation>
    <dataValidation type="list" allowBlank="1" showInputMessage="1" error="プルダウンから選択してください。" sqref="AT62:AZ62">
      <formula1>$CY$60:$CY$64</formula1>
    </dataValidation>
    <dataValidation type="list" allowBlank="1" showInputMessage="1" error="プルダウンから選択してください。" sqref="BA62:BJ62">
      <formula1>INDIRECT($AT$62)</formula1>
    </dataValidation>
    <dataValidation type="list" allowBlank="1" showInputMessage="1" error="プルダウンから選択してください。" sqref="AT63:AZ64">
      <formula1>$DB$60:$DB$66</formula1>
    </dataValidation>
    <dataValidation type="list" allowBlank="1" showInputMessage="1" error="プルダウンから選択してください。" sqref="BA63:BJ63">
      <formula1>INDIRECT($AT$63)</formula1>
    </dataValidation>
    <dataValidation type="list" allowBlank="1" showInputMessage="1" error="プルダウンから選択してください。" sqref="BA64:BJ64">
      <formula1>INDIRECT($AT$64)</formula1>
    </dataValidation>
    <dataValidation type="custom" allowBlank="1" showInputMessage="1" showErrorMessage="1" error="全角で入力してください。" sqref="N10:AA10 F12:AI12 F17:AI17 M59:W63">
      <formula1>DBCS(F10)=F10</formula1>
    </dataValidation>
    <dataValidation allowBlank="1" showInputMessage="1" showErrorMessage="1" error="全角で入力してください。" sqref="Y59:AI63"/>
    <dataValidation type="list" allowBlank="1" showInputMessage="1" showErrorMessage="1" error="プルダウンから選択してください。" sqref="J29:N29">
      <formula1>$CT$5:$CT$9</formula1>
    </dataValidation>
    <dataValidation type="list" allowBlank="1" showInputMessage="1" sqref="O19:AI19">
      <formula1>$DA$6</formula1>
    </dataValidation>
    <dataValidation type="custom" allowBlank="1" showInputMessage="1" showErrorMessage="1" sqref="F14:R14 L16:R16">
      <formula1>DBCS(F14)=F14</formula1>
    </dataValidation>
    <dataValidation type="whole" imeMode="halfAlpha" allowBlank="1" showInputMessage="1" showErrorMessage="1" sqref="G15:H15">
      <formula1>0</formula1>
      <formula2>999</formula2>
    </dataValidation>
    <dataValidation type="whole" imeMode="halfAlpha" allowBlank="1" showInputMessage="1" showErrorMessage="1" sqref="J15:L15">
      <formula1>0</formula1>
      <formula2>9999</formula2>
    </dataValidation>
    <dataValidation type="list" allowBlank="1" showInputMessage="1" showErrorMessage="1" error="プルダウンから選択してください。" promptTitle="--------------------------------" prompt="同じ「設備・システム名」が複数ある場合、_x000a_２つ目以降の「No」欄は空白にしてください。_x000a_〈例〉_x000a_① 高断熱化_x000a_　  高断熱化_x000a_② 高性能窓ガラス" sqref="AS18:AS69">
      <formula1>$CR$51:$CR$66</formula1>
    </dataValidation>
    <dataValidation imeMode="halfAlpha" allowBlank="1" showInputMessage="1" showErrorMessage="1" sqref="B42:M42 AF14:AH14 W14:Z14 Y15 AC15:AD15 AH15 O30:X30 O23:S29 T23:X27 Q58:R58 Y58:Z58 AG58:AH58"/>
    <dataValidation type="list" imeMode="halfAlpha" allowBlank="1" showInputMessage="1" error="全角で入力してください。" prompt="登録番号を入力,_x000a_または「登録申請中」を選択してください。" sqref="AF10:AI10">
      <formula1>"登録申請中"</formula1>
    </dataValidation>
    <dataValidation imeMode="hiragana" allowBlank="1" showInputMessage="1" showErrorMessage="1" sqref="AS5:CP15"/>
    <dataValidation type="whole" imeMode="halfAlpha" operator="lessThanOrEqual" allowBlank="1" showInputMessage="1" showErrorMessage="1" error="マイナスの値を入力してください。" sqref="T28:X29">
      <formula1>0</formula1>
    </dataValidation>
    <dataValidation type="list" allowBlank="1" showInputMessage="1" showErrorMessage="1" error="プルダウンから選択してください。" sqref="L66:M70">
      <formula1>$DC$5:$DC$7</formula1>
    </dataValidation>
    <dataValidation type="list" allowBlank="1" showInputMessage="1" sqref="AC54">
      <formula1>#REF!</formula1>
    </dataValidation>
    <dataValidation type="list" imeMode="halfAlpha" allowBlank="1" showInputMessage="1" promptTitle="CLT使用割合" prompt="CLTを使用していない場合は、_x000a_「‐（ハイフン）」を選択してください。" sqref="AG18:AH18">
      <formula1>"‐"</formula1>
    </dataValidation>
  </dataValidations>
  <pageMargins left="0.70866141732283472" right="0" top="0.74803149606299213" bottom="0.74803149606299213" header="0.31496062992125984" footer="0.31496062992125984"/>
  <pageSetup paperSize="8"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プルダウンから選択してください。">
          <x14:formula1>
            <xm:f>date1!$A$2:$A$49</xm:f>
          </x14:formula1>
          <xm:sqref>H16:I16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70"/>
  <sheetViews>
    <sheetView showGridLines="0" view="pageBreakPreview" zoomScaleNormal="100" zoomScaleSheetLayoutView="100" workbookViewId="0">
      <selection activeCell="F4" sqref="F4:R4"/>
    </sheetView>
  </sheetViews>
  <sheetFormatPr defaultColWidth="2.625" defaultRowHeight="13.5"/>
  <cols>
    <col min="1" max="1" width="1.5" style="344" customWidth="1"/>
    <col min="2" max="36" width="3.625" style="344" customWidth="1"/>
    <col min="37" max="78" width="3.125" style="344" customWidth="1"/>
    <col min="79" max="80" width="3.125" style="851" customWidth="1"/>
    <col min="81" max="94" width="3.125" style="344" customWidth="1"/>
    <col min="95" max="16384" width="2.625" style="344"/>
  </cols>
  <sheetData>
    <row r="1" spans="1:94" ht="18.75" customHeight="1">
      <c r="A1" s="342"/>
      <c r="B1" s="1864"/>
      <c r="C1" s="1864"/>
      <c r="D1" s="1864"/>
      <c r="E1" s="1864"/>
      <c r="F1" s="1864"/>
      <c r="G1" s="1864"/>
      <c r="H1" s="1864"/>
      <c r="I1" s="1864"/>
      <c r="J1" s="1864"/>
      <c r="K1" s="1864"/>
      <c r="L1" s="1864"/>
      <c r="M1" s="1864"/>
      <c r="N1" s="1864"/>
      <c r="O1" s="1864"/>
      <c r="P1" s="1864"/>
      <c r="Q1" s="1864"/>
      <c r="R1" s="1864"/>
      <c r="S1" s="1864"/>
      <c r="T1" s="1864"/>
      <c r="U1" s="1864"/>
      <c r="V1" s="1864"/>
      <c r="W1" s="1864"/>
      <c r="X1" s="1864"/>
      <c r="Y1" s="1864"/>
      <c r="Z1" s="1864"/>
      <c r="AA1" s="1864"/>
      <c r="AB1" s="1864"/>
      <c r="AC1" s="1864"/>
      <c r="AD1" s="1864"/>
      <c r="AE1" s="1864"/>
      <c r="AF1" s="1864"/>
      <c r="AG1" s="1864"/>
      <c r="AH1" s="1864"/>
      <c r="AI1" s="1864"/>
      <c r="AJ1" s="1864"/>
      <c r="AK1" s="1864"/>
      <c r="AL1" s="1864"/>
      <c r="AM1" s="1864"/>
      <c r="AN1" s="1864"/>
      <c r="AO1" s="1864"/>
      <c r="AP1" s="1864"/>
      <c r="AQ1" s="1864"/>
      <c r="AR1" s="1864"/>
      <c r="AS1" s="1864"/>
      <c r="AT1" s="1864"/>
      <c r="AU1" s="1864"/>
      <c r="AV1" s="1864"/>
      <c r="AW1" s="1864"/>
      <c r="AX1" s="1864"/>
      <c r="AY1" s="1864"/>
      <c r="AZ1" s="1864"/>
      <c r="BA1" s="1864"/>
      <c r="BB1" s="1864"/>
      <c r="BC1" s="1864"/>
      <c r="BD1" s="1864"/>
      <c r="BE1" s="1864"/>
      <c r="BF1" s="1864"/>
      <c r="BG1" s="1864"/>
      <c r="BH1" s="1864"/>
      <c r="BI1" s="1864"/>
      <c r="BJ1" s="1864"/>
      <c r="BK1" s="342"/>
      <c r="BL1" s="342"/>
      <c r="BM1" s="342"/>
      <c r="BN1" s="342"/>
      <c r="BO1" s="342"/>
      <c r="BP1" s="342"/>
      <c r="BQ1" s="342"/>
      <c r="BR1" s="342"/>
      <c r="BS1" s="342"/>
      <c r="BU1" s="343"/>
      <c r="BV1" s="343"/>
      <c r="BW1" s="342"/>
      <c r="BX1" s="342"/>
      <c r="BY1" s="342"/>
      <c r="BZ1" s="342"/>
      <c r="CA1" s="342"/>
      <c r="CB1" s="342"/>
      <c r="CC1" s="342"/>
      <c r="CD1" s="342"/>
      <c r="CE1" s="342"/>
      <c r="CF1" s="342"/>
      <c r="CG1" s="342"/>
      <c r="CH1" s="342"/>
      <c r="CI1" s="342"/>
      <c r="CJ1" s="342"/>
      <c r="CK1" s="342"/>
      <c r="CL1" s="342"/>
      <c r="CM1" s="342"/>
      <c r="CN1" s="342"/>
      <c r="CO1" s="342"/>
    </row>
    <row r="2" spans="1:94" ht="24.95" customHeight="1">
      <c r="A2" s="345"/>
      <c r="B2" s="1865" t="s">
        <v>1805</v>
      </c>
      <c r="C2" s="1865"/>
      <c r="D2" s="1865"/>
      <c r="E2" s="1865"/>
      <c r="F2" s="1865"/>
      <c r="G2" s="1865"/>
      <c r="H2" s="1865"/>
      <c r="I2" s="1865"/>
      <c r="J2" s="1865"/>
      <c r="K2" s="1865"/>
      <c r="L2" s="1865"/>
      <c r="M2" s="1865" t="s">
        <v>1139</v>
      </c>
      <c r="N2" s="1865"/>
      <c r="O2" s="1865"/>
      <c r="P2" s="1865"/>
      <c r="Q2" s="1865"/>
      <c r="R2" s="1865"/>
      <c r="S2" s="1865"/>
      <c r="T2" s="1865"/>
      <c r="U2" s="1865"/>
      <c r="V2" s="1865"/>
      <c r="W2" s="1865"/>
      <c r="X2" s="1865"/>
      <c r="Y2" s="1865"/>
      <c r="Z2" s="1865"/>
      <c r="AA2" s="1865"/>
      <c r="AB2" s="1865"/>
      <c r="AC2" s="1865"/>
      <c r="AD2" s="1865"/>
      <c r="AE2" s="1865"/>
      <c r="AF2" s="1865"/>
      <c r="AG2" s="1865"/>
      <c r="AH2" s="1865"/>
      <c r="AI2" s="1865"/>
      <c r="AJ2" s="791"/>
      <c r="AK2" s="792"/>
      <c r="AL2" s="792"/>
      <c r="AM2" s="792"/>
      <c r="AN2" s="792"/>
      <c r="AO2" s="792"/>
      <c r="AP2" s="792"/>
      <c r="AQ2" s="792"/>
      <c r="AR2" s="792"/>
      <c r="AS2" s="792"/>
      <c r="AT2" s="792"/>
      <c r="AU2" s="792"/>
      <c r="AV2" s="792"/>
      <c r="AW2" s="792"/>
      <c r="AX2" s="792"/>
      <c r="AY2" s="792"/>
      <c r="AZ2" s="792"/>
      <c r="BA2" s="792"/>
      <c r="BB2" s="792"/>
      <c r="BC2" s="792"/>
      <c r="BD2" s="792"/>
      <c r="BE2" s="792"/>
      <c r="BF2" s="792"/>
      <c r="BG2" s="792"/>
      <c r="BH2" s="792"/>
      <c r="BI2" s="792"/>
      <c r="BJ2" s="792"/>
      <c r="BK2" s="792"/>
      <c r="BL2" s="792"/>
      <c r="BM2" s="792"/>
      <c r="BN2" s="792"/>
      <c r="BO2" s="792"/>
      <c r="BP2" s="792"/>
      <c r="BQ2" s="792"/>
      <c r="BR2" s="792"/>
      <c r="BS2" s="792"/>
      <c r="BT2" s="792"/>
      <c r="BU2" s="792"/>
      <c r="BV2" s="792"/>
      <c r="BW2" s="792"/>
      <c r="BX2" s="792"/>
      <c r="BY2" s="792"/>
      <c r="BZ2" s="792"/>
      <c r="CA2" s="792"/>
      <c r="CB2" s="792"/>
      <c r="CC2" s="792"/>
      <c r="CD2" s="945"/>
      <c r="CE2" s="946"/>
      <c r="CF2" s="946"/>
      <c r="CG2" s="946"/>
      <c r="CH2" s="946"/>
      <c r="CI2" s="946"/>
      <c r="CJ2" s="946"/>
      <c r="CK2" s="946"/>
      <c r="CL2" s="946"/>
      <c r="CM2" s="946"/>
      <c r="CN2" s="946"/>
      <c r="CO2" s="947"/>
      <c r="CP2" s="792"/>
    </row>
    <row r="3" spans="1:94" ht="18" customHeight="1">
      <c r="A3" s="347"/>
      <c r="B3" s="1866" t="s">
        <v>1140</v>
      </c>
      <c r="C3" s="1867"/>
      <c r="D3" s="1867"/>
      <c r="E3" s="1867"/>
      <c r="F3" s="1867"/>
      <c r="G3" s="1867"/>
      <c r="H3" s="1867"/>
      <c r="I3" s="1867"/>
      <c r="J3" s="1867"/>
      <c r="K3" s="1867"/>
      <c r="L3" s="1867"/>
      <c r="M3" s="1867"/>
      <c r="N3" s="1867"/>
      <c r="O3" s="1867"/>
      <c r="P3" s="1867"/>
      <c r="Q3" s="1867"/>
      <c r="R3" s="1867"/>
      <c r="S3" s="1867"/>
      <c r="T3" s="1867"/>
      <c r="U3" s="1867"/>
      <c r="V3" s="1867"/>
      <c r="W3" s="1867"/>
      <c r="X3" s="1867"/>
      <c r="Y3" s="1867"/>
      <c r="Z3" s="1867"/>
      <c r="AA3" s="1867"/>
      <c r="AB3" s="1867"/>
      <c r="AC3" s="1867"/>
      <c r="AD3" s="1867"/>
      <c r="AE3" s="1867"/>
      <c r="AF3" s="1867"/>
      <c r="AG3" s="1867"/>
      <c r="AH3" s="1867"/>
      <c r="AI3" s="1868"/>
      <c r="AJ3" s="793"/>
      <c r="AK3" s="1926" t="s">
        <v>1141</v>
      </c>
      <c r="AL3" s="1927"/>
      <c r="AM3" s="1927"/>
      <c r="AN3" s="1927"/>
      <c r="AO3" s="1927"/>
      <c r="AP3" s="1927"/>
      <c r="AQ3" s="1927"/>
      <c r="AR3" s="1927"/>
      <c r="AS3" s="1927"/>
      <c r="AT3" s="1927"/>
      <c r="AU3" s="1927"/>
      <c r="AV3" s="1927"/>
      <c r="AW3" s="1927"/>
      <c r="AX3" s="1927"/>
      <c r="AY3" s="1927"/>
      <c r="AZ3" s="1927"/>
      <c r="BA3" s="1927"/>
      <c r="BB3" s="1927"/>
      <c r="BC3" s="1927"/>
      <c r="BD3" s="1927"/>
      <c r="BE3" s="1927"/>
      <c r="BF3" s="1927"/>
      <c r="BG3" s="1927"/>
      <c r="BH3" s="1927"/>
      <c r="BI3" s="1927"/>
      <c r="BJ3" s="1927"/>
      <c r="BK3" s="1927"/>
      <c r="BL3" s="1927"/>
      <c r="BM3" s="1927"/>
      <c r="BN3" s="1927"/>
      <c r="BO3" s="1927"/>
      <c r="BP3" s="1927"/>
      <c r="BQ3" s="1927"/>
      <c r="BR3" s="1927"/>
      <c r="BS3" s="1927"/>
      <c r="BT3" s="1927"/>
      <c r="BU3" s="1927"/>
      <c r="BV3" s="1927"/>
      <c r="BW3" s="1927"/>
      <c r="BX3" s="1927"/>
      <c r="BY3" s="1927"/>
      <c r="BZ3" s="1927"/>
      <c r="CA3" s="1927"/>
      <c r="CB3" s="1927"/>
      <c r="CC3" s="1928"/>
      <c r="CD3" s="948"/>
      <c r="CE3" s="949"/>
      <c r="CF3" s="950" t="s">
        <v>1800</v>
      </c>
      <c r="CG3" s="950"/>
      <c r="CH3" s="950"/>
      <c r="CI3" s="950"/>
      <c r="CJ3" s="950"/>
      <c r="CK3" s="950"/>
      <c r="CL3" s="950"/>
      <c r="CM3" s="950"/>
      <c r="CN3" s="951"/>
      <c r="CO3" s="952"/>
      <c r="CP3" s="939"/>
    </row>
    <row r="4" spans="1:94" ht="18" customHeight="1">
      <c r="A4" s="347"/>
      <c r="B4" s="1869" t="s">
        <v>143</v>
      </c>
      <c r="C4" s="1869"/>
      <c r="D4" s="1869"/>
      <c r="E4" s="1869"/>
      <c r="F4" s="1870" t="s">
        <v>145</v>
      </c>
      <c r="G4" s="1870"/>
      <c r="H4" s="1870"/>
      <c r="I4" s="1870"/>
      <c r="J4" s="1870"/>
      <c r="K4" s="1870"/>
      <c r="L4" s="1870"/>
      <c r="M4" s="1870"/>
      <c r="N4" s="1870"/>
      <c r="O4" s="1870"/>
      <c r="P4" s="1870"/>
      <c r="Q4" s="1870"/>
      <c r="R4" s="1870"/>
      <c r="S4" s="1869" t="s">
        <v>1142</v>
      </c>
      <c r="T4" s="1869"/>
      <c r="U4" s="1869"/>
      <c r="V4" s="1869"/>
      <c r="W4" s="1871" t="s">
        <v>1143</v>
      </c>
      <c r="X4" s="1872"/>
      <c r="Y4" s="1872"/>
      <c r="Z4" s="1872"/>
      <c r="AA4" s="1872"/>
      <c r="AB4" s="1872"/>
      <c r="AC4" s="1872"/>
      <c r="AD4" s="1872"/>
      <c r="AE4" s="1872"/>
      <c r="AF4" s="1872"/>
      <c r="AG4" s="1872"/>
      <c r="AH4" s="1872"/>
      <c r="AI4" s="1873"/>
      <c r="AJ4" s="347"/>
      <c r="AK4" s="1874" t="s">
        <v>1144</v>
      </c>
      <c r="AL4" s="1875"/>
      <c r="AM4" s="1880" t="s">
        <v>144</v>
      </c>
      <c r="AN4" s="1880"/>
      <c r="AO4" s="1880"/>
      <c r="AP4" s="1880"/>
      <c r="AQ4" s="1880"/>
      <c r="AR4" s="1881"/>
      <c r="AS4" s="1917" t="s">
        <v>1145</v>
      </c>
      <c r="AT4" s="1918"/>
      <c r="AU4" s="1918"/>
      <c r="AV4" s="1918"/>
      <c r="AW4" s="1918"/>
      <c r="AX4" s="1918"/>
      <c r="AY4" s="1918"/>
      <c r="AZ4" s="1918"/>
      <c r="BA4" s="1918"/>
      <c r="BB4" s="1918"/>
      <c r="BC4" s="1918"/>
      <c r="BD4" s="1918"/>
      <c r="BE4" s="1918"/>
      <c r="BF4" s="1918"/>
      <c r="BG4" s="1918"/>
      <c r="BH4" s="1918"/>
      <c r="BI4" s="1918"/>
      <c r="BJ4" s="1918"/>
      <c r="BK4" s="1918"/>
      <c r="BL4" s="1918"/>
      <c r="BM4" s="1918"/>
      <c r="BN4" s="1918"/>
      <c r="BO4" s="1918"/>
      <c r="BP4" s="1918"/>
      <c r="BQ4" s="1918"/>
      <c r="BR4" s="1918"/>
      <c r="BS4" s="1918"/>
      <c r="BT4" s="1918"/>
      <c r="BU4" s="1918"/>
      <c r="BV4" s="1918"/>
      <c r="BW4" s="1918"/>
      <c r="BX4" s="1918"/>
      <c r="BY4" s="1918"/>
      <c r="BZ4" s="1918"/>
      <c r="CA4" s="1918"/>
      <c r="CB4" s="1918"/>
      <c r="CC4" s="1919"/>
      <c r="CD4" s="940"/>
      <c r="CE4" s="953"/>
      <c r="CF4" s="841"/>
      <c r="CG4" s="841"/>
      <c r="CH4" s="841"/>
      <c r="CI4" s="841"/>
      <c r="CJ4" s="841"/>
      <c r="CK4" s="841"/>
      <c r="CL4" s="841"/>
      <c r="CM4" s="841"/>
      <c r="CN4" s="841"/>
      <c r="CO4" s="954"/>
      <c r="CP4" s="809"/>
    </row>
    <row r="5" spans="1:94" ht="18" customHeight="1">
      <c r="A5" s="347"/>
      <c r="B5" s="1886" t="s">
        <v>152</v>
      </c>
      <c r="C5" s="1887"/>
      <c r="D5" s="1887"/>
      <c r="E5" s="1888"/>
      <c r="F5" s="1895" t="s">
        <v>1146</v>
      </c>
      <c r="G5" s="1896"/>
      <c r="H5" s="1896"/>
      <c r="I5" s="1896"/>
      <c r="J5" s="1896"/>
      <c r="K5" s="1896"/>
      <c r="L5" s="1896"/>
      <c r="M5" s="1896"/>
      <c r="N5" s="1896"/>
      <c r="O5" s="1896"/>
      <c r="P5" s="1896"/>
      <c r="Q5" s="1896"/>
      <c r="R5" s="1897"/>
      <c r="S5" s="1869" t="s">
        <v>153</v>
      </c>
      <c r="T5" s="1869"/>
      <c r="U5" s="1869"/>
      <c r="V5" s="1869"/>
      <c r="W5" s="1905" t="s">
        <v>1147</v>
      </c>
      <c r="X5" s="1905"/>
      <c r="Y5" s="1905"/>
      <c r="Z5" s="1905"/>
      <c r="AA5" s="1905"/>
      <c r="AB5" s="1905"/>
      <c r="AC5" s="1905"/>
      <c r="AD5" s="1905"/>
      <c r="AE5" s="1905"/>
      <c r="AF5" s="1905"/>
      <c r="AG5" s="1905"/>
      <c r="AH5" s="1905"/>
      <c r="AI5" s="1905"/>
      <c r="AJ5" s="347"/>
      <c r="AK5" s="1876"/>
      <c r="AL5" s="1877"/>
      <c r="AM5" s="1882"/>
      <c r="AN5" s="1882"/>
      <c r="AO5" s="1882"/>
      <c r="AP5" s="1882"/>
      <c r="AQ5" s="1882"/>
      <c r="AR5" s="1883"/>
      <c r="AS5" s="1920"/>
      <c r="AT5" s="1921"/>
      <c r="AU5" s="1921"/>
      <c r="AV5" s="1921"/>
      <c r="AW5" s="1921"/>
      <c r="AX5" s="1921"/>
      <c r="AY5" s="1921"/>
      <c r="AZ5" s="1921"/>
      <c r="BA5" s="1921"/>
      <c r="BB5" s="1921"/>
      <c r="BC5" s="1921"/>
      <c r="BD5" s="1921"/>
      <c r="BE5" s="1921"/>
      <c r="BF5" s="1921"/>
      <c r="BG5" s="1921"/>
      <c r="BH5" s="1921"/>
      <c r="BI5" s="1921"/>
      <c r="BJ5" s="1921"/>
      <c r="BK5" s="1921"/>
      <c r="BL5" s="1921"/>
      <c r="BM5" s="1921"/>
      <c r="BN5" s="1921"/>
      <c r="BO5" s="1921"/>
      <c r="BP5" s="1921"/>
      <c r="BQ5" s="1921"/>
      <c r="BR5" s="1921"/>
      <c r="BS5" s="1921"/>
      <c r="BT5" s="1921"/>
      <c r="BU5" s="1921"/>
      <c r="BV5" s="1921"/>
      <c r="BW5" s="1921"/>
      <c r="BX5" s="1921"/>
      <c r="BY5" s="1921"/>
      <c r="BZ5" s="1921"/>
      <c r="CA5" s="1921"/>
      <c r="CB5" s="1921"/>
      <c r="CC5" s="1922"/>
      <c r="CD5" s="940"/>
      <c r="CE5" s="955"/>
      <c r="CF5" s="956" t="s">
        <v>1801</v>
      </c>
      <c r="CG5" s="956"/>
      <c r="CH5" s="956"/>
      <c r="CI5" s="957"/>
      <c r="CJ5" s="957"/>
      <c r="CK5" s="957"/>
      <c r="CL5" s="957"/>
      <c r="CM5" s="957"/>
      <c r="CN5" s="958"/>
      <c r="CO5" s="954"/>
      <c r="CP5" s="941"/>
    </row>
    <row r="6" spans="1:94" ht="18" customHeight="1">
      <c r="A6" s="347"/>
      <c r="B6" s="1889"/>
      <c r="C6" s="1890"/>
      <c r="D6" s="1890"/>
      <c r="E6" s="1891"/>
      <c r="F6" s="1898"/>
      <c r="G6" s="1899"/>
      <c r="H6" s="1899"/>
      <c r="I6" s="1899"/>
      <c r="J6" s="1899"/>
      <c r="K6" s="1899"/>
      <c r="L6" s="1899"/>
      <c r="M6" s="1899"/>
      <c r="N6" s="1899"/>
      <c r="O6" s="1899"/>
      <c r="P6" s="1899"/>
      <c r="Q6" s="1899"/>
      <c r="R6" s="1900"/>
      <c r="S6" s="1869"/>
      <c r="T6" s="1869"/>
      <c r="U6" s="1869"/>
      <c r="V6" s="1869"/>
      <c r="W6" s="1905"/>
      <c r="X6" s="1905"/>
      <c r="Y6" s="1905"/>
      <c r="Z6" s="1905"/>
      <c r="AA6" s="1905"/>
      <c r="AB6" s="1905"/>
      <c r="AC6" s="1905"/>
      <c r="AD6" s="1905"/>
      <c r="AE6" s="1905"/>
      <c r="AF6" s="1905"/>
      <c r="AG6" s="1905"/>
      <c r="AH6" s="1905"/>
      <c r="AI6" s="1905"/>
      <c r="AJ6" s="347"/>
      <c r="AK6" s="1876"/>
      <c r="AL6" s="1877"/>
      <c r="AM6" s="1882"/>
      <c r="AN6" s="1882"/>
      <c r="AO6" s="1882"/>
      <c r="AP6" s="1882"/>
      <c r="AQ6" s="1882"/>
      <c r="AR6" s="1883"/>
      <c r="AS6" s="1920"/>
      <c r="AT6" s="1921"/>
      <c r="AU6" s="1921"/>
      <c r="AV6" s="1921"/>
      <c r="AW6" s="1921"/>
      <c r="AX6" s="1921"/>
      <c r="AY6" s="1921"/>
      <c r="AZ6" s="1921"/>
      <c r="BA6" s="1921"/>
      <c r="BB6" s="1921"/>
      <c r="BC6" s="1921"/>
      <c r="BD6" s="1921"/>
      <c r="BE6" s="1921"/>
      <c r="BF6" s="1921"/>
      <c r="BG6" s="1921"/>
      <c r="BH6" s="1921"/>
      <c r="BI6" s="1921"/>
      <c r="BJ6" s="1921"/>
      <c r="BK6" s="1921"/>
      <c r="BL6" s="1921"/>
      <c r="BM6" s="1921"/>
      <c r="BN6" s="1921"/>
      <c r="BO6" s="1921"/>
      <c r="BP6" s="1921"/>
      <c r="BQ6" s="1921"/>
      <c r="BR6" s="1921"/>
      <c r="BS6" s="1921"/>
      <c r="BT6" s="1921"/>
      <c r="BU6" s="1921"/>
      <c r="BV6" s="1921"/>
      <c r="BW6" s="1921"/>
      <c r="BX6" s="1921"/>
      <c r="BY6" s="1921"/>
      <c r="BZ6" s="1921"/>
      <c r="CA6" s="1921"/>
      <c r="CB6" s="1921"/>
      <c r="CC6" s="1922"/>
      <c r="CD6" s="940"/>
      <c r="CE6" s="953"/>
      <c r="CF6" s="841"/>
      <c r="CG6" s="841"/>
      <c r="CH6" s="959"/>
      <c r="CI6" s="841"/>
      <c r="CJ6" s="841"/>
      <c r="CK6" s="841"/>
      <c r="CL6" s="841"/>
      <c r="CM6" s="841"/>
      <c r="CN6" s="841"/>
      <c r="CO6" s="954"/>
      <c r="CP6" s="941"/>
    </row>
    <row r="7" spans="1:94" ht="18" customHeight="1" thickBot="1">
      <c r="A7" s="347"/>
      <c r="B7" s="1892"/>
      <c r="C7" s="1893"/>
      <c r="D7" s="1893"/>
      <c r="E7" s="1894"/>
      <c r="F7" s="1901"/>
      <c r="G7" s="1902"/>
      <c r="H7" s="1902"/>
      <c r="I7" s="1902"/>
      <c r="J7" s="1902"/>
      <c r="K7" s="1902"/>
      <c r="L7" s="1902"/>
      <c r="M7" s="1902"/>
      <c r="N7" s="1902"/>
      <c r="O7" s="1902"/>
      <c r="P7" s="1902"/>
      <c r="Q7" s="1902"/>
      <c r="R7" s="1903"/>
      <c r="S7" s="1904"/>
      <c r="T7" s="1904"/>
      <c r="U7" s="1904"/>
      <c r="V7" s="1904"/>
      <c r="W7" s="1906"/>
      <c r="X7" s="1906"/>
      <c r="Y7" s="1906"/>
      <c r="Z7" s="1906"/>
      <c r="AA7" s="1906"/>
      <c r="AB7" s="1906"/>
      <c r="AC7" s="1906"/>
      <c r="AD7" s="1906"/>
      <c r="AE7" s="1906"/>
      <c r="AF7" s="1906"/>
      <c r="AG7" s="1906"/>
      <c r="AH7" s="1906"/>
      <c r="AI7" s="1906"/>
      <c r="AJ7" s="347"/>
      <c r="AK7" s="1876"/>
      <c r="AL7" s="1877"/>
      <c r="AM7" s="1882"/>
      <c r="AN7" s="1882"/>
      <c r="AO7" s="1882"/>
      <c r="AP7" s="1882"/>
      <c r="AQ7" s="1882"/>
      <c r="AR7" s="1883"/>
      <c r="AS7" s="1920"/>
      <c r="AT7" s="1921"/>
      <c r="AU7" s="1921"/>
      <c r="AV7" s="1921"/>
      <c r="AW7" s="1921"/>
      <c r="AX7" s="1921"/>
      <c r="AY7" s="1921"/>
      <c r="AZ7" s="1921"/>
      <c r="BA7" s="1921"/>
      <c r="BB7" s="1921"/>
      <c r="BC7" s="1921"/>
      <c r="BD7" s="1921"/>
      <c r="BE7" s="1921"/>
      <c r="BF7" s="1921"/>
      <c r="BG7" s="1921"/>
      <c r="BH7" s="1921"/>
      <c r="BI7" s="1921"/>
      <c r="BJ7" s="1921"/>
      <c r="BK7" s="1921"/>
      <c r="BL7" s="1921"/>
      <c r="BM7" s="1921"/>
      <c r="BN7" s="1921"/>
      <c r="BO7" s="1921"/>
      <c r="BP7" s="1921"/>
      <c r="BQ7" s="1921"/>
      <c r="BR7" s="1921"/>
      <c r="BS7" s="1921"/>
      <c r="BT7" s="1921"/>
      <c r="BU7" s="1921"/>
      <c r="BV7" s="1921"/>
      <c r="BW7" s="1921"/>
      <c r="BX7" s="1921"/>
      <c r="BY7" s="1921"/>
      <c r="BZ7" s="1921"/>
      <c r="CA7" s="1921"/>
      <c r="CB7" s="1921"/>
      <c r="CC7" s="1922"/>
      <c r="CD7" s="940"/>
      <c r="CE7" s="960"/>
      <c r="CF7" s="961" t="s">
        <v>1802</v>
      </c>
      <c r="CG7" s="961"/>
      <c r="CH7" s="961"/>
      <c r="CI7" s="962"/>
      <c r="CJ7" s="962"/>
      <c r="CK7" s="962"/>
      <c r="CL7" s="962"/>
      <c r="CM7" s="962"/>
      <c r="CN7" s="963"/>
      <c r="CO7" s="954"/>
      <c r="CP7" s="941"/>
    </row>
    <row r="8" spans="1:94" ht="18" customHeight="1" thickTop="1">
      <c r="A8" s="347"/>
      <c r="B8" s="1907" t="s">
        <v>1148</v>
      </c>
      <c r="C8" s="1908"/>
      <c r="D8" s="1908"/>
      <c r="E8" s="1908"/>
      <c r="F8" s="1908"/>
      <c r="G8" s="1908"/>
      <c r="H8" s="1908"/>
      <c r="I8" s="1908"/>
      <c r="J8" s="1909"/>
      <c r="K8" s="1910"/>
      <c r="L8" s="1910"/>
      <c r="M8" s="1911"/>
      <c r="N8" s="1912"/>
      <c r="O8" s="1913"/>
      <c r="P8" s="1913"/>
      <c r="Q8" s="1913"/>
      <c r="R8" s="1914"/>
      <c r="S8" s="1915"/>
      <c r="T8" s="1915"/>
      <c r="U8" s="1915"/>
      <c r="V8" s="1915"/>
      <c r="W8" s="1915"/>
      <c r="X8" s="1915"/>
      <c r="Y8" s="1915"/>
      <c r="Z8" s="1915"/>
      <c r="AA8" s="1915"/>
      <c r="AB8" s="1915"/>
      <c r="AC8" s="1915"/>
      <c r="AD8" s="1915"/>
      <c r="AE8" s="1915"/>
      <c r="AF8" s="1915"/>
      <c r="AG8" s="1915"/>
      <c r="AH8" s="1915"/>
      <c r="AI8" s="1916"/>
      <c r="AJ8" s="347"/>
      <c r="AK8" s="1878"/>
      <c r="AL8" s="1879"/>
      <c r="AM8" s="1884"/>
      <c r="AN8" s="1884"/>
      <c r="AO8" s="1884"/>
      <c r="AP8" s="1884"/>
      <c r="AQ8" s="1884"/>
      <c r="AR8" s="1885"/>
      <c r="AS8" s="1923"/>
      <c r="AT8" s="1924"/>
      <c r="AU8" s="1924"/>
      <c r="AV8" s="1924"/>
      <c r="AW8" s="1924"/>
      <c r="AX8" s="1924"/>
      <c r="AY8" s="1924"/>
      <c r="AZ8" s="1924"/>
      <c r="BA8" s="1924"/>
      <c r="BB8" s="1924"/>
      <c r="BC8" s="1924"/>
      <c r="BD8" s="1924"/>
      <c r="BE8" s="1924"/>
      <c r="BF8" s="1924"/>
      <c r="BG8" s="1924"/>
      <c r="BH8" s="1924"/>
      <c r="BI8" s="1924"/>
      <c r="BJ8" s="1924"/>
      <c r="BK8" s="1924"/>
      <c r="BL8" s="1924"/>
      <c r="BM8" s="1924"/>
      <c r="BN8" s="1924"/>
      <c r="BO8" s="1924"/>
      <c r="BP8" s="1924"/>
      <c r="BQ8" s="1924"/>
      <c r="BR8" s="1924"/>
      <c r="BS8" s="1924"/>
      <c r="BT8" s="1924"/>
      <c r="BU8" s="1924"/>
      <c r="BV8" s="1924"/>
      <c r="BW8" s="1924"/>
      <c r="BX8" s="1924"/>
      <c r="BY8" s="1924"/>
      <c r="BZ8" s="1924"/>
      <c r="CA8" s="1924"/>
      <c r="CB8" s="1924"/>
      <c r="CC8" s="1925"/>
      <c r="CD8" s="942"/>
      <c r="CE8" s="943"/>
      <c r="CF8" s="943"/>
      <c r="CG8" s="943"/>
      <c r="CH8" s="943"/>
      <c r="CI8" s="943"/>
      <c r="CJ8" s="943"/>
      <c r="CK8" s="943"/>
      <c r="CL8" s="943"/>
      <c r="CM8" s="943"/>
      <c r="CN8" s="943"/>
      <c r="CO8" s="944"/>
      <c r="CP8" s="944"/>
    </row>
    <row r="9" spans="1:94" ht="18" customHeight="1" thickBot="1">
      <c r="A9" s="347"/>
      <c r="B9" s="1941" t="s">
        <v>168</v>
      </c>
      <c r="C9" s="1942"/>
      <c r="D9" s="1942"/>
      <c r="E9" s="1943"/>
      <c r="F9" s="1950" t="s">
        <v>666</v>
      </c>
      <c r="G9" s="1951"/>
      <c r="H9" s="1951"/>
      <c r="I9" s="1951"/>
      <c r="J9" s="1904" t="s">
        <v>651</v>
      </c>
      <c r="K9" s="1904"/>
      <c r="L9" s="1904"/>
      <c r="M9" s="1904"/>
      <c r="N9" s="1952" t="s">
        <v>1149</v>
      </c>
      <c r="O9" s="1953"/>
      <c r="P9" s="1953"/>
      <c r="Q9" s="1953"/>
      <c r="R9" s="1953"/>
      <c r="S9" s="1953"/>
      <c r="T9" s="1953"/>
      <c r="U9" s="1953"/>
      <c r="V9" s="1953"/>
      <c r="W9" s="1953"/>
      <c r="X9" s="1953"/>
      <c r="Y9" s="1953"/>
      <c r="Z9" s="1953"/>
      <c r="AA9" s="1954"/>
      <c r="AB9" s="1941" t="s">
        <v>126</v>
      </c>
      <c r="AC9" s="1942"/>
      <c r="AD9" s="1942"/>
      <c r="AE9" s="1943"/>
      <c r="AF9" s="1955" t="s">
        <v>1150</v>
      </c>
      <c r="AG9" s="1956"/>
      <c r="AH9" s="1956"/>
      <c r="AI9" s="1957"/>
      <c r="AJ9" s="347"/>
      <c r="AK9" s="1874" t="s">
        <v>1151</v>
      </c>
      <c r="AL9" s="1875"/>
      <c r="AM9" s="1880" t="s">
        <v>176</v>
      </c>
      <c r="AN9" s="1887"/>
      <c r="AO9" s="1887"/>
      <c r="AP9" s="1887"/>
      <c r="AQ9" s="1887"/>
      <c r="AR9" s="1888"/>
      <c r="AS9" s="1931" t="s">
        <v>1152</v>
      </c>
      <c r="AT9" s="1932"/>
      <c r="AU9" s="1932"/>
      <c r="AV9" s="1932"/>
      <c r="AW9" s="1932"/>
      <c r="AX9" s="1932"/>
      <c r="AY9" s="1932"/>
      <c r="AZ9" s="1932"/>
      <c r="BA9" s="1932"/>
      <c r="BB9" s="1932"/>
      <c r="BC9" s="1932"/>
      <c r="BD9" s="1932"/>
      <c r="BE9" s="1932"/>
      <c r="BF9" s="1932"/>
      <c r="BG9" s="1932"/>
      <c r="BH9" s="1932"/>
      <c r="BI9" s="1932"/>
      <c r="BJ9" s="1932"/>
      <c r="BK9" s="1932"/>
      <c r="BL9" s="1932"/>
      <c r="BM9" s="1932"/>
      <c r="BN9" s="1932"/>
      <c r="BO9" s="1932"/>
      <c r="BP9" s="1932"/>
      <c r="BQ9" s="1932"/>
      <c r="BR9" s="1932"/>
      <c r="BS9" s="1932"/>
      <c r="BT9" s="1932"/>
      <c r="BU9" s="1932"/>
      <c r="BV9" s="1932"/>
      <c r="BW9" s="1932"/>
      <c r="BX9" s="1932"/>
      <c r="BY9" s="1932"/>
      <c r="BZ9" s="1932"/>
      <c r="CA9" s="1932"/>
      <c r="CB9" s="1932"/>
      <c r="CC9" s="1932"/>
      <c r="CD9" s="1932"/>
      <c r="CE9" s="1932"/>
      <c r="CF9" s="1932"/>
      <c r="CG9" s="1932"/>
      <c r="CH9" s="1932"/>
      <c r="CI9" s="1932"/>
      <c r="CJ9" s="1932"/>
      <c r="CK9" s="1932"/>
      <c r="CL9" s="1932"/>
      <c r="CM9" s="1932"/>
      <c r="CN9" s="1932"/>
      <c r="CO9" s="1932"/>
      <c r="CP9" s="1933"/>
    </row>
    <row r="10" spans="1:94" ht="18" customHeight="1" thickTop="1">
      <c r="A10" s="347"/>
      <c r="B10" s="1907" t="s">
        <v>1153</v>
      </c>
      <c r="C10" s="1908"/>
      <c r="D10" s="1908"/>
      <c r="E10" s="1908"/>
      <c r="F10" s="1908"/>
      <c r="G10" s="1908"/>
      <c r="H10" s="1908"/>
      <c r="I10" s="1908"/>
      <c r="J10" s="1908"/>
      <c r="K10" s="1908"/>
      <c r="L10" s="1908"/>
      <c r="M10" s="1908"/>
      <c r="N10" s="1908"/>
      <c r="O10" s="1908"/>
      <c r="P10" s="1908"/>
      <c r="Q10" s="1908"/>
      <c r="R10" s="1908"/>
      <c r="S10" s="1908"/>
      <c r="T10" s="1908"/>
      <c r="U10" s="1908"/>
      <c r="V10" s="1908"/>
      <c r="W10" s="1908"/>
      <c r="X10" s="1908"/>
      <c r="Y10" s="1908"/>
      <c r="Z10" s="1908"/>
      <c r="AA10" s="1908"/>
      <c r="AB10" s="1908"/>
      <c r="AC10" s="1908"/>
      <c r="AD10" s="1908"/>
      <c r="AE10" s="1908"/>
      <c r="AF10" s="1908"/>
      <c r="AG10" s="1908"/>
      <c r="AH10" s="1908"/>
      <c r="AI10" s="1940"/>
      <c r="AJ10" s="347"/>
      <c r="AK10" s="1876"/>
      <c r="AL10" s="1877"/>
      <c r="AM10" s="1890"/>
      <c r="AN10" s="1890"/>
      <c r="AO10" s="1890"/>
      <c r="AP10" s="1890"/>
      <c r="AQ10" s="1890"/>
      <c r="AR10" s="1891"/>
      <c r="AS10" s="1934"/>
      <c r="AT10" s="1935"/>
      <c r="AU10" s="1935"/>
      <c r="AV10" s="1935"/>
      <c r="AW10" s="1935"/>
      <c r="AX10" s="1935"/>
      <c r="AY10" s="1935"/>
      <c r="AZ10" s="1935"/>
      <c r="BA10" s="1935"/>
      <c r="BB10" s="1935"/>
      <c r="BC10" s="1935"/>
      <c r="BD10" s="1935"/>
      <c r="BE10" s="1935"/>
      <c r="BF10" s="1935"/>
      <c r="BG10" s="1935"/>
      <c r="BH10" s="1935"/>
      <c r="BI10" s="1935"/>
      <c r="BJ10" s="1935"/>
      <c r="BK10" s="1935"/>
      <c r="BL10" s="1935"/>
      <c r="BM10" s="1935"/>
      <c r="BN10" s="1935"/>
      <c r="BO10" s="1935"/>
      <c r="BP10" s="1935"/>
      <c r="BQ10" s="1935"/>
      <c r="BR10" s="1935"/>
      <c r="BS10" s="1935"/>
      <c r="BT10" s="1935"/>
      <c r="BU10" s="1935"/>
      <c r="BV10" s="1935"/>
      <c r="BW10" s="1935"/>
      <c r="BX10" s="1935"/>
      <c r="BY10" s="1935"/>
      <c r="BZ10" s="1935"/>
      <c r="CA10" s="1935"/>
      <c r="CB10" s="1935"/>
      <c r="CC10" s="1935"/>
      <c r="CD10" s="1935"/>
      <c r="CE10" s="1935"/>
      <c r="CF10" s="1935"/>
      <c r="CG10" s="1935"/>
      <c r="CH10" s="1935"/>
      <c r="CI10" s="1935"/>
      <c r="CJ10" s="1935"/>
      <c r="CK10" s="1935"/>
      <c r="CL10" s="1935"/>
      <c r="CM10" s="1935"/>
      <c r="CN10" s="1935"/>
      <c r="CO10" s="1935"/>
      <c r="CP10" s="1936"/>
    </row>
    <row r="11" spans="1:94" ht="18" customHeight="1" thickBot="1">
      <c r="A11" s="347"/>
      <c r="B11" s="1941" t="s">
        <v>185</v>
      </c>
      <c r="C11" s="1942"/>
      <c r="D11" s="1942"/>
      <c r="E11" s="1943"/>
      <c r="F11" s="1944" t="s">
        <v>1154</v>
      </c>
      <c r="G11" s="1945"/>
      <c r="H11" s="1945"/>
      <c r="I11" s="1945"/>
      <c r="J11" s="1945"/>
      <c r="K11" s="1945"/>
      <c r="L11" s="1945"/>
      <c r="M11" s="1945"/>
      <c r="N11" s="1945"/>
      <c r="O11" s="1945"/>
      <c r="P11" s="1945"/>
      <c r="Q11" s="1945"/>
      <c r="R11" s="1945"/>
      <c r="S11" s="1945"/>
      <c r="T11" s="1945"/>
      <c r="U11" s="1945"/>
      <c r="V11" s="1945"/>
      <c r="W11" s="1945"/>
      <c r="X11" s="1945"/>
      <c r="Y11" s="1945"/>
      <c r="Z11" s="1945"/>
      <c r="AA11" s="1945"/>
      <c r="AB11" s="1945"/>
      <c r="AC11" s="1945"/>
      <c r="AD11" s="1945"/>
      <c r="AE11" s="1945"/>
      <c r="AF11" s="1945"/>
      <c r="AG11" s="1945"/>
      <c r="AH11" s="1945"/>
      <c r="AI11" s="1946"/>
      <c r="AJ11" s="347"/>
      <c r="AK11" s="1876"/>
      <c r="AL11" s="1877"/>
      <c r="AM11" s="1890"/>
      <c r="AN11" s="1890"/>
      <c r="AO11" s="1890"/>
      <c r="AP11" s="1890"/>
      <c r="AQ11" s="1890"/>
      <c r="AR11" s="1891"/>
      <c r="AS11" s="1934"/>
      <c r="AT11" s="1935"/>
      <c r="AU11" s="1935"/>
      <c r="AV11" s="1935"/>
      <c r="AW11" s="1935"/>
      <c r="AX11" s="1935"/>
      <c r="AY11" s="1935"/>
      <c r="AZ11" s="1935"/>
      <c r="BA11" s="1935"/>
      <c r="BB11" s="1935"/>
      <c r="BC11" s="1935"/>
      <c r="BD11" s="1935"/>
      <c r="BE11" s="1935"/>
      <c r="BF11" s="1935"/>
      <c r="BG11" s="1935"/>
      <c r="BH11" s="1935"/>
      <c r="BI11" s="1935"/>
      <c r="BJ11" s="1935"/>
      <c r="BK11" s="1935"/>
      <c r="BL11" s="1935"/>
      <c r="BM11" s="1935"/>
      <c r="BN11" s="1935"/>
      <c r="BO11" s="1935"/>
      <c r="BP11" s="1935"/>
      <c r="BQ11" s="1935"/>
      <c r="BR11" s="1935"/>
      <c r="BS11" s="1935"/>
      <c r="BT11" s="1935"/>
      <c r="BU11" s="1935"/>
      <c r="BV11" s="1935"/>
      <c r="BW11" s="1935"/>
      <c r="BX11" s="1935"/>
      <c r="BY11" s="1935"/>
      <c r="BZ11" s="1935"/>
      <c r="CA11" s="1935"/>
      <c r="CB11" s="1935"/>
      <c r="CC11" s="1935"/>
      <c r="CD11" s="1935"/>
      <c r="CE11" s="1935"/>
      <c r="CF11" s="1935"/>
      <c r="CG11" s="1935"/>
      <c r="CH11" s="1935"/>
      <c r="CI11" s="1935"/>
      <c r="CJ11" s="1935"/>
      <c r="CK11" s="1935"/>
      <c r="CL11" s="1935"/>
      <c r="CM11" s="1935"/>
      <c r="CN11" s="1935"/>
      <c r="CO11" s="1935"/>
      <c r="CP11" s="1936"/>
    </row>
    <row r="12" spans="1:94" ht="18" customHeight="1" thickTop="1">
      <c r="A12" s="347"/>
      <c r="B12" s="794" t="s">
        <v>1155</v>
      </c>
      <c r="C12" s="795"/>
      <c r="D12" s="795"/>
      <c r="E12" s="795"/>
      <c r="F12" s="795"/>
      <c r="G12" s="795"/>
      <c r="H12" s="795"/>
      <c r="I12" s="795"/>
      <c r="J12" s="795"/>
      <c r="K12" s="795"/>
      <c r="L12" s="795"/>
      <c r="M12" s="795"/>
      <c r="N12" s="795"/>
      <c r="O12" s="795"/>
      <c r="P12" s="795"/>
      <c r="Q12" s="795"/>
      <c r="R12" s="795"/>
      <c r="S12" s="1947" t="s">
        <v>192</v>
      </c>
      <c r="T12" s="1948"/>
      <c r="U12" s="1948"/>
      <c r="V12" s="1949"/>
      <c r="W12" s="1947" t="s">
        <v>193</v>
      </c>
      <c r="X12" s="1949"/>
      <c r="Y12" s="1871" t="s">
        <v>146</v>
      </c>
      <c r="Z12" s="1872"/>
      <c r="AA12" s="1872"/>
      <c r="AB12" s="1872"/>
      <c r="AC12" s="1873"/>
      <c r="AD12" s="1947" t="s">
        <v>194</v>
      </c>
      <c r="AE12" s="1949"/>
      <c r="AF12" s="1871" t="s">
        <v>147</v>
      </c>
      <c r="AG12" s="1872"/>
      <c r="AH12" s="1872"/>
      <c r="AI12" s="1873"/>
      <c r="AJ12" s="347"/>
      <c r="AK12" s="1876"/>
      <c r="AL12" s="1877"/>
      <c r="AM12" s="1890"/>
      <c r="AN12" s="1890"/>
      <c r="AO12" s="1890"/>
      <c r="AP12" s="1890"/>
      <c r="AQ12" s="1890"/>
      <c r="AR12" s="1891"/>
      <c r="AS12" s="1934"/>
      <c r="AT12" s="1935"/>
      <c r="AU12" s="1935"/>
      <c r="AV12" s="1935"/>
      <c r="AW12" s="1935"/>
      <c r="AX12" s="1935"/>
      <c r="AY12" s="1935"/>
      <c r="AZ12" s="1935"/>
      <c r="BA12" s="1935"/>
      <c r="BB12" s="1935"/>
      <c r="BC12" s="1935"/>
      <c r="BD12" s="1935"/>
      <c r="BE12" s="1935"/>
      <c r="BF12" s="1935"/>
      <c r="BG12" s="1935"/>
      <c r="BH12" s="1935"/>
      <c r="BI12" s="1935"/>
      <c r="BJ12" s="1935"/>
      <c r="BK12" s="1935"/>
      <c r="BL12" s="1935"/>
      <c r="BM12" s="1935"/>
      <c r="BN12" s="1935"/>
      <c r="BO12" s="1935"/>
      <c r="BP12" s="1935"/>
      <c r="BQ12" s="1935"/>
      <c r="BR12" s="1935"/>
      <c r="BS12" s="1935"/>
      <c r="BT12" s="1935"/>
      <c r="BU12" s="1935"/>
      <c r="BV12" s="1935"/>
      <c r="BW12" s="1935"/>
      <c r="BX12" s="1935"/>
      <c r="BY12" s="1935"/>
      <c r="BZ12" s="1935"/>
      <c r="CA12" s="1935"/>
      <c r="CB12" s="1935"/>
      <c r="CC12" s="1935"/>
      <c r="CD12" s="1935"/>
      <c r="CE12" s="1935"/>
      <c r="CF12" s="1935"/>
      <c r="CG12" s="1935"/>
      <c r="CH12" s="1935"/>
      <c r="CI12" s="1935"/>
      <c r="CJ12" s="1935"/>
      <c r="CK12" s="1935"/>
      <c r="CL12" s="1935"/>
      <c r="CM12" s="1935"/>
      <c r="CN12" s="1935"/>
      <c r="CO12" s="1935"/>
      <c r="CP12" s="1936"/>
    </row>
    <row r="13" spans="1:94" ht="18" customHeight="1">
      <c r="A13" s="347"/>
      <c r="B13" s="1869" t="s">
        <v>191</v>
      </c>
      <c r="C13" s="1869"/>
      <c r="D13" s="1869"/>
      <c r="E13" s="1869"/>
      <c r="F13" s="1961" t="s">
        <v>1156</v>
      </c>
      <c r="G13" s="1961"/>
      <c r="H13" s="1961"/>
      <c r="I13" s="1961"/>
      <c r="J13" s="1961"/>
      <c r="K13" s="1961"/>
      <c r="L13" s="1961"/>
      <c r="M13" s="1961"/>
      <c r="N13" s="1961"/>
      <c r="O13" s="1961"/>
      <c r="P13" s="1961"/>
      <c r="Q13" s="1961"/>
      <c r="R13" s="1961"/>
      <c r="S13" s="1962" t="s">
        <v>196</v>
      </c>
      <c r="T13" s="1963"/>
      <c r="U13" s="1963"/>
      <c r="V13" s="1964"/>
      <c r="W13" s="1965">
        <v>1500</v>
      </c>
      <c r="X13" s="1966"/>
      <c r="Y13" s="1966"/>
      <c r="Z13" s="1966"/>
      <c r="AA13" s="796" t="s">
        <v>1157</v>
      </c>
      <c r="AB13" s="1947" t="s">
        <v>592</v>
      </c>
      <c r="AC13" s="1948"/>
      <c r="AD13" s="1948"/>
      <c r="AE13" s="1949"/>
      <c r="AF13" s="1965">
        <v>4000</v>
      </c>
      <c r="AG13" s="1966"/>
      <c r="AH13" s="1966"/>
      <c r="AI13" s="796" t="s">
        <v>1157</v>
      </c>
      <c r="AJ13" s="347"/>
      <c r="AK13" s="1876"/>
      <c r="AL13" s="1877"/>
      <c r="AM13" s="1890"/>
      <c r="AN13" s="1890"/>
      <c r="AO13" s="1890"/>
      <c r="AP13" s="1890"/>
      <c r="AQ13" s="1890"/>
      <c r="AR13" s="1891"/>
      <c r="AS13" s="1934"/>
      <c r="AT13" s="1935"/>
      <c r="AU13" s="1935"/>
      <c r="AV13" s="1935"/>
      <c r="AW13" s="1935"/>
      <c r="AX13" s="1935"/>
      <c r="AY13" s="1935"/>
      <c r="AZ13" s="1935"/>
      <c r="BA13" s="1935"/>
      <c r="BB13" s="1935"/>
      <c r="BC13" s="1935"/>
      <c r="BD13" s="1935"/>
      <c r="BE13" s="1935"/>
      <c r="BF13" s="1935"/>
      <c r="BG13" s="1935"/>
      <c r="BH13" s="1935"/>
      <c r="BI13" s="1935"/>
      <c r="BJ13" s="1935"/>
      <c r="BK13" s="1935"/>
      <c r="BL13" s="1935"/>
      <c r="BM13" s="1935"/>
      <c r="BN13" s="1935"/>
      <c r="BO13" s="1935"/>
      <c r="BP13" s="1935"/>
      <c r="BQ13" s="1935"/>
      <c r="BR13" s="1935"/>
      <c r="BS13" s="1935"/>
      <c r="BT13" s="1935"/>
      <c r="BU13" s="1935"/>
      <c r="BV13" s="1935"/>
      <c r="BW13" s="1935"/>
      <c r="BX13" s="1935"/>
      <c r="BY13" s="1935"/>
      <c r="BZ13" s="1935"/>
      <c r="CA13" s="1935"/>
      <c r="CB13" s="1935"/>
      <c r="CC13" s="1935"/>
      <c r="CD13" s="1935"/>
      <c r="CE13" s="1935"/>
      <c r="CF13" s="1935"/>
      <c r="CG13" s="1935"/>
      <c r="CH13" s="1935"/>
      <c r="CI13" s="1935"/>
      <c r="CJ13" s="1935"/>
      <c r="CK13" s="1935"/>
      <c r="CL13" s="1935"/>
      <c r="CM13" s="1935"/>
      <c r="CN13" s="1935"/>
      <c r="CO13" s="1935"/>
      <c r="CP13" s="1936"/>
    </row>
    <row r="14" spans="1:94" ht="18" customHeight="1">
      <c r="A14" s="347"/>
      <c r="B14" s="1886" t="s">
        <v>199</v>
      </c>
      <c r="C14" s="1887"/>
      <c r="D14" s="1887"/>
      <c r="E14" s="1888"/>
      <c r="F14" s="908" t="s">
        <v>1158</v>
      </c>
      <c r="G14" s="1959">
        <v>104</v>
      </c>
      <c r="H14" s="1959"/>
      <c r="I14" s="908" t="s">
        <v>1159</v>
      </c>
      <c r="J14" s="1960" t="s">
        <v>1160</v>
      </c>
      <c r="K14" s="1960"/>
      <c r="L14" s="1960"/>
      <c r="M14" s="1947" t="s">
        <v>136</v>
      </c>
      <c r="N14" s="1948"/>
      <c r="O14" s="1948"/>
      <c r="P14" s="1949"/>
      <c r="Q14" s="1873" t="s">
        <v>179</v>
      </c>
      <c r="R14" s="1870"/>
      <c r="S14" s="1947" t="s">
        <v>1161</v>
      </c>
      <c r="T14" s="1948"/>
      <c r="U14" s="1948"/>
      <c r="V14" s="1949"/>
      <c r="W14" s="1947" t="s">
        <v>200</v>
      </c>
      <c r="X14" s="1967"/>
      <c r="Y14" s="917">
        <v>0</v>
      </c>
      <c r="Z14" s="797" t="s">
        <v>201</v>
      </c>
      <c r="AA14" s="1947" t="s">
        <v>202</v>
      </c>
      <c r="AB14" s="1967"/>
      <c r="AC14" s="1968">
        <v>4</v>
      </c>
      <c r="AD14" s="1969"/>
      <c r="AE14" s="797" t="s">
        <v>201</v>
      </c>
      <c r="AF14" s="1947" t="s">
        <v>203</v>
      </c>
      <c r="AG14" s="1967"/>
      <c r="AH14" s="917">
        <v>1</v>
      </c>
      <c r="AI14" s="797" t="s">
        <v>201</v>
      </c>
      <c r="AJ14" s="347"/>
      <c r="AK14" s="1878"/>
      <c r="AL14" s="1879"/>
      <c r="AM14" s="1929"/>
      <c r="AN14" s="1929"/>
      <c r="AO14" s="1929"/>
      <c r="AP14" s="1929"/>
      <c r="AQ14" s="1929"/>
      <c r="AR14" s="1930"/>
      <c r="AS14" s="1937"/>
      <c r="AT14" s="1938"/>
      <c r="AU14" s="1938"/>
      <c r="AV14" s="1938"/>
      <c r="AW14" s="1938"/>
      <c r="AX14" s="1938"/>
      <c r="AY14" s="1938"/>
      <c r="AZ14" s="1938"/>
      <c r="BA14" s="1938"/>
      <c r="BB14" s="1938"/>
      <c r="BC14" s="1938"/>
      <c r="BD14" s="1938"/>
      <c r="BE14" s="1938"/>
      <c r="BF14" s="1938"/>
      <c r="BG14" s="1938"/>
      <c r="BH14" s="1938"/>
      <c r="BI14" s="1938"/>
      <c r="BJ14" s="1938"/>
      <c r="BK14" s="1938"/>
      <c r="BL14" s="1938"/>
      <c r="BM14" s="1938"/>
      <c r="BN14" s="1938"/>
      <c r="BO14" s="1938"/>
      <c r="BP14" s="1938"/>
      <c r="BQ14" s="1938"/>
      <c r="BR14" s="1938"/>
      <c r="BS14" s="1938"/>
      <c r="BT14" s="1938"/>
      <c r="BU14" s="1938"/>
      <c r="BV14" s="1938"/>
      <c r="BW14" s="1938"/>
      <c r="BX14" s="1938"/>
      <c r="BY14" s="1938"/>
      <c r="BZ14" s="1938"/>
      <c r="CA14" s="1938"/>
      <c r="CB14" s="1938"/>
      <c r="CC14" s="1938"/>
      <c r="CD14" s="1938"/>
      <c r="CE14" s="1938"/>
      <c r="CF14" s="1938"/>
      <c r="CG14" s="1938"/>
      <c r="CH14" s="1938"/>
      <c r="CI14" s="1938"/>
      <c r="CJ14" s="1938"/>
      <c r="CK14" s="1938"/>
      <c r="CL14" s="1938"/>
      <c r="CM14" s="1938"/>
      <c r="CN14" s="1938"/>
      <c r="CO14" s="1938"/>
      <c r="CP14" s="1939"/>
    </row>
    <row r="15" spans="1:94" ht="18" customHeight="1">
      <c r="A15" s="347"/>
      <c r="B15" s="1889"/>
      <c r="C15" s="1890"/>
      <c r="D15" s="1890"/>
      <c r="E15" s="1891"/>
      <c r="F15" s="1979" t="s">
        <v>515</v>
      </c>
      <c r="G15" s="1980"/>
      <c r="H15" s="1981" t="s">
        <v>1162</v>
      </c>
      <c r="I15" s="1981"/>
      <c r="J15" s="1979" t="s">
        <v>516</v>
      </c>
      <c r="K15" s="1982"/>
      <c r="L15" s="805" t="s">
        <v>1163</v>
      </c>
      <c r="M15" s="806"/>
      <c r="N15" s="807"/>
      <c r="O15" s="808"/>
      <c r="P15" s="807"/>
      <c r="Q15" s="807"/>
      <c r="R15" s="809"/>
      <c r="S15" s="1983" t="s">
        <v>205</v>
      </c>
      <c r="T15" s="1983"/>
      <c r="U15" s="1983"/>
      <c r="V15" s="1983"/>
      <c r="W15" s="1984" t="s">
        <v>163</v>
      </c>
      <c r="X15" s="1985"/>
      <c r="Y15" s="1985"/>
      <c r="Z15" s="1986"/>
      <c r="AA15" s="1887" t="s">
        <v>206</v>
      </c>
      <c r="AB15" s="1887"/>
      <c r="AC15" s="1887"/>
      <c r="AD15" s="1887"/>
      <c r="AE15" s="1888"/>
      <c r="AF15" s="1993">
        <v>0</v>
      </c>
      <c r="AG15" s="1994"/>
      <c r="AH15" s="1994"/>
      <c r="AI15" s="798" t="s">
        <v>207</v>
      </c>
      <c r="AJ15" s="347"/>
      <c r="AK15" s="1970" t="s">
        <v>1164</v>
      </c>
      <c r="AL15" s="1971"/>
      <c r="AM15" s="1971"/>
      <c r="AN15" s="1971"/>
      <c r="AO15" s="1971"/>
      <c r="AP15" s="1971"/>
      <c r="AQ15" s="1971"/>
      <c r="AR15" s="1971"/>
      <c r="AS15" s="1971"/>
      <c r="AT15" s="1971"/>
      <c r="AU15" s="1971"/>
      <c r="AV15" s="1971"/>
      <c r="AW15" s="1971"/>
      <c r="AX15" s="1971"/>
      <c r="AY15" s="1971"/>
      <c r="AZ15" s="1971"/>
      <c r="BA15" s="1971"/>
      <c r="BB15" s="1971"/>
      <c r="BC15" s="1971"/>
      <c r="BD15" s="1971"/>
      <c r="BE15" s="1971"/>
      <c r="BF15" s="1971"/>
      <c r="BG15" s="1971"/>
      <c r="BH15" s="1971"/>
      <c r="BI15" s="1971"/>
      <c r="BJ15" s="1972"/>
      <c r="BK15" s="1972"/>
      <c r="BL15" s="1972"/>
      <c r="BM15" s="1972"/>
      <c r="BN15" s="1972"/>
      <c r="BO15" s="1972"/>
      <c r="BP15" s="1972"/>
      <c r="BQ15" s="1972"/>
      <c r="BR15" s="1972"/>
      <c r="BS15" s="1972"/>
      <c r="BT15" s="1972"/>
      <c r="BU15" s="1972"/>
      <c r="BV15" s="1972"/>
      <c r="BW15" s="1972"/>
      <c r="BX15" s="1972"/>
      <c r="BY15" s="1972"/>
      <c r="BZ15" s="1972"/>
      <c r="CA15" s="1972"/>
      <c r="CB15" s="1972"/>
      <c r="CC15" s="1972"/>
      <c r="CD15" s="1972"/>
      <c r="CE15" s="1972"/>
      <c r="CF15" s="1972"/>
      <c r="CG15" s="1972"/>
      <c r="CH15" s="1972"/>
      <c r="CI15" s="1972"/>
      <c r="CJ15" s="1972"/>
      <c r="CK15" s="1972"/>
      <c r="CL15" s="1972"/>
      <c r="CM15" s="1972"/>
      <c r="CN15" s="1972"/>
      <c r="CO15" s="1972"/>
      <c r="CP15" s="1973"/>
    </row>
    <row r="16" spans="1:94" ht="18" customHeight="1">
      <c r="A16" s="347"/>
      <c r="B16" s="1958"/>
      <c r="C16" s="1929"/>
      <c r="D16" s="1929"/>
      <c r="E16" s="1930"/>
      <c r="F16" s="1974" t="s">
        <v>1165</v>
      </c>
      <c r="G16" s="1975"/>
      <c r="H16" s="1975"/>
      <c r="I16" s="1975"/>
      <c r="J16" s="1975"/>
      <c r="K16" s="1975"/>
      <c r="L16" s="1975"/>
      <c r="M16" s="1975"/>
      <c r="N16" s="1975"/>
      <c r="O16" s="1975"/>
      <c r="P16" s="1975"/>
      <c r="Q16" s="1975"/>
      <c r="R16" s="1975"/>
      <c r="S16" s="1975"/>
      <c r="T16" s="1975"/>
      <c r="U16" s="1975"/>
      <c r="V16" s="1975"/>
      <c r="W16" s="1975"/>
      <c r="X16" s="1975"/>
      <c r="Y16" s="1975"/>
      <c r="Z16" s="1975"/>
      <c r="AA16" s="1975"/>
      <c r="AB16" s="1975"/>
      <c r="AC16" s="1975"/>
      <c r="AD16" s="1975"/>
      <c r="AE16" s="1975"/>
      <c r="AF16" s="1975"/>
      <c r="AG16" s="1975"/>
      <c r="AH16" s="1975"/>
      <c r="AI16" s="1976"/>
      <c r="AJ16" s="347"/>
      <c r="AK16" s="1947" t="s">
        <v>208</v>
      </c>
      <c r="AL16" s="1948"/>
      <c r="AM16" s="1948"/>
      <c r="AN16" s="1948"/>
      <c r="AO16" s="1948"/>
      <c r="AP16" s="1948"/>
      <c r="AQ16" s="1948"/>
      <c r="AR16" s="1949"/>
      <c r="AS16" s="1949" t="s">
        <v>174</v>
      </c>
      <c r="AT16" s="1869"/>
      <c r="AU16" s="1869"/>
      <c r="AV16" s="1869"/>
      <c r="AW16" s="1869"/>
      <c r="AX16" s="1869"/>
      <c r="AY16" s="1869"/>
      <c r="AZ16" s="1869"/>
      <c r="BA16" s="1869" t="s">
        <v>175</v>
      </c>
      <c r="BB16" s="1869"/>
      <c r="BC16" s="1869"/>
      <c r="BD16" s="1869"/>
      <c r="BE16" s="1869"/>
      <c r="BF16" s="1869"/>
      <c r="BG16" s="1869"/>
      <c r="BH16" s="1869"/>
      <c r="BI16" s="1869"/>
      <c r="BJ16" s="1869"/>
      <c r="BK16" s="1869" t="s">
        <v>209</v>
      </c>
      <c r="BL16" s="1869"/>
      <c r="BM16" s="1869"/>
      <c r="BN16" s="1869"/>
      <c r="BO16" s="1869"/>
      <c r="BP16" s="1869"/>
      <c r="BQ16" s="1869"/>
      <c r="BR16" s="1869"/>
      <c r="BS16" s="1869"/>
      <c r="BT16" s="1869"/>
      <c r="BU16" s="1869"/>
      <c r="BV16" s="1869"/>
      <c r="BW16" s="1869"/>
      <c r="BX16" s="1869"/>
      <c r="BY16" s="1869"/>
      <c r="BZ16" s="1869"/>
      <c r="CA16" s="1869"/>
      <c r="CB16" s="1869"/>
      <c r="CC16" s="1869"/>
      <c r="CD16" s="1869"/>
      <c r="CE16" s="1869"/>
      <c r="CF16" s="1869"/>
      <c r="CG16" s="1869"/>
      <c r="CH16" s="1869"/>
      <c r="CI16" s="1869"/>
      <c r="CJ16" s="1869"/>
      <c r="CK16" s="1869"/>
      <c r="CL16" s="1869"/>
      <c r="CM16" s="1869" t="s">
        <v>210</v>
      </c>
      <c r="CN16" s="1869"/>
      <c r="CO16" s="1869" t="s">
        <v>211</v>
      </c>
      <c r="CP16" s="1869"/>
    </row>
    <row r="17" spans="1:94" ht="18" customHeight="1" thickBot="1">
      <c r="A17" s="347"/>
      <c r="B17" s="1904" t="s">
        <v>214</v>
      </c>
      <c r="C17" s="1904"/>
      <c r="D17" s="1904"/>
      <c r="E17" s="1904"/>
      <c r="F17" s="1904" t="s">
        <v>215</v>
      </c>
      <c r="G17" s="1904"/>
      <c r="H17" s="1904"/>
      <c r="I17" s="1904"/>
      <c r="J17" s="1950" t="s">
        <v>1166</v>
      </c>
      <c r="K17" s="1951"/>
      <c r="L17" s="1951"/>
      <c r="M17" s="1941" t="s">
        <v>216</v>
      </c>
      <c r="N17" s="1942"/>
      <c r="O17" s="1942"/>
      <c r="P17" s="1943"/>
      <c r="Q17" s="1987"/>
      <c r="R17" s="1988"/>
      <c r="S17" s="1988"/>
      <c r="T17" s="1989"/>
      <c r="U17" s="1990"/>
      <c r="V17" s="1991"/>
      <c r="W17" s="1991"/>
      <c r="X17" s="1992"/>
      <c r="Y17" s="2009"/>
      <c r="Z17" s="2010"/>
      <c r="AA17" s="2010"/>
      <c r="AB17" s="2011"/>
      <c r="AC17" s="1941" t="s">
        <v>217</v>
      </c>
      <c r="AD17" s="1942"/>
      <c r="AE17" s="1942"/>
      <c r="AF17" s="1943"/>
      <c r="AG17" s="2012">
        <v>0</v>
      </c>
      <c r="AH17" s="2013"/>
      <c r="AI17" s="810" t="s">
        <v>1167</v>
      </c>
      <c r="AJ17" s="347"/>
      <c r="AK17" s="1874" t="s">
        <v>1168</v>
      </c>
      <c r="AL17" s="1875"/>
      <c r="AM17" s="1880" t="s">
        <v>218</v>
      </c>
      <c r="AN17" s="1880"/>
      <c r="AO17" s="1880"/>
      <c r="AP17" s="1880"/>
      <c r="AQ17" s="1880"/>
      <c r="AR17" s="1881"/>
      <c r="AS17" s="811" t="s">
        <v>1169</v>
      </c>
      <c r="AT17" s="2014" t="s">
        <v>253</v>
      </c>
      <c r="AU17" s="1977"/>
      <c r="AV17" s="1977"/>
      <c r="AW17" s="1977"/>
      <c r="AX17" s="1977"/>
      <c r="AY17" s="1977"/>
      <c r="AZ17" s="1977"/>
      <c r="BA17" s="1977" t="s">
        <v>271</v>
      </c>
      <c r="BB17" s="1977"/>
      <c r="BC17" s="1977"/>
      <c r="BD17" s="1977"/>
      <c r="BE17" s="1977"/>
      <c r="BF17" s="1977"/>
      <c r="BG17" s="1977"/>
      <c r="BH17" s="1977"/>
      <c r="BI17" s="1977"/>
      <c r="BJ17" s="1977"/>
      <c r="BK17" s="1932" t="s">
        <v>1170</v>
      </c>
      <c r="BL17" s="1932"/>
      <c r="BM17" s="1932"/>
      <c r="BN17" s="1932"/>
      <c r="BO17" s="1932"/>
      <c r="BP17" s="1932"/>
      <c r="BQ17" s="1932"/>
      <c r="BR17" s="1932"/>
      <c r="BS17" s="1932"/>
      <c r="BT17" s="1932"/>
      <c r="BU17" s="1932"/>
      <c r="BV17" s="1932"/>
      <c r="BW17" s="1932"/>
      <c r="BX17" s="1932"/>
      <c r="BY17" s="1932"/>
      <c r="BZ17" s="1932"/>
      <c r="CA17" s="1932"/>
      <c r="CB17" s="1932"/>
      <c r="CC17" s="1932"/>
      <c r="CD17" s="1932"/>
      <c r="CE17" s="1932"/>
      <c r="CF17" s="1932"/>
      <c r="CG17" s="1932"/>
      <c r="CH17" s="1932"/>
      <c r="CI17" s="1932"/>
      <c r="CJ17" s="1932"/>
      <c r="CK17" s="1932"/>
      <c r="CL17" s="1932"/>
      <c r="CM17" s="1978" t="s">
        <v>346</v>
      </c>
      <c r="CN17" s="1978"/>
      <c r="CO17" s="1978" t="s">
        <v>1171</v>
      </c>
      <c r="CP17" s="1978"/>
    </row>
    <row r="18" spans="1:94" ht="18" customHeight="1" thickTop="1">
      <c r="A18" s="347"/>
      <c r="B18" s="1995" t="s">
        <v>1172</v>
      </c>
      <c r="C18" s="1996"/>
      <c r="D18" s="1996"/>
      <c r="E18" s="1996"/>
      <c r="F18" s="1996"/>
      <c r="G18" s="1997"/>
      <c r="H18" s="1998" t="s">
        <v>221</v>
      </c>
      <c r="I18" s="1999"/>
      <c r="J18" s="1999"/>
      <c r="K18" s="1999"/>
      <c r="L18" s="1999"/>
      <c r="M18" s="1999"/>
      <c r="N18" s="2000"/>
      <c r="O18" s="2001" t="s">
        <v>150</v>
      </c>
      <c r="P18" s="2002"/>
      <c r="Q18" s="2002"/>
      <c r="R18" s="2002"/>
      <c r="S18" s="2002"/>
      <c r="T18" s="2002"/>
      <c r="U18" s="2002"/>
      <c r="V18" s="2002"/>
      <c r="W18" s="2002"/>
      <c r="X18" s="2002"/>
      <c r="Y18" s="2002"/>
      <c r="Z18" s="2002"/>
      <c r="AA18" s="2002"/>
      <c r="AB18" s="2002"/>
      <c r="AC18" s="2002"/>
      <c r="AD18" s="2002"/>
      <c r="AE18" s="2002"/>
      <c r="AF18" s="2002"/>
      <c r="AG18" s="2002"/>
      <c r="AH18" s="2002"/>
      <c r="AI18" s="2003"/>
      <c r="AJ18" s="347"/>
      <c r="AK18" s="1876"/>
      <c r="AL18" s="1877"/>
      <c r="AM18" s="1882"/>
      <c r="AN18" s="1882"/>
      <c r="AO18" s="1882"/>
      <c r="AP18" s="1882"/>
      <c r="AQ18" s="1882"/>
      <c r="AR18" s="1883"/>
      <c r="AS18" s="812"/>
      <c r="AT18" s="2004" t="s">
        <v>253</v>
      </c>
      <c r="AU18" s="2005"/>
      <c r="AV18" s="2005"/>
      <c r="AW18" s="2005"/>
      <c r="AX18" s="2005"/>
      <c r="AY18" s="2005"/>
      <c r="AZ18" s="2005"/>
      <c r="BA18" s="2005" t="s">
        <v>1173</v>
      </c>
      <c r="BB18" s="2005"/>
      <c r="BC18" s="2005"/>
      <c r="BD18" s="2005"/>
      <c r="BE18" s="2005"/>
      <c r="BF18" s="2005"/>
      <c r="BG18" s="2005"/>
      <c r="BH18" s="2005"/>
      <c r="BI18" s="2005"/>
      <c r="BJ18" s="2005"/>
      <c r="BK18" s="2006" t="s">
        <v>1174</v>
      </c>
      <c r="BL18" s="2007"/>
      <c r="BM18" s="2007"/>
      <c r="BN18" s="2007"/>
      <c r="BO18" s="2007"/>
      <c r="BP18" s="2007"/>
      <c r="BQ18" s="2007"/>
      <c r="BR18" s="2007"/>
      <c r="BS18" s="2007"/>
      <c r="BT18" s="2007"/>
      <c r="BU18" s="2007"/>
      <c r="BV18" s="2007"/>
      <c r="BW18" s="2007"/>
      <c r="BX18" s="2007"/>
      <c r="BY18" s="2007"/>
      <c r="BZ18" s="2007"/>
      <c r="CA18" s="2007"/>
      <c r="CB18" s="2007"/>
      <c r="CC18" s="2007"/>
      <c r="CD18" s="2007"/>
      <c r="CE18" s="2007"/>
      <c r="CF18" s="2007"/>
      <c r="CG18" s="2007"/>
      <c r="CH18" s="2007"/>
      <c r="CI18" s="2007"/>
      <c r="CJ18" s="2007"/>
      <c r="CK18" s="2007"/>
      <c r="CL18" s="2008"/>
      <c r="CM18" s="2019" t="s">
        <v>346</v>
      </c>
      <c r="CN18" s="2019"/>
      <c r="CO18" s="2019" t="s">
        <v>1171</v>
      </c>
      <c r="CP18" s="2019"/>
    </row>
    <row r="19" spans="1:94" ht="18" customHeight="1">
      <c r="A19" s="347"/>
      <c r="B19" s="1947" t="s">
        <v>224</v>
      </c>
      <c r="C19" s="1948"/>
      <c r="D19" s="1948"/>
      <c r="E19" s="1948"/>
      <c r="F19" s="1948"/>
      <c r="G19" s="1948"/>
      <c r="H19" s="1948"/>
      <c r="I19" s="1948"/>
      <c r="J19" s="1948"/>
      <c r="K19" s="1948"/>
      <c r="L19" s="1948"/>
      <c r="M19" s="1948"/>
      <c r="N19" s="1949"/>
      <c r="O19" s="1947" t="s">
        <v>225</v>
      </c>
      <c r="P19" s="1948"/>
      <c r="Q19" s="1948"/>
      <c r="R19" s="1948"/>
      <c r="S19" s="1948"/>
      <c r="T19" s="1948"/>
      <c r="U19" s="1948"/>
      <c r="V19" s="1948"/>
      <c r="W19" s="1948"/>
      <c r="X19" s="1948"/>
      <c r="Y19" s="1948"/>
      <c r="Z19" s="1948"/>
      <c r="AA19" s="1948"/>
      <c r="AB19" s="1948"/>
      <c r="AC19" s="1948"/>
      <c r="AD19" s="1948"/>
      <c r="AE19" s="1948"/>
      <c r="AF19" s="1948"/>
      <c r="AG19" s="1948"/>
      <c r="AH19" s="1948"/>
      <c r="AI19" s="1949"/>
      <c r="AJ19" s="347"/>
      <c r="AK19" s="1876"/>
      <c r="AL19" s="1877"/>
      <c r="AM19" s="1882"/>
      <c r="AN19" s="1882"/>
      <c r="AO19" s="1882"/>
      <c r="AP19" s="1882"/>
      <c r="AQ19" s="1882"/>
      <c r="AR19" s="1883"/>
      <c r="AS19" s="812" t="s">
        <v>1175</v>
      </c>
      <c r="AT19" s="2004" t="s">
        <v>261</v>
      </c>
      <c r="AU19" s="2005"/>
      <c r="AV19" s="2005"/>
      <c r="AW19" s="2005"/>
      <c r="AX19" s="2005"/>
      <c r="AY19" s="2005"/>
      <c r="AZ19" s="2005"/>
      <c r="BA19" s="2005" t="s">
        <v>302</v>
      </c>
      <c r="BB19" s="2005"/>
      <c r="BC19" s="2005"/>
      <c r="BD19" s="2005"/>
      <c r="BE19" s="2005"/>
      <c r="BF19" s="2005"/>
      <c r="BG19" s="2005"/>
      <c r="BH19" s="2005"/>
      <c r="BI19" s="2005"/>
      <c r="BJ19" s="2005"/>
      <c r="BK19" s="2020" t="s">
        <v>1176</v>
      </c>
      <c r="BL19" s="2021"/>
      <c r="BM19" s="2021"/>
      <c r="BN19" s="2021"/>
      <c r="BO19" s="2021"/>
      <c r="BP19" s="2021"/>
      <c r="BQ19" s="2021"/>
      <c r="BR19" s="2021"/>
      <c r="BS19" s="2021"/>
      <c r="BT19" s="2021"/>
      <c r="BU19" s="2021"/>
      <c r="BV19" s="2021"/>
      <c r="BW19" s="2021"/>
      <c r="BX19" s="2021"/>
      <c r="BY19" s="2021"/>
      <c r="BZ19" s="2021"/>
      <c r="CA19" s="2021"/>
      <c r="CB19" s="2021"/>
      <c r="CC19" s="2021"/>
      <c r="CD19" s="2021"/>
      <c r="CE19" s="2021"/>
      <c r="CF19" s="2021"/>
      <c r="CG19" s="2021"/>
      <c r="CH19" s="2021"/>
      <c r="CI19" s="2021"/>
      <c r="CJ19" s="2021"/>
      <c r="CK19" s="2021"/>
      <c r="CL19" s="2022"/>
      <c r="CM19" s="2019" t="s">
        <v>346</v>
      </c>
      <c r="CN19" s="2019"/>
      <c r="CO19" s="2019" t="s">
        <v>1177</v>
      </c>
      <c r="CP19" s="2019"/>
    </row>
    <row r="20" spans="1:94" ht="18" customHeight="1">
      <c r="A20" s="347"/>
      <c r="B20" s="1947"/>
      <c r="C20" s="1948"/>
      <c r="D20" s="1948"/>
      <c r="E20" s="1948"/>
      <c r="F20" s="1948"/>
      <c r="G20" s="1948"/>
      <c r="H20" s="1948"/>
      <c r="I20" s="1948"/>
      <c r="J20" s="1948"/>
      <c r="K20" s="1948"/>
      <c r="L20" s="1948"/>
      <c r="M20" s="1948"/>
      <c r="N20" s="1949"/>
      <c r="O20" s="2023" t="s">
        <v>229</v>
      </c>
      <c r="P20" s="2023"/>
      <c r="Q20" s="2023"/>
      <c r="R20" s="2023"/>
      <c r="S20" s="2023"/>
      <c r="T20" s="1983" t="s">
        <v>230</v>
      </c>
      <c r="U20" s="1983"/>
      <c r="V20" s="1983"/>
      <c r="W20" s="1983"/>
      <c r="X20" s="1983"/>
      <c r="Y20" s="1886" t="s">
        <v>231</v>
      </c>
      <c r="Z20" s="1887"/>
      <c r="AA20" s="1887"/>
      <c r="AB20" s="1887"/>
      <c r="AC20" s="1888"/>
      <c r="AD20" s="1886" t="s">
        <v>232</v>
      </c>
      <c r="AE20" s="1887"/>
      <c r="AF20" s="1888"/>
      <c r="AG20" s="1869" t="s">
        <v>1178</v>
      </c>
      <c r="AH20" s="1869"/>
      <c r="AI20" s="1869"/>
      <c r="AJ20" s="347"/>
      <c r="AK20" s="1876"/>
      <c r="AL20" s="1877"/>
      <c r="AM20" s="1882"/>
      <c r="AN20" s="1882"/>
      <c r="AO20" s="1882"/>
      <c r="AP20" s="1882"/>
      <c r="AQ20" s="1882"/>
      <c r="AR20" s="1883"/>
      <c r="AS20" s="812"/>
      <c r="AT20" s="2015" t="s">
        <v>261</v>
      </c>
      <c r="AU20" s="2015"/>
      <c r="AV20" s="2015"/>
      <c r="AW20" s="2015"/>
      <c r="AX20" s="2015"/>
      <c r="AY20" s="2015"/>
      <c r="AZ20" s="2004"/>
      <c r="BA20" s="2017" t="s">
        <v>297</v>
      </c>
      <c r="BB20" s="2015"/>
      <c r="BC20" s="2015"/>
      <c r="BD20" s="2015"/>
      <c r="BE20" s="2015"/>
      <c r="BF20" s="2015"/>
      <c r="BG20" s="2015"/>
      <c r="BH20" s="2015"/>
      <c r="BI20" s="2015"/>
      <c r="BJ20" s="2004"/>
      <c r="BK20" s="916" t="s">
        <v>1179</v>
      </c>
      <c r="BL20" s="913"/>
      <c r="BM20" s="913"/>
      <c r="BN20" s="913"/>
      <c r="BO20" s="913"/>
      <c r="BP20" s="913"/>
      <c r="BQ20" s="913"/>
      <c r="BR20" s="913"/>
      <c r="BS20" s="913"/>
      <c r="BT20" s="913"/>
      <c r="BU20" s="913"/>
      <c r="BV20" s="913"/>
      <c r="BW20" s="913"/>
      <c r="BX20" s="913"/>
      <c r="BY20" s="913"/>
      <c r="BZ20" s="913"/>
      <c r="CA20" s="913"/>
      <c r="CB20" s="913"/>
      <c r="CC20" s="913"/>
      <c r="CD20" s="913"/>
      <c r="CE20" s="913"/>
      <c r="CF20" s="913"/>
      <c r="CG20" s="913"/>
      <c r="CH20" s="913"/>
      <c r="CI20" s="913"/>
      <c r="CJ20" s="913"/>
      <c r="CK20" s="913"/>
      <c r="CL20" s="914"/>
      <c r="CM20" s="2019" t="s">
        <v>346</v>
      </c>
      <c r="CN20" s="2019"/>
      <c r="CO20" s="2019" t="s">
        <v>1177</v>
      </c>
      <c r="CP20" s="2019"/>
    </row>
    <row r="21" spans="1:94" ht="18" customHeight="1">
      <c r="A21" s="347"/>
      <c r="B21" s="1947"/>
      <c r="C21" s="1948"/>
      <c r="D21" s="1948"/>
      <c r="E21" s="1948"/>
      <c r="F21" s="1948"/>
      <c r="G21" s="1948"/>
      <c r="H21" s="1948"/>
      <c r="I21" s="1948"/>
      <c r="J21" s="1948"/>
      <c r="K21" s="1948"/>
      <c r="L21" s="1948"/>
      <c r="M21" s="1948"/>
      <c r="N21" s="1949"/>
      <c r="O21" s="2024" t="s">
        <v>235</v>
      </c>
      <c r="P21" s="2024"/>
      <c r="Q21" s="2024"/>
      <c r="R21" s="2024"/>
      <c r="S21" s="2024"/>
      <c r="T21" s="2024" t="s">
        <v>235</v>
      </c>
      <c r="U21" s="2024"/>
      <c r="V21" s="2024"/>
      <c r="W21" s="2024"/>
      <c r="X21" s="2024"/>
      <c r="Y21" s="1958" t="s">
        <v>235</v>
      </c>
      <c r="Z21" s="1929"/>
      <c r="AA21" s="1929"/>
      <c r="AB21" s="1929"/>
      <c r="AC21" s="1930"/>
      <c r="AD21" s="1958" t="s">
        <v>1180</v>
      </c>
      <c r="AE21" s="1929"/>
      <c r="AF21" s="1930"/>
      <c r="AG21" s="1869"/>
      <c r="AH21" s="1869"/>
      <c r="AI21" s="1869"/>
      <c r="AJ21" s="347"/>
      <c r="AK21" s="1876"/>
      <c r="AL21" s="1877"/>
      <c r="AM21" s="1882"/>
      <c r="AN21" s="1882"/>
      <c r="AO21" s="1882"/>
      <c r="AP21" s="1882"/>
      <c r="AQ21" s="1882"/>
      <c r="AR21" s="1883"/>
      <c r="AS21" s="813" t="s">
        <v>1181</v>
      </c>
      <c r="AT21" s="2015" t="s">
        <v>270</v>
      </c>
      <c r="AU21" s="2015"/>
      <c r="AV21" s="2015"/>
      <c r="AW21" s="2015"/>
      <c r="AX21" s="2015"/>
      <c r="AY21" s="2015"/>
      <c r="AZ21" s="2004"/>
      <c r="BA21" s="2017" t="s">
        <v>313</v>
      </c>
      <c r="BB21" s="2015"/>
      <c r="BC21" s="2015"/>
      <c r="BD21" s="2015"/>
      <c r="BE21" s="2015"/>
      <c r="BF21" s="2015"/>
      <c r="BG21" s="2015"/>
      <c r="BH21" s="2015"/>
      <c r="BI21" s="2015"/>
      <c r="BJ21" s="2004"/>
      <c r="BK21" s="916" t="s">
        <v>1182</v>
      </c>
      <c r="BL21" s="913"/>
      <c r="BM21" s="913"/>
      <c r="BN21" s="913"/>
      <c r="BO21" s="913"/>
      <c r="BP21" s="913"/>
      <c r="BQ21" s="913"/>
      <c r="BR21" s="913"/>
      <c r="BS21" s="913"/>
      <c r="BT21" s="913"/>
      <c r="BU21" s="913"/>
      <c r="BV21" s="913"/>
      <c r="BW21" s="913"/>
      <c r="BX21" s="913"/>
      <c r="BY21" s="913"/>
      <c r="BZ21" s="913"/>
      <c r="CA21" s="913"/>
      <c r="CB21" s="913"/>
      <c r="CC21" s="913"/>
      <c r="CD21" s="913"/>
      <c r="CE21" s="913"/>
      <c r="CF21" s="913"/>
      <c r="CG21" s="913"/>
      <c r="CH21" s="913"/>
      <c r="CI21" s="913"/>
      <c r="CJ21" s="913"/>
      <c r="CK21" s="913"/>
      <c r="CL21" s="914"/>
      <c r="CM21" s="2019" t="s">
        <v>346</v>
      </c>
      <c r="CN21" s="2019"/>
      <c r="CO21" s="2019" t="s">
        <v>1177</v>
      </c>
      <c r="CP21" s="2019"/>
    </row>
    <row r="22" spans="1:94" ht="18" customHeight="1">
      <c r="A22" s="347"/>
      <c r="B22" s="2033" t="s">
        <v>653</v>
      </c>
      <c r="C22" s="2033"/>
      <c r="D22" s="2033"/>
      <c r="E22" s="2033"/>
      <c r="F22" s="2033"/>
      <c r="G22" s="2033"/>
      <c r="H22" s="2033"/>
      <c r="I22" s="2033"/>
      <c r="J22" s="2033"/>
      <c r="K22" s="2033"/>
      <c r="L22" s="2033"/>
      <c r="M22" s="2033"/>
      <c r="N22" s="2033"/>
      <c r="O22" s="2026">
        <v>2733500</v>
      </c>
      <c r="P22" s="2027"/>
      <c r="Q22" s="2027"/>
      <c r="R22" s="2027"/>
      <c r="S22" s="2028"/>
      <c r="T22" s="2026">
        <v>1505490</v>
      </c>
      <c r="U22" s="2027"/>
      <c r="V22" s="2027"/>
      <c r="W22" s="2027"/>
      <c r="X22" s="2028"/>
      <c r="Y22" s="2029">
        <v>1228010</v>
      </c>
      <c r="Z22" s="2030"/>
      <c r="AA22" s="2030"/>
      <c r="AB22" s="2030"/>
      <c r="AC22" s="2031"/>
      <c r="AD22" s="2032">
        <v>44.9</v>
      </c>
      <c r="AE22" s="2032"/>
      <c r="AF22" s="2032"/>
      <c r="AG22" s="2016">
        <v>0.56000000000000005</v>
      </c>
      <c r="AH22" s="2016"/>
      <c r="AI22" s="2016"/>
      <c r="AJ22" s="347"/>
      <c r="AK22" s="1876"/>
      <c r="AL22" s="1877"/>
      <c r="AM22" s="1882"/>
      <c r="AN22" s="1882"/>
      <c r="AO22" s="1882"/>
      <c r="AP22" s="1882"/>
      <c r="AQ22" s="1882"/>
      <c r="AR22" s="1883"/>
      <c r="AS22" s="812" t="s">
        <v>1183</v>
      </c>
      <c r="AT22" s="2015" t="s">
        <v>1012</v>
      </c>
      <c r="AU22" s="2015"/>
      <c r="AV22" s="2015"/>
      <c r="AW22" s="2015"/>
      <c r="AX22" s="2015"/>
      <c r="AY22" s="2015"/>
      <c r="AZ22" s="2004"/>
      <c r="BA22" s="2017" t="s">
        <v>1184</v>
      </c>
      <c r="BB22" s="2015"/>
      <c r="BC22" s="2015"/>
      <c r="BD22" s="2015"/>
      <c r="BE22" s="2015"/>
      <c r="BF22" s="2015"/>
      <c r="BG22" s="2015"/>
      <c r="BH22" s="2015"/>
      <c r="BI22" s="2015"/>
      <c r="BJ22" s="2004"/>
      <c r="BK22" s="916" t="s">
        <v>1185</v>
      </c>
      <c r="BL22" s="913"/>
      <c r="BM22" s="913"/>
      <c r="BN22" s="913"/>
      <c r="BO22" s="913"/>
      <c r="BP22" s="913"/>
      <c r="BQ22" s="913"/>
      <c r="BR22" s="913"/>
      <c r="BS22" s="913"/>
      <c r="BT22" s="913"/>
      <c r="BU22" s="913"/>
      <c r="BV22" s="913"/>
      <c r="BW22" s="913"/>
      <c r="BX22" s="913"/>
      <c r="BY22" s="913"/>
      <c r="BZ22" s="913"/>
      <c r="CA22" s="913"/>
      <c r="CB22" s="913"/>
      <c r="CC22" s="913"/>
      <c r="CD22" s="913"/>
      <c r="CE22" s="913"/>
      <c r="CF22" s="913"/>
      <c r="CG22" s="913"/>
      <c r="CH22" s="913"/>
      <c r="CI22" s="913"/>
      <c r="CJ22" s="913"/>
      <c r="CK22" s="913"/>
      <c r="CL22" s="914"/>
      <c r="CM22" s="2019" t="s">
        <v>346</v>
      </c>
      <c r="CN22" s="2019"/>
      <c r="CO22" s="2019" t="s">
        <v>1177</v>
      </c>
      <c r="CP22" s="2019"/>
    </row>
    <row r="23" spans="1:94" ht="18" customHeight="1">
      <c r="A23" s="347"/>
      <c r="B23" s="2025" t="s">
        <v>654</v>
      </c>
      <c r="C23" s="2025"/>
      <c r="D23" s="2025"/>
      <c r="E23" s="2025"/>
      <c r="F23" s="2025"/>
      <c r="G23" s="2025"/>
      <c r="H23" s="2025"/>
      <c r="I23" s="2025"/>
      <c r="J23" s="2025"/>
      <c r="K23" s="2025"/>
      <c r="L23" s="2025"/>
      <c r="M23" s="2025"/>
      <c r="N23" s="2025"/>
      <c r="O23" s="2026">
        <v>129100</v>
      </c>
      <c r="P23" s="2027"/>
      <c r="Q23" s="2027"/>
      <c r="R23" s="2027"/>
      <c r="S23" s="2028"/>
      <c r="T23" s="2026">
        <v>52300</v>
      </c>
      <c r="U23" s="2027"/>
      <c r="V23" s="2027"/>
      <c r="W23" s="2027"/>
      <c r="X23" s="2028"/>
      <c r="Y23" s="2029">
        <v>76800</v>
      </c>
      <c r="Z23" s="2030"/>
      <c r="AA23" s="2030"/>
      <c r="AB23" s="2030"/>
      <c r="AC23" s="2031"/>
      <c r="AD23" s="2032">
        <v>59.4</v>
      </c>
      <c r="AE23" s="2032"/>
      <c r="AF23" s="2032"/>
      <c r="AG23" s="2016">
        <v>0.41000000000000003</v>
      </c>
      <c r="AH23" s="2016"/>
      <c r="AI23" s="2016"/>
      <c r="AJ23" s="347"/>
      <c r="AK23" s="1876"/>
      <c r="AL23" s="1877"/>
      <c r="AM23" s="1882"/>
      <c r="AN23" s="1882"/>
      <c r="AO23" s="1882"/>
      <c r="AP23" s="1882"/>
      <c r="AQ23" s="1882"/>
      <c r="AR23" s="1883"/>
      <c r="AS23" s="812" t="s">
        <v>1186</v>
      </c>
      <c r="AT23" s="2015" t="s">
        <v>1187</v>
      </c>
      <c r="AU23" s="2015"/>
      <c r="AV23" s="2015"/>
      <c r="AW23" s="2015"/>
      <c r="AX23" s="2015"/>
      <c r="AY23" s="2015"/>
      <c r="AZ23" s="2004"/>
      <c r="BA23" s="2017" t="s">
        <v>350</v>
      </c>
      <c r="BB23" s="2015"/>
      <c r="BC23" s="2015"/>
      <c r="BD23" s="2015"/>
      <c r="BE23" s="2015"/>
      <c r="BF23" s="2015"/>
      <c r="BG23" s="2015"/>
      <c r="BH23" s="2015"/>
      <c r="BI23" s="2015"/>
      <c r="BJ23" s="2004"/>
      <c r="BK23" s="916" t="s">
        <v>1188</v>
      </c>
      <c r="BL23" s="913"/>
      <c r="BM23" s="913"/>
      <c r="BN23" s="913"/>
      <c r="BO23" s="913"/>
      <c r="BP23" s="913"/>
      <c r="BQ23" s="913"/>
      <c r="BR23" s="913"/>
      <c r="BS23" s="913"/>
      <c r="BT23" s="913"/>
      <c r="BU23" s="913"/>
      <c r="BV23" s="913"/>
      <c r="BW23" s="913"/>
      <c r="BX23" s="913"/>
      <c r="BY23" s="913"/>
      <c r="BZ23" s="913"/>
      <c r="CA23" s="913"/>
      <c r="CB23" s="913"/>
      <c r="CC23" s="913"/>
      <c r="CD23" s="913"/>
      <c r="CE23" s="913"/>
      <c r="CF23" s="913"/>
      <c r="CG23" s="913"/>
      <c r="CH23" s="913"/>
      <c r="CI23" s="913"/>
      <c r="CJ23" s="913"/>
      <c r="CK23" s="913"/>
      <c r="CL23" s="914"/>
      <c r="CM23" s="2019" t="s">
        <v>346</v>
      </c>
      <c r="CN23" s="2019"/>
      <c r="CO23" s="2019" t="s">
        <v>1177</v>
      </c>
      <c r="CP23" s="2019"/>
    </row>
    <row r="24" spans="1:94" ht="18" customHeight="1">
      <c r="A24" s="347"/>
      <c r="B24" s="2018" t="s">
        <v>655</v>
      </c>
      <c r="C24" s="2018"/>
      <c r="D24" s="2018"/>
      <c r="E24" s="2018"/>
      <c r="F24" s="2018"/>
      <c r="G24" s="2018"/>
      <c r="H24" s="2018"/>
      <c r="I24" s="2018"/>
      <c r="J24" s="2018"/>
      <c r="K24" s="2018"/>
      <c r="L24" s="2018"/>
      <c r="M24" s="2018"/>
      <c r="N24" s="2018"/>
      <c r="O24" s="2026">
        <v>1120000</v>
      </c>
      <c r="P24" s="2027"/>
      <c r="Q24" s="2027"/>
      <c r="R24" s="2027"/>
      <c r="S24" s="2028"/>
      <c r="T24" s="2026">
        <v>342440</v>
      </c>
      <c r="U24" s="2027"/>
      <c r="V24" s="2027"/>
      <c r="W24" s="2027"/>
      <c r="X24" s="2028"/>
      <c r="Y24" s="2029">
        <v>777560</v>
      </c>
      <c r="Z24" s="2030"/>
      <c r="AA24" s="2030"/>
      <c r="AB24" s="2030"/>
      <c r="AC24" s="2031"/>
      <c r="AD24" s="2032">
        <v>69.400000000000006</v>
      </c>
      <c r="AE24" s="2032"/>
      <c r="AF24" s="2032"/>
      <c r="AG24" s="2016">
        <v>0.31</v>
      </c>
      <c r="AH24" s="2016"/>
      <c r="AI24" s="2016"/>
      <c r="AJ24" s="347"/>
      <c r="AK24" s="1876"/>
      <c r="AL24" s="1877"/>
      <c r="AM24" s="1882"/>
      <c r="AN24" s="1882"/>
      <c r="AO24" s="1882"/>
      <c r="AP24" s="1882"/>
      <c r="AQ24" s="1882"/>
      <c r="AR24" s="1883"/>
      <c r="AS24" s="812" t="s">
        <v>1189</v>
      </c>
      <c r="AT24" s="2015" t="s">
        <v>1190</v>
      </c>
      <c r="AU24" s="2015"/>
      <c r="AV24" s="2015"/>
      <c r="AW24" s="2015"/>
      <c r="AX24" s="2015"/>
      <c r="AY24" s="2015"/>
      <c r="AZ24" s="2004"/>
      <c r="BA24" s="2017" t="s">
        <v>397</v>
      </c>
      <c r="BB24" s="2015"/>
      <c r="BC24" s="2015"/>
      <c r="BD24" s="2015"/>
      <c r="BE24" s="2015"/>
      <c r="BF24" s="2015"/>
      <c r="BG24" s="2015"/>
      <c r="BH24" s="2015"/>
      <c r="BI24" s="2015"/>
      <c r="BJ24" s="2004"/>
      <c r="BK24" s="916" t="s">
        <v>1191</v>
      </c>
      <c r="BL24" s="913"/>
      <c r="BM24" s="913"/>
      <c r="BN24" s="913"/>
      <c r="BO24" s="913"/>
      <c r="BP24" s="913"/>
      <c r="BQ24" s="913"/>
      <c r="BR24" s="913"/>
      <c r="BS24" s="913"/>
      <c r="BT24" s="913"/>
      <c r="BU24" s="913"/>
      <c r="BV24" s="913"/>
      <c r="BW24" s="913"/>
      <c r="BX24" s="913"/>
      <c r="BY24" s="913"/>
      <c r="BZ24" s="913"/>
      <c r="CA24" s="913"/>
      <c r="CB24" s="913"/>
      <c r="CC24" s="913"/>
      <c r="CD24" s="913"/>
      <c r="CE24" s="913"/>
      <c r="CF24" s="913"/>
      <c r="CG24" s="913"/>
      <c r="CH24" s="913"/>
      <c r="CI24" s="913"/>
      <c r="CJ24" s="913"/>
      <c r="CK24" s="913"/>
      <c r="CL24" s="914"/>
      <c r="CM24" s="2019" t="s">
        <v>346</v>
      </c>
      <c r="CN24" s="2019"/>
      <c r="CO24" s="2019" t="s">
        <v>1177</v>
      </c>
      <c r="CP24" s="2019"/>
    </row>
    <row r="25" spans="1:94" ht="18" customHeight="1">
      <c r="A25" s="347"/>
      <c r="B25" s="2040" t="s">
        <v>656</v>
      </c>
      <c r="C25" s="2040"/>
      <c r="D25" s="2040"/>
      <c r="E25" s="2040"/>
      <c r="F25" s="2040"/>
      <c r="G25" s="2040"/>
      <c r="H25" s="2040"/>
      <c r="I25" s="2040"/>
      <c r="J25" s="2040"/>
      <c r="K25" s="2040"/>
      <c r="L25" s="2040"/>
      <c r="M25" s="2040"/>
      <c r="N25" s="2040"/>
      <c r="O25" s="2026">
        <v>641020</v>
      </c>
      <c r="P25" s="2027"/>
      <c r="Q25" s="2027"/>
      <c r="R25" s="2027"/>
      <c r="S25" s="2028"/>
      <c r="T25" s="2026">
        <v>298130</v>
      </c>
      <c r="U25" s="2027"/>
      <c r="V25" s="2027"/>
      <c r="W25" s="2027"/>
      <c r="X25" s="2028"/>
      <c r="Y25" s="2029">
        <v>342890</v>
      </c>
      <c r="Z25" s="2030"/>
      <c r="AA25" s="2030"/>
      <c r="AB25" s="2030"/>
      <c r="AC25" s="2031"/>
      <c r="AD25" s="2032">
        <v>53.4</v>
      </c>
      <c r="AE25" s="2032"/>
      <c r="AF25" s="2032"/>
      <c r="AG25" s="2016">
        <v>0.47000000000000003</v>
      </c>
      <c r="AH25" s="2016"/>
      <c r="AI25" s="2016"/>
      <c r="AJ25" s="347"/>
      <c r="AK25" s="1876"/>
      <c r="AL25" s="1877"/>
      <c r="AM25" s="1882"/>
      <c r="AN25" s="1882"/>
      <c r="AO25" s="1882"/>
      <c r="AP25" s="1882"/>
      <c r="AQ25" s="1882"/>
      <c r="AR25" s="1883"/>
      <c r="AS25" s="812"/>
      <c r="AT25" s="2015" t="s">
        <v>1190</v>
      </c>
      <c r="AU25" s="2015"/>
      <c r="AV25" s="2015"/>
      <c r="AW25" s="2015"/>
      <c r="AX25" s="2015"/>
      <c r="AY25" s="2015"/>
      <c r="AZ25" s="2004"/>
      <c r="BA25" s="2017" t="s">
        <v>403</v>
      </c>
      <c r="BB25" s="2015"/>
      <c r="BC25" s="2015"/>
      <c r="BD25" s="2015"/>
      <c r="BE25" s="2015"/>
      <c r="BF25" s="2015"/>
      <c r="BG25" s="2015"/>
      <c r="BH25" s="2015"/>
      <c r="BI25" s="2015"/>
      <c r="BJ25" s="2004"/>
      <c r="BK25" s="916" t="s">
        <v>1192</v>
      </c>
      <c r="BL25" s="913"/>
      <c r="BM25" s="913"/>
      <c r="BN25" s="913"/>
      <c r="BO25" s="913"/>
      <c r="BP25" s="913"/>
      <c r="BQ25" s="913"/>
      <c r="BR25" s="913"/>
      <c r="BS25" s="913"/>
      <c r="BT25" s="913"/>
      <c r="BU25" s="913"/>
      <c r="BV25" s="913"/>
      <c r="BW25" s="913"/>
      <c r="BX25" s="913"/>
      <c r="BY25" s="913"/>
      <c r="BZ25" s="913"/>
      <c r="CA25" s="913"/>
      <c r="CB25" s="913"/>
      <c r="CC25" s="913"/>
      <c r="CD25" s="913"/>
      <c r="CE25" s="913"/>
      <c r="CF25" s="913"/>
      <c r="CG25" s="913"/>
      <c r="CH25" s="913"/>
      <c r="CI25" s="913"/>
      <c r="CJ25" s="913"/>
      <c r="CK25" s="913"/>
      <c r="CL25" s="914"/>
      <c r="CM25" s="2019" t="s">
        <v>346</v>
      </c>
      <c r="CN25" s="2019"/>
      <c r="CO25" s="2019" t="s">
        <v>1177</v>
      </c>
      <c r="CP25" s="2019"/>
    </row>
    <row r="26" spans="1:94" s="33" customFormat="1" ht="18" customHeight="1">
      <c r="A26" s="347"/>
      <c r="B26" s="2034" t="s">
        <v>657</v>
      </c>
      <c r="C26" s="2034"/>
      <c r="D26" s="2034"/>
      <c r="E26" s="2034"/>
      <c r="F26" s="2034"/>
      <c r="G26" s="2034"/>
      <c r="H26" s="2034"/>
      <c r="I26" s="2034"/>
      <c r="J26" s="2034"/>
      <c r="K26" s="2034"/>
      <c r="L26" s="2034"/>
      <c r="M26" s="2034"/>
      <c r="N26" s="2034"/>
      <c r="O26" s="2026">
        <v>107780</v>
      </c>
      <c r="P26" s="2027"/>
      <c r="Q26" s="2027"/>
      <c r="R26" s="2027"/>
      <c r="S26" s="2028"/>
      <c r="T26" s="2026">
        <v>107780</v>
      </c>
      <c r="U26" s="2027"/>
      <c r="V26" s="2027"/>
      <c r="W26" s="2027"/>
      <c r="X26" s="2028"/>
      <c r="Y26" s="2029">
        <v>0</v>
      </c>
      <c r="Z26" s="2030"/>
      <c r="AA26" s="2030"/>
      <c r="AB26" s="2030"/>
      <c r="AC26" s="2031"/>
      <c r="AD26" s="2035">
        <v>0</v>
      </c>
      <c r="AE26" s="2035"/>
      <c r="AF26" s="2035"/>
      <c r="AG26" s="2036">
        <v>1</v>
      </c>
      <c r="AH26" s="2036"/>
      <c r="AI26" s="2036"/>
      <c r="AJ26" s="347"/>
      <c r="AK26" s="1876"/>
      <c r="AL26" s="1877"/>
      <c r="AM26" s="1882"/>
      <c r="AN26" s="1882"/>
      <c r="AO26" s="1882"/>
      <c r="AP26" s="1882"/>
      <c r="AQ26" s="1882"/>
      <c r="AR26" s="1883"/>
      <c r="AS26" s="813"/>
      <c r="AT26" s="2037"/>
      <c r="AU26" s="2038"/>
      <c r="AV26" s="2038"/>
      <c r="AW26" s="2038"/>
      <c r="AX26" s="2038"/>
      <c r="AY26" s="2038"/>
      <c r="AZ26" s="2038"/>
      <c r="BA26" s="2038"/>
      <c r="BB26" s="2038"/>
      <c r="BC26" s="2038"/>
      <c r="BD26" s="2038"/>
      <c r="BE26" s="2038"/>
      <c r="BF26" s="2038"/>
      <c r="BG26" s="2038"/>
      <c r="BH26" s="2038"/>
      <c r="BI26" s="2038"/>
      <c r="BJ26" s="2038"/>
      <c r="BK26" s="2039"/>
      <c r="BL26" s="2039"/>
      <c r="BM26" s="2039"/>
      <c r="BN26" s="2039"/>
      <c r="BO26" s="2039"/>
      <c r="BP26" s="2039"/>
      <c r="BQ26" s="2039"/>
      <c r="BR26" s="2039"/>
      <c r="BS26" s="2039"/>
      <c r="BT26" s="2039"/>
      <c r="BU26" s="2039"/>
      <c r="BV26" s="2039"/>
      <c r="BW26" s="2039"/>
      <c r="BX26" s="2039"/>
      <c r="BY26" s="2039"/>
      <c r="BZ26" s="2039"/>
      <c r="CA26" s="2039"/>
      <c r="CB26" s="2039"/>
      <c r="CC26" s="2039"/>
      <c r="CD26" s="2039"/>
      <c r="CE26" s="2039"/>
      <c r="CF26" s="2039"/>
      <c r="CG26" s="2039"/>
      <c r="CH26" s="2039"/>
      <c r="CI26" s="2039"/>
      <c r="CJ26" s="2039"/>
      <c r="CK26" s="2039"/>
      <c r="CL26" s="2039"/>
      <c r="CM26" s="2019"/>
      <c r="CN26" s="2019"/>
      <c r="CO26" s="2019"/>
      <c r="CP26" s="2019"/>
    </row>
    <row r="27" spans="1:94" ht="18" customHeight="1">
      <c r="A27" s="347"/>
      <c r="B27" s="2041" t="s">
        <v>242</v>
      </c>
      <c r="C27" s="1880"/>
      <c r="D27" s="1880"/>
      <c r="E27" s="1880"/>
      <c r="F27" s="1881"/>
      <c r="G27" s="2043" t="s">
        <v>1193</v>
      </c>
      <c r="H27" s="2044"/>
      <c r="I27" s="2044"/>
      <c r="J27" s="2044"/>
      <c r="K27" s="2044"/>
      <c r="L27" s="2044"/>
      <c r="M27" s="2044"/>
      <c r="N27" s="2045"/>
      <c r="O27" s="2026">
        <v>0</v>
      </c>
      <c r="P27" s="2027"/>
      <c r="Q27" s="2027"/>
      <c r="R27" s="2027"/>
      <c r="S27" s="2028"/>
      <c r="T27" s="2026">
        <v>0</v>
      </c>
      <c r="U27" s="2027"/>
      <c r="V27" s="2027"/>
      <c r="W27" s="2027"/>
      <c r="X27" s="2028"/>
      <c r="Y27" s="2029">
        <v>0</v>
      </c>
      <c r="Z27" s="2030"/>
      <c r="AA27" s="2030"/>
      <c r="AB27" s="2030"/>
      <c r="AC27" s="2031"/>
      <c r="AD27" s="2032" t="s">
        <v>1194</v>
      </c>
      <c r="AE27" s="2032"/>
      <c r="AF27" s="2032"/>
      <c r="AG27" s="2016" t="s">
        <v>1194</v>
      </c>
      <c r="AH27" s="2016"/>
      <c r="AI27" s="2016"/>
      <c r="AJ27" s="347"/>
      <c r="AK27" s="1876"/>
      <c r="AL27" s="1877"/>
      <c r="AM27" s="1882"/>
      <c r="AN27" s="1882"/>
      <c r="AO27" s="1882"/>
      <c r="AP27" s="1882"/>
      <c r="AQ27" s="1882"/>
      <c r="AR27" s="1883"/>
      <c r="AS27" s="812"/>
      <c r="AT27" s="2015"/>
      <c r="AU27" s="2015"/>
      <c r="AV27" s="2015"/>
      <c r="AW27" s="2015"/>
      <c r="AX27" s="2015"/>
      <c r="AY27" s="2015"/>
      <c r="AZ27" s="2004"/>
      <c r="BA27" s="2017"/>
      <c r="BB27" s="2015"/>
      <c r="BC27" s="2015"/>
      <c r="BD27" s="2015"/>
      <c r="BE27" s="2015"/>
      <c r="BF27" s="2015"/>
      <c r="BG27" s="2015"/>
      <c r="BH27" s="2015"/>
      <c r="BI27" s="2015"/>
      <c r="BJ27" s="2004"/>
      <c r="BK27" s="2046"/>
      <c r="BL27" s="2047"/>
      <c r="BM27" s="2047"/>
      <c r="BN27" s="2047"/>
      <c r="BO27" s="2047"/>
      <c r="BP27" s="2047"/>
      <c r="BQ27" s="2047"/>
      <c r="BR27" s="2047"/>
      <c r="BS27" s="2047"/>
      <c r="BT27" s="2047"/>
      <c r="BU27" s="2047"/>
      <c r="BV27" s="2047"/>
      <c r="BW27" s="2047"/>
      <c r="BX27" s="2047"/>
      <c r="BY27" s="2047"/>
      <c r="BZ27" s="2047"/>
      <c r="CA27" s="2047"/>
      <c r="CB27" s="2047"/>
      <c r="CC27" s="2047"/>
      <c r="CD27" s="2047"/>
      <c r="CE27" s="2047"/>
      <c r="CF27" s="2047"/>
      <c r="CG27" s="2047"/>
      <c r="CH27" s="2047"/>
      <c r="CI27" s="2047"/>
      <c r="CJ27" s="2047"/>
      <c r="CK27" s="2047"/>
      <c r="CL27" s="2047"/>
      <c r="CM27" s="2019"/>
      <c r="CN27" s="2019"/>
      <c r="CO27" s="2019"/>
      <c r="CP27" s="2019"/>
    </row>
    <row r="28" spans="1:94" ht="18" customHeight="1">
      <c r="A28" s="347"/>
      <c r="B28" s="2042"/>
      <c r="C28" s="1884"/>
      <c r="D28" s="1884"/>
      <c r="E28" s="1884"/>
      <c r="F28" s="1885"/>
      <c r="G28" s="2048" t="s">
        <v>1195</v>
      </c>
      <c r="H28" s="2049"/>
      <c r="I28" s="2049"/>
      <c r="J28" s="2050" t="s">
        <v>632</v>
      </c>
      <c r="K28" s="2051"/>
      <c r="L28" s="2051"/>
      <c r="M28" s="2051"/>
      <c r="N28" s="2052"/>
      <c r="O28" s="2026">
        <v>0</v>
      </c>
      <c r="P28" s="2027"/>
      <c r="Q28" s="2027"/>
      <c r="R28" s="2027"/>
      <c r="S28" s="2028"/>
      <c r="T28" s="2026">
        <v>-755810</v>
      </c>
      <c r="U28" s="2027"/>
      <c r="V28" s="2027"/>
      <c r="W28" s="2027"/>
      <c r="X28" s="2028"/>
      <c r="Y28" s="2029">
        <v>755810</v>
      </c>
      <c r="Z28" s="2030"/>
      <c r="AA28" s="2030"/>
      <c r="AB28" s="2030"/>
      <c r="AC28" s="2031"/>
      <c r="AD28" s="2032" t="s">
        <v>1194</v>
      </c>
      <c r="AE28" s="2032"/>
      <c r="AF28" s="2032"/>
      <c r="AG28" s="2016" t="s">
        <v>1194</v>
      </c>
      <c r="AH28" s="2016"/>
      <c r="AI28" s="2016"/>
      <c r="AJ28" s="347"/>
      <c r="AK28" s="1878"/>
      <c r="AL28" s="1879"/>
      <c r="AM28" s="1884"/>
      <c r="AN28" s="1884"/>
      <c r="AO28" s="1884"/>
      <c r="AP28" s="1884"/>
      <c r="AQ28" s="1884"/>
      <c r="AR28" s="1885"/>
      <c r="AS28" s="814"/>
      <c r="AT28" s="2053"/>
      <c r="AU28" s="2053"/>
      <c r="AV28" s="2053"/>
      <c r="AW28" s="2053"/>
      <c r="AX28" s="2053"/>
      <c r="AY28" s="2053"/>
      <c r="AZ28" s="2054"/>
      <c r="BA28" s="2055"/>
      <c r="BB28" s="2053"/>
      <c r="BC28" s="2053"/>
      <c r="BD28" s="2053"/>
      <c r="BE28" s="2053"/>
      <c r="BF28" s="2053"/>
      <c r="BG28" s="2053"/>
      <c r="BH28" s="2053"/>
      <c r="BI28" s="2053"/>
      <c r="BJ28" s="2054"/>
      <c r="BK28" s="2056"/>
      <c r="BL28" s="2057"/>
      <c r="BM28" s="2057"/>
      <c r="BN28" s="2057"/>
      <c r="BO28" s="2057"/>
      <c r="BP28" s="2057"/>
      <c r="BQ28" s="2057"/>
      <c r="BR28" s="2057"/>
      <c r="BS28" s="2057"/>
      <c r="BT28" s="2057"/>
      <c r="BU28" s="2057"/>
      <c r="BV28" s="2057"/>
      <c r="BW28" s="2057"/>
      <c r="BX28" s="2057"/>
      <c r="BY28" s="2057"/>
      <c r="BZ28" s="2057"/>
      <c r="CA28" s="2057"/>
      <c r="CB28" s="2057"/>
      <c r="CC28" s="2057"/>
      <c r="CD28" s="2057"/>
      <c r="CE28" s="2057"/>
      <c r="CF28" s="2057"/>
      <c r="CG28" s="2057"/>
      <c r="CH28" s="2057"/>
      <c r="CI28" s="2057"/>
      <c r="CJ28" s="2057"/>
      <c r="CK28" s="2057"/>
      <c r="CL28" s="2057"/>
      <c r="CM28" s="2058"/>
      <c r="CN28" s="2058"/>
      <c r="CO28" s="2058"/>
      <c r="CP28" s="2058"/>
    </row>
    <row r="29" spans="1:94" ht="18" customHeight="1">
      <c r="A29" s="347"/>
      <c r="B29" s="1947" t="s">
        <v>244</v>
      </c>
      <c r="C29" s="1948"/>
      <c r="D29" s="1948"/>
      <c r="E29" s="1948"/>
      <c r="F29" s="1948"/>
      <c r="G29" s="1948"/>
      <c r="H29" s="1948"/>
      <c r="I29" s="1948"/>
      <c r="J29" s="1948"/>
      <c r="K29" s="1948"/>
      <c r="L29" s="1948"/>
      <c r="M29" s="1948"/>
      <c r="N29" s="1949"/>
      <c r="O29" s="2026">
        <v>650780</v>
      </c>
      <c r="P29" s="2027"/>
      <c r="Q29" s="2027"/>
      <c r="R29" s="2027"/>
      <c r="S29" s="2028"/>
      <c r="T29" s="2026">
        <v>650780</v>
      </c>
      <c r="U29" s="2027"/>
      <c r="V29" s="2027"/>
      <c r="W29" s="2027"/>
      <c r="X29" s="2028"/>
      <c r="Y29" s="2029">
        <v>0</v>
      </c>
      <c r="Z29" s="2030"/>
      <c r="AA29" s="2030"/>
      <c r="AB29" s="2030"/>
      <c r="AC29" s="2031"/>
      <c r="AD29" s="2032" t="s">
        <v>1194</v>
      </c>
      <c r="AE29" s="2032"/>
      <c r="AF29" s="2032"/>
      <c r="AG29" s="2016" t="s">
        <v>1194</v>
      </c>
      <c r="AH29" s="2016"/>
      <c r="AI29" s="2016"/>
      <c r="AJ29" s="347"/>
      <c r="AK29" s="2066" t="s">
        <v>1196</v>
      </c>
      <c r="AL29" s="2067"/>
      <c r="AM29" s="1880" t="s">
        <v>245</v>
      </c>
      <c r="AN29" s="1880"/>
      <c r="AO29" s="1880"/>
      <c r="AP29" s="1880"/>
      <c r="AQ29" s="1880"/>
      <c r="AR29" s="1881"/>
      <c r="AS29" s="811" t="s">
        <v>1197</v>
      </c>
      <c r="AT29" s="2070" t="s">
        <v>262</v>
      </c>
      <c r="AU29" s="2071"/>
      <c r="AV29" s="2071"/>
      <c r="AW29" s="2071"/>
      <c r="AX29" s="2071"/>
      <c r="AY29" s="2071"/>
      <c r="AZ29" s="2071"/>
      <c r="BA29" s="2072" t="s">
        <v>1194</v>
      </c>
      <c r="BB29" s="2072"/>
      <c r="BC29" s="2072"/>
      <c r="BD29" s="2072"/>
      <c r="BE29" s="2072"/>
      <c r="BF29" s="2072"/>
      <c r="BG29" s="2072"/>
      <c r="BH29" s="2072"/>
      <c r="BI29" s="2072"/>
      <c r="BJ29" s="2072"/>
      <c r="BK29" s="2073" t="s">
        <v>1198</v>
      </c>
      <c r="BL29" s="2073"/>
      <c r="BM29" s="2073"/>
      <c r="BN29" s="2073"/>
      <c r="BO29" s="2073"/>
      <c r="BP29" s="2073"/>
      <c r="BQ29" s="2073"/>
      <c r="BR29" s="2073"/>
      <c r="BS29" s="2073"/>
      <c r="BT29" s="2073"/>
      <c r="BU29" s="2073"/>
      <c r="BV29" s="2073"/>
      <c r="BW29" s="2073"/>
      <c r="BX29" s="2073"/>
      <c r="BY29" s="2073"/>
      <c r="BZ29" s="2073"/>
      <c r="CA29" s="2073"/>
      <c r="CB29" s="2073"/>
      <c r="CC29" s="2073"/>
      <c r="CD29" s="2073"/>
      <c r="CE29" s="2073"/>
      <c r="CF29" s="2073"/>
      <c r="CG29" s="2073"/>
      <c r="CH29" s="2073"/>
      <c r="CI29" s="2073"/>
      <c r="CJ29" s="2073"/>
      <c r="CK29" s="2073"/>
      <c r="CL29" s="2073"/>
      <c r="CM29" s="1978" t="s">
        <v>346</v>
      </c>
      <c r="CN29" s="1978"/>
      <c r="CO29" s="1978" t="s">
        <v>1199</v>
      </c>
      <c r="CP29" s="1978"/>
    </row>
    <row r="30" spans="1:94" ht="18" customHeight="1">
      <c r="A30" s="347"/>
      <c r="B30" s="1623" t="s">
        <v>246</v>
      </c>
      <c r="C30" s="1448"/>
      <c r="D30" s="1448"/>
      <c r="E30" s="1448"/>
      <c r="F30" s="1448"/>
      <c r="G30" s="1448"/>
      <c r="H30" s="1448"/>
      <c r="I30" s="1448"/>
      <c r="J30" s="1448"/>
      <c r="K30" s="1448"/>
      <c r="L30" s="1448"/>
      <c r="M30" s="1448"/>
      <c r="N30" s="1624"/>
      <c r="O30" s="2059">
        <v>5382180</v>
      </c>
      <c r="P30" s="2060"/>
      <c r="Q30" s="2060"/>
      <c r="R30" s="2060"/>
      <c r="S30" s="2061"/>
      <c r="T30" s="2059">
        <v>2201110</v>
      </c>
      <c r="U30" s="2060"/>
      <c r="V30" s="2060"/>
      <c r="W30" s="2060"/>
      <c r="X30" s="2061"/>
      <c r="Y30" s="2059">
        <v>3181070</v>
      </c>
      <c r="Z30" s="2060"/>
      <c r="AA30" s="2060"/>
      <c r="AB30" s="2060"/>
      <c r="AC30" s="2061"/>
      <c r="AD30" s="2062">
        <v>59.1</v>
      </c>
      <c r="AE30" s="2062"/>
      <c r="AF30" s="2062"/>
      <c r="AG30" s="2063">
        <v>0.41000000000000003</v>
      </c>
      <c r="AH30" s="2063"/>
      <c r="AI30" s="2063"/>
      <c r="AJ30" s="347"/>
      <c r="AK30" s="2068"/>
      <c r="AL30" s="2069"/>
      <c r="AM30" s="1884"/>
      <c r="AN30" s="1884"/>
      <c r="AO30" s="1884"/>
      <c r="AP30" s="1884"/>
      <c r="AQ30" s="1884"/>
      <c r="AR30" s="1885"/>
      <c r="AS30" s="814"/>
      <c r="AT30" s="2054"/>
      <c r="AU30" s="2064"/>
      <c r="AV30" s="2064"/>
      <c r="AW30" s="2064"/>
      <c r="AX30" s="2064"/>
      <c r="AY30" s="2064"/>
      <c r="AZ30" s="2064"/>
      <c r="BA30" s="2065" t="s">
        <v>1194</v>
      </c>
      <c r="BB30" s="2065"/>
      <c r="BC30" s="2065"/>
      <c r="BD30" s="2065"/>
      <c r="BE30" s="2065"/>
      <c r="BF30" s="2065"/>
      <c r="BG30" s="2065"/>
      <c r="BH30" s="2065"/>
      <c r="BI30" s="2065"/>
      <c r="BJ30" s="2065"/>
      <c r="BK30" s="2074"/>
      <c r="BL30" s="2074"/>
      <c r="BM30" s="2074"/>
      <c r="BN30" s="2074"/>
      <c r="BO30" s="2074"/>
      <c r="BP30" s="2074"/>
      <c r="BQ30" s="2074"/>
      <c r="BR30" s="2074"/>
      <c r="BS30" s="2074"/>
      <c r="BT30" s="2074"/>
      <c r="BU30" s="2074"/>
      <c r="BV30" s="2074"/>
      <c r="BW30" s="2074"/>
      <c r="BX30" s="2074"/>
      <c r="BY30" s="2074"/>
      <c r="BZ30" s="2074"/>
      <c r="CA30" s="2074"/>
      <c r="CB30" s="2074"/>
      <c r="CC30" s="2074"/>
      <c r="CD30" s="2074"/>
      <c r="CE30" s="2074"/>
      <c r="CF30" s="2074"/>
      <c r="CG30" s="2074"/>
      <c r="CH30" s="2074"/>
      <c r="CI30" s="2074"/>
      <c r="CJ30" s="2074"/>
      <c r="CK30" s="2074"/>
      <c r="CL30" s="2074"/>
      <c r="CM30" s="2058"/>
      <c r="CN30" s="2058"/>
      <c r="CO30" s="2058"/>
      <c r="CP30" s="2058"/>
    </row>
    <row r="31" spans="1:94" ht="18" customHeight="1">
      <c r="A31" s="347"/>
      <c r="B31" s="2075" t="s">
        <v>1200</v>
      </c>
      <c r="C31" s="2076"/>
      <c r="D31" s="2076"/>
      <c r="E31" s="2076"/>
      <c r="F31" s="2076"/>
      <c r="G31" s="2076"/>
      <c r="H31" s="2076"/>
      <c r="I31" s="2076"/>
      <c r="J31" s="2076"/>
      <c r="K31" s="2076"/>
      <c r="L31" s="2076"/>
      <c r="M31" s="2076"/>
      <c r="N31" s="2077"/>
      <c r="O31" s="2078">
        <v>1346</v>
      </c>
      <c r="P31" s="2079"/>
      <c r="Q31" s="2079"/>
      <c r="R31" s="2079"/>
      <c r="S31" s="2080"/>
      <c r="T31" s="2078">
        <v>551</v>
      </c>
      <c r="U31" s="2079"/>
      <c r="V31" s="2079"/>
      <c r="W31" s="2079"/>
      <c r="X31" s="2080"/>
      <c r="Y31" s="2078">
        <v>796</v>
      </c>
      <c r="Z31" s="2079"/>
      <c r="AA31" s="2079"/>
      <c r="AB31" s="2079"/>
      <c r="AC31" s="2080"/>
      <c r="AD31" s="2081" t="s">
        <v>1201</v>
      </c>
      <c r="AE31" s="2081"/>
      <c r="AF31" s="2081"/>
      <c r="AG31" s="2082" t="s">
        <v>1201</v>
      </c>
      <c r="AH31" s="2082"/>
      <c r="AI31" s="2082"/>
      <c r="AJ31" s="347"/>
      <c r="AK31" s="2083" t="s">
        <v>1202</v>
      </c>
      <c r="AL31" s="2084"/>
      <c r="AM31" s="1886" t="s">
        <v>1203</v>
      </c>
      <c r="AN31" s="1887" t="s">
        <v>248</v>
      </c>
      <c r="AO31" s="1887"/>
      <c r="AP31" s="1887"/>
      <c r="AQ31" s="1887"/>
      <c r="AR31" s="1888"/>
      <c r="AS31" s="811" t="s">
        <v>1204</v>
      </c>
      <c r="AT31" s="2070" t="s">
        <v>184</v>
      </c>
      <c r="AU31" s="2071"/>
      <c r="AV31" s="2071"/>
      <c r="AW31" s="2071"/>
      <c r="AX31" s="2071"/>
      <c r="AY31" s="2071"/>
      <c r="AZ31" s="2071"/>
      <c r="BA31" s="2071" t="s">
        <v>1205</v>
      </c>
      <c r="BB31" s="2071"/>
      <c r="BC31" s="2071"/>
      <c r="BD31" s="2071"/>
      <c r="BE31" s="2071"/>
      <c r="BF31" s="2071"/>
      <c r="BG31" s="2071"/>
      <c r="BH31" s="2071"/>
      <c r="BI31" s="2071"/>
      <c r="BJ31" s="2071"/>
      <c r="BK31" s="2093" t="s">
        <v>1206</v>
      </c>
      <c r="BL31" s="2094"/>
      <c r="BM31" s="2094"/>
      <c r="BN31" s="2094"/>
      <c r="BO31" s="2094"/>
      <c r="BP31" s="2094"/>
      <c r="BQ31" s="2094"/>
      <c r="BR31" s="2094"/>
      <c r="BS31" s="2094"/>
      <c r="BT31" s="2094"/>
      <c r="BU31" s="2094"/>
      <c r="BV31" s="2094"/>
      <c r="BW31" s="2094"/>
      <c r="BX31" s="2094"/>
      <c r="BY31" s="2094"/>
      <c r="BZ31" s="2094"/>
      <c r="CA31" s="2094"/>
      <c r="CB31" s="2094"/>
      <c r="CC31" s="2094"/>
      <c r="CD31" s="2094"/>
      <c r="CE31" s="2094"/>
      <c r="CF31" s="2094"/>
      <c r="CG31" s="2094"/>
      <c r="CH31" s="2094"/>
      <c r="CI31" s="2094"/>
      <c r="CJ31" s="2094"/>
      <c r="CK31" s="2094"/>
      <c r="CL31" s="2095"/>
      <c r="CM31" s="2096" t="s">
        <v>346</v>
      </c>
      <c r="CN31" s="2097"/>
      <c r="CO31" s="2096" t="s">
        <v>1177</v>
      </c>
      <c r="CP31" s="2097"/>
    </row>
    <row r="32" spans="1:94" ht="18" customHeight="1">
      <c r="A32" s="347"/>
      <c r="B32" s="2091" t="s">
        <v>252</v>
      </c>
      <c r="C32" s="2092"/>
      <c r="D32" s="2092"/>
      <c r="E32" s="2092"/>
      <c r="F32" s="2092"/>
      <c r="G32" s="2092"/>
      <c r="H32" s="2092"/>
      <c r="I32" s="2092"/>
      <c r="J32" s="2092"/>
      <c r="K32" s="2092"/>
      <c r="L32" s="2092"/>
      <c r="M32" s="2092"/>
      <c r="N32" s="2092"/>
      <c r="O32" s="2078">
        <v>4731400</v>
      </c>
      <c r="P32" s="2079"/>
      <c r="Q32" s="2079"/>
      <c r="R32" s="2079"/>
      <c r="S32" s="2080"/>
      <c r="T32" s="2078">
        <v>1550330</v>
      </c>
      <c r="U32" s="2079"/>
      <c r="V32" s="2079"/>
      <c r="W32" s="2079"/>
      <c r="X32" s="2080"/>
      <c r="Y32" s="2078">
        <v>3181070</v>
      </c>
      <c r="Z32" s="2079"/>
      <c r="AA32" s="2079"/>
      <c r="AB32" s="2079"/>
      <c r="AC32" s="2080"/>
      <c r="AD32" s="2081">
        <v>67.2</v>
      </c>
      <c r="AE32" s="2081"/>
      <c r="AF32" s="2081"/>
      <c r="AG32" s="2082">
        <v>0.32</v>
      </c>
      <c r="AH32" s="2082"/>
      <c r="AI32" s="2082"/>
      <c r="AJ32" s="347"/>
      <c r="AK32" s="2085"/>
      <c r="AL32" s="2086"/>
      <c r="AM32" s="1889"/>
      <c r="AN32" s="1890"/>
      <c r="AO32" s="1890"/>
      <c r="AP32" s="1890"/>
      <c r="AQ32" s="1890"/>
      <c r="AR32" s="1891"/>
      <c r="AS32" s="812" t="s">
        <v>1207</v>
      </c>
      <c r="AT32" s="2004" t="s">
        <v>1208</v>
      </c>
      <c r="AU32" s="2005"/>
      <c r="AV32" s="2005"/>
      <c r="AW32" s="2005"/>
      <c r="AX32" s="2005"/>
      <c r="AY32" s="2005"/>
      <c r="AZ32" s="2005"/>
      <c r="BA32" s="2005" t="s">
        <v>251</v>
      </c>
      <c r="BB32" s="2005"/>
      <c r="BC32" s="2005"/>
      <c r="BD32" s="2005"/>
      <c r="BE32" s="2005"/>
      <c r="BF32" s="2005"/>
      <c r="BG32" s="2005"/>
      <c r="BH32" s="2005"/>
      <c r="BI32" s="2005"/>
      <c r="BJ32" s="2005"/>
      <c r="BK32" s="2020" t="s">
        <v>1209</v>
      </c>
      <c r="BL32" s="2021"/>
      <c r="BM32" s="2021"/>
      <c r="BN32" s="2021"/>
      <c r="BO32" s="2021"/>
      <c r="BP32" s="2021"/>
      <c r="BQ32" s="2021"/>
      <c r="BR32" s="2021"/>
      <c r="BS32" s="2021"/>
      <c r="BT32" s="2021"/>
      <c r="BU32" s="2021"/>
      <c r="BV32" s="2021"/>
      <c r="BW32" s="2021"/>
      <c r="BX32" s="2021"/>
      <c r="BY32" s="2021"/>
      <c r="BZ32" s="2021"/>
      <c r="CA32" s="2021"/>
      <c r="CB32" s="2021"/>
      <c r="CC32" s="2021"/>
      <c r="CD32" s="2021"/>
      <c r="CE32" s="2021"/>
      <c r="CF32" s="2021"/>
      <c r="CG32" s="2021"/>
      <c r="CH32" s="2021"/>
      <c r="CI32" s="2021"/>
      <c r="CJ32" s="2021"/>
      <c r="CK32" s="2021"/>
      <c r="CL32" s="2022"/>
      <c r="CM32" s="2087" t="s">
        <v>346</v>
      </c>
      <c r="CN32" s="2088"/>
      <c r="CO32" s="2087" t="s">
        <v>1177</v>
      </c>
      <c r="CP32" s="2088"/>
    </row>
    <row r="33" spans="1:94" ht="18" customHeight="1">
      <c r="A33" s="347"/>
      <c r="B33" s="2089" t="s">
        <v>1210</v>
      </c>
      <c r="C33" s="2090"/>
      <c r="D33" s="2090"/>
      <c r="E33" s="2090"/>
      <c r="F33" s="2090"/>
      <c r="G33" s="2090"/>
      <c r="H33" s="2090"/>
      <c r="I33" s="2090"/>
      <c r="J33" s="2090"/>
      <c r="K33" s="2090"/>
      <c r="L33" s="2090"/>
      <c r="M33" s="2090"/>
      <c r="N33" s="2090"/>
      <c r="O33" s="2078">
        <v>1183</v>
      </c>
      <c r="P33" s="2079"/>
      <c r="Q33" s="2079"/>
      <c r="R33" s="2079"/>
      <c r="S33" s="2080"/>
      <c r="T33" s="2078">
        <v>388</v>
      </c>
      <c r="U33" s="2079"/>
      <c r="V33" s="2079"/>
      <c r="W33" s="2079"/>
      <c r="X33" s="2080"/>
      <c r="Y33" s="2078">
        <v>796</v>
      </c>
      <c r="Z33" s="2079"/>
      <c r="AA33" s="2079"/>
      <c r="AB33" s="2079"/>
      <c r="AC33" s="2080"/>
      <c r="AD33" s="2081" t="s">
        <v>1211</v>
      </c>
      <c r="AE33" s="2081"/>
      <c r="AF33" s="2081"/>
      <c r="AG33" s="2082" t="s">
        <v>1211</v>
      </c>
      <c r="AH33" s="2082"/>
      <c r="AI33" s="2082"/>
      <c r="AJ33" s="347"/>
      <c r="AK33" s="2085"/>
      <c r="AL33" s="2086"/>
      <c r="AM33" s="1889"/>
      <c r="AN33" s="1890"/>
      <c r="AO33" s="1890"/>
      <c r="AP33" s="1890"/>
      <c r="AQ33" s="1890"/>
      <c r="AR33" s="1891"/>
      <c r="AS33" s="812" t="s">
        <v>1212</v>
      </c>
      <c r="AT33" s="2004" t="s">
        <v>220</v>
      </c>
      <c r="AU33" s="2005"/>
      <c r="AV33" s="2005"/>
      <c r="AW33" s="2005"/>
      <c r="AX33" s="2005"/>
      <c r="AY33" s="2005"/>
      <c r="AZ33" s="2005"/>
      <c r="BA33" s="2005" t="s">
        <v>326</v>
      </c>
      <c r="BB33" s="2005"/>
      <c r="BC33" s="2005"/>
      <c r="BD33" s="2005"/>
      <c r="BE33" s="2005"/>
      <c r="BF33" s="2005"/>
      <c r="BG33" s="2005"/>
      <c r="BH33" s="2005"/>
      <c r="BI33" s="2005"/>
      <c r="BJ33" s="2005"/>
      <c r="BK33" s="2020" t="s">
        <v>1213</v>
      </c>
      <c r="BL33" s="2021"/>
      <c r="BM33" s="2021"/>
      <c r="BN33" s="2021"/>
      <c r="BO33" s="2021"/>
      <c r="BP33" s="2021"/>
      <c r="BQ33" s="2021"/>
      <c r="BR33" s="2021"/>
      <c r="BS33" s="2021"/>
      <c r="BT33" s="2021"/>
      <c r="BU33" s="2021"/>
      <c r="BV33" s="2021"/>
      <c r="BW33" s="2021"/>
      <c r="BX33" s="2021"/>
      <c r="BY33" s="2021"/>
      <c r="BZ33" s="2021"/>
      <c r="CA33" s="2021"/>
      <c r="CB33" s="2021"/>
      <c r="CC33" s="2021"/>
      <c r="CD33" s="2021"/>
      <c r="CE33" s="2021"/>
      <c r="CF33" s="2021"/>
      <c r="CG33" s="2021"/>
      <c r="CH33" s="2021"/>
      <c r="CI33" s="2021"/>
      <c r="CJ33" s="2021"/>
      <c r="CK33" s="2021"/>
      <c r="CL33" s="2022"/>
      <c r="CM33" s="2087" t="s">
        <v>346</v>
      </c>
      <c r="CN33" s="2088"/>
      <c r="CO33" s="2087" t="s">
        <v>1177</v>
      </c>
      <c r="CP33" s="2088"/>
    </row>
    <row r="34" spans="1:94" ht="18" customHeight="1">
      <c r="A34" s="347"/>
      <c r="B34" s="2106" t="s">
        <v>260</v>
      </c>
      <c r="C34" s="2107"/>
      <c r="D34" s="2107"/>
      <c r="E34" s="2107"/>
      <c r="F34" s="2107"/>
      <c r="G34" s="2107"/>
      <c r="H34" s="2107"/>
      <c r="I34" s="2107"/>
      <c r="J34" s="2107"/>
      <c r="K34" s="2107"/>
      <c r="L34" s="2107"/>
      <c r="M34" s="2107"/>
      <c r="N34" s="2107"/>
      <c r="O34" s="2078">
        <v>4731400</v>
      </c>
      <c r="P34" s="2079"/>
      <c r="Q34" s="2079"/>
      <c r="R34" s="2079"/>
      <c r="S34" s="2080"/>
      <c r="T34" s="2078">
        <v>2306140</v>
      </c>
      <c r="U34" s="2079"/>
      <c r="V34" s="2079"/>
      <c r="W34" s="2079"/>
      <c r="X34" s="2080"/>
      <c r="Y34" s="2078">
        <v>2425260</v>
      </c>
      <c r="Z34" s="2079"/>
      <c r="AA34" s="2079"/>
      <c r="AB34" s="2079"/>
      <c r="AC34" s="2080"/>
      <c r="AD34" s="2081">
        <v>51.2</v>
      </c>
      <c r="AE34" s="2081"/>
      <c r="AF34" s="2081"/>
      <c r="AG34" s="2082">
        <v>0.49</v>
      </c>
      <c r="AH34" s="2082"/>
      <c r="AI34" s="2082"/>
      <c r="AJ34" s="347"/>
      <c r="AK34" s="2085"/>
      <c r="AL34" s="2086"/>
      <c r="AM34" s="1889"/>
      <c r="AN34" s="1890"/>
      <c r="AO34" s="1890"/>
      <c r="AP34" s="1890"/>
      <c r="AQ34" s="1890"/>
      <c r="AR34" s="1891"/>
      <c r="AS34" s="812" t="s">
        <v>1214</v>
      </c>
      <c r="AT34" s="2004" t="s">
        <v>590</v>
      </c>
      <c r="AU34" s="2005"/>
      <c r="AV34" s="2005"/>
      <c r="AW34" s="2005"/>
      <c r="AX34" s="2005"/>
      <c r="AY34" s="2005"/>
      <c r="AZ34" s="2005"/>
      <c r="BA34" s="2005" t="s">
        <v>1215</v>
      </c>
      <c r="BB34" s="2005"/>
      <c r="BC34" s="2005"/>
      <c r="BD34" s="2005"/>
      <c r="BE34" s="2005"/>
      <c r="BF34" s="2005"/>
      <c r="BG34" s="2005"/>
      <c r="BH34" s="2005"/>
      <c r="BI34" s="2005"/>
      <c r="BJ34" s="2005"/>
      <c r="BK34" s="2098" t="s">
        <v>1216</v>
      </c>
      <c r="BL34" s="2098"/>
      <c r="BM34" s="2098"/>
      <c r="BN34" s="2098"/>
      <c r="BO34" s="2098"/>
      <c r="BP34" s="2098"/>
      <c r="BQ34" s="2098"/>
      <c r="BR34" s="2098"/>
      <c r="BS34" s="2098"/>
      <c r="BT34" s="2098"/>
      <c r="BU34" s="2098"/>
      <c r="BV34" s="2098"/>
      <c r="BW34" s="2098"/>
      <c r="BX34" s="2098"/>
      <c r="BY34" s="2098"/>
      <c r="BZ34" s="2098"/>
      <c r="CA34" s="2098"/>
      <c r="CB34" s="2098"/>
      <c r="CC34" s="2098"/>
      <c r="CD34" s="2098"/>
      <c r="CE34" s="2098"/>
      <c r="CF34" s="2098"/>
      <c r="CG34" s="2098"/>
      <c r="CH34" s="2098"/>
      <c r="CI34" s="2098"/>
      <c r="CJ34" s="2098"/>
      <c r="CK34" s="2098"/>
      <c r="CL34" s="2098"/>
      <c r="CM34" s="2019" t="s">
        <v>346</v>
      </c>
      <c r="CN34" s="2019"/>
      <c r="CO34" s="2019" t="s">
        <v>1177</v>
      </c>
      <c r="CP34" s="2019"/>
    </row>
    <row r="35" spans="1:94" ht="18" customHeight="1">
      <c r="A35" s="347"/>
      <c r="B35" s="2113" t="s">
        <v>1210</v>
      </c>
      <c r="C35" s="2114"/>
      <c r="D35" s="2114"/>
      <c r="E35" s="2114"/>
      <c r="F35" s="2114"/>
      <c r="G35" s="2114"/>
      <c r="H35" s="2114"/>
      <c r="I35" s="2114"/>
      <c r="J35" s="2114"/>
      <c r="K35" s="2114"/>
      <c r="L35" s="2114"/>
      <c r="M35" s="2114"/>
      <c r="N35" s="2114"/>
      <c r="O35" s="2078">
        <v>1183</v>
      </c>
      <c r="P35" s="2079"/>
      <c r="Q35" s="2079"/>
      <c r="R35" s="2079"/>
      <c r="S35" s="2080"/>
      <c r="T35" s="2078">
        <v>577</v>
      </c>
      <c r="U35" s="2079"/>
      <c r="V35" s="2079"/>
      <c r="W35" s="2079"/>
      <c r="X35" s="2080"/>
      <c r="Y35" s="2078">
        <v>607</v>
      </c>
      <c r="Z35" s="2079"/>
      <c r="AA35" s="2079"/>
      <c r="AB35" s="2079"/>
      <c r="AC35" s="2080"/>
      <c r="AD35" s="2081" t="s">
        <v>1211</v>
      </c>
      <c r="AE35" s="2081"/>
      <c r="AF35" s="2081"/>
      <c r="AG35" s="2082" t="s">
        <v>1211</v>
      </c>
      <c r="AH35" s="2082"/>
      <c r="AI35" s="2082"/>
      <c r="AJ35" s="347"/>
      <c r="AK35" s="2085"/>
      <c r="AL35" s="2086"/>
      <c r="AM35" s="1889"/>
      <c r="AN35" s="1890"/>
      <c r="AO35" s="1890"/>
      <c r="AP35" s="1890"/>
      <c r="AQ35" s="1890"/>
      <c r="AR35" s="1891"/>
      <c r="AS35" s="812"/>
      <c r="AT35" s="2004" t="s">
        <v>590</v>
      </c>
      <c r="AU35" s="2005"/>
      <c r="AV35" s="2005"/>
      <c r="AW35" s="2005"/>
      <c r="AX35" s="2005"/>
      <c r="AY35" s="2005"/>
      <c r="AZ35" s="2005"/>
      <c r="BA35" s="2005" t="s">
        <v>1217</v>
      </c>
      <c r="BB35" s="2005"/>
      <c r="BC35" s="2005"/>
      <c r="BD35" s="2005"/>
      <c r="BE35" s="2005"/>
      <c r="BF35" s="2005"/>
      <c r="BG35" s="2005"/>
      <c r="BH35" s="2005"/>
      <c r="BI35" s="2005"/>
      <c r="BJ35" s="2005"/>
      <c r="BK35" s="2098" t="s">
        <v>1218</v>
      </c>
      <c r="BL35" s="2098"/>
      <c r="BM35" s="2098"/>
      <c r="BN35" s="2098"/>
      <c r="BO35" s="2098"/>
      <c r="BP35" s="2098"/>
      <c r="BQ35" s="2098"/>
      <c r="BR35" s="2098"/>
      <c r="BS35" s="2098"/>
      <c r="BT35" s="2098"/>
      <c r="BU35" s="2098"/>
      <c r="BV35" s="2098"/>
      <c r="BW35" s="2098"/>
      <c r="BX35" s="2098"/>
      <c r="BY35" s="2098"/>
      <c r="BZ35" s="2098"/>
      <c r="CA35" s="2098"/>
      <c r="CB35" s="2098"/>
      <c r="CC35" s="2098"/>
      <c r="CD35" s="2098"/>
      <c r="CE35" s="2098"/>
      <c r="CF35" s="2098"/>
      <c r="CG35" s="2098"/>
      <c r="CH35" s="2098"/>
      <c r="CI35" s="2098"/>
      <c r="CJ35" s="2098"/>
      <c r="CK35" s="2098"/>
      <c r="CL35" s="2098"/>
      <c r="CM35" s="2019" t="s">
        <v>346</v>
      </c>
      <c r="CN35" s="2019"/>
      <c r="CO35" s="2019" t="s">
        <v>1177</v>
      </c>
      <c r="CP35" s="2019"/>
    </row>
    <row r="36" spans="1:94" ht="18" customHeight="1">
      <c r="A36" s="347"/>
      <c r="B36" s="2108" t="s">
        <v>280</v>
      </c>
      <c r="C36" s="2109"/>
      <c r="D36" s="2109"/>
      <c r="E36" s="2109"/>
      <c r="F36" s="2109"/>
      <c r="G36" s="2109"/>
      <c r="H36" s="2109"/>
      <c r="I36" s="2109"/>
      <c r="J36" s="2109"/>
      <c r="K36" s="2109"/>
      <c r="L36" s="2109"/>
      <c r="M36" s="2109"/>
      <c r="N36" s="2110"/>
      <c r="O36" s="2078">
        <v>5382180</v>
      </c>
      <c r="P36" s="2079"/>
      <c r="Q36" s="2079"/>
      <c r="R36" s="2079"/>
      <c r="S36" s="2080"/>
      <c r="T36" s="2078">
        <v>2956920</v>
      </c>
      <c r="U36" s="2079"/>
      <c r="V36" s="2079"/>
      <c r="W36" s="2079"/>
      <c r="X36" s="2080"/>
      <c r="Y36" s="2078">
        <v>2425260</v>
      </c>
      <c r="Z36" s="2079"/>
      <c r="AA36" s="2079"/>
      <c r="AB36" s="2079"/>
      <c r="AC36" s="2080"/>
      <c r="AD36" s="2111" t="s">
        <v>1710</v>
      </c>
      <c r="AE36" s="2111"/>
      <c r="AF36" s="2111"/>
      <c r="AG36" s="2082">
        <v>0.55000000000000004</v>
      </c>
      <c r="AH36" s="2082"/>
      <c r="AI36" s="2082"/>
      <c r="AJ36" s="347"/>
      <c r="AK36" s="2085"/>
      <c r="AL36" s="2086"/>
      <c r="AM36" s="1889"/>
      <c r="AN36" s="1890"/>
      <c r="AO36" s="1890"/>
      <c r="AP36" s="1890"/>
      <c r="AQ36" s="1890"/>
      <c r="AR36" s="1891"/>
      <c r="AS36" s="812"/>
      <c r="AT36" s="2004"/>
      <c r="AU36" s="2005"/>
      <c r="AV36" s="2005"/>
      <c r="AW36" s="2005"/>
      <c r="AX36" s="2005"/>
      <c r="AY36" s="2005"/>
      <c r="AZ36" s="2005"/>
      <c r="BA36" s="2005"/>
      <c r="BB36" s="2005"/>
      <c r="BC36" s="2005"/>
      <c r="BD36" s="2005"/>
      <c r="BE36" s="2005"/>
      <c r="BF36" s="2005"/>
      <c r="BG36" s="2005"/>
      <c r="BH36" s="2005"/>
      <c r="BI36" s="2005"/>
      <c r="BJ36" s="2005"/>
      <c r="BK36" s="2112"/>
      <c r="BL36" s="2112"/>
      <c r="BM36" s="2112"/>
      <c r="BN36" s="2112"/>
      <c r="BO36" s="2112"/>
      <c r="BP36" s="2112"/>
      <c r="BQ36" s="2112"/>
      <c r="BR36" s="2112"/>
      <c r="BS36" s="2112"/>
      <c r="BT36" s="2112"/>
      <c r="BU36" s="2112"/>
      <c r="BV36" s="2112"/>
      <c r="BW36" s="2112"/>
      <c r="BX36" s="2112"/>
      <c r="BY36" s="2112"/>
      <c r="BZ36" s="2112"/>
      <c r="CA36" s="2112"/>
      <c r="CB36" s="2112"/>
      <c r="CC36" s="2112"/>
      <c r="CD36" s="2112"/>
      <c r="CE36" s="2112"/>
      <c r="CF36" s="2112"/>
      <c r="CG36" s="2112"/>
      <c r="CH36" s="2112"/>
      <c r="CI36" s="2112"/>
      <c r="CJ36" s="2112"/>
      <c r="CK36" s="2112"/>
      <c r="CL36" s="2112"/>
      <c r="CM36" s="2019"/>
      <c r="CN36" s="2019"/>
      <c r="CO36" s="2019"/>
      <c r="CP36" s="2019"/>
    </row>
    <row r="37" spans="1:94" ht="18" customHeight="1" thickBot="1">
      <c r="A37" s="347"/>
      <c r="B37" s="2099" t="s">
        <v>1200</v>
      </c>
      <c r="C37" s="2100"/>
      <c r="D37" s="2100"/>
      <c r="E37" s="2100"/>
      <c r="F37" s="2100"/>
      <c r="G37" s="2100"/>
      <c r="H37" s="2100"/>
      <c r="I37" s="2100"/>
      <c r="J37" s="2100"/>
      <c r="K37" s="2100"/>
      <c r="L37" s="2100"/>
      <c r="M37" s="2100"/>
      <c r="N37" s="2101"/>
      <c r="O37" s="2102">
        <v>1346</v>
      </c>
      <c r="P37" s="2103"/>
      <c r="Q37" s="2103"/>
      <c r="R37" s="2103"/>
      <c r="S37" s="2104"/>
      <c r="T37" s="2102">
        <v>740</v>
      </c>
      <c r="U37" s="2103"/>
      <c r="V37" s="2103"/>
      <c r="W37" s="2103"/>
      <c r="X37" s="2104"/>
      <c r="Y37" s="2102">
        <v>607</v>
      </c>
      <c r="Z37" s="2103"/>
      <c r="AA37" s="2103"/>
      <c r="AB37" s="2103"/>
      <c r="AC37" s="2104"/>
      <c r="AD37" s="2105" t="s">
        <v>1211</v>
      </c>
      <c r="AE37" s="2105"/>
      <c r="AF37" s="2105"/>
      <c r="AG37" s="2105" t="s">
        <v>1211</v>
      </c>
      <c r="AH37" s="2105"/>
      <c r="AI37" s="2105"/>
      <c r="AJ37" s="347"/>
      <c r="AK37" s="2085"/>
      <c r="AL37" s="2086"/>
      <c r="AM37" s="1889"/>
      <c r="AN37" s="1890"/>
      <c r="AO37" s="1890"/>
      <c r="AP37" s="1890"/>
      <c r="AQ37" s="1890"/>
      <c r="AR37" s="1891"/>
      <c r="AS37" s="812"/>
      <c r="AT37" s="2004"/>
      <c r="AU37" s="2005"/>
      <c r="AV37" s="2005"/>
      <c r="AW37" s="2005"/>
      <c r="AX37" s="2005"/>
      <c r="AY37" s="2005"/>
      <c r="AZ37" s="2005"/>
      <c r="BA37" s="2005"/>
      <c r="BB37" s="2005"/>
      <c r="BC37" s="2005"/>
      <c r="BD37" s="2005"/>
      <c r="BE37" s="2005"/>
      <c r="BF37" s="2005"/>
      <c r="BG37" s="2005"/>
      <c r="BH37" s="2005"/>
      <c r="BI37" s="2005"/>
      <c r="BJ37" s="2005"/>
      <c r="BK37" s="2112"/>
      <c r="BL37" s="2112"/>
      <c r="BM37" s="2112"/>
      <c r="BN37" s="2112"/>
      <c r="BO37" s="2112"/>
      <c r="BP37" s="2112"/>
      <c r="BQ37" s="2112"/>
      <c r="BR37" s="2112"/>
      <c r="BS37" s="2112"/>
      <c r="BT37" s="2112"/>
      <c r="BU37" s="2112"/>
      <c r="BV37" s="2112"/>
      <c r="BW37" s="2112"/>
      <c r="BX37" s="2112"/>
      <c r="BY37" s="2112"/>
      <c r="BZ37" s="2112"/>
      <c r="CA37" s="2112"/>
      <c r="CB37" s="2112"/>
      <c r="CC37" s="2112"/>
      <c r="CD37" s="2112"/>
      <c r="CE37" s="2112"/>
      <c r="CF37" s="2112"/>
      <c r="CG37" s="2112"/>
      <c r="CH37" s="2112"/>
      <c r="CI37" s="2112"/>
      <c r="CJ37" s="2112"/>
      <c r="CK37" s="2112"/>
      <c r="CL37" s="2112"/>
      <c r="CM37" s="2019"/>
      <c r="CN37" s="2019"/>
      <c r="CO37" s="2019"/>
      <c r="CP37" s="2019"/>
    </row>
    <row r="38" spans="1:94" ht="18" customHeight="1" thickTop="1">
      <c r="A38" s="347"/>
      <c r="B38" s="2115" t="s">
        <v>1219</v>
      </c>
      <c r="C38" s="1971"/>
      <c r="D38" s="1971"/>
      <c r="E38" s="1971"/>
      <c r="F38" s="1971"/>
      <c r="G38" s="1971"/>
      <c r="H38" s="1971"/>
      <c r="I38" s="1971"/>
      <c r="J38" s="1971"/>
      <c r="K38" s="1971"/>
      <c r="L38" s="1971"/>
      <c r="M38" s="1971"/>
      <c r="N38" s="1971"/>
      <c r="O38" s="1971"/>
      <c r="P38" s="1971"/>
      <c r="Q38" s="1971"/>
      <c r="R38" s="1971"/>
      <c r="S38" s="1971"/>
      <c r="T38" s="2116" t="s">
        <v>1220</v>
      </c>
      <c r="U38" s="2117"/>
      <c r="V38" s="2117"/>
      <c r="W38" s="2117"/>
      <c r="X38" s="2117"/>
      <c r="Y38" s="2117"/>
      <c r="Z38" s="2117"/>
      <c r="AA38" s="2117"/>
      <c r="AB38" s="2117"/>
      <c r="AC38" s="2117"/>
      <c r="AD38" s="2117"/>
      <c r="AE38" s="2117"/>
      <c r="AF38" s="2117"/>
      <c r="AG38" s="2117"/>
      <c r="AH38" s="2117"/>
      <c r="AI38" s="2118"/>
      <c r="AJ38" s="347"/>
      <c r="AK38" s="2085"/>
      <c r="AL38" s="2086"/>
      <c r="AM38" s="1889"/>
      <c r="AN38" s="1890"/>
      <c r="AO38" s="1890"/>
      <c r="AP38" s="1890"/>
      <c r="AQ38" s="1890"/>
      <c r="AR38" s="1891"/>
      <c r="AS38" s="812"/>
      <c r="AT38" s="2004"/>
      <c r="AU38" s="2005"/>
      <c r="AV38" s="2005"/>
      <c r="AW38" s="2005"/>
      <c r="AX38" s="2005"/>
      <c r="AY38" s="2005"/>
      <c r="AZ38" s="2005"/>
      <c r="BA38" s="2005"/>
      <c r="BB38" s="2005"/>
      <c r="BC38" s="2005"/>
      <c r="BD38" s="2005"/>
      <c r="BE38" s="2005"/>
      <c r="BF38" s="2005"/>
      <c r="BG38" s="2005"/>
      <c r="BH38" s="2005"/>
      <c r="BI38" s="2005"/>
      <c r="BJ38" s="2005"/>
      <c r="BK38" s="2112"/>
      <c r="BL38" s="2112"/>
      <c r="BM38" s="2112"/>
      <c r="BN38" s="2112"/>
      <c r="BO38" s="2112"/>
      <c r="BP38" s="2112"/>
      <c r="BQ38" s="2112"/>
      <c r="BR38" s="2112"/>
      <c r="BS38" s="2112"/>
      <c r="BT38" s="2112"/>
      <c r="BU38" s="2112"/>
      <c r="BV38" s="2112"/>
      <c r="BW38" s="2112"/>
      <c r="BX38" s="2112"/>
      <c r="BY38" s="2112"/>
      <c r="BZ38" s="2112"/>
      <c r="CA38" s="2112"/>
      <c r="CB38" s="2112"/>
      <c r="CC38" s="2112"/>
      <c r="CD38" s="2112"/>
      <c r="CE38" s="2112"/>
      <c r="CF38" s="2112"/>
      <c r="CG38" s="2112"/>
      <c r="CH38" s="2112"/>
      <c r="CI38" s="2112"/>
      <c r="CJ38" s="2112"/>
      <c r="CK38" s="2112"/>
      <c r="CL38" s="2112"/>
      <c r="CM38" s="2019"/>
      <c r="CN38" s="2019"/>
      <c r="CO38" s="2019"/>
      <c r="CP38" s="2019"/>
    </row>
    <row r="39" spans="1:94" ht="18" customHeight="1">
      <c r="A39" s="347"/>
      <c r="B39" s="1983" t="s">
        <v>289</v>
      </c>
      <c r="C39" s="1983"/>
      <c r="D39" s="1983"/>
      <c r="E39" s="1983"/>
      <c r="F39" s="1983"/>
      <c r="G39" s="1983"/>
      <c r="H39" s="1983" t="s">
        <v>290</v>
      </c>
      <c r="I39" s="1983"/>
      <c r="J39" s="1983"/>
      <c r="K39" s="1983"/>
      <c r="L39" s="1983"/>
      <c r="M39" s="1983"/>
      <c r="N39" s="1983" t="s">
        <v>291</v>
      </c>
      <c r="O39" s="1983"/>
      <c r="P39" s="1983"/>
      <c r="Q39" s="1983"/>
      <c r="R39" s="1983"/>
      <c r="S39" s="1983"/>
      <c r="T39" s="799"/>
      <c r="U39" s="799"/>
      <c r="V39" s="799"/>
      <c r="W39" s="799"/>
      <c r="X39" s="799"/>
      <c r="Y39" s="799"/>
      <c r="Z39" s="799"/>
      <c r="AA39" s="799"/>
      <c r="AB39" s="799"/>
      <c r="AC39" s="799"/>
      <c r="AD39" s="349"/>
      <c r="AE39" s="349"/>
      <c r="AF39" s="349"/>
      <c r="AG39" s="349"/>
      <c r="AH39" s="349"/>
      <c r="AI39" s="815"/>
      <c r="AJ39" s="347"/>
      <c r="AK39" s="2085"/>
      <c r="AL39" s="2086"/>
      <c r="AM39" s="1889"/>
      <c r="AN39" s="1890"/>
      <c r="AO39" s="1890"/>
      <c r="AP39" s="1890"/>
      <c r="AQ39" s="1890"/>
      <c r="AR39" s="1891"/>
      <c r="AS39" s="812"/>
      <c r="AT39" s="2004"/>
      <c r="AU39" s="2005"/>
      <c r="AV39" s="2005"/>
      <c r="AW39" s="2005"/>
      <c r="AX39" s="2005"/>
      <c r="AY39" s="2005"/>
      <c r="AZ39" s="2005"/>
      <c r="BA39" s="2005"/>
      <c r="BB39" s="2005"/>
      <c r="BC39" s="2005"/>
      <c r="BD39" s="2005"/>
      <c r="BE39" s="2005"/>
      <c r="BF39" s="2005"/>
      <c r="BG39" s="2005"/>
      <c r="BH39" s="2005"/>
      <c r="BI39" s="2005"/>
      <c r="BJ39" s="2005"/>
      <c r="BK39" s="2112"/>
      <c r="BL39" s="2112"/>
      <c r="BM39" s="2112"/>
      <c r="BN39" s="2112"/>
      <c r="BO39" s="2112"/>
      <c r="BP39" s="2112"/>
      <c r="BQ39" s="2112"/>
      <c r="BR39" s="2112"/>
      <c r="BS39" s="2112"/>
      <c r="BT39" s="2112"/>
      <c r="BU39" s="2112"/>
      <c r="BV39" s="2112"/>
      <c r="BW39" s="2112"/>
      <c r="BX39" s="2112"/>
      <c r="BY39" s="2112"/>
      <c r="BZ39" s="2112"/>
      <c r="CA39" s="2112"/>
      <c r="CB39" s="2112"/>
      <c r="CC39" s="2112"/>
      <c r="CD39" s="2112"/>
      <c r="CE39" s="2112"/>
      <c r="CF39" s="2112"/>
      <c r="CG39" s="2112"/>
      <c r="CH39" s="2112"/>
      <c r="CI39" s="2112"/>
      <c r="CJ39" s="2112"/>
      <c r="CK39" s="2112"/>
      <c r="CL39" s="2112"/>
      <c r="CM39" s="2019"/>
      <c r="CN39" s="2019"/>
      <c r="CO39" s="2019"/>
      <c r="CP39" s="2019"/>
    </row>
    <row r="40" spans="1:94" ht="18" customHeight="1">
      <c r="A40" s="347"/>
      <c r="B40" s="2127" t="s">
        <v>1221</v>
      </c>
      <c r="C40" s="2127"/>
      <c r="D40" s="2127"/>
      <c r="E40" s="2127"/>
      <c r="F40" s="2127"/>
      <c r="G40" s="2127"/>
      <c r="H40" s="2127" t="s">
        <v>1221</v>
      </c>
      <c r="I40" s="2127"/>
      <c r="J40" s="2127"/>
      <c r="K40" s="2127"/>
      <c r="L40" s="2127"/>
      <c r="M40" s="2127"/>
      <c r="N40" s="2128" t="s">
        <v>1222</v>
      </c>
      <c r="O40" s="2128"/>
      <c r="P40" s="2128"/>
      <c r="Q40" s="2128"/>
      <c r="R40" s="2128"/>
      <c r="S40" s="2128"/>
      <c r="T40" s="799"/>
      <c r="U40" s="800"/>
      <c r="V40" s="800"/>
      <c r="W40" s="800"/>
      <c r="X40" s="800"/>
      <c r="Y40" s="800"/>
      <c r="Z40" s="800"/>
      <c r="AA40" s="800"/>
      <c r="AB40" s="800"/>
      <c r="AC40" s="800"/>
      <c r="AD40" s="816"/>
      <c r="AE40" s="817"/>
      <c r="AF40" s="817"/>
      <c r="AG40" s="818"/>
      <c r="AH40" s="818"/>
      <c r="AI40" s="819"/>
      <c r="AJ40" s="347"/>
      <c r="AK40" s="2085"/>
      <c r="AL40" s="2086"/>
      <c r="AM40" s="1889"/>
      <c r="AN40" s="1890"/>
      <c r="AO40" s="1890"/>
      <c r="AP40" s="1890"/>
      <c r="AQ40" s="1890"/>
      <c r="AR40" s="1891"/>
      <c r="AS40" s="812"/>
      <c r="AT40" s="2004"/>
      <c r="AU40" s="2005"/>
      <c r="AV40" s="2005"/>
      <c r="AW40" s="2005"/>
      <c r="AX40" s="2005"/>
      <c r="AY40" s="2005"/>
      <c r="AZ40" s="2005"/>
      <c r="BA40" s="2005"/>
      <c r="BB40" s="2005"/>
      <c r="BC40" s="2005"/>
      <c r="BD40" s="2005"/>
      <c r="BE40" s="2005"/>
      <c r="BF40" s="2005"/>
      <c r="BG40" s="2005"/>
      <c r="BH40" s="2005"/>
      <c r="BI40" s="2005"/>
      <c r="BJ40" s="2005"/>
      <c r="BK40" s="2112"/>
      <c r="BL40" s="2112"/>
      <c r="BM40" s="2112"/>
      <c r="BN40" s="2112"/>
      <c r="BO40" s="2112"/>
      <c r="BP40" s="2112"/>
      <c r="BQ40" s="2112"/>
      <c r="BR40" s="2112"/>
      <c r="BS40" s="2112"/>
      <c r="BT40" s="2112"/>
      <c r="BU40" s="2112"/>
      <c r="BV40" s="2112"/>
      <c r="BW40" s="2112"/>
      <c r="BX40" s="2112"/>
      <c r="BY40" s="2112"/>
      <c r="BZ40" s="2112"/>
      <c r="CA40" s="2112"/>
      <c r="CB40" s="2112"/>
      <c r="CC40" s="2112"/>
      <c r="CD40" s="2112"/>
      <c r="CE40" s="2112"/>
      <c r="CF40" s="2112"/>
      <c r="CG40" s="2112"/>
      <c r="CH40" s="2112"/>
      <c r="CI40" s="2112"/>
      <c r="CJ40" s="2112"/>
      <c r="CK40" s="2112"/>
      <c r="CL40" s="2112"/>
      <c r="CM40" s="2119"/>
      <c r="CN40" s="2119"/>
      <c r="CO40" s="2119"/>
      <c r="CP40" s="2119"/>
    </row>
    <row r="41" spans="1:94" ht="18" customHeight="1" thickBot="1">
      <c r="A41" s="347"/>
      <c r="B41" s="2120">
        <v>470</v>
      </c>
      <c r="C41" s="2120"/>
      <c r="D41" s="2120"/>
      <c r="E41" s="2120"/>
      <c r="F41" s="2120"/>
      <c r="G41" s="2120"/>
      <c r="H41" s="2121">
        <v>304</v>
      </c>
      <c r="I41" s="2121"/>
      <c r="J41" s="2121"/>
      <c r="K41" s="2121"/>
      <c r="L41" s="2121"/>
      <c r="M41" s="2121"/>
      <c r="N41" s="2122">
        <v>35.299999999999997</v>
      </c>
      <c r="O41" s="2122"/>
      <c r="P41" s="2122"/>
      <c r="Q41" s="2122"/>
      <c r="R41" s="2122"/>
      <c r="S41" s="2122"/>
      <c r="T41" s="799"/>
      <c r="U41" s="800"/>
      <c r="V41" s="800"/>
      <c r="W41" s="800"/>
      <c r="X41" s="800"/>
      <c r="Y41" s="800"/>
      <c r="Z41" s="800"/>
      <c r="AA41" s="800"/>
      <c r="AB41" s="800"/>
      <c r="AC41" s="800"/>
      <c r="AD41" s="820"/>
      <c r="AE41" s="821"/>
      <c r="AF41" s="821"/>
      <c r="AG41" s="821"/>
      <c r="AH41" s="821"/>
      <c r="AI41" s="822"/>
      <c r="AJ41" s="347"/>
      <c r="AK41" s="2123" t="s">
        <v>1223</v>
      </c>
      <c r="AL41" s="2124"/>
      <c r="AM41" s="1889"/>
      <c r="AN41" s="1890"/>
      <c r="AO41" s="1890"/>
      <c r="AP41" s="1890"/>
      <c r="AQ41" s="1890"/>
      <c r="AR41" s="1891"/>
      <c r="AS41" s="812"/>
      <c r="AT41" s="2004"/>
      <c r="AU41" s="2005"/>
      <c r="AV41" s="2005"/>
      <c r="AW41" s="2005"/>
      <c r="AX41" s="2005"/>
      <c r="AY41" s="2005"/>
      <c r="AZ41" s="2005"/>
      <c r="BA41" s="2005"/>
      <c r="BB41" s="2005"/>
      <c r="BC41" s="2005"/>
      <c r="BD41" s="2005"/>
      <c r="BE41" s="2005"/>
      <c r="BF41" s="2005"/>
      <c r="BG41" s="2005"/>
      <c r="BH41" s="2005"/>
      <c r="BI41" s="2005"/>
      <c r="BJ41" s="2005"/>
      <c r="BK41" s="2112"/>
      <c r="BL41" s="2112"/>
      <c r="BM41" s="2112"/>
      <c r="BN41" s="2112"/>
      <c r="BO41" s="2112"/>
      <c r="BP41" s="2112"/>
      <c r="BQ41" s="2112"/>
      <c r="BR41" s="2112"/>
      <c r="BS41" s="2112"/>
      <c r="BT41" s="2112"/>
      <c r="BU41" s="2112"/>
      <c r="BV41" s="2112"/>
      <c r="BW41" s="2112"/>
      <c r="BX41" s="2112"/>
      <c r="BY41" s="2112"/>
      <c r="BZ41" s="2112"/>
      <c r="CA41" s="2112"/>
      <c r="CB41" s="2112"/>
      <c r="CC41" s="2112"/>
      <c r="CD41" s="2112"/>
      <c r="CE41" s="2112"/>
      <c r="CF41" s="2112"/>
      <c r="CG41" s="2112"/>
      <c r="CH41" s="2112"/>
      <c r="CI41" s="2112"/>
      <c r="CJ41" s="2112"/>
      <c r="CK41" s="2112"/>
      <c r="CL41" s="2112"/>
      <c r="CM41" s="2019"/>
      <c r="CN41" s="2019"/>
      <c r="CO41" s="2019"/>
      <c r="CP41" s="2019"/>
    </row>
    <row r="42" spans="1:94" ht="18" customHeight="1" thickTop="1">
      <c r="A42" s="347"/>
      <c r="B42" s="2115" t="s">
        <v>1224</v>
      </c>
      <c r="C42" s="1971"/>
      <c r="D42" s="1971"/>
      <c r="E42" s="1971"/>
      <c r="F42" s="1971"/>
      <c r="G42" s="1971"/>
      <c r="H42" s="1971"/>
      <c r="I42" s="1971"/>
      <c r="J42" s="1971"/>
      <c r="K42" s="1971"/>
      <c r="L42" s="1971"/>
      <c r="M42" s="1971"/>
      <c r="N42" s="1971"/>
      <c r="O42" s="1971"/>
      <c r="P42" s="1971"/>
      <c r="Q42" s="1971"/>
      <c r="R42" s="1971"/>
      <c r="S42" s="1971"/>
      <c r="T42" s="799"/>
      <c r="U42" s="800"/>
      <c r="V42" s="800"/>
      <c r="W42" s="800"/>
      <c r="X42" s="800"/>
      <c r="Y42" s="800"/>
      <c r="Z42" s="800"/>
      <c r="AA42" s="800"/>
      <c r="AB42" s="800"/>
      <c r="AC42" s="800"/>
      <c r="AD42" s="820"/>
      <c r="AE42" s="821"/>
      <c r="AF42" s="821"/>
      <c r="AG42" s="821"/>
      <c r="AH42" s="821"/>
      <c r="AI42" s="822"/>
      <c r="AJ42" s="347"/>
      <c r="AK42" s="2123"/>
      <c r="AL42" s="2124"/>
      <c r="AM42" s="1889"/>
      <c r="AN42" s="1890"/>
      <c r="AO42" s="1890"/>
      <c r="AP42" s="1890"/>
      <c r="AQ42" s="1890"/>
      <c r="AR42" s="1891"/>
      <c r="AS42" s="812"/>
      <c r="AT42" s="2004"/>
      <c r="AU42" s="2005"/>
      <c r="AV42" s="2005"/>
      <c r="AW42" s="2005"/>
      <c r="AX42" s="2005"/>
      <c r="AY42" s="2005"/>
      <c r="AZ42" s="2005"/>
      <c r="BA42" s="2005"/>
      <c r="BB42" s="2005"/>
      <c r="BC42" s="2005"/>
      <c r="BD42" s="2005"/>
      <c r="BE42" s="2005"/>
      <c r="BF42" s="2005"/>
      <c r="BG42" s="2005"/>
      <c r="BH42" s="2005"/>
      <c r="BI42" s="2005"/>
      <c r="BJ42" s="2005"/>
      <c r="BK42" s="2112"/>
      <c r="BL42" s="2112"/>
      <c r="BM42" s="2112"/>
      <c r="BN42" s="2112"/>
      <c r="BO42" s="2112"/>
      <c r="BP42" s="2112"/>
      <c r="BQ42" s="2112"/>
      <c r="BR42" s="2112"/>
      <c r="BS42" s="2112"/>
      <c r="BT42" s="2112"/>
      <c r="BU42" s="2112"/>
      <c r="BV42" s="2112"/>
      <c r="BW42" s="2112"/>
      <c r="BX42" s="2112"/>
      <c r="BY42" s="2112"/>
      <c r="BZ42" s="2112"/>
      <c r="CA42" s="2112"/>
      <c r="CB42" s="2112"/>
      <c r="CC42" s="2112"/>
      <c r="CD42" s="2112"/>
      <c r="CE42" s="2112"/>
      <c r="CF42" s="2112"/>
      <c r="CG42" s="2112"/>
      <c r="CH42" s="2112"/>
      <c r="CI42" s="2112"/>
      <c r="CJ42" s="2112"/>
      <c r="CK42" s="2112"/>
      <c r="CL42" s="2112"/>
      <c r="CM42" s="2019"/>
      <c r="CN42" s="2019"/>
      <c r="CO42" s="2019"/>
      <c r="CP42" s="2019"/>
    </row>
    <row r="43" spans="1:94" ht="18" customHeight="1">
      <c r="A43" s="347"/>
      <c r="B43" s="1947" t="s">
        <v>299</v>
      </c>
      <c r="C43" s="1948"/>
      <c r="D43" s="1948"/>
      <c r="E43" s="1948"/>
      <c r="F43" s="1948"/>
      <c r="G43" s="1949"/>
      <c r="H43" s="2129" t="s">
        <v>1225</v>
      </c>
      <c r="I43" s="1869"/>
      <c r="J43" s="1869"/>
      <c r="K43" s="1869"/>
      <c r="L43" s="2130" t="s">
        <v>300</v>
      </c>
      <c r="M43" s="2131"/>
      <c r="N43" s="2131"/>
      <c r="O43" s="2131"/>
      <c r="P43" s="2130" t="s">
        <v>301</v>
      </c>
      <c r="Q43" s="2131"/>
      <c r="R43" s="2131"/>
      <c r="S43" s="2131"/>
      <c r="T43" s="799"/>
      <c r="U43" s="800"/>
      <c r="V43" s="800"/>
      <c r="W43" s="800"/>
      <c r="X43" s="800"/>
      <c r="Y43" s="800"/>
      <c r="Z43" s="800"/>
      <c r="AA43" s="800"/>
      <c r="AB43" s="800"/>
      <c r="AC43" s="800"/>
      <c r="AD43" s="820"/>
      <c r="AE43" s="821"/>
      <c r="AF43" s="821"/>
      <c r="AG43" s="821"/>
      <c r="AH43" s="821"/>
      <c r="AI43" s="822"/>
      <c r="AJ43" s="347"/>
      <c r="AK43" s="2123"/>
      <c r="AL43" s="2124"/>
      <c r="AM43" s="1889"/>
      <c r="AN43" s="1890"/>
      <c r="AO43" s="1890"/>
      <c r="AP43" s="1890"/>
      <c r="AQ43" s="1890"/>
      <c r="AR43" s="1891"/>
      <c r="AS43" s="812"/>
      <c r="AT43" s="2004"/>
      <c r="AU43" s="2005"/>
      <c r="AV43" s="2005"/>
      <c r="AW43" s="2005"/>
      <c r="AX43" s="2005"/>
      <c r="AY43" s="2005"/>
      <c r="AZ43" s="2005"/>
      <c r="BA43" s="2005"/>
      <c r="BB43" s="2005"/>
      <c r="BC43" s="2005"/>
      <c r="BD43" s="2005"/>
      <c r="BE43" s="2005"/>
      <c r="BF43" s="2005"/>
      <c r="BG43" s="2005"/>
      <c r="BH43" s="2005"/>
      <c r="BI43" s="2005"/>
      <c r="BJ43" s="2005"/>
      <c r="BK43" s="2112"/>
      <c r="BL43" s="2112"/>
      <c r="BM43" s="2112"/>
      <c r="BN43" s="2112"/>
      <c r="BO43" s="2112"/>
      <c r="BP43" s="2112"/>
      <c r="BQ43" s="2112"/>
      <c r="BR43" s="2112"/>
      <c r="BS43" s="2112"/>
      <c r="BT43" s="2112"/>
      <c r="BU43" s="2112"/>
      <c r="BV43" s="2112"/>
      <c r="BW43" s="2112"/>
      <c r="BX43" s="2112"/>
      <c r="BY43" s="2112"/>
      <c r="BZ43" s="2112"/>
      <c r="CA43" s="2112"/>
      <c r="CB43" s="2112"/>
      <c r="CC43" s="2112"/>
      <c r="CD43" s="2112"/>
      <c r="CE43" s="2112"/>
      <c r="CF43" s="2112"/>
      <c r="CG43" s="2112"/>
      <c r="CH43" s="2112"/>
      <c r="CI43" s="2112"/>
      <c r="CJ43" s="2112"/>
      <c r="CK43" s="2112"/>
      <c r="CL43" s="2112"/>
      <c r="CM43" s="2019"/>
      <c r="CN43" s="2019"/>
      <c r="CO43" s="2019"/>
      <c r="CP43" s="2019"/>
    </row>
    <row r="44" spans="1:94" ht="18" customHeight="1">
      <c r="A44" s="347"/>
      <c r="B44" s="1947"/>
      <c r="C44" s="1948"/>
      <c r="D44" s="1948"/>
      <c r="E44" s="1948"/>
      <c r="F44" s="1948"/>
      <c r="G44" s="1949"/>
      <c r="H44" s="1983"/>
      <c r="I44" s="1983"/>
      <c r="J44" s="1983"/>
      <c r="K44" s="1983"/>
      <c r="L44" s="2132"/>
      <c r="M44" s="2132"/>
      <c r="N44" s="2132"/>
      <c r="O44" s="2132"/>
      <c r="P44" s="2132"/>
      <c r="Q44" s="2132"/>
      <c r="R44" s="2132"/>
      <c r="S44" s="2132"/>
      <c r="T44" s="799"/>
      <c r="U44" s="800"/>
      <c r="V44" s="800"/>
      <c r="W44" s="800"/>
      <c r="X44" s="800"/>
      <c r="Y44" s="800"/>
      <c r="Z44" s="800"/>
      <c r="AA44" s="800"/>
      <c r="AB44" s="800"/>
      <c r="AC44" s="800"/>
      <c r="AD44" s="820"/>
      <c r="AE44" s="821"/>
      <c r="AF44" s="821"/>
      <c r="AG44" s="821"/>
      <c r="AH44" s="821"/>
      <c r="AI44" s="822"/>
      <c r="AJ44" s="347"/>
      <c r="AK44" s="2123"/>
      <c r="AL44" s="2124"/>
      <c r="AM44" s="1889"/>
      <c r="AN44" s="1890"/>
      <c r="AO44" s="1890"/>
      <c r="AP44" s="1890"/>
      <c r="AQ44" s="1890"/>
      <c r="AR44" s="1891"/>
      <c r="AS44" s="812"/>
      <c r="AT44" s="2004"/>
      <c r="AU44" s="2005"/>
      <c r="AV44" s="2005"/>
      <c r="AW44" s="2005"/>
      <c r="AX44" s="2005"/>
      <c r="AY44" s="2005"/>
      <c r="AZ44" s="2005"/>
      <c r="BA44" s="2005"/>
      <c r="BB44" s="2005"/>
      <c r="BC44" s="2005"/>
      <c r="BD44" s="2005"/>
      <c r="BE44" s="2005"/>
      <c r="BF44" s="2005"/>
      <c r="BG44" s="2005"/>
      <c r="BH44" s="2005"/>
      <c r="BI44" s="2005"/>
      <c r="BJ44" s="2005"/>
      <c r="BK44" s="2112"/>
      <c r="BL44" s="2112"/>
      <c r="BM44" s="2112"/>
      <c r="BN44" s="2112"/>
      <c r="BO44" s="2112"/>
      <c r="BP44" s="2112"/>
      <c r="BQ44" s="2112"/>
      <c r="BR44" s="2112"/>
      <c r="BS44" s="2112"/>
      <c r="BT44" s="2112"/>
      <c r="BU44" s="2112"/>
      <c r="BV44" s="2112"/>
      <c r="BW44" s="2112"/>
      <c r="BX44" s="2112"/>
      <c r="BY44" s="2112"/>
      <c r="BZ44" s="2112"/>
      <c r="CA44" s="2112"/>
      <c r="CB44" s="2112"/>
      <c r="CC44" s="2112"/>
      <c r="CD44" s="2112"/>
      <c r="CE44" s="2112"/>
      <c r="CF44" s="2112"/>
      <c r="CG44" s="2112"/>
      <c r="CH44" s="2112"/>
      <c r="CI44" s="2112"/>
      <c r="CJ44" s="2112"/>
      <c r="CK44" s="2112"/>
      <c r="CL44" s="2112"/>
      <c r="CM44" s="2019"/>
      <c r="CN44" s="2019"/>
      <c r="CO44" s="2019"/>
      <c r="CP44" s="2019"/>
    </row>
    <row r="45" spans="1:94" ht="18" customHeight="1">
      <c r="A45" s="347"/>
      <c r="B45" s="1947"/>
      <c r="C45" s="1948"/>
      <c r="D45" s="1948"/>
      <c r="E45" s="1948"/>
      <c r="F45" s="1948"/>
      <c r="G45" s="1949"/>
      <c r="H45" s="1958" t="s">
        <v>309</v>
      </c>
      <c r="I45" s="1929"/>
      <c r="J45" s="1929"/>
      <c r="K45" s="1930"/>
      <c r="L45" s="1958" t="s">
        <v>309</v>
      </c>
      <c r="M45" s="1929"/>
      <c r="N45" s="1929"/>
      <c r="O45" s="1930"/>
      <c r="P45" s="1958" t="s">
        <v>309</v>
      </c>
      <c r="Q45" s="1929"/>
      <c r="R45" s="1929"/>
      <c r="S45" s="1930"/>
      <c r="T45" s="799"/>
      <c r="U45" s="800"/>
      <c r="V45" s="800"/>
      <c r="W45" s="800"/>
      <c r="X45" s="800"/>
      <c r="Y45" s="800"/>
      <c r="Z45" s="800"/>
      <c r="AA45" s="800"/>
      <c r="AB45" s="800"/>
      <c r="AC45" s="800"/>
      <c r="AD45" s="820"/>
      <c r="AE45" s="821"/>
      <c r="AF45" s="821"/>
      <c r="AG45" s="821"/>
      <c r="AH45" s="821"/>
      <c r="AI45" s="822"/>
      <c r="AJ45" s="347"/>
      <c r="AK45" s="2123"/>
      <c r="AL45" s="2124"/>
      <c r="AM45" s="1958"/>
      <c r="AN45" s="1929"/>
      <c r="AO45" s="1929"/>
      <c r="AP45" s="1929"/>
      <c r="AQ45" s="1929"/>
      <c r="AR45" s="1930"/>
      <c r="AS45" s="814"/>
      <c r="AT45" s="2054"/>
      <c r="AU45" s="2064"/>
      <c r="AV45" s="2064"/>
      <c r="AW45" s="2064"/>
      <c r="AX45" s="2064"/>
      <c r="AY45" s="2064"/>
      <c r="AZ45" s="2064"/>
      <c r="BA45" s="2064"/>
      <c r="BB45" s="2064"/>
      <c r="BC45" s="2064"/>
      <c r="BD45" s="2064"/>
      <c r="BE45" s="2064"/>
      <c r="BF45" s="2064"/>
      <c r="BG45" s="2064"/>
      <c r="BH45" s="2064"/>
      <c r="BI45" s="2064"/>
      <c r="BJ45" s="2064"/>
      <c r="BK45" s="2074"/>
      <c r="BL45" s="2074"/>
      <c r="BM45" s="2074"/>
      <c r="BN45" s="2074"/>
      <c r="BO45" s="2074"/>
      <c r="BP45" s="2074"/>
      <c r="BQ45" s="2074"/>
      <c r="BR45" s="2074"/>
      <c r="BS45" s="2074"/>
      <c r="BT45" s="2074"/>
      <c r="BU45" s="2074"/>
      <c r="BV45" s="2074"/>
      <c r="BW45" s="2074"/>
      <c r="BX45" s="2074"/>
      <c r="BY45" s="2074"/>
      <c r="BZ45" s="2074"/>
      <c r="CA45" s="2074"/>
      <c r="CB45" s="2074"/>
      <c r="CC45" s="2074"/>
      <c r="CD45" s="2074"/>
      <c r="CE45" s="2074"/>
      <c r="CF45" s="2074"/>
      <c r="CG45" s="2074"/>
      <c r="CH45" s="2074"/>
      <c r="CI45" s="2074"/>
      <c r="CJ45" s="2074"/>
      <c r="CK45" s="2074"/>
      <c r="CL45" s="2074"/>
      <c r="CM45" s="2134"/>
      <c r="CN45" s="2134"/>
      <c r="CO45" s="2134"/>
      <c r="CP45" s="2134"/>
    </row>
    <row r="46" spans="1:94" ht="18" customHeight="1">
      <c r="A46" s="347"/>
      <c r="B46" s="1947" t="s">
        <v>311</v>
      </c>
      <c r="C46" s="1948"/>
      <c r="D46" s="1948"/>
      <c r="E46" s="1948"/>
      <c r="F46" s="1948"/>
      <c r="G46" s="1949"/>
      <c r="H46" s="2136">
        <v>3500000</v>
      </c>
      <c r="I46" s="2136"/>
      <c r="J46" s="2136"/>
      <c r="K46" s="2136"/>
      <c r="L46" s="2136">
        <v>2300000</v>
      </c>
      <c r="M46" s="2136"/>
      <c r="N46" s="2136"/>
      <c r="O46" s="2136"/>
      <c r="P46" s="2136">
        <v>1200000</v>
      </c>
      <c r="Q46" s="2136"/>
      <c r="R46" s="2136"/>
      <c r="S46" s="2136"/>
      <c r="T46" s="799"/>
      <c r="U46" s="800"/>
      <c r="V46" s="800"/>
      <c r="W46" s="800"/>
      <c r="X46" s="800"/>
      <c r="Y46" s="800"/>
      <c r="Z46" s="800"/>
      <c r="AA46" s="800"/>
      <c r="AB46" s="800"/>
      <c r="AC46" s="800"/>
      <c r="AD46" s="820"/>
      <c r="AE46" s="821"/>
      <c r="AF46" s="821"/>
      <c r="AG46" s="821"/>
      <c r="AH46" s="821"/>
      <c r="AI46" s="822"/>
      <c r="AJ46" s="347"/>
      <c r="AK46" s="2123"/>
      <c r="AL46" s="2124"/>
      <c r="AM46" s="2041" t="s">
        <v>1226</v>
      </c>
      <c r="AN46" s="1880" t="s">
        <v>312</v>
      </c>
      <c r="AO46" s="1880"/>
      <c r="AP46" s="1880"/>
      <c r="AQ46" s="1880"/>
      <c r="AR46" s="1881"/>
      <c r="AS46" s="813" t="s">
        <v>1227</v>
      </c>
      <c r="AT46" s="2070" t="s">
        <v>964</v>
      </c>
      <c r="AU46" s="2071"/>
      <c r="AV46" s="2071"/>
      <c r="AW46" s="2071"/>
      <c r="AX46" s="2071"/>
      <c r="AY46" s="2071"/>
      <c r="AZ46" s="2071"/>
      <c r="BA46" s="2071" t="s">
        <v>306</v>
      </c>
      <c r="BB46" s="2071"/>
      <c r="BC46" s="2071"/>
      <c r="BD46" s="2071"/>
      <c r="BE46" s="2071"/>
      <c r="BF46" s="2071"/>
      <c r="BG46" s="2071"/>
      <c r="BH46" s="2071"/>
      <c r="BI46" s="2071"/>
      <c r="BJ46" s="2071"/>
      <c r="BK46" s="2073" t="s">
        <v>1228</v>
      </c>
      <c r="BL46" s="2073"/>
      <c r="BM46" s="2073"/>
      <c r="BN46" s="2073"/>
      <c r="BO46" s="2073"/>
      <c r="BP46" s="2073"/>
      <c r="BQ46" s="2073"/>
      <c r="BR46" s="2073"/>
      <c r="BS46" s="2073"/>
      <c r="BT46" s="2073"/>
      <c r="BU46" s="2073"/>
      <c r="BV46" s="2073"/>
      <c r="BW46" s="2073"/>
      <c r="BX46" s="2073"/>
      <c r="BY46" s="2073"/>
      <c r="BZ46" s="2073"/>
      <c r="CA46" s="2073"/>
      <c r="CB46" s="2073"/>
      <c r="CC46" s="2073"/>
      <c r="CD46" s="2073"/>
      <c r="CE46" s="2073"/>
      <c r="CF46" s="2073"/>
      <c r="CG46" s="2073"/>
      <c r="CH46" s="2073"/>
      <c r="CI46" s="2073"/>
      <c r="CJ46" s="2073"/>
      <c r="CK46" s="2073"/>
      <c r="CL46" s="2073"/>
      <c r="CM46" s="2135" t="s">
        <v>346</v>
      </c>
      <c r="CN46" s="2135"/>
      <c r="CO46" s="2135" t="s">
        <v>1229</v>
      </c>
      <c r="CP46" s="2135"/>
    </row>
    <row r="47" spans="1:94" ht="18" customHeight="1">
      <c r="A47" s="347"/>
      <c r="B47" s="1947" t="s">
        <v>314</v>
      </c>
      <c r="C47" s="1948"/>
      <c r="D47" s="1948"/>
      <c r="E47" s="1948"/>
      <c r="F47" s="1948"/>
      <c r="G47" s="1949"/>
      <c r="H47" s="2136">
        <v>123770063</v>
      </c>
      <c r="I47" s="2136"/>
      <c r="J47" s="2136"/>
      <c r="K47" s="2136"/>
      <c r="L47" s="2136">
        <v>110868060</v>
      </c>
      <c r="M47" s="2136"/>
      <c r="N47" s="2136"/>
      <c r="O47" s="2136"/>
      <c r="P47" s="2136">
        <v>12902003</v>
      </c>
      <c r="Q47" s="2136"/>
      <c r="R47" s="2136"/>
      <c r="S47" s="2136"/>
      <c r="T47" s="799"/>
      <c r="U47" s="800"/>
      <c r="V47" s="800"/>
      <c r="W47" s="800"/>
      <c r="X47" s="800"/>
      <c r="Y47" s="800"/>
      <c r="Z47" s="800"/>
      <c r="AA47" s="800"/>
      <c r="AB47" s="800"/>
      <c r="AC47" s="800"/>
      <c r="AD47" s="820"/>
      <c r="AE47" s="821"/>
      <c r="AF47" s="821"/>
      <c r="AG47" s="821"/>
      <c r="AH47" s="821"/>
      <c r="AI47" s="822"/>
      <c r="AJ47" s="347"/>
      <c r="AK47" s="2123"/>
      <c r="AL47" s="2124"/>
      <c r="AM47" s="2137"/>
      <c r="AN47" s="1882"/>
      <c r="AO47" s="1882"/>
      <c r="AP47" s="1882"/>
      <c r="AQ47" s="1882"/>
      <c r="AR47" s="1883"/>
      <c r="AS47" s="812"/>
      <c r="AT47" s="2004"/>
      <c r="AU47" s="2005"/>
      <c r="AV47" s="2005"/>
      <c r="AW47" s="2005"/>
      <c r="AX47" s="2005"/>
      <c r="AY47" s="2005"/>
      <c r="AZ47" s="2005"/>
      <c r="BA47" s="2005"/>
      <c r="BB47" s="2005"/>
      <c r="BC47" s="2005"/>
      <c r="BD47" s="2005"/>
      <c r="BE47" s="2005"/>
      <c r="BF47" s="2005"/>
      <c r="BG47" s="2005"/>
      <c r="BH47" s="2005"/>
      <c r="BI47" s="2005"/>
      <c r="BJ47" s="2005"/>
      <c r="BK47" s="2098"/>
      <c r="BL47" s="2098"/>
      <c r="BM47" s="2098"/>
      <c r="BN47" s="2098"/>
      <c r="BO47" s="2098"/>
      <c r="BP47" s="2098"/>
      <c r="BQ47" s="2098"/>
      <c r="BR47" s="2098"/>
      <c r="BS47" s="2098"/>
      <c r="BT47" s="2098"/>
      <c r="BU47" s="2098"/>
      <c r="BV47" s="2098"/>
      <c r="BW47" s="2098"/>
      <c r="BX47" s="2098"/>
      <c r="BY47" s="2098"/>
      <c r="BZ47" s="2098"/>
      <c r="CA47" s="2098"/>
      <c r="CB47" s="2098"/>
      <c r="CC47" s="2098"/>
      <c r="CD47" s="2098"/>
      <c r="CE47" s="2098"/>
      <c r="CF47" s="2098"/>
      <c r="CG47" s="2098"/>
      <c r="CH47" s="2098"/>
      <c r="CI47" s="2098"/>
      <c r="CJ47" s="2098"/>
      <c r="CK47" s="2098"/>
      <c r="CL47" s="2098"/>
      <c r="CM47" s="2019"/>
      <c r="CN47" s="2019"/>
      <c r="CO47" s="2019"/>
      <c r="CP47" s="2019"/>
    </row>
    <row r="48" spans="1:94" ht="18" customHeight="1">
      <c r="A48" s="347"/>
      <c r="B48" s="1947" t="s">
        <v>317</v>
      </c>
      <c r="C48" s="1948"/>
      <c r="D48" s="1948"/>
      <c r="E48" s="1948"/>
      <c r="F48" s="1948"/>
      <c r="G48" s="1949"/>
      <c r="H48" s="2136">
        <v>102431340</v>
      </c>
      <c r="I48" s="2136"/>
      <c r="J48" s="2136"/>
      <c r="K48" s="2136"/>
      <c r="L48" s="2136">
        <v>70331340</v>
      </c>
      <c r="M48" s="2136"/>
      <c r="N48" s="2136"/>
      <c r="O48" s="2136"/>
      <c r="P48" s="2136">
        <v>32100000</v>
      </c>
      <c r="Q48" s="2136"/>
      <c r="R48" s="2136"/>
      <c r="S48" s="2136"/>
      <c r="T48" s="799"/>
      <c r="U48" s="800"/>
      <c r="V48" s="800"/>
      <c r="W48" s="800"/>
      <c r="X48" s="800"/>
      <c r="Y48" s="800"/>
      <c r="Z48" s="800"/>
      <c r="AA48" s="800"/>
      <c r="AB48" s="800"/>
      <c r="AC48" s="800"/>
      <c r="AD48" s="820"/>
      <c r="AE48" s="821"/>
      <c r="AF48" s="821"/>
      <c r="AG48" s="818"/>
      <c r="AH48" s="818"/>
      <c r="AI48" s="819"/>
      <c r="AJ48" s="347"/>
      <c r="AK48" s="2123"/>
      <c r="AL48" s="2124"/>
      <c r="AM48" s="2042"/>
      <c r="AN48" s="1884"/>
      <c r="AO48" s="1884"/>
      <c r="AP48" s="1884"/>
      <c r="AQ48" s="1884"/>
      <c r="AR48" s="1885"/>
      <c r="AS48" s="813"/>
      <c r="AT48" s="2037"/>
      <c r="AU48" s="2038"/>
      <c r="AV48" s="2038"/>
      <c r="AW48" s="2038"/>
      <c r="AX48" s="2038"/>
      <c r="AY48" s="2038"/>
      <c r="AZ48" s="2038"/>
      <c r="BA48" s="2038"/>
      <c r="BB48" s="2038"/>
      <c r="BC48" s="2038"/>
      <c r="BD48" s="2038"/>
      <c r="BE48" s="2038"/>
      <c r="BF48" s="2038"/>
      <c r="BG48" s="2038"/>
      <c r="BH48" s="2038"/>
      <c r="BI48" s="2038"/>
      <c r="BJ48" s="2038"/>
      <c r="BK48" s="2133"/>
      <c r="BL48" s="2133"/>
      <c r="BM48" s="2133"/>
      <c r="BN48" s="2133"/>
      <c r="BO48" s="2133"/>
      <c r="BP48" s="2133"/>
      <c r="BQ48" s="2133"/>
      <c r="BR48" s="2133"/>
      <c r="BS48" s="2133"/>
      <c r="BT48" s="2133"/>
      <c r="BU48" s="2133"/>
      <c r="BV48" s="2133"/>
      <c r="BW48" s="2133"/>
      <c r="BX48" s="2133"/>
      <c r="BY48" s="2133"/>
      <c r="BZ48" s="2133"/>
      <c r="CA48" s="2133"/>
      <c r="CB48" s="2133"/>
      <c r="CC48" s="2133"/>
      <c r="CD48" s="2133"/>
      <c r="CE48" s="2133"/>
      <c r="CF48" s="2133"/>
      <c r="CG48" s="2133"/>
      <c r="CH48" s="2133"/>
      <c r="CI48" s="2133"/>
      <c r="CJ48" s="2133"/>
      <c r="CK48" s="2133"/>
      <c r="CL48" s="2133"/>
      <c r="CM48" s="2119"/>
      <c r="CN48" s="2119"/>
      <c r="CO48" s="2119"/>
      <c r="CP48" s="2119"/>
    </row>
    <row r="49" spans="1:94" ht="18" customHeight="1">
      <c r="A49" s="347"/>
      <c r="B49" s="1947" t="s">
        <v>321</v>
      </c>
      <c r="C49" s="1948"/>
      <c r="D49" s="1948"/>
      <c r="E49" s="1948"/>
      <c r="F49" s="1948"/>
      <c r="G49" s="1949"/>
      <c r="H49" s="2136">
        <v>229701403</v>
      </c>
      <c r="I49" s="2136"/>
      <c r="J49" s="2136"/>
      <c r="K49" s="2136"/>
      <c r="L49" s="2136">
        <v>183499400</v>
      </c>
      <c r="M49" s="2136"/>
      <c r="N49" s="2136"/>
      <c r="O49" s="2136"/>
      <c r="P49" s="2136">
        <v>46202003</v>
      </c>
      <c r="Q49" s="2136"/>
      <c r="R49" s="2136"/>
      <c r="S49" s="2136"/>
      <c r="T49" s="799"/>
      <c r="U49" s="800"/>
      <c r="V49" s="800"/>
      <c r="W49" s="800"/>
      <c r="X49" s="800"/>
      <c r="Y49" s="800"/>
      <c r="Z49" s="800"/>
      <c r="AA49" s="800"/>
      <c r="AB49" s="800"/>
      <c r="AC49" s="800"/>
      <c r="AD49" s="820"/>
      <c r="AE49" s="821"/>
      <c r="AF49" s="821"/>
      <c r="AG49" s="821"/>
      <c r="AH49" s="821"/>
      <c r="AI49" s="822"/>
      <c r="AJ49" s="347"/>
      <c r="AK49" s="2123"/>
      <c r="AL49" s="2124"/>
      <c r="AM49" s="2041" t="s">
        <v>623</v>
      </c>
      <c r="AN49" s="1880" t="s">
        <v>322</v>
      </c>
      <c r="AO49" s="1880"/>
      <c r="AP49" s="1880"/>
      <c r="AQ49" s="1880"/>
      <c r="AR49" s="1881"/>
      <c r="AS49" s="811" t="s">
        <v>596</v>
      </c>
      <c r="AT49" s="2070" t="s">
        <v>255</v>
      </c>
      <c r="AU49" s="2071"/>
      <c r="AV49" s="2071"/>
      <c r="AW49" s="2071"/>
      <c r="AX49" s="2071"/>
      <c r="AY49" s="2071"/>
      <c r="AZ49" s="2071"/>
      <c r="BA49" s="2071" t="s">
        <v>614</v>
      </c>
      <c r="BB49" s="2071"/>
      <c r="BC49" s="2071"/>
      <c r="BD49" s="2071"/>
      <c r="BE49" s="2071"/>
      <c r="BF49" s="2071"/>
      <c r="BG49" s="2071"/>
      <c r="BH49" s="2071"/>
      <c r="BI49" s="2071"/>
      <c r="BJ49" s="2071"/>
      <c r="BK49" s="2138" t="s">
        <v>1230</v>
      </c>
      <c r="BL49" s="2138"/>
      <c r="BM49" s="2138"/>
      <c r="BN49" s="2138"/>
      <c r="BO49" s="2138"/>
      <c r="BP49" s="2138"/>
      <c r="BQ49" s="2138"/>
      <c r="BR49" s="2138"/>
      <c r="BS49" s="2138"/>
      <c r="BT49" s="2138"/>
      <c r="BU49" s="2138"/>
      <c r="BV49" s="2138"/>
      <c r="BW49" s="2138"/>
      <c r="BX49" s="2138"/>
      <c r="BY49" s="2138"/>
      <c r="BZ49" s="2138"/>
      <c r="CA49" s="2138"/>
      <c r="CB49" s="2138"/>
      <c r="CC49" s="2138"/>
      <c r="CD49" s="2138"/>
      <c r="CE49" s="2138"/>
      <c r="CF49" s="2138"/>
      <c r="CG49" s="2138"/>
      <c r="CH49" s="2138"/>
      <c r="CI49" s="2138"/>
      <c r="CJ49" s="2138"/>
      <c r="CK49" s="2138"/>
      <c r="CL49" s="2138"/>
      <c r="CM49" s="2135" t="s">
        <v>346</v>
      </c>
      <c r="CN49" s="2135"/>
      <c r="CO49" s="2135" t="s">
        <v>1177</v>
      </c>
      <c r="CP49" s="2135"/>
    </row>
    <row r="50" spans="1:94" ht="18" customHeight="1">
      <c r="A50" s="347"/>
      <c r="B50" s="1962" t="s">
        <v>1231</v>
      </c>
      <c r="C50" s="1963"/>
      <c r="D50" s="1963"/>
      <c r="E50" s="1963"/>
      <c r="F50" s="1963"/>
      <c r="G50" s="1964"/>
      <c r="H50" s="2142">
        <v>57426</v>
      </c>
      <c r="I50" s="2142"/>
      <c r="J50" s="2142"/>
      <c r="K50" s="2142"/>
      <c r="L50" s="2142">
        <v>45875</v>
      </c>
      <c r="M50" s="2142"/>
      <c r="N50" s="2142"/>
      <c r="O50" s="2142"/>
      <c r="P50" s="2142">
        <v>11551</v>
      </c>
      <c r="Q50" s="2142"/>
      <c r="R50" s="2142"/>
      <c r="S50" s="2142"/>
      <c r="T50" s="799"/>
      <c r="U50" s="800"/>
      <c r="V50" s="800"/>
      <c r="W50" s="800"/>
      <c r="X50" s="800"/>
      <c r="Y50" s="800"/>
      <c r="Z50" s="800"/>
      <c r="AA50" s="800"/>
      <c r="AB50" s="800"/>
      <c r="AC50" s="800"/>
      <c r="AD50" s="820"/>
      <c r="AE50" s="821"/>
      <c r="AF50" s="821"/>
      <c r="AG50" s="821"/>
      <c r="AH50" s="821"/>
      <c r="AI50" s="822"/>
      <c r="AJ50" s="347"/>
      <c r="AK50" s="2123"/>
      <c r="AL50" s="2124"/>
      <c r="AM50" s="2137"/>
      <c r="AN50" s="1882"/>
      <c r="AO50" s="1882"/>
      <c r="AP50" s="1882"/>
      <c r="AQ50" s="1882"/>
      <c r="AR50" s="1883"/>
      <c r="AS50" s="812"/>
      <c r="AT50" s="2004" t="s">
        <v>255</v>
      </c>
      <c r="AU50" s="2005"/>
      <c r="AV50" s="2005"/>
      <c r="AW50" s="2005"/>
      <c r="AX50" s="2005"/>
      <c r="AY50" s="2005"/>
      <c r="AZ50" s="2005"/>
      <c r="BA50" s="2005" t="s">
        <v>284</v>
      </c>
      <c r="BB50" s="2005"/>
      <c r="BC50" s="2005"/>
      <c r="BD50" s="2005"/>
      <c r="BE50" s="2005"/>
      <c r="BF50" s="2005"/>
      <c r="BG50" s="2005"/>
      <c r="BH50" s="2005"/>
      <c r="BI50" s="2005"/>
      <c r="BJ50" s="2005"/>
      <c r="BK50" s="2098" t="s">
        <v>1232</v>
      </c>
      <c r="BL50" s="2098"/>
      <c r="BM50" s="2098"/>
      <c r="BN50" s="2098"/>
      <c r="BO50" s="2098"/>
      <c r="BP50" s="2098"/>
      <c r="BQ50" s="2098"/>
      <c r="BR50" s="2098"/>
      <c r="BS50" s="2098"/>
      <c r="BT50" s="2098"/>
      <c r="BU50" s="2098"/>
      <c r="BV50" s="2098"/>
      <c r="BW50" s="2098"/>
      <c r="BX50" s="2098"/>
      <c r="BY50" s="2098"/>
      <c r="BZ50" s="2098"/>
      <c r="CA50" s="2098"/>
      <c r="CB50" s="2098"/>
      <c r="CC50" s="2098"/>
      <c r="CD50" s="2098"/>
      <c r="CE50" s="2098"/>
      <c r="CF50" s="2098"/>
      <c r="CG50" s="2098"/>
      <c r="CH50" s="2098"/>
      <c r="CI50" s="2098"/>
      <c r="CJ50" s="2098"/>
      <c r="CK50" s="2098"/>
      <c r="CL50" s="2098"/>
      <c r="CM50" s="2019" t="s">
        <v>346</v>
      </c>
      <c r="CN50" s="2019"/>
      <c r="CO50" s="2019" t="s">
        <v>1177</v>
      </c>
      <c r="CP50" s="2019"/>
    </row>
    <row r="51" spans="1:94" ht="18" customHeight="1" thickBot="1">
      <c r="A51" s="347"/>
      <c r="B51" s="2139"/>
      <c r="C51" s="2140"/>
      <c r="D51" s="2140"/>
      <c r="E51" s="2140"/>
      <c r="F51" s="2140"/>
      <c r="G51" s="2141"/>
      <c r="H51" s="2143"/>
      <c r="I51" s="2143"/>
      <c r="J51" s="2143"/>
      <c r="K51" s="2143"/>
      <c r="L51" s="2143"/>
      <c r="M51" s="2143"/>
      <c r="N51" s="2143"/>
      <c r="O51" s="2143"/>
      <c r="P51" s="2143"/>
      <c r="Q51" s="2143"/>
      <c r="R51" s="2143"/>
      <c r="S51" s="2143"/>
      <c r="T51" s="799"/>
      <c r="U51" s="800"/>
      <c r="V51" s="800"/>
      <c r="W51" s="800"/>
      <c r="X51" s="800"/>
      <c r="Y51" s="800"/>
      <c r="Z51" s="800"/>
      <c r="AA51" s="800"/>
      <c r="AB51" s="800"/>
      <c r="AC51" s="800"/>
      <c r="AD51" s="820"/>
      <c r="AE51" s="821"/>
      <c r="AF51" s="821"/>
      <c r="AG51" s="821"/>
      <c r="AH51" s="821"/>
      <c r="AI51" s="822"/>
      <c r="AJ51" s="347"/>
      <c r="AK51" s="2123"/>
      <c r="AL51" s="2124"/>
      <c r="AM51" s="2137"/>
      <c r="AN51" s="1882"/>
      <c r="AO51" s="1882"/>
      <c r="AP51" s="1882"/>
      <c r="AQ51" s="1882"/>
      <c r="AR51" s="1883"/>
      <c r="AS51" s="812" t="s">
        <v>1233</v>
      </c>
      <c r="AT51" s="2004" t="s">
        <v>272</v>
      </c>
      <c r="AU51" s="2005"/>
      <c r="AV51" s="2005"/>
      <c r="AW51" s="2005"/>
      <c r="AX51" s="2005"/>
      <c r="AY51" s="2005"/>
      <c r="AZ51" s="2005"/>
      <c r="BA51" s="2005" t="s">
        <v>273</v>
      </c>
      <c r="BB51" s="2005"/>
      <c r="BC51" s="2005"/>
      <c r="BD51" s="2005"/>
      <c r="BE51" s="2005"/>
      <c r="BF51" s="2005"/>
      <c r="BG51" s="2005"/>
      <c r="BH51" s="2005"/>
      <c r="BI51" s="2005"/>
      <c r="BJ51" s="2005"/>
      <c r="BK51" s="2098" t="s">
        <v>1234</v>
      </c>
      <c r="BL51" s="2098"/>
      <c r="BM51" s="2098"/>
      <c r="BN51" s="2098"/>
      <c r="BO51" s="2098"/>
      <c r="BP51" s="2098"/>
      <c r="BQ51" s="2098"/>
      <c r="BR51" s="2098"/>
      <c r="BS51" s="2098"/>
      <c r="BT51" s="2098"/>
      <c r="BU51" s="2098"/>
      <c r="BV51" s="2098"/>
      <c r="BW51" s="2098"/>
      <c r="BX51" s="2098"/>
      <c r="BY51" s="2098"/>
      <c r="BZ51" s="2098"/>
      <c r="CA51" s="2098"/>
      <c r="CB51" s="2098"/>
      <c r="CC51" s="2098"/>
      <c r="CD51" s="2098"/>
      <c r="CE51" s="2098"/>
      <c r="CF51" s="2098"/>
      <c r="CG51" s="2098"/>
      <c r="CH51" s="2098"/>
      <c r="CI51" s="2098"/>
      <c r="CJ51" s="2098"/>
      <c r="CK51" s="2098"/>
      <c r="CL51" s="2098"/>
      <c r="CM51" s="2019" t="s">
        <v>346</v>
      </c>
      <c r="CN51" s="2019"/>
      <c r="CO51" s="2019" t="s">
        <v>1235</v>
      </c>
      <c r="CP51" s="2019"/>
    </row>
    <row r="52" spans="1:94" ht="18" customHeight="1" thickTop="1">
      <c r="A52" s="347"/>
      <c r="B52" s="2115" t="s">
        <v>1236</v>
      </c>
      <c r="C52" s="1971"/>
      <c r="D52" s="1971"/>
      <c r="E52" s="1971"/>
      <c r="F52" s="1971"/>
      <c r="G52" s="1971"/>
      <c r="H52" s="1971"/>
      <c r="I52" s="1971"/>
      <c r="J52" s="1971"/>
      <c r="K52" s="1971"/>
      <c r="L52" s="1971"/>
      <c r="M52" s="1971"/>
      <c r="N52" s="1971"/>
      <c r="O52" s="1971"/>
      <c r="P52" s="1971"/>
      <c r="Q52" s="1971"/>
      <c r="R52" s="1971"/>
      <c r="S52" s="1971"/>
      <c r="T52" s="350"/>
      <c r="U52" s="801"/>
      <c r="V52" s="801"/>
      <c r="W52" s="801"/>
      <c r="X52" s="821"/>
      <c r="Y52" s="821"/>
      <c r="Z52" s="821"/>
      <c r="AA52" s="821"/>
      <c r="AB52" s="821"/>
      <c r="AC52" s="821"/>
      <c r="AD52" s="820"/>
      <c r="AE52" s="821"/>
      <c r="AF52" s="821"/>
      <c r="AG52" s="821"/>
      <c r="AH52" s="821"/>
      <c r="AI52" s="822"/>
      <c r="AJ52" s="347"/>
      <c r="AK52" s="2123"/>
      <c r="AL52" s="2124"/>
      <c r="AM52" s="2137"/>
      <c r="AN52" s="1882"/>
      <c r="AO52" s="1882"/>
      <c r="AP52" s="1882"/>
      <c r="AQ52" s="1882"/>
      <c r="AR52" s="1883"/>
      <c r="AS52" s="812"/>
      <c r="AT52" s="2004"/>
      <c r="AU52" s="2005"/>
      <c r="AV52" s="2005"/>
      <c r="AW52" s="2005"/>
      <c r="AX52" s="2005"/>
      <c r="AY52" s="2005"/>
      <c r="AZ52" s="2005"/>
      <c r="BA52" s="2005"/>
      <c r="BB52" s="2005"/>
      <c r="BC52" s="2005"/>
      <c r="BD52" s="2005"/>
      <c r="BE52" s="2005"/>
      <c r="BF52" s="2005"/>
      <c r="BG52" s="2005"/>
      <c r="BH52" s="2005"/>
      <c r="BI52" s="2005"/>
      <c r="BJ52" s="2005"/>
      <c r="BK52" s="2112"/>
      <c r="BL52" s="2112"/>
      <c r="BM52" s="2112"/>
      <c r="BN52" s="2112"/>
      <c r="BO52" s="2112"/>
      <c r="BP52" s="2112"/>
      <c r="BQ52" s="2112"/>
      <c r="BR52" s="2112"/>
      <c r="BS52" s="2112"/>
      <c r="BT52" s="2112"/>
      <c r="BU52" s="2112"/>
      <c r="BV52" s="2112"/>
      <c r="BW52" s="2112"/>
      <c r="BX52" s="2112"/>
      <c r="BY52" s="2112"/>
      <c r="BZ52" s="2112"/>
      <c r="CA52" s="2112"/>
      <c r="CB52" s="2112"/>
      <c r="CC52" s="2112"/>
      <c r="CD52" s="2112"/>
      <c r="CE52" s="2112"/>
      <c r="CF52" s="2112"/>
      <c r="CG52" s="2112"/>
      <c r="CH52" s="2112"/>
      <c r="CI52" s="2112"/>
      <c r="CJ52" s="2112"/>
      <c r="CK52" s="2112"/>
      <c r="CL52" s="2112"/>
      <c r="CM52" s="2019"/>
      <c r="CN52" s="2019"/>
      <c r="CO52" s="2019"/>
      <c r="CP52" s="2019"/>
    </row>
    <row r="53" spans="1:94" ht="18" customHeight="1">
      <c r="A53" s="347"/>
      <c r="B53" s="2041" t="s">
        <v>35</v>
      </c>
      <c r="C53" s="1880"/>
      <c r="D53" s="1880"/>
      <c r="E53" s="1880"/>
      <c r="F53" s="1880"/>
      <c r="G53" s="1880"/>
      <c r="H53" s="1880"/>
      <c r="I53" s="1880"/>
      <c r="J53" s="1880"/>
      <c r="K53" s="1880"/>
      <c r="L53" s="1886" t="s">
        <v>36</v>
      </c>
      <c r="M53" s="1887"/>
      <c r="N53" s="1887"/>
      <c r="O53" s="1887"/>
      <c r="P53" s="1887"/>
      <c r="Q53" s="1887"/>
      <c r="R53" s="1887"/>
      <c r="S53" s="1888"/>
      <c r="T53" s="823"/>
      <c r="U53" s="2150"/>
      <c r="V53" s="2150"/>
      <c r="W53" s="2150"/>
      <c r="X53" s="2150"/>
      <c r="Y53" s="2150"/>
      <c r="Z53" s="2150"/>
      <c r="AA53" s="2150"/>
      <c r="AB53" s="2150"/>
      <c r="AC53" s="824"/>
      <c r="AD53" s="824"/>
      <c r="AE53" s="824"/>
      <c r="AF53" s="824"/>
      <c r="AG53" s="824"/>
      <c r="AH53" s="824"/>
      <c r="AI53" s="825"/>
      <c r="AJ53" s="347"/>
      <c r="AK53" s="2123"/>
      <c r="AL53" s="2124"/>
      <c r="AM53" s="2137"/>
      <c r="AN53" s="1882"/>
      <c r="AO53" s="1882"/>
      <c r="AP53" s="1882"/>
      <c r="AQ53" s="1882"/>
      <c r="AR53" s="1883"/>
      <c r="AS53" s="812"/>
      <c r="AT53" s="2004"/>
      <c r="AU53" s="2005"/>
      <c r="AV53" s="2005"/>
      <c r="AW53" s="2005"/>
      <c r="AX53" s="2005"/>
      <c r="AY53" s="2005"/>
      <c r="AZ53" s="2005"/>
      <c r="BA53" s="2005"/>
      <c r="BB53" s="2005"/>
      <c r="BC53" s="2005"/>
      <c r="BD53" s="2005"/>
      <c r="BE53" s="2005"/>
      <c r="BF53" s="2005"/>
      <c r="BG53" s="2005"/>
      <c r="BH53" s="2005"/>
      <c r="BI53" s="2005"/>
      <c r="BJ53" s="2005"/>
      <c r="BK53" s="2112"/>
      <c r="BL53" s="2112"/>
      <c r="BM53" s="2112"/>
      <c r="BN53" s="2112"/>
      <c r="BO53" s="2112"/>
      <c r="BP53" s="2112"/>
      <c r="BQ53" s="2112"/>
      <c r="BR53" s="2112"/>
      <c r="BS53" s="2112"/>
      <c r="BT53" s="2112"/>
      <c r="BU53" s="2112"/>
      <c r="BV53" s="2112"/>
      <c r="BW53" s="2112"/>
      <c r="BX53" s="2112"/>
      <c r="BY53" s="2112"/>
      <c r="BZ53" s="2112"/>
      <c r="CA53" s="2112"/>
      <c r="CB53" s="2112"/>
      <c r="CC53" s="2112"/>
      <c r="CD53" s="2112"/>
      <c r="CE53" s="2112"/>
      <c r="CF53" s="2112"/>
      <c r="CG53" s="2112"/>
      <c r="CH53" s="2112"/>
      <c r="CI53" s="2112"/>
      <c r="CJ53" s="2112"/>
      <c r="CK53" s="2112"/>
      <c r="CL53" s="2112"/>
      <c r="CM53" s="2019"/>
      <c r="CN53" s="2019"/>
      <c r="CO53" s="2019"/>
      <c r="CP53" s="2019"/>
    </row>
    <row r="54" spans="1:94" ht="18" customHeight="1">
      <c r="A54" s="347"/>
      <c r="B54" s="1958" t="s">
        <v>329</v>
      </c>
      <c r="C54" s="1929"/>
      <c r="D54" s="1929"/>
      <c r="E54" s="1929"/>
      <c r="F54" s="1929"/>
      <c r="G54" s="1929"/>
      <c r="H54" s="1929"/>
      <c r="I54" s="1929"/>
      <c r="J54" s="1929"/>
      <c r="K54" s="1929"/>
      <c r="L54" s="1958" t="s">
        <v>329</v>
      </c>
      <c r="M54" s="1929"/>
      <c r="N54" s="1929"/>
      <c r="O54" s="1929"/>
      <c r="P54" s="1929"/>
      <c r="Q54" s="1929"/>
      <c r="R54" s="1929"/>
      <c r="S54" s="1930"/>
      <c r="T54" s="826"/>
      <c r="U54" s="2144" t="s">
        <v>1237</v>
      </c>
      <c r="V54" s="2145"/>
      <c r="W54" s="2145"/>
      <c r="X54" s="2145"/>
      <c r="Y54" s="2145"/>
      <c r="Z54" s="2145"/>
      <c r="AA54" s="2145"/>
      <c r="AB54" s="2146"/>
      <c r="AC54" s="2147" t="s">
        <v>1238</v>
      </c>
      <c r="AD54" s="2148"/>
      <c r="AE54" s="2148"/>
      <c r="AF54" s="2148"/>
      <c r="AG54" s="2148"/>
      <c r="AH54" s="2148"/>
      <c r="AI54" s="2149"/>
      <c r="AJ54" s="802"/>
      <c r="AK54" s="2123"/>
      <c r="AL54" s="2124"/>
      <c r="AM54" s="2042"/>
      <c r="AN54" s="1884"/>
      <c r="AO54" s="1884"/>
      <c r="AP54" s="1884"/>
      <c r="AQ54" s="1884"/>
      <c r="AR54" s="1885"/>
      <c r="AS54" s="814"/>
      <c r="AT54" s="2054"/>
      <c r="AU54" s="2064"/>
      <c r="AV54" s="2064"/>
      <c r="AW54" s="2064"/>
      <c r="AX54" s="2064"/>
      <c r="AY54" s="2064"/>
      <c r="AZ54" s="2064"/>
      <c r="BA54" s="2064"/>
      <c r="BB54" s="2064"/>
      <c r="BC54" s="2064"/>
      <c r="BD54" s="2064"/>
      <c r="BE54" s="2064"/>
      <c r="BF54" s="2064"/>
      <c r="BG54" s="2064"/>
      <c r="BH54" s="2064"/>
      <c r="BI54" s="2064"/>
      <c r="BJ54" s="2064"/>
      <c r="BK54" s="2074"/>
      <c r="BL54" s="2074"/>
      <c r="BM54" s="2074"/>
      <c r="BN54" s="2074"/>
      <c r="BO54" s="2074"/>
      <c r="BP54" s="2074"/>
      <c r="BQ54" s="2074"/>
      <c r="BR54" s="2074"/>
      <c r="BS54" s="2074"/>
      <c r="BT54" s="2074"/>
      <c r="BU54" s="2074"/>
      <c r="BV54" s="2074"/>
      <c r="BW54" s="2074"/>
      <c r="BX54" s="2074"/>
      <c r="BY54" s="2074"/>
      <c r="BZ54" s="2074"/>
      <c r="CA54" s="2074"/>
      <c r="CB54" s="2074"/>
      <c r="CC54" s="2074"/>
      <c r="CD54" s="2074"/>
      <c r="CE54" s="2074"/>
      <c r="CF54" s="2074"/>
      <c r="CG54" s="2074"/>
      <c r="CH54" s="2074"/>
      <c r="CI54" s="2074"/>
      <c r="CJ54" s="2074"/>
      <c r="CK54" s="2074"/>
      <c r="CL54" s="2074"/>
      <c r="CM54" s="2119"/>
      <c r="CN54" s="2119"/>
      <c r="CO54" s="2119"/>
      <c r="CP54" s="2119"/>
    </row>
    <row r="55" spans="1:94" ht="18" customHeight="1" thickBot="1">
      <c r="A55" s="347"/>
      <c r="B55" s="2153">
        <v>72209</v>
      </c>
      <c r="C55" s="2154"/>
      <c r="D55" s="2154"/>
      <c r="E55" s="2154"/>
      <c r="F55" s="2154"/>
      <c r="G55" s="2154"/>
      <c r="H55" s="2154"/>
      <c r="I55" s="2154"/>
      <c r="J55" s="2154"/>
      <c r="K55" s="2154"/>
      <c r="L55" s="2155">
        <v>57684</v>
      </c>
      <c r="M55" s="2156"/>
      <c r="N55" s="2156"/>
      <c r="O55" s="2156"/>
      <c r="P55" s="2156"/>
      <c r="Q55" s="2156"/>
      <c r="R55" s="2156"/>
      <c r="S55" s="2156"/>
      <c r="T55" s="827"/>
      <c r="U55" s="2157" t="s">
        <v>332</v>
      </c>
      <c r="V55" s="2158"/>
      <c r="W55" s="2158"/>
      <c r="X55" s="2158"/>
      <c r="Y55" s="2159"/>
      <c r="Z55" s="2160">
        <v>51.2</v>
      </c>
      <c r="AA55" s="2161"/>
      <c r="AB55" s="828" t="s">
        <v>1239</v>
      </c>
      <c r="AC55" s="2139" t="s">
        <v>333</v>
      </c>
      <c r="AD55" s="2140"/>
      <c r="AE55" s="2140"/>
      <c r="AF55" s="2162"/>
      <c r="AG55" s="2163">
        <v>16</v>
      </c>
      <c r="AH55" s="2164"/>
      <c r="AI55" s="828" t="s">
        <v>1239</v>
      </c>
      <c r="AJ55" s="347"/>
      <c r="AK55" s="2123"/>
      <c r="AL55" s="2124"/>
      <c r="AM55" s="2041" t="s">
        <v>1240</v>
      </c>
      <c r="AN55" s="1880" t="s">
        <v>334</v>
      </c>
      <c r="AO55" s="1880"/>
      <c r="AP55" s="1880"/>
      <c r="AQ55" s="1880"/>
      <c r="AR55" s="1881"/>
      <c r="AS55" s="829" t="s">
        <v>1241</v>
      </c>
      <c r="AT55" s="2165" t="s">
        <v>264</v>
      </c>
      <c r="AU55" s="2165"/>
      <c r="AV55" s="2165"/>
      <c r="AW55" s="2070"/>
      <c r="AX55" s="2166" t="s">
        <v>257</v>
      </c>
      <c r="AY55" s="2165"/>
      <c r="AZ55" s="2165"/>
      <c r="BA55" s="2165"/>
      <c r="BB55" s="2165"/>
      <c r="BC55" s="2165"/>
      <c r="BD55" s="2166" t="s">
        <v>266</v>
      </c>
      <c r="BE55" s="2165"/>
      <c r="BF55" s="2165"/>
      <c r="BG55" s="2165"/>
      <c r="BH55" s="2165"/>
      <c r="BI55" s="2165"/>
      <c r="BJ55" s="2070"/>
      <c r="BK55" s="2073" t="s">
        <v>1242</v>
      </c>
      <c r="BL55" s="2073"/>
      <c r="BM55" s="2073"/>
      <c r="BN55" s="2073"/>
      <c r="BO55" s="2073"/>
      <c r="BP55" s="2073"/>
      <c r="BQ55" s="2073"/>
      <c r="BR55" s="2073"/>
      <c r="BS55" s="2073"/>
      <c r="BT55" s="2073"/>
      <c r="BU55" s="2073"/>
      <c r="BV55" s="2073"/>
      <c r="BW55" s="2073"/>
      <c r="BX55" s="2073"/>
      <c r="BY55" s="2073"/>
      <c r="BZ55" s="2073"/>
      <c r="CA55" s="2073"/>
      <c r="CB55" s="2073"/>
      <c r="CC55" s="2073"/>
      <c r="CD55" s="2073"/>
      <c r="CE55" s="2073"/>
      <c r="CF55" s="2073"/>
      <c r="CG55" s="2073"/>
      <c r="CH55" s="2073"/>
      <c r="CI55" s="2073"/>
      <c r="CJ55" s="2073"/>
      <c r="CK55" s="2073"/>
      <c r="CL55" s="2073"/>
      <c r="CM55" s="2135" t="s">
        <v>346</v>
      </c>
      <c r="CN55" s="2135"/>
      <c r="CO55" s="2135" t="s">
        <v>1177</v>
      </c>
      <c r="CP55" s="2135"/>
    </row>
    <row r="56" spans="1:94" ht="18" customHeight="1" thickTop="1">
      <c r="A56" s="347"/>
      <c r="B56" s="2115" t="s">
        <v>1243</v>
      </c>
      <c r="C56" s="1971"/>
      <c r="D56" s="1971"/>
      <c r="E56" s="1971"/>
      <c r="F56" s="1971"/>
      <c r="G56" s="1971"/>
      <c r="H56" s="1971"/>
      <c r="I56" s="1971"/>
      <c r="J56" s="1971"/>
      <c r="K56" s="1971"/>
      <c r="L56" s="1971"/>
      <c r="M56" s="1971"/>
      <c r="N56" s="1971"/>
      <c r="O56" s="1971"/>
      <c r="P56" s="1971"/>
      <c r="Q56" s="1971"/>
      <c r="R56" s="1971"/>
      <c r="S56" s="1971"/>
      <c r="T56" s="2150"/>
      <c r="U56" s="2150"/>
      <c r="V56" s="2150"/>
      <c r="W56" s="2150"/>
      <c r="X56" s="2150"/>
      <c r="Y56" s="2151"/>
      <c r="Z56" s="2151"/>
      <c r="AA56" s="830"/>
      <c r="AB56" s="2152"/>
      <c r="AC56" s="2152"/>
      <c r="AD56" s="2152"/>
      <c r="AE56" s="2152"/>
      <c r="AF56" s="2152"/>
      <c r="AG56" s="2152"/>
      <c r="AH56" s="2152"/>
      <c r="AI56" s="831"/>
      <c r="AJ56" s="347"/>
      <c r="AK56" s="2123"/>
      <c r="AL56" s="2124"/>
      <c r="AM56" s="2137"/>
      <c r="AN56" s="1882"/>
      <c r="AO56" s="1882"/>
      <c r="AP56" s="1882"/>
      <c r="AQ56" s="1882"/>
      <c r="AR56" s="1883"/>
      <c r="AS56" s="812"/>
      <c r="AT56" s="2015"/>
      <c r="AU56" s="2015"/>
      <c r="AV56" s="2015"/>
      <c r="AW56" s="2004"/>
      <c r="AX56" s="2017"/>
      <c r="AY56" s="2015"/>
      <c r="AZ56" s="2015"/>
      <c r="BA56" s="2015"/>
      <c r="BB56" s="2015"/>
      <c r="BC56" s="2015"/>
      <c r="BD56" s="2017"/>
      <c r="BE56" s="2015"/>
      <c r="BF56" s="2015"/>
      <c r="BG56" s="2015"/>
      <c r="BH56" s="2015"/>
      <c r="BI56" s="2015"/>
      <c r="BJ56" s="2004"/>
      <c r="BK56" s="2112"/>
      <c r="BL56" s="2112"/>
      <c r="BM56" s="2112"/>
      <c r="BN56" s="2112"/>
      <c r="BO56" s="2112"/>
      <c r="BP56" s="2112"/>
      <c r="BQ56" s="2112"/>
      <c r="BR56" s="2112"/>
      <c r="BS56" s="2112"/>
      <c r="BT56" s="2112"/>
      <c r="BU56" s="2112"/>
      <c r="BV56" s="2112"/>
      <c r="BW56" s="2112"/>
      <c r="BX56" s="2112"/>
      <c r="BY56" s="2112"/>
      <c r="BZ56" s="2112"/>
      <c r="CA56" s="2112"/>
      <c r="CB56" s="2112"/>
      <c r="CC56" s="2112"/>
      <c r="CD56" s="2112"/>
      <c r="CE56" s="2112"/>
      <c r="CF56" s="2112"/>
      <c r="CG56" s="2112"/>
      <c r="CH56" s="2112"/>
      <c r="CI56" s="2112"/>
      <c r="CJ56" s="2112"/>
      <c r="CK56" s="2112"/>
      <c r="CL56" s="2112"/>
      <c r="CM56" s="2019"/>
      <c r="CN56" s="2019"/>
      <c r="CO56" s="2019"/>
      <c r="CP56" s="2019"/>
    </row>
    <row r="57" spans="1:94" ht="18" customHeight="1">
      <c r="A57" s="347"/>
      <c r="B57" s="1886" t="s">
        <v>340</v>
      </c>
      <c r="C57" s="1887"/>
      <c r="D57" s="1887"/>
      <c r="E57" s="1887"/>
      <c r="F57" s="1887"/>
      <c r="G57" s="1887"/>
      <c r="H57" s="1887"/>
      <c r="I57" s="1887"/>
      <c r="J57" s="1887"/>
      <c r="K57" s="1888"/>
      <c r="L57" s="2173" t="s">
        <v>341</v>
      </c>
      <c r="M57" s="2174"/>
      <c r="N57" s="2174"/>
      <c r="O57" s="2174"/>
      <c r="P57" s="2174"/>
      <c r="Q57" s="2175">
        <v>97</v>
      </c>
      <c r="R57" s="2176"/>
      <c r="S57" s="832" t="s">
        <v>342</v>
      </c>
      <c r="T57" s="2144" t="s">
        <v>343</v>
      </c>
      <c r="U57" s="2145"/>
      <c r="V57" s="2145"/>
      <c r="W57" s="2145"/>
      <c r="X57" s="2177"/>
      <c r="Y57" s="2178">
        <v>17</v>
      </c>
      <c r="Z57" s="2178"/>
      <c r="AA57" s="833" t="s">
        <v>342</v>
      </c>
      <c r="AB57" s="1962" t="s">
        <v>344</v>
      </c>
      <c r="AC57" s="1963"/>
      <c r="AD57" s="1963"/>
      <c r="AE57" s="1963"/>
      <c r="AF57" s="1963"/>
      <c r="AG57" s="2171">
        <v>6</v>
      </c>
      <c r="AH57" s="2172"/>
      <c r="AI57" s="834" t="s">
        <v>342</v>
      </c>
      <c r="AJ57" s="347"/>
      <c r="AK57" s="2123"/>
      <c r="AL57" s="2124"/>
      <c r="AM57" s="2042"/>
      <c r="AN57" s="1884"/>
      <c r="AO57" s="1884"/>
      <c r="AP57" s="1884"/>
      <c r="AQ57" s="1884"/>
      <c r="AR57" s="1885"/>
      <c r="AS57" s="813"/>
      <c r="AT57" s="2053"/>
      <c r="AU57" s="2053"/>
      <c r="AV57" s="2053"/>
      <c r="AW57" s="2054"/>
      <c r="AX57" s="2055"/>
      <c r="AY57" s="2053"/>
      <c r="AZ57" s="2053"/>
      <c r="BA57" s="2053"/>
      <c r="BB57" s="2053"/>
      <c r="BC57" s="2053"/>
      <c r="BD57" s="2055"/>
      <c r="BE57" s="2053"/>
      <c r="BF57" s="2053"/>
      <c r="BG57" s="2053"/>
      <c r="BH57" s="2053"/>
      <c r="BI57" s="2053"/>
      <c r="BJ57" s="2054"/>
      <c r="BK57" s="2074"/>
      <c r="BL57" s="2074"/>
      <c r="BM57" s="2074"/>
      <c r="BN57" s="2074"/>
      <c r="BO57" s="2074"/>
      <c r="BP57" s="2074"/>
      <c r="BQ57" s="2074"/>
      <c r="BR57" s="2074"/>
      <c r="BS57" s="2074"/>
      <c r="BT57" s="2074"/>
      <c r="BU57" s="2074"/>
      <c r="BV57" s="2074"/>
      <c r="BW57" s="2074"/>
      <c r="BX57" s="2074"/>
      <c r="BY57" s="2074"/>
      <c r="BZ57" s="2074"/>
      <c r="CA57" s="2074"/>
      <c r="CB57" s="2074"/>
      <c r="CC57" s="2074"/>
      <c r="CD57" s="2074"/>
      <c r="CE57" s="2074"/>
      <c r="CF57" s="2074"/>
      <c r="CG57" s="2074"/>
      <c r="CH57" s="2074"/>
      <c r="CI57" s="2074"/>
      <c r="CJ57" s="2074"/>
      <c r="CK57" s="2074"/>
      <c r="CL57" s="2074"/>
      <c r="CM57" s="2119"/>
      <c r="CN57" s="2119"/>
      <c r="CO57" s="2119"/>
      <c r="CP57" s="2119"/>
    </row>
    <row r="58" spans="1:94" ht="18" customHeight="1">
      <c r="A58" s="347"/>
      <c r="B58" s="1889"/>
      <c r="C58" s="1890"/>
      <c r="D58" s="1890"/>
      <c r="E58" s="1890"/>
      <c r="F58" s="1890"/>
      <c r="G58" s="1890"/>
      <c r="H58" s="1890"/>
      <c r="I58" s="1890"/>
      <c r="J58" s="1890"/>
      <c r="K58" s="1891"/>
      <c r="L58" s="835" t="s">
        <v>1244</v>
      </c>
      <c r="M58" s="2167" t="s">
        <v>1245</v>
      </c>
      <c r="N58" s="2167"/>
      <c r="O58" s="2167"/>
      <c r="P58" s="2167"/>
      <c r="Q58" s="2167"/>
      <c r="R58" s="2167"/>
      <c r="S58" s="2167"/>
      <c r="T58" s="2167"/>
      <c r="U58" s="2167"/>
      <c r="V58" s="2167"/>
      <c r="W58" s="2168"/>
      <c r="X58" s="836" t="s">
        <v>1246</v>
      </c>
      <c r="Y58" s="2169"/>
      <c r="Z58" s="2169"/>
      <c r="AA58" s="2169"/>
      <c r="AB58" s="2169"/>
      <c r="AC58" s="2169"/>
      <c r="AD58" s="2169"/>
      <c r="AE58" s="2169"/>
      <c r="AF58" s="2169"/>
      <c r="AG58" s="2169"/>
      <c r="AH58" s="2169"/>
      <c r="AI58" s="2170"/>
      <c r="AJ58" s="347"/>
      <c r="AK58" s="2123"/>
      <c r="AL58" s="2124"/>
      <c r="AM58" s="2041" t="s">
        <v>1247</v>
      </c>
      <c r="AN58" s="1880" t="s">
        <v>349</v>
      </c>
      <c r="AO58" s="1887"/>
      <c r="AP58" s="1887"/>
      <c r="AQ58" s="1887"/>
      <c r="AR58" s="1888"/>
      <c r="AS58" s="837" t="s">
        <v>1244</v>
      </c>
      <c r="AT58" s="2165" t="s">
        <v>267</v>
      </c>
      <c r="AU58" s="2165"/>
      <c r="AV58" s="2165"/>
      <c r="AW58" s="2070"/>
      <c r="AX58" s="2166" t="s">
        <v>259</v>
      </c>
      <c r="AY58" s="2165"/>
      <c r="AZ58" s="2165"/>
      <c r="BA58" s="2166" t="s">
        <v>279</v>
      </c>
      <c r="BB58" s="2165"/>
      <c r="BC58" s="2165"/>
      <c r="BD58" s="2165"/>
      <c r="BE58" s="2165"/>
      <c r="BF58" s="2165"/>
      <c r="BG58" s="2165"/>
      <c r="BH58" s="2165"/>
      <c r="BI58" s="2165"/>
      <c r="BJ58" s="2070"/>
      <c r="BK58" s="2073" t="s">
        <v>1248</v>
      </c>
      <c r="BL58" s="2073"/>
      <c r="BM58" s="2073"/>
      <c r="BN58" s="2073"/>
      <c r="BO58" s="2073"/>
      <c r="BP58" s="2073"/>
      <c r="BQ58" s="2073"/>
      <c r="BR58" s="2073"/>
      <c r="BS58" s="2073"/>
      <c r="BT58" s="2073"/>
      <c r="BU58" s="2073"/>
      <c r="BV58" s="2073"/>
      <c r="BW58" s="2073"/>
      <c r="BX58" s="2073"/>
      <c r="BY58" s="2073"/>
      <c r="BZ58" s="2073"/>
      <c r="CA58" s="2073"/>
      <c r="CB58" s="2073"/>
      <c r="CC58" s="2073"/>
      <c r="CD58" s="2073"/>
      <c r="CE58" s="2073"/>
      <c r="CF58" s="2073"/>
      <c r="CG58" s="2073"/>
      <c r="CH58" s="2073"/>
      <c r="CI58" s="2073"/>
      <c r="CJ58" s="2073"/>
      <c r="CK58" s="2073"/>
      <c r="CL58" s="2073"/>
      <c r="CM58" s="1978" t="s">
        <v>346</v>
      </c>
      <c r="CN58" s="1978"/>
      <c r="CO58" s="1978" t="s">
        <v>1249</v>
      </c>
      <c r="CP58" s="1978"/>
    </row>
    <row r="59" spans="1:94" ht="18" customHeight="1">
      <c r="A59" s="347"/>
      <c r="B59" s="1889"/>
      <c r="C59" s="1890"/>
      <c r="D59" s="1890"/>
      <c r="E59" s="1890"/>
      <c r="F59" s="1890"/>
      <c r="G59" s="1890"/>
      <c r="H59" s="1890"/>
      <c r="I59" s="1890"/>
      <c r="J59" s="1890"/>
      <c r="K59" s="1891"/>
      <c r="L59" s="803" t="s">
        <v>1250</v>
      </c>
      <c r="M59" s="2021" t="s">
        <v>1251</v>
      </c>
      <c r="N59" s="2021"/>
      <c r="O59" s="2021"/>
      <c r="P59" s="2021"/>
      <c r="Q59" s="2021"/>
      <c r="R59" s="2021"/>
      <c r="S59" s="2021"/>
      <c r="T59" s="2021"/>
      <c r="U59" s="2021"/>
      <c r="V59" s="2021"/>
      <c r="W59" s="2022"/>
      <c r="X59" s="803" t="s">
        <v>1252</v>
      </c>
      <c r="Y59" s="2021"/>
      <c r="Z59" s="2021"/>
      <c r="AA59" s="2021"/>
      <c r="AB59" s="2021"/>
      <c r="AC59" s="2021"/>
      <c r="AD59" s="2021"/>
      <c r="AE59" s="2021"/>
      <c r="AF59" s="2021"/>
      <c r="AG59" s="2021"/>
      <c r="AH59" s="2021"/>
      <c r="AI59" s="2022"/>
      <c r="AJ59" s="347"/>
      <c r="AK59" s="2123"/>
      <c r="AL59" s="2124"/>
      <c r="AM59" s="2042"/>
      <c r="AN59" s="1929"/>
      <c r="AO59" s="1929"/>
      <c r="AP59" s="1929"/>
      <c r="AQ59" s="1929"/>
      <c r="AR59" s="1930"/>
      <c r="AS59" s="814"/>
      <c r="AT59" s="2053"/>
      <c r="AU59" s="2053"/>
      <c r="AV59" s="2053"/>
      <c r="AW59" s="2054"/>
      <c r="AX59" s="2055"/>
      <c r="AY59" s="2053"/>
      <c r="AZ59" s="2053"/>
      <c r="BA59" s="2055"/>
      <c r="BB59" s="2053"/>
      <c r="BC59" s="2053"/>
      <c r="BD59" s="2053"/>
      <c r="BE59" s="2053"/>
      <c r="BF59" s="2053"/>
      <c r="BG59" s="2053"/>
      <c r="BH59" s="2053"/>
      <c r="BI59" s="2053"/>
      <c r="BJ59" s="2054"/>
      <c r="BK59" s="2074"/>
      <c r="BL59" s="2074"/>
      <c r="BM59" s="2074"/>
      <c r="BN59" s="2074"/>
      <c r="BO59" s="2074"/>
      <c r="BP59" s="2074"/>
      <c r="BQ59" s="2074"/>
      <c r="BR59" s="2074"/>
      <c r="BS59" s="2074"/>
      <c r="BT59" s="2074"/>
      <c r="BU59" s="2074"/>
      <c r="BV59" s="2074"/>
      <c r="BW59" s="2074"/>
      <c r="BX59" s="2074"/>
      <c r="BY59" s="2074"/>
      <c r="BZ59" s="2074"/>
      <c r="CA59" s="2074"/>
      <c r="CB59" s="2074"/>
      <c r="CC59" s="2074"/>
      <c r="CD59" s="2074"/>
      <c r="CE59" s="2074"/>
      <c r="CF59" s="2074"/>
      <c r="CG59" s="2074"/>
      <c r="CH59" s="2074"/>
      <c r="CI59" s="2074"/>
      <c r="CJ59" s="2074"/>
      <c r="CK59" s="2074"/>
      <c r="CL59" s="2074"/>
      <c r="CM59" s="2058"/>
      <c r="CN59" s="2058"/>
      <c r="CO59" s="2058"/>
      <c r="CP59" s="2058"/>
    </row>
    <row r="60" spans="1:94" ht="18" customHeight="1">
      <c r="A60" s="347"/>
      <c r="B60" s="1889"/>
      <c r="C60" s="1890"/>
      <c r="D60" s="1890"/>
      <c r="E60" s="1890"/>
      <c r="F60" s="1890"/>
      <c r="G60" s="1890"/>
      <c r="H60" s="1890"/>
      <c r="I60" s="1890"/>
      <c r="J60" s="1890"/>
      <c r="K60" s="1891"/>
      <c r="L60" s="838" t="s">
        <v>1253</v>
      </c>
      <c r="M60" s="2179" t="s">
        <v>1254</v>
      </c>
      <c r="N60" s="2179"/>
      <c r="O60" s="2179"/>
      <c r="P60" s="2179"/>
      <c r="Q60" s="2179"/>
      <c r="R60" s="2179"/>
      <c r="S60" s="2179"/>
      <c r="T60" s="2179"/>
      <c r="U60" s="2179"/>
      <c r="V60" s="2179"/>
      <c r="W60" s="2180"/>
      <c r="X60" s="729" t="s">
        <v>1255</v>
      </c>
      <c r="Y60" s="2021"/>
      <c r="Z60" s="2021"/>
      <c r="AA60" s="2021"/>
      <c r="AB60" s="2021"/>
      <c r="AC60" s="2021"/>
      <c r="AD60" s="2021"/>
      <c r="AE60" s="2021"/>
      <c r="AF60" s="2021"/>
      <c r="AG60" s="2021"/>
      <c r="AH60" s="2021"/>
      <c r="AI60" s="2022"/>
      <c r="AJ60" s="347"/>
      <c r="AK60" s="2123"/>
      <c r="AL60" s="2124"/>
      <c r="AM60" s="904" t="s">
        <v>1256</v>
      </c>
      <c r="AN60" s="1963" t="s">
        <v>363</v>
      </c>
      <c r="AO60" s="1963"/>
      <c r="AP60" s="1963"/>
      <c r="AQ60" s="1963"/>
      <c r="AR60" s="1964"/>
      <c r="AS60" s="839" t="s">
        <v>1257</v>
      </c>
      <c r="AT60" s="2188" t="s">
        <v>965</v>
      </c>
      <c r="AU60" s="2188"/>
      <c r="AV60" s="2188"/>
      <c r="AW60" s="2188"/>
      <c r="AX60" s="2188"/>
      <c r="AY60" s="2188"/>
      <c r="AZ60" s="2189"/>
      <c r="BA60" s="2190" t="s">
        <v>1258</v>
      </c>
      <c r="BB60" s="2191"/>
      <c r="BC60" s="2191"/>
      <c r="BD60" s="2191"/>
      <c r="BE60" s="2191"/>
      <c r="BF60" s="2191"/>
      <c r="BG60" s="2191"/>
      <c r="BH60" s="2191"/>
      <c r="BI60" s="2191"/>
      <c r="BJ60" s="2192"/>
      <c r="BK60" s="840">
        <v>3</v>
      </c>
      <c r="BL60" s="911" t="s">
        <v>1016</v>
      </c>
      <c r="BM60" s="841">
        <v>3</v>
      </c>
      <c r="BN60" s="911" t="s">
        <v>1017</v>
      </c>
      <c r="BO60" s="1969">
        <v>300</v>
      </c>
      <c r="BP60" s="1969"/>
      <c r="BQ60" s="842" t="s">
        <v>1259</v>
      </c>
      <c r="BR60" s="841">
        <v>1</v>
      </c>
      <c r="BS60" s="912" t="s">
        <v>631</v>
      </c>
      <c r="BT60" s="840">
        <v>1</v>
      </c>
      <c r="BU60" s="911" t="s">
        <v>1016</v>
      </c>
      <c r="BV60" s="841">
        <v>3</v>
      </c>
      <c r="BW60" s="911" t="s">
        <v>1017</v>
      </c>
      <c r="BX60" s="1969">
        <v>100</v>
      </c>
      <c r="BY60" s="1969"/>
      <c r="BZ60" s="842" t="s">
        <v>1259</v>
      </c>
      <c r="CA60" s="841">
        <v>2</v>
      </c>
      <c r="CB60" s="912" t="s">
        <v>631</v>
      </c>
      <c r="CC60" s="843"/>
      <c r="CD60" s="911" t="s">
        <v>1016</v>
      </c>
      <c r="CE60" s="844"/>
      <c r="CF60" s="911" t="s">
        <v>1017</v>
      </c>
      <c r="CG60" s="2205"/>
      <c r="CH60" s="2205"/>
      <c r="CI60" s="842" t="s">
        <v>1259</v>
      </c>
      <c r="CJ60" s="844"/>
      <c r="CK60" s="2203" t="s">
        <v>631</v>
      </c>
      <c r="CL60" s="2204"/>
      <c r="CM60" s="1870" t="s">
        <v>346</v>
      </c>
      <c r="CN60" s="1870"/>
      <c r="CO60" s="1870" t="s">
        <v>1177</v>
      </c>
      <c r="CP60" s="1870"/>
    </row>
    <row r="61" spans="1:94" ht="18" customHeight="1">
      <c r="A61" s="347"/>
      <c r="B61" s="1889"/>
      <c r="C61" s="1890"/>
      <c r="D61" s="1890"/>
      <c r="E61" s="1890"/>
      <c r="F61" s="1890"/>
      <c r="G61" s="1890"/>
      <c r="H61" s="1890"/>
      <c r="I61" s="1890"/>
      <c r="J61" s="1890"/>
      <c r="K61" s="1891"/>
      <c r="L61" s="838" t="s">
        <v>1260</v>
      </c>
      <c r="M61" s="2179" t="s">
        <v>1261</v>
      </c>
      <c r="N61" s="2179"/>
      <c r="O61" s="2179"/>
      <c r="P61" s="2179"/>
      <c r="Q61" s="2179"/>
      <c r="R61" s="2179"/>
      <c r="S61" s="2179"/>
      <c r="T61" s="2179"/>
      <c r="U61" s="2179"/>
      <c r="V61" s="2179"/>
      <c r="W61" s="2180"/>
      <c r="X61" s="803" t="s">
        <v>1262</v>
      </c>
      <c r="Y61" s="2021"/>
      <c r="Z61" s="2021"/>
      <c r="AA61" s="2021"/>
      <c r="AB61" s="2021"/>
      <c r="AC61" s="2021"/>
      <c r="AD61" s="2021"/>
      <c r="AE61" s="2021"/>
      <c r="AF61" s="2021"/>
      <c r="AG61" s="2021"/>
      <c r="AH61" s="2021"/>
      <c r="AI61" s="2022"/>
      <c r="AJ61" s="347"/>
      <c r="AK61" s="2123"/>
      <c r="AL61" s="2124"/>
      <c r="AM61" s="909" t="s">
        <v>1263</v>
      </c>
      <c r="AN61" s="1929" t="s">
        <v>370</v>
      </c>
      <c r="AO61" s="1929"/>
      <c r="AP61" s="1929"/>
      <c r="AQ61" s="1929"/>
      <c r="AR61" s="1930"/>
      <c r="AS61" s="839" t="s">
        <v>1264</v>
      </c>
      <c r="AT61" s="2181" t="s">
        <v>366</v>
      </c>
      <c r="AU61" s="2182"/>
      <c r="AV61" s="2182"/>
      <c r="AW61" s="2182"/>
      <c r="AX61" s="2182"/>
      <c r="AY61" s="2182"/>
      <c r="AZ61" s="2182"/>
      <c r="BA61" s="2182" t="s">
        <v>348</v>
      </c>
      <c r="BB61" s="2182"/>
      <c r="BC61" s="2182"/>
      <c r="BD61" s="2182"/>
      <c r="BE61" s="2182"/>
      <c r="BF61" s="2182"/>
      <c r="BG61" s="2182"/>
      <c r="BH61" s="2182"/>
      <c r="BI61" s="2182"/>
      <c r="BJ61" s="2182"/>
      <c r="BK61" s="2183" t="s">
        <v>385</v>
      </c>
      <c r="BL61" s="2184"/>
      <c r="BM61" s="2184"/>
      <c r="BN61" s="2184"/>
      <c r="BO61" s="2185"/>
      <c r="BP61" s="2186">
        <v>20</v>
      </c>
      <c r="BQ61" s="2187"/>
      <c r="BR61" s="2187"/>
      <c r="BS61" s="845" t="s">
        <v>1265</v>
      </c>
      <c r="BT61" s="2193" t="s">
        <v>371</v>
      </c>
      <c r="BU61" s="2193"/>
      <c r="BV61" s="2193"/>
      <c r="BW61" s="2193"/>
      <c r="BX61" s="907"/>
      <c r="BY61" s="2187">
        <v>15</v>
      </c>
      <c r="BZ61" s="2194"/>
      <c r="CA61" s="2194"/>
      <c r="CB61" s="846" t="s">
        <v>1266</v>
      </c>
      <c r="CC61" s="2183" t="s">
        <v>633</v>
      </c>
      <c r="CD61" s="2184"/>
      <c r="CE61" s="2184"/>
      <c r="CF61" s="2184"/>
      <c r="CG61" s="2184"/>
      <c r="CH61" s="2184"/>
      <c r="CI61" s="1969">
        <v>1</v>
      </c>
      <c r="CJ61" s="1969"/>
      <c r="CK61" s="1969"/>
      <c r="CL61" s="912" t="s">
        <v>631</v>
      </c>
      <c r="CM61" s="2134" t="s">
        <v>346</v>
      </c>
      <c r="CN61" s="2134"/>
      <c r="CO61" s="2134" t="s">
        <v>1177</v>
      </c>
      <c r="CP61" s="2134"/>
    </row>
    <row r="62" spans="1:94" ht="18" customHeight="1" thickBot="1">
      <c r="A62" s="347"/>
      <c r="B62" s="1892"/>
      <c r="C62" s="1893"/>
      <c r="D62" s="1893"/>
      <c r="E62" s="1893"/>
      <c r="F62" s="1893"/>
      <c r="G62" s="1893"/>
      <c r="H62" s="1893"/>
      <c r="I62" s="1893"/>
      <c r="J62" s="1893"/>
      <c r="K62" s="1894"/>
      <c r="L62" s="847" t="s">
        <v>1267</v>
      </c>
      <c r="M62" s="2199" t="s">
        <v>1268</v>
      </c>
      <c r="N62" s="2199"/>
      <c r="O62" s="2199"/>
      <c r="P62" s="2199"/>
      <c r="Q62" s="2199"/>
      <c r="R62" s="2199"/>
      <c r="S62" s="2199"/>
      <c r="T62" s="2199"/>
      <c r="U62" s="2199"/>
      <c r="V62" s="2199"/>
      <c r="W62" s="2200"/>
      <c r="X62" s="848" t="s">
        <v>1269</v>
      </c>
      <c r="Y62" s="2201"/>
      <c r="Z62" s="2201"/>
      <c r="AA62" s="2201"/>
      <c r="AB62" s="2201"/>
      <c r="AC62" s="2201"/>
      <c r="AD62" s="2201"/>
      <c r="AE62" s="2201"/>
      <c r="AF62" s="2201"/>
      <c r="AG62" s="2201"/>
      <c r="AH62" s="2201"/>
      <c r="AI62" s="2202"/>
      <c r="AJ62" s="347"/>
      <c r="AK62" s="2123"/>
      <c r="AL62" s="2124"/>
      <c r="AM62" s="1886" t="s">
        <v>1270</v>
      </c>
      <c r="AN62" s="1880" t="s">
        <v>376</v>
      </c>
      <c r="AO62" s="1880"/>
      <c r="AP62" s="1880"/>
      <c r="AQ62" s="1880"/>
      <c r="AR62" s="1881"/>
      <c r="AS62" s="837"/>
      <c r="AT62" s="2070"/>
      <c r="AU62" s="2071"/>
      <c r="AV62" s="2071"/>
      <c r="AW62" s="2071"/>
      <c r="AX62" s="2071"/>
      <c r="AY62" s="2071"/>
      <c r="AZ62" s="2071"/>
      <c r="BA62" s="2071"/>
      <c r="BB62" s="2071"/>
      <c r="BC62" s="2071"/>
      <c r="BD62" s="2071"/>
      <c r="BE62" s="2071"/>
      <c r="BF62" s="2071"/>
      <c r="BG62" s="2071"/>
      <c r="BH62" s="2071"/>
      <c r="BI62" s="2071"/>
      <c r="BJ62" s="2071"/>
      <c r="BK62" s="2198"/>
      <c r="BL62" s="2198"/>
      <c r="BM62" s="2198"/>
      <c r="BN62" s="2198"/>
      <c r="BO62" s="2198"/>
      <c r="BP62" s="2198"/>
      <c r="BQ62" s="2198"/>
      <c r="BR62" s="2198"/>
      <c r="BS62" s="2198"/>
      <c r="BT62" s="2198"/>
      <c r="BU62" s="2198"/>
      <c r="BV62" s="2198"/>
      <c r="BW62" s="2198"/>
      <c r="BX62" s="2198"/>
      <c r="BY62" s="2198"/>
      <c r="BZ62" s="2198"/>
      <c r="CA62" s="2198"/>
      <c r="CB62" s="2198"/>
      <c r="CC62" s="2198"/>
      <c r="CD62" s="2198"/>
      <c r="CE62" s="2198"/>
      <c r="CF62" s="2198"/>
      <c r="CG62" s="2198"/>
      <c r="CH62" s="2198"/>
      <c r="CI62" s="2198"/>
      <c r="CJ62" s="2198"/>
      <c r="CK62" s="2198"/>
      <c r="CL62" s="2198"/>
      <c r="CM62" s="1978"/>
      <c r="CN62" s="1978"/>
      <c r="CO62" s="1978"/>
      <c r="CP62" s="1978"/>
    </row>
    <row r="63" spans="1:94" ht="18" customHeight="1" thickTop="1">
      <c r="A63" s="347"/>
      <c r="B63" s="2195" t="s">
        <v>1271</v>
      </c>
      <c r="C63" s="2196"/>
      <c r="D63" s="2196"/>
      <c r="E63" s="2196"/>
      <c r="F63" s="2196"/>
      <c r="G63" s="2196"/>
      <c r="H63" s="2196"/>
      <c r="I63" s="2196"/>
      <c r="J63" s="2196"/>
      <c r="K63" s="2196"/>
      <c r="L63" s="2196"/>
      <c r="M63" s="2196"/>
      <c r="N63" s="2196"/>
      <c r="O63" s="2196"/>
      <c r="P63" s="2196"/>
      <c r="Q63" s="2196"/>
      <c r="R63" s="2196"/>
      <c r="S63" s="2196"/>
      <c r="T63" s="2196"/>
      <c r="U63" s="2196"/>
      <c r="V63" s="2196"/>
      <c r="W63" s="2196"/>
      <c r="X63" s="2196"/>
      <c r="Y63" s="2196"/>
      <c r="Z63" s="2196"/>
      <c r="AA63" s="2196"/>
      <c r="AB63" s="2196"/>
      <c r="AC63" s="2196"/>
      <c r="AD63" s="2196"/>
      <c r="AE63" s="2196"/>
      <c r="AF63" s="2196"/>
      <c r="AG63" s="2196"/>
      <c r="AH63" s="2196"/>
      <c r="AI63" s="2197"/>
      <c r="AJ63" s="347"/>
      <c r="AK63" s="2125"/>
      <c r="AL63" s="2126"/>
      <c r="AM63" s="1958"/>
      <c r="AN63" s="1884"/>
      <c r="AO63" s="1884"/>
      <c r="AP63" s="1884"/>
      <c r="AQ63" s="1884"/>
      <c r="AR63" s="1885"/>
      <c r="AS63" s="814"/>
      <c r="AT63" s="2054"/>
      <c r="AU63" s="2064"/>
      <c r="AV63" s="2064"/>
      <c r="AW63" s="2064"/>
      <c r="AX63" s="2064"/>
      <c r="AY63" s="2064"/>
      <c r="AZ63" s="2064"/>
      <c r="BA63" s="2064"/>
      <c r="BB63" s="2064"/>
      <c r="BC63" s="2064"/>
      <c r="BD63" s="2064"/>
      <c r="BE63" s="2064"/>
      <c r="BF63" s="2064"/>
      <c r="BG63" s="2064"/>
      <c r="BH63" s="2064"/>
      <c r="BI63" s="2064"/>
      <c r="BJ63" s="2064"/>
      <c r="BK63" s="2074"/>
      <c r="BL63" s="2074"/>
      <c r="BM63" s="2074"/>
      <c r="BN63" s="2074"/>
      <c r="BO63" s="2074"/>
      <c r="BP63" s="2074"/>
      <c r="BQ63" s="2074"/>
      <c r="BR63" s="2074"/>
      <c r="BS63" s="2074"/>
      <c r="BT63" s="2074"/>
      <c r="BU63" s="2074"/>
      <c r="BV63" s="2074"/>
      <c r="BW63" s="2074"/>
      <c r="BX63" s="2074"/>
      <c r="BY63" s="2074"/>
      <c r="BZ63" s="2074"/>
      <c r="CA63" s="2074"/>
      <c r="CB63" s="2074"/>
      <c r="CC63" s="2074"/>
      <c r="CD63" s="2074"/>
      <c r="CE63" s="2074"/>
      <c r="CF63" s="2074"/>
      <c r="CG63" s="2074"/>
      <c r="CH63" s="2074"/>
      <c r="CI63" s="2074"/>
      <c r="CJ63" s="2074"/>
      <c r="CK63" s="2074"/>
      <c r="CL63" s="2074"/>
      <c r="CM63" s="2058"/>
      <c r="CN63" s="2058"/>
      <c r="CO63" s="2058"/>
      <c r="CP63" s="2058"/>
    </row>
    <row r="64" spans="1:94" ht="18" customHeight="1">
      <c r="A64" s="347"/>
      <c r="B64" s="1869" t="s">
        <v>381</v>
      </c>
      <c r="C64" s="1869"/>
      <c r="D64" s="1869"/>
      <c r="E64" s="1869"/>
      <c r="F64" s="1869"/>
      <c r="G64" s="1869"/>
      <c r="H64" s="1869"/>
      <c r="I64" s="1869"/>
      <c r="J64" s="1869"/>
      <c r="K64" s="1869"/>
      <c r="L64" s="2131" t="s">
        <v>382</v>
      </c>
      <c r="M64" s="2131"/>
      <c r="N64" s="2131" t="s">
        <v>383</v>
      </c>
      <c r="O64" s="2131"/>
      <c r="P64" s="2131"/>
      <c r="Q64" s="2131"/>
      <c r="R64" s="2131"/>
      <c r="S64" s="2131"/>
      <c r="T64" s="2131"/>
      <c r="U64" s="2131"/>
      <c r="V64" s="2131"/>
      <c r="W64" s="2131"/>
      <c r="X64" s="2131"/>
      <c r="Y64" s="2131"/>
      <c r="Z64" s="2131"/>
      <c r="AA64" s="2131"/>
      <c r="AB64" s="2131"/>
      <c r="AC64" s="2131"/>
      <c r="AD64" s="2131"/>
      <c r="AE64" s="2131"/>
      <c r="AF64" s="2131"/>
      <c r="AG64" s="2131"/>
      <c r="AH64" s="2131"/>
      <c r="AI64" s="2131"/>
      <c r="AJ64" s="347"/>
      <c r="AK64" s="2066" t="s">
        <v>1272</v>
      </c>
      <c r="AL64" s="2216"/>
      <c r="AM64" s="2041" t="s">
        <v>384</v>
      </c>
      <c r="AN64" s="1880"/>
      <c r="AO64" s="1880"/>
      <c r="AP64" s="1880"/>
      <c r="AQ64" s="1880"/>
      <c r="AR64" s="1881"/>
      <c r="AS64" s="829" t="s">
        <v>1204</v>
      </c>
      <c r="AT64" s="2220" t="s">
        <v>22</v>
      </c>
      <c r="AU64" s="2221"/>
      <c r="AV64" s="2221"/>
      <c r="AW64" s="2221"/>
      <c r="AX64" s="2221"/>
      <c r="AY64" s="2221"/>
      <c r="AZ64" s="2221"/>
      <c r="BA64" s="2213" t="s">
        <v>1273</v>
      </c>
      <c r="BB64" s="2213"/>
      <c r="BC64" s="2213"/>
      <c r="BD64" s="2213"/>
      <c r="BE64" s="2213"/>
      <c r="BF64" s="2213"/>
      <c r="BG64" s="2213"/>
      <c r="BH64" s="2213"/>
      <c r="BI64" s="2213"/>
      <c r="BJ64" s="2213"/>
      <c r="BK64" s="2214" t="s">
        <v>385</v>
      </c>
      <c r="BL64" s="2193"/>
      <c r="BM64" s="2193"/>
      <c r="BN64" s="2193"/>
      <c r="BO64" s="2215"/>
      <c r="BP64" s="2186">
        <v>80</v>
      </c>
      <c r="BQ64" s="2187"/>
      <c r="BR64" s="2187"/>
      <c r="BS64" s="906" t="s">
        <v>1274</v>
      </c>
      <c r="BT64" s="2193" t="s">
        <v>386</v>
      </c>
      <c r="BU64" s="2193"/>
      <c r="BV64" s="2193"/>
      <c r="BW64" s="2193"/>
      <c r="BX64" s="907"/>
      <c r="BY64" s="2187">
        <v>500</v>
      </c>
      <c r="BZ64" s="2194"/>
      <c r="CA64" s="2194"/>
      <c r="CB64" s="849" t="s">
        <v>1275</v>
      </c>
      <c r="CC64" s="2214" t="s">
        <v>387</v>
      </c>
      <c r="CD64" s="2193"/>
      <c r="CE64" s="2193"/>
      <c r="CF64" s="2193"/>
      <c r="CG64" s="2215"/>
      <c r="CH64" s="2194">
        <v>800</v>
      </c>
      <c r="CI64" s="2194"/>
      <c r="CJ64" s="2194"/>
      <c r="CK64" s="2206" t="s">
        <v>388</v>
      </c>
      <c r="CL64" s="2207"/>
      <c r="CM64" s="2135" t="s">
        <v>346</v>
      </c>
      <c r="CN64" s="2135"/>
      <c r="CO64" s="2135" t="s">
        <v>1276</v>
      </c>
      <c r="CP64" s="2135"/>
    </row>
    <row r="65" spans="1:94" ht="18" customHeight="1">
      <c r="A65" s="347"/>
      <c r="B65" s="915">
        <v>1</v>
      </c>
      <c r="C65" s="2208" t="s">
        <v>392</v>
      </c>
      <c r="D65" s="2208"/>
      <c r="E65" s="2208"/>
      <c r="F65" s="2208"/>
      <c r="G65" s="2208"/>
      <c r="H65" s="2208"/>
      <c r="I65" s="2208"/>
      <c r="J65" s="2208"/>
      <c r="K65" s="2208"/>
      <c r="L65" s="2209" t="s">
        <v>1277</v>
      </c>
      <c r="M65" s="2210"/>
      <c r="N65" s="2211"/>
      <c r="O65" s="2211"/>
      <c r="P65" s="2211"/>
      <c r="Q65" s="2211"/>
      <c r="R65" s="2211"/>
      <c r="S65" s="2211"/>
      <c r="T65" s="2211"/>
      <c r="U65" s="2211"/>
      <c r="V65" s="2211"/>
      <c r="W65" s="2211"/>
      <c r="X65" s="2211"/>
      <c r="Y65" s="2211"/>
      <c r="Z65" s="2211"/>
      <c r="AA65" s="2211"/>
      <c r="AB65" s="2211"/>
      <c r="AC65" s="2211"/>
      <c r="AD65" s="2211"/>
      <c r="AE65" s="2211"/>
      <c r="AF65" s="2211"/>
      <c r="AG65" s="2211"/>
      <c r="AH65" s="2211"/>
      <c r="AI65" s="2212"/>
      <c r="AJ65" s="347"/>
      <c r="AK65" s="2217"/>
      <c r="AL65" s="2218"/>
      <c r="AM65" s="2137"/>
      <c r="AN65" s="1882"/>
      <c r="AO65" s="1882"/>
      <c r="AP65" s="1882"/>
      <c r="AQ65" s="1882"/>
      <c r="AR65" s="1883"/>
      <c r="AS65" s="812" t="s">
        <v>1207</v>
      </c>
      <c r="AT65" s="2004" t="s">
        <v>389</v>
      </c>
      <c r="AU65" s="2005"/>
      <c r="AV65" s="2005"/>
      <c r="AW65" s="2005"/>
      <c r="AX65" s="2005"/>
      <c r="AY65" s="2005"/>
      <c r="AZ65" s="2005"/>
      <c r="BA65" s="2005" t="s">
        <v>379</v>
      </c>
      <c r="BB65" s="2005"/>
      <c r="BC65" s="2005"/>
      <c r="BD65" s="2005"/>
      <c r="BE65" s="2005"/>
      <c r="BF65" s="2005"/>
      <c r="BG65" s="2005"/>
      <c r="BH65" s="2005"/>
      <c r="BI65" s="2005"/>
      <c r="BJ65" s="2005"/>
      <c r="BK65" s="2006" t="s">
        <v>1278</v>
      </c>
      <c r="BL65" s="2007"/>
      <c r="BM65" s="2007"/>
      <c r="BN65" s="2007"/>
      <c r="BO65" s="2007"/>
      <c r="BP65" s="2007"/>
      <c r="BQ65" s="2007"/>
      <c r="BR65" s="2007"/>
      <c r="BS65" s="2007"/>
      <c r="BT65" s="2007"/>
      <c r="BU65" s="2007"/>
      <c r="BV65" s="2007"/>
      <c r="BW65" s="2007"/>
      <c r="BX65" s="2007"/>
      <c r="BY65" s="2007"/>
      <c r="BZ65" s="2007"/>
      <c r="CA65" s="2007"/>
      <c r="CB65" s="2007"/>
      <c r="CC65" s="2007"/>
      <c r="CD65" s="2007"/>
      <c r="CE65" s="2007"/>
      <c r="CF65" s="2007"/>
      <c r="CG65" s="2007"/>
      <c r="CH65" s="2007"/>
      <c r="CI65" s="2007"/>
      <c r="CJ65" s="2007"/>
      <c r="CK65" s="2007"/>
      <c r="CL65" s="2008"/>
      <c r="CM65" s="2019" t="s">
        <v>346</v>
      </c>
      <c r="CN65" s="2019"/>
      <c r="CO65" s="2019" t="s">
        <v>1177</v>
      </c>
      <c r="CP65" s="2019"/>
    </row>
    <row r="66" spans="1:94" ht="18" customHeight="1">
      <c r="A66" s="347"/>
      <c r="B66" s="915">
        <v>2</v>
      </c>
      <c r="C66" s="2208" t="s">
        <v>396</v>
      </c>
      <c r="D66" s="2208"/>
      <c r="E66" s="2208"/>
      <c r="F66" s="2208"/>
      <c r="G66" s="2208"/>
      <c r="H66" s="2208"/>
      <c r="I66" s="2208"/>
      <c r="J66" s="2208"/>
      <c r="K66" s="2208"/>
      <c r="L66" s="1871" t="s">
        <v>1277</v>
      </c>
      <c r="M66" s="1873"/>
      <c r="N66" s="1975"/>
      <c r="O66" s="1975"/>
      <c r="P66" s="1975"/>
      <c r="Q66" s="1975"/>
      <c r="R66" s="1975"/>
      <c r="S66" s="1975"/>
      <c r="T66" s="1975"/>
      <c r="U66" s="1975"/>
      <c r="V66" s="1975"/>
      <c r="W66" s="1975"/>
      <c r="X66" s="1975"/>
      <c r="Y66" s="1975"/>
      <c r="Z66" s="1975"/>
      <c r="AA66" s="1975"/>
      <c r="AB66" s="1975"/>
      <c r="AC66" s="1975"/>
      <c r="AD66" s="1975"/>
      <c r="AE66" s="1975"/>
      <c r="AF66" s="1975"/>
      <c r="AG66" s="1975"/>
      <c r="AH66" s="1975"/>
      <c r="AI66" s="1976"/>
      <c r="AJ66" s="347"/>
      <c r="AK66" s="2217"/>
      <c r="AL66" s="2218"/>
      <c r="AM66" s="2137"/>
      <c r="AN66" s="1882"/>
      <c r="AO66" s="1882"/>
      <c r="AP66" s="1882"/>
      <c r="AQ66" s="1882"/>
      <c r="AR66" s="1883"/>
      <c r="AS66" s="812"/>
      <c r="AT66" s="2004"/>
      <c r="AU66" s="2005"/>
      <c r="AV66" s="2005"/>
      <c r="AW66" s="2005"/>
      <c r="AX66" s="2005"/>
      <c r="AY66" s="2005"/>
      <c r="AZ66" s="2005"/>
      <c r="BA66" s="2005"/>
      <c r="BB66" s="2005"/>
      <c r="BC66" s="2005"/>
      <c r="BD66" s="2005"/>
      <c r="BE66" s="2005"/>
      <c r="BF66" s="2005"/>
      <c r="BG66" s="2005"/>
      <c r="BH66" s="2005"/>
      <c r="BI66" s="2005"/>
      <c r="BJ66" s="2005"/>
      <c r="BK66" s="2112"/>
      <c r="BL66" s="2112"/>
      <c r="BM66" s="2112"/>
      <c r="BN66" s="2112"/>
      <c r="BO66" s="2112"/>
      <c r="BP66" s="2112"/>
      <c r="BQ66" s="2112"/>
      <c r="BR66" s="2112"/>
      <c r="BS66" s="2112"/>
      <c r="BT66" s="2112"/>
      <c r="BU66" s="2112"/>
      <c r="BV66" s="2112"/>
      <c r="BW66" s="2112"/>
      <c r="BX66" s="2112"/>
      <c r="BY66" s="2112"/>
      <c r="BZ66" s="2112"/>
      <c r="CA66" s="2112"/>
      <c r="CB66" s="2112"/>
      <c r="CC66" s="2112"/>
      <c r="CD66" s="2112"/>
      <c r="CE66" s="2112"/>
      <c r="CF66" s="2112"/>
      <c r="CG66" s="2112"/>
      <c r="CH66" s="2112"/>
      <c r="CI66" s="2112"/>
      <c r="CJ66" s="2112"/>
      <c r="CK66" s="2112"/>
      <c r="CL66" s="2112"/>
      <c r="CM66" s="2019"/>
      <c r="CN66" s="2019"/>
      <c r="CO66" s="2019"/>
      <c r="CP66" s="2019"/>
    </row>
    <row r="67" spans="1:94" ht="18" customHeight="1">
      <c r="A67" s="347"/>
      <c r="B67" s="915">
        <v>3</v>
      </c>
      <c r="C67" s="2222" t="s">
        <v>400</v>
      </c>
      <c r="D67" s="2222"/>
      <c r="E67" s="2222"/>
      <c r="F67" s="2222"/>
      <c r="G67" s="2222"/>
      <c r="H67" s="2222"/>
      <c r="I67" s="2222"/>
      <c r="J67" s="2222"/>
      <c r="K67" s="2222"/>
      <c r="L67" s="1871" t="s">
        <v>1177</v>
      </c>
      <c r="M67" s="1873"/>
      <c r="N67" s="1975" t="s">
        <v>1279</v>
      </c>
      <c r="O67" s="1975"/>
      <c r="P67" s="1975"/>
      <c r="Q67" s="1975"/>
      <c r="R67" s="1975"/>
      <c r="S67" s="1975"/>
      <c r="T67" s="1975"/>
      <c r="U67" s="1975"/>
      <c r="V67" s="1975"/>
      <c r="W67" s="1975"/>
      <c r="X67" s="1975"/>
      <c r="Y67" s="1975"/>
      <c r="Z67" s="1975"/>
      <c r="AA67" s="1975"/>
      <c r="AB67" s="1975"/>
      <c r="AC67" s="1975"/>
      <c r="AD67" s="1975"/>
      <c r="AE67" s="1975"/>
      <c r="AF67" s="1975"/>
      <c r="AG67" s="1975"/>
      <c r="AH67" s="1975"/>
      <c r="AI67" s="1976"/>
      <c r="AJ67" s="347"/>
      <c r="AK67" s="2217"/>
      <c r="AL67" s="2218"/>
      <c r="AM67" s="2137"/>
      <c r="AN67" s="1882"/>
      <c r="AO67" s="1882"/>
      <c r="AP67" s="1882"/>
      <c r="AQ67" s="1882"/>
      <c r="AR67" s="1883"/>
      <c r="AS67" s="812"/>
      <c r="AT67" s="2004"/>
      <c r="AU67" s="2005"/>
      <c r="AV67" s="2005"/>
      <c r="AW67" s="2005"/>
      <c r="AX67" s="2005"/>
      <c r="AY67" s="2005"/>
      <c r="AZ67" s="2005"/>
      <c r="BA67" s="2005"/>
      <c r="BB67" s="2005"/>
      <c r="BC67" s="2005"/>
      <c r="BD67" s="2005"/>
      <c r="BE67" s="2005"/>
      <c r="BF67" s="2005"/>
      <c r="BG67" s="2005"/>
      <c r="BH67" s="2005"/>
      <c r="BI67" s="2005"/>
      <c r="BJ67" s="2005"/>
      <c r="BK67" s="2112"/>
      <c r="BL67" s="2112"/>
      <c r="BM67" s="2112"/>
      <c r="BN67" s="2112"/>
      <c r="BO67" s="2112"/>
      <c r="BP67" s="2112"/>
      <c r="BQ67" s="2112"/>
      <c r="BR67" s="2112"/>
      <c r="BS67" s="2112"/>
      <c r="BT67" s="2112"/>
      <c r="BU67" s="2112"/>
      <c r="BV67" s="2112"/>
      <c r="BW67" s="2112"/>
      <c r="BX67" s="2112"/>
      <c r="BY67" s="2112"/>
      <c r="BZ67" s="2112"/>
      <c r="CA67" s="2112"/>
      <c r="CB67" s="2112"/>
      <c r="CC67" s="2112"/>
      <c r="CD67" s="2112"/>
      <c r="CE67" s="2112"/>
      <c r="CF67" s="2112"/>
      <c r="CG67" s="2112"/>
      <c r="CH67" s="2112"/>
      <c r="CI67" s="2112"/>
      <c r="CJ67" s="2112"/>
      <c r="CK67" s="2112"/>
      <c r="CL67" s="2112"/>
      <c r="CM67" s="2019"/>
      <c r="CN67" s="2019"/>
      <c r="CO67" s="2019"/>
      <c r="CP67" s="2019"/>
    </row>
    <row r="68" spans="1:94" ht="18" customHeight="1">
      <c r="A68" s="347"/>
      <c r="B68" s="915">
        <v>4</v>
      </c>
      <c r="C68" s="2208" t="s">
        <v>402</v>
      </c>
      <c r="D68" s="2208"/>
      <c r="E68" s="2208"/>
      <c r="F68" s="2208"/>
      <c r="G68" s="2208"/>
      <c r="H68" s="2208"/>
      <c r="I68" s="2208"/>
      <c r="J68" s="2208"/>
      <c r="K68" s="2208"/>
      <c r="L68" s="1871" t="s">
        <v>1277</v>
      </c>
      <c r="M68" s="1873"/>
      <c r="N68" s="1975"/>
      <c r="O68" s="1975"/>
      <c r="P68" s="1975"/>
      <c r="Q68" s="1975"/>
      <c r="R68" s="1975"/>
      <c r="S68" s="1975"/>
      <c r="T68" s="1975"/>
      <c r="U68" s="1975"/>
      <c r="V68" s="1975"/>
      <c r="W68" s="1975"/>
      <c r="X68" s="1975"/>
      <c r="Y68" s="1975"/>
      <c r="Z68" s="1975"/>
      <c r="AA68" s="1975"/>
      <c r="AB68" s="1975"/>
      <c r="AC68" s="1975"/>
      <c r="AD68" s="1975"/>
      <c r="AE68" s="1975"/>
      <c r="AF68" s="1975"/>
      <c r="AG68" s="1975"/>
      <c r="AH68" s="1975"/>
      <c r="AI68" s="1976"/>
      <c r="AJ68" s="347"/>
      <c r="AK68" s="2068"/>
      <c r="AL68" s="2219"/>
      <c r="AM68" s="2042"/>
      <c r="AN68" s="1884"/>
      <c r="AO68" s="1884"/>
      <c r="AP68" s="1884"/>
      <c r="AQ68" s="1884"/>
      <c r="AR68" s="1885"/>
      <c r="AS68" s="813"/>
      <c r="AT68" s="2037"/>
      <c r="AU68" s="2038"/>
      <c r="AV68" s="2038"/>
      <c r="AW68" s="2038"/>
      <c r="AX68" s="2038"/>
      <c r="AY68" s="2038"/>
      <c r="AZ68" s="2038"/>
      <c r="BA68" s="2038"/>
      <c r="BB68" s="2038"/>
      <c r="BC68" s="2038"/>
      <c r="BD68" s="2038"/>
      <c r="BE68" s="2038"/>
      <c r="BF68" s="2038"/>
      <c r="BG68" s="2038"/>
      <c r="BH68" s="2038"/>
      <c r="BI68" s="2038"/>
      <c r="BJ68" s="2038"/>
      <c r="BK68" s="2223"/>
      <c r="BL68" s="2223"/>
      <c r="BM68" s="2223"/>
      <c r="BN68" s="2223"/>
      <c r="BO68" s="2223"/>
      <c r="BP68" s="2223"/>
      <c r="BQ68" s="2223"/>
      <c r="BR68" s="2223"/>
      <c r="BS68" s="2223"/>
      <c r="BT68" s="2223"/>
      <c r="BU68" s="2223"/>
      <c r="BV68" s="2223"/>
      <c r="BW68" s="2223"/>
      <c r="BX68" s="2223"/>
      <c r="BY68" s="2223"/>
      <c r="BZ68" s="2223"/>
      <c r="CA68" s="2223"/>
      <c r="CB68" s="2223"/>
      <c r="CC68" s="2223"/>
      <c r="CD68" s="2223"/>
      <c r="CE68" s="2223"/>
      <c r="CF68" s="2223"/>
      <c r="CG68" s="2223"/>
      <c r="CH68" s="2223"/>
      <c r="CI68" s="2223"/>
      <c r="CJ68" s="2223"/>
      <c r="CK68" s="2223"/>
      <c r="CL68" s="2223"/>
      <c r="CM68" s="2228"/>
      <c r="CN68" s="2228"/>
      <c r="CO68" s="2228"/>
      <c r="CP68" s="2228"/>
    </row>
    <row r="69" spans="1:94" ht="18" customHeight="1">
      <c r="A69" s="347"/>
      <c r="B69" s="915">
        <v>5</v>
      </c>
      <c r="C69" s="2229" t="s">
        <v>404</v>
      </c>
      <c r="D69" s="2229"/>
      <c r="E69" s="2229"/>
      <c r="F69" s="2229"/>
      <c r="G69" s="2229"/>
      <c r="H69" s="2229"/>
      <c r="I69" s="2229"/>
      <c r="J69" s="2229"/>
      <c r="K69" s="2229"/>
      <c r="L69" s="2209" t="s">
        <v>1177</v>
      </c>
      <c r="M69" s="2210"/>
      <c r="N69" s="2230" t="s">
        <v>1280</v>
      </c>
      <c r="O69" s="2211"/>
      <c r="P69" s="2211"/>
      <c r="Q69" s="2211"/>
      <c r="R69" s="2211"/>
      <c r="S69" s="2211"/>
      <c r="T69" s="2211"/>
      <c r="U69" s="2211"/>
      <c r="V69" s="2211"/>
      <c r="W69" s="2211"/>
      <c r="X69" s="2211"/>
      <c r="Y69" s="2211"/>
      <c r="Z69" s="2211"/>
      <c r="AA69" s="2211"/>
      <c r="AB69" s="2211"/>
      <c r="AC69" s="2211"/>
      <c r="AD69" s="2211"/>
      <c r="AE69" s="2211"/>
      <c r="AF69" s="2211"/>
      <c r="AG69" s="2211"/>
      <c r="AH69" s="2211"/>
      <c r="AI69" s="2212"/>
      <c r="AJ69" s="804"/>
      <c r="AK69" s="1962" t="s">
        <v>406</v>
      </c>
      <c r="AL69" s="1963"/>
      <c r="AM69" s="1963"/>
      <c r="AN69" s="1963"/>
      <c r="AO69" s="1963"/>
      <c r="AP69" s="1963"/>
      <c r="AQ69" s="1963"/>
      <c r="AR69" s="1964"/>
      <c r="AS69" s="1962" t="s">
        <v>337</v>
      </c>
      <c r="AT69" s="1963"/>
      <c r="AU69" s="1963"/>
      <c r="AV69" s="1963"/>
      <c r="AW69" s="1963"/>
      <c r="AX69" s="1963"/>
      <c r="AY69" s="1963"/>
      <c r="AZ69" s="2225"/>
      <c r="BA69" s="1948" t="s">
        <v>975</v>
      </c>
      <c r="BB69" s="1948"/>
      <c r="BC69" s="1948"/>
      <c r="BD69" s="1948"/>
      <c r="BE69" s="1948"/>
      <c r="BF69" s="2227">
        <v>15</v>
      </c>
      <c r="BG69" s="2227"/>
      <c r="BH69" s="2227"/>
      <c r="BI69" s="905" t="s">
        <v>407</v>
      </c>
      <c r="BJ69" s="2226" t="s">
        <v>976</v>
      </c>
      <c r="BK69" s="1948"/>
      <c r="BL69" s="1948"/>
      <c r="BM69" s="1948"/>
      <c r="BN69" s="1948"/>
      <c r="BO69" s="2224">
        <v>0</v>
      </c>
      <c r="BP69" s="2224"/>
      <c r="BQ69" s="2224"/>
      <c r="BR69" s="910" t="s">
        <v>407</v>
      </c>
      <c r="BS69" s="1962" t="s">
        <v>408</v>
      </c>
      <c r="BT69" s="1963"/>
      <c r="BU69" s="1963"/>
      <c r="BV69" s="1963"/>
      <c r="BW69" s="1963"/>
      <c r="BX69" s="2225"/>
      <c r="BY69" s="2226" t="s">
        <v>975</v>
      </c>
      <c r="BZ69" s="1948"/>
      <c r="CA69" s="1948"/>
      <c r="CB69" s="1948"/>
      <c r="CC69" s="1948"/>
      <c r="CD69" s="2227">
        <v>5</v>
      </c>
      <c r="CE69" s="2227"/>
      <c r="CF69" s="2227"/>
      <c r="CG69" s="850" t="s">
        <v>407</v>
      </c>
      <c r="CH69" s="2226" t="s">
        <v>976</v>
      </c>
      <c r="CI69" s="1948"/>
      <c r="CJ69" s="1948"/>
      <c r="CK69" s="1948"/>
      <c r="CL69" s="1948"/>
      <c r="CM69" s="2227">
        <v>0</v>
      </c>
      <c r="CN69" s="2227"/>
      <c r="CO69" s="2227"/>
      <c r="CP69" s="797" t="s">
        <v>407</v>
      </c>
    </row>
    <row r="70" spans="1:94">
      <c r="CB70" s="852"/>
    </row>
  </sheetData>
  <sheetProtection sheet="1" objects="1" scenarios="1"/>
  <mergeCells count="589">
    <mergeCell ref="BO69:BQ69"/>
    <mergeCell ref="BS69:BX69"/>
    <mergeCell ref="BY69:CC69"/>
    <mergeCell ref="CD69:CF69"/>
    <mergeCell ref="CH69:CL69"/>
    <mergeCell ref="CM69:CO69"/>
    <mergeCell ref="CM68:CN68"/>
    <mergeCell ref="CO68:CP68"/>
    <mergeCell ref="C69:K69"/>
    <mergeCell ref="L69:M69"/>
    <mergeCell ref="N69:AI69"/>
    <mergeCell ref="AK69:AR69"/>
    <mergeCell ref="AS69:AZ69"/>
    <mergeCell ref="BA69:BE69"/>
    <mergeCell ref="BF69:BH69"/>
    <mergeCell ref="BJ69:BN69"/>
    <mergeCell ref="BA67:BJ67"/>
    <mergeCell ref="BK67:CL67"/>
    <mergeCell ref="CM67:CN67"/>
    <mergeCell ref="CO67:CP67"/>
    <mergeCell ref="C68:K68"/>
    <mergeCell ref="L68:M68"/>
    <mergeCell ref="N68:AI68"/>
    <mergeCell ref="AT68:AZ68"/>
    <mergeCell ref="BA68:BJ68"/>
    <mergeCell ref="BK68:CL68"/>
    <mergeCell ref="N67:AI67"/>
    <mergeCell ref="AT67:AZ67"/>
    <mergeCell ref="CM65:CN65"/>
    <mergeCell ref="CO65:CP65"/>
    <mergeCell ref="C66:K66"/>
    <mergeCell ref="L66:M66"/>
    <mergeCell ref="N66:AI66"/>
    <mergeCell ref="AT66:AZ66"/>
    <mergeCell ref="BA66:BJ66"/>
    <mergeCell ref="BK66:CL66"/>
    <mergeCell ref="CM66:CN66"/>
    <mergeCell ref="CO66:CP66"/>
    <mergeCell ref="CH64:CJ64"/>
    <mergeCell ref="CK64:CL64"/>
    <mergeCell ref="CM64:CN64"/>
    <mergeCell ref="CO64:CP64"/>
    <mergeCell ref="C65:K65"/>
    <mergeCell ref="L65:M65"/>
    <mergeCell ref="N65:AI65"/>
    <mergeCell ref="AT65:AZ65"/>
    <mergeCell ref="BA65:BJ65"/>
    <mergeCell ref="BK65:CL65"/>
    <mergeCell ref="BA64:BJ64"/>
    <mergeCell ref="BK64:BO64"/>
    <mergeCell ref="BP64:BR64"/>
    <mergeCell ref="BT64:BW64"/>
    <mergeCell ref="BY64:CA64"/>
    <mergeCell ref="CC64:CG64"/>
    <mergeCell ref="B64:K64"/>
    <mergeCell ref="L64:M64"/>
    <mergeCell ref="N64:AI64"/>
    <mergeCell ref="AK64:AL68"/>
    <mergeCell ref="AM64:AR68"/>
    <mergeCell ref="AT64:AZ64"/>
    <mergeCell ref="C67:K67"/>
    <mergeCell ref="L67:M67"/>
    <mergeCell ref="B63:AI63"/>
    <mergeCell ref="AT63:AZ63"/>
    <mergeCell ref="BA63:BJ63"/>
    <mergeCell ref="BK63:CL63"/>
    <mergeCell ref="CM63:CN63"/>
    <mergeCell ref="CO63:CP63"/>
    <mergeCell ref="AM62:AM63"/>
    <mergeCell ref="AN62:AR63"/>
    <mergeCell ref="AT62:AZ62"/>
    <mergeCell ref="BA62:BJ62"/>
    <mergeCell ref="BK62:CL62"/>
    <mergeCell ref="CM62:CN62"/>
    <mergeCell ref="B57:K62"/>
    <mergeCell ref="M62:W62"/>
    <mergeCell ref="Y62:AI62"/>
    <mergeCell ref="CI61:CK61"/>
    <mergeCell ref="CM61:CN61"/>
    <mergeCell ref="CO61:CP61"/>
    <mergeCell ref="CK60:CL60"/>
    <mergeCell ref="CM60:CN60"/>
    <mergeCell ref="CO60:CP60"/>
    <mergeCell ref="BX60:BY60"/>
    <mergeCell ref="CG60:CH60"/>
    <mergeCell ref="CO62:CP62"/>
    <mergeCell ref="M59:W59"/>
    <mergeCell ref="Y59:AI59"/>
    <mergeCell ref="AT59:AW59"/>
    <mergeCell ref="AX59:AZ59"/>
    <mergeCell ref="BA59:BJ59"/>
    <mergeCell ref="BK59:CL59"/>
    <mergeCell ref="CM59:CN59"/>
    <mergeCell ref="CO59:CP59"/>
    <mergeCell ref="M61:W61"/>
    <mergeCell ref="Y61:AI61"/>
    <mergeCell ref="AN61:AR61"/>
    <mergeCell ref="AT61:AZ61"/>
    <mergeCell ref="BA61:BJ61"/>
    <mergeCell ref="BK61:BO61"/>
    <mergeCell ref="BP61:BR61"/>
    <mergeCell ref="AN60:AR60"/>
    <mergeCell ref="AT60:AZ60"/>
    <mergeCell ref="BA60:BJ60"/>
    <mergeCell ref="BO60:BP60"/>
    <mergeCell ref="M60:W60"/>
    <mergeCell ref="Y60:AI60"/>
    <mergeCell ref="BT61:BW61"/>
    <mergeCell ref="BY61:CA61"/>
    <mergeCell ref="CC61:CH61"/>
    <mergeCell ref="CM55:CN55"/>
    <mergeCell ref="CO55:CP55"/>
    <mergeCell ref="CO57:CP57"/>
    <mergeCell ref="M58:W58"/>
    <mergeCell ref="Y58:AI58"/>
    <mergeCell ref="AM58:AM59"/>
    <mergeCell ref="AN58:AR59"/>
    <mergeCell ref="AT58:AW58"/>
    <mergeCell ref="AX58:AZ58"/>
    <mergeCell ref="BA58:BJ58"/>
    <mergeCell ref="BK58:CL58"/>
    <mergeCell ref="CM58:CN58"/>
    <mergeCell ref="AG57:AH57"/>
    <mergeCell ref="AT57:AW57"/>
    <mergeCell ref="AX57:BC57"/>
    <mergeCell ref="BD57:BJ57"/>
    <mergeCell ref="BK57:CL57"/>
    <mergeCell ref="CM57:CN57"/>
    <mergeCell ref="L57:P57"/>
    <mergeCell ref="Q57:R57"/>
    <mergeCell ref="T57:X57"/>
    <mergeCell ref="Y57:Z57"/>
    <mergeCell ref="AB57:AF57"/>
    <mergeCell ref="CO58:CP58"/>
    <mergeCell ref="B56:S56"/>
    <mergeCell ref="T56:X56"/>
    <mergeCell ref="Y56:Z56"/>
    <mergeCell ref="AB56:AF56"/>
    <mergeCell ref="AG56:AH56"/>
    <mergeCell ref="CO54:CP54"/>
    <mergeCell ref="B55:K55"/>
    <mergeCell ref="L55:S55"/>
    <mergeCell ref="U55:Y55"/>
    <mergeCell ref="Z55:AA55"/>
    <mergeCell ref="AC55:AF55"/>
    <mergeCell ref="AG55:AH55"/>
    <mergeCell ref="AM55:AM57"/>
    <mergeCell ref="AN55:AR57"/>
    <mergeCell ref="AT55:AW55"/>
    <mergeCell ref="AT56:AW56"/>
    <mergeCell ref="AX56:BC56"/>
    <mergeCell ref="BD56:BJ56"/>
    <mergeCell ref="BK56:CL56"/>
    <mergeCell ref="CM56:CN56"/>
    <mergeCell ref="CO56:CP56"/>
    <mergeCell ref="AX55:BC55"/>
    <mergeCell ref="BD55:BJ55"/>
    <mergeCell ref="BK55:CL55"/>
    <mergeCell ref="CM53:CN53"/>
    <mergeCell ref="CO53:CP53"/>
    <mergeCell ref="B54:K54"/>
    <mergeCell ref="L54:S54"/>
    <mergeCell ref="U54:AB54"/>
    <mergeCell ref="AC54:AI54"/>
    <mergeCell ref="AT54:AZ54"/>
    <mergeCell ref="BA54:BJ54"/>
    <mergeCell ref="BK54:CL54"/>
    <mergeCell ref="CM54:CN54"/>
    <mergeCell ref="B53:K53"/>
    <mergeCell ref="L53:S53"/>
    <mergeCell ref="U53:AB53"/>
    <mergeCell ref="AT53:AZ53"/>
    <mergeCell ref="BA53:BJ53"/>
    <mergeCell ref="BK53:CL53"/>
    <mergeCell ref="CM49:CN49"/>
    <mergeCell ref="CO49:CP49"/>
    <mergeCell ref="B50:G51"/>
    <mergeCell ref="H50:K51"/>
    <mergeCell ref="L50:O51"/>
    <mergeCell ref="P50:S51"/>
    <mergeCell ref="AT50:AZ50"/>
    <mergeCell ref="BA50:BJ50"/>
    <mergeCell ref="B52:S52"/>
    <mergeCell ref="AT52:AZ52"/>
    <mergeCell ref="BA52:BJ52"/>
    <mergeCell ref="BK52:CL52"/>
    <mergeCell ref="CM52:CN52"/>
    <mergeCell ref="CO52:CP52"/>
    <mergeCell ref="BK50:CL50"/>
    <mergeCell ref="CM50:CN50"/>
    <mergeCell ref="CO50:CP50"/>
    <mergeCell ref="AT51:AZ51"/>
    <mergeCell ref="BA51:BJ51"/>
    <mergeCell ref="BK51:CL51"/>
    <mergeCell ref="CM51:CN51"/>
    <mergeCell ref="CO51:CP51"/>
    <mergeCell ref="B49:G49"/>
    <mergeCell ref="H49:K49"/>
    <mergeCell ref="L49:O49"/>
    <mergeCell ref="P49:S49"/>
    <mergeCell ref="AM49:AM54"/>
    <mergeCell ref="AN49:AR54"/>
    <mergeCell ref="AT49:AZ49"/>
    <mergeCell ref="BA49:BJ49"/>
    <mergeCell ref="BK49:CL49"/>
    <mergeCell ref="B46:G46"/>
    <mergeCell ref="H46:K46"/>
    <mergeCell ref="L46:O46"/>
    <mergeCell ref="P46:S46"/>
    <mergeCell ref="AM46:AM48"/>
    <mergeCell ref="AN46:AR48"/>
    <mergeCell ref="AT46:AZ46"/>
    <mergeCell ref="BA46:BJ46"/>
    <mergeCell ref="BK46:CL46"/>
    <mergeCell ref="B48:G48"/>
    <mergeCell ref="H48:K48"/>
    <mergeCell ref="L48:O48"/>
    <mergeCell ref="P48:S48"/>
    <mergeCell ref="B47:G47"/>
    <mergeCell ref="H47:K47"/>
    <mergeCell ref="L47:O47"/>
    <mergeCell ref="P47:S47"/>
    <mergeCell ref="AT47:AZ47"/>
    <mergeCell ref="BA47:BJ47"/>
    <mergeCell ref="BK47:CL47"/>
    <mergeCell ref="CM47:CN47"/>
    <mergeCell ref="CO47:CP47"/>
    <mergeCell ref="AT48:AZ48"/>
    <mergeCell ref="BA48:BJ48"/>
    <mergeCell ref="BK48:CL48"/>
    <mergeCell ref="CO43:CP43"/>
    <mergeCell ref="AT44:AZ44"/>
    <mergeCell ref="BA44:BJ44"/>
    <mergeCell ref="BK44:CL44"/>
    <mergeCell ref="CM44:CN44"/>
    <mergeCell ref="CO44:CP44"/>
    <mergeCell ref="BK45:CL45"/>
    <mergeCell ref="CM45:CN45"/>
    <mergeCell ref="CO45:CP45"/>
    <mergeCell ref="CM46:CN46"/>
    <mergeCell ref="CO46:CP46"/>
    <mergeCell ref="CM48:CN48"/>
    <mergeCell ref="CO48:CP48"/>
    <mergeCell ref="B43:G45"/>
    <mergeCell ref="H43:K44"/>
    <mergeCell ref="L43:O44"/>
    <mergeCell ref="P43:S44"/>
    <mergeCell ref="AT43:AZ43"/>
    <mergeCell ref="BA43:BJ43"/>
    <mergeCell ref="H45:K45"/>
    <mergeCell ref="L45:O45"/>
    <mergeCell ref="P45:S45"/>
    <mergeCell ref="AT45:AZ45"/>
    <mergeCell ref="BA45:BJ45"/>
    <mergeCell ref="CO41:CP41"/>
    <mergeCell ref="B42:S42"/>
    <mergeCell ref="AT42:AZ42"/>
    <mergeCell ref="BA42:BJ42"/>
    <mergeCell ref="BK42:CL42"/>
    <mergeCell ref="CM42:CN42"/>
    <mergeCell ref="CO42:CP42"/>
    <mergeCell ref="CM40:CN40"/>
    <mergeCell ref="CO40:CP40"/>
    <mergeCell ref="B41:G41"/>
    <mergeCell ref="H41:M41"/>
    <mergeCell ref="N41:S41"/>
    <mergeCell ref="AK41:AL63"/>
    <mergeCell ref="AT41:AZ41"/>
    <mergeCell ref="BA41:BJ41"/>
    <mergeCell ref="BK41:CL41"/>
    <mergeCell ref="CM41:CN41"/>
    <mergeCell ref="B40:G40"/>
    <mergeCell ref="H40:M40"/>
    <mergeCell ref="N40:S40"/>
    <mergeCell ref="AT40:AZ40"/>
    <mergeCell ref="BA40:BJ40"/>
    <mergeCell ref="BK40:CL40"/>
    <mergeCell ref="BK43:CL43"/>
    <mergeCell ref="CO38:CP38"/>
    <mergeCell ref="B39:G39"/>
    <mergeCell ref="H39:M39"/>
    <mergeCell ref="N39:S39"/>
    <mergeCell ref="AT39:AZ39"/>
    <mergeCell ref="BA39:BJ39"/>
    <mergeCell ref="BK39:CL39"/>
    <mergeCell ref="CM39:CN39"/>
    <mergeCell ref="CO39:CP39"/>
    <mergeCell ref="B38:S38"/>
    <mergeCell ref="T38:AI38"/>
    <mergeCell ref="AT38:AZ38"/>
    <mergeCell ref="BA38:BJ38"/>
    <mergeCell ref="BK38:CL38"/>
    <mergeCell ref="CM38:CN38"/>
    <mergeCell ref="CO35:CP35"/>
    <mergeCell ref="B36:N36"/>
    <mergeCell ref="O36:S36"/>
    <mergeCell ref="T36:X36"/>
    <mergeCell ref="Y36:AC36"/>
    <mergeCell ref="AD36:AF36"/>
    <mergeCell ref="AG36:AI36"/>
    <mergeCell ref="AG37:AI37"/>
    <mergeCell ref="AT37:AZ37"/>
    <mergeCell ref="BA37:BJ37"/>
    <mergeCell ref="BK37:CL37"/>
    <mergeCell ref="CM37:CN37"/>
    <mergeCell ref="CO37:CP37"/>
    <mergeCell ref="AT36:AZ36"/>
    <mergeCell ref="BA36:BJ36"/>
    <mergeCell ref="BK36:CL36"/>
    <mergeCell ref="CM36:CN36"/>
    <mergeCell ref="CO36:CP36"/>
    <mergeCell ref="B35:N35"/>
    <mergeCell ref="O35:S35"/>
    <mergeCell ref="T35:X35"/>
    <mergeCell ref="Y35:AC35"/>
    <mergeCell ref="AD35:AF35"/>
    <mergeCell ref="AG35:AI35"/>
    <mergeCell ref="AT35:AZ35"/>
    <mergeCell ref="B37:N37"/>
    <mergeCell ref="O37:S37"/>
    <mergeCell ref="T37:X37"/>
    <mergeCell ref="Y37:AC37"/>
    <mergeCell ref="AD37:AF37"/>
    <mergeCell ref="CO31:CP31"/>
    <mergeCell ref="AT32:AZ32"/>
    <mergeCell ref="BA32:BJ32"/>
    <mergeCell ref="CM33:CN33"/>
    <mergeCell ref="CO33:CP33"/>
    <mergeCell ref="B34:N34"/>
    <mergeCell ref="O34:S34"/>
    <mergeCell ref="T34:X34"/>
    <mergeCell ref="Y34:AC34"/>
    <mergeCell ref="AD34:AF34"/>
    <mergeCell ref="AG34:AI34"/>
    <mergeCell ref="AT34:AZ34"/>
    <mergeCell ref="BA34:BJ34"/>
    <mergeCell ref="BK34:CL34"/>
    <mergeCell ref="CM34:CN34"/>
    <mergeCell ref="CO34:CP34"/>
    <mergeCell ref="T32:X32"/>
    <mergeCell ref="Y32:AC32"/>
    <mergeCell ref="BA31:BJ31"/>
    <mergeCell ref="BK31:CL31"/>
    <mergeCell ref="CM31:CN31"/>
    <mergeCell ref="BA35:BJ35"/>
    <mergeCell ref="BK35:CL35"/>
    <mergeCell ref="CM35:CN35"/>
    <mergeCell ref="CM43:CN43"/>
    <mergeCell ref="BK32:CL32"/>
    <mergeCell ref="CM32:CN32"/>
    <mergeCell ref="B31:N31"/>
    <mergeCell ref="O31:S31"/>
    <mergeCell ref="T31:X31"/>
    <mergeCell ref="Y31:AC31"/>
    <mergeCell ref="AD31:AF31"/>
    <mergeCell ref="AG31:AI31"/>
    <mergeCell ref="AK31:AL40"/>
    <mergeCell ref="AM31:AM45"/>
    <mergeCell ref="CO32:CP32"/>
    <mergeCell ref="B33:N33"/>
    <mergeCell ref="O33:S33"/>
    <mergeCell ref="T33:X33"/>
    <mergeCell ref="Y33:AC33"/>
    <mergeCell ref="AD33:AF33"/>
    <mergeCell ref="AG33:AI33"/>
    <mergeCell ref="AT33:AZ33"/>
    <mergeCell ref="BA33:BJ33"/>
    <mergeCell ref="BK33:CL33"/>
    <mergeCell ref="B32:N32"/>
    <mergeCell ref="O32:S32"/>
    <mergeCell ref="AD32:AF32"/>
    <mergeCell ref="AG32:AI32"/>
    <mergeCell ref="AN31:AR45"/>
    <mergeCell ref="AT31:AZ31"/>
    <mergeCell ref="B29:N29"/>
    <mergeCell ref="O29:S29"/>
    <mergeCell ref="T29:X29"/>
    <mergeCell ref="Y29:AC29"/>
    <mergeCell ref="AD29:AF29"/>
    <mergeCell ref="CM29:CN29"/>
    <mergeCell ref="CO29:CP29"/>
    <mergeCell ref="B30:N30"/>
    <mergeCell ref="O30:S30"/>
    <mergeCell ref="T30:X30"/>
    <mergeCell ref="Y30:AC30"/>
    <mergeCell ref="AD30:AF30"/>
    <mergeCell ref="AG30:AI30"/>
    <mergeCell ref="AT30:AZ30"/>
    <mergeCell ref="BA30:BJ30"/>
    <mergeCell ref="AG29:AI29"/>
    <mergeCell ref="AK29:AL30"/>
    <mergeCell ref="AM29:AR30"/>
    <mergeCell ref="AT29:AZ29"/>
    <mergeCell ref="BA29:BJ29"/>
    <mergeCell ref="BK29:CL29"/>
    <mergeCell ref="BK30:CL30"/>
    <mergeCell ref="CM30:CN30"/>
    <mergeCell ref="CO30:CP30"/>
    <mergeCell ref="CO27:CP27"/>
    <mergeCell ref="G28:I28"/>
    <mergeCell ref="J28:N28"/>
    <mergeCell ref="O28:S28"/>
    <mergeCell ref="T28:X28"/>
    <mergeCell ref="Y28:AC28"/>
    <mergeCell ref="AD28:AF28"/>
    <mergeCell ref="AT28:AZ28"/>
    <mergeCell ref="BA28:BJ28"/>
    <mergeCell ref="BK28:CL28"/>
    <mergeCell ref="CM28:CN28"/>
    <mergeCell ref="CO28:CP28"/>
    <mergeCell ref="B27:F28"/>
    <mergeCell ref="G27:N27"/>
    <mergeCell ref="O27:S27"/>
    <mergeCell ref="T27:X27"/>
    <mergeCell ref="Y27:AC27"/>
    <mergeCell ref="AD27:AF27"/>
    <mergeCell ref="BA27:BJ27"/>
    <mergeCell ref="BK27:CL27"/>
    <mergeCell ref="CM27:CN27"/>
    <mergeCell ref="CO25:CP25"/>
    <mergeCell ref="B26:N26"/>
    <mergeCell ref="O26:S26"/>
    <mergeCell ref="T26:X26"/>
    <mergeCell ref="Y26:AC26"/>
    <mergeCell ref="AD26:AF26"/>
    <mergeCell ref="AG26:AI26"/>
    <mergeCell ref="AT26:AZ26"/>
    <mergeCell ref="BA26:BJ26"/>
    <mergeCell ref="BK26:CL26"/>
    <mergeCell ref="CM26:CN26"/>
    <mergeCell ref="CO26:CP26"/>
    <mergeCell ref="B25:N25"/>
    <mergeCell ref="O25:S25"/>
    <mergeCell ref="T25:X25"/>
    <mergeCell ref="Y25:AC25"/>
    <mergeCell ref="AD25:AF25"/>
    <mergeCell ref="AG25:AI25"/>
    <mergeCell ref="AT25:AZ25"/>
    <mergeCell ref="BA25:BJ25"/>
    <mergeCell ref="CM25:CN25"/>
    <mergeCell ref="O24:S24"/>
    <mergeCell ref="T24:X24"/>
    <mergeCell ref="Y24:AC24"/>
    <mergeCell ref="AD24:AF24"/>
    <mergeCell ref="AG24:AI24"/>
    <mergeCell ref="AT24:AZ24"/>
    <mergeCell ref="BA24:BJ24"/>
    <mergeCell ref="CM24:CN24"/>
    <mergeCell ref="CO24:CP24"/>
    <mergeCell ref="CM22:CN22"/>
    <mergeCell ref="CO22:CP22"/>
    <mergeCell ref="B23:N23"/>
    <mergeCell ref="O23:S23"/>
    <mergeCell ref="T23:X23"/>
    <mergeCell ref="Y23:AC23"/>
    <mergeCell ref="AD23:AF23"/>
    <mergeCell ref="AG23:AI23"/>
    <mergeCell ref="AT23:AZ23"/>
    <mergeCell ref="B22:N22"/>
    <mergeCell ref="O22:S22"/>
    <mergeCell ref="T22:X22"/>
    <mergeCell ref="Y22:AC22"/>
    <mergeCell ref="AD22:AF22"/>
    <mergeCell ref="AG22:AI22"/>
    <mergeCell ref="BA23:BJ23"/>
    <mergeCell ref="CM23:CN23"/>
    <mergeCell ref="CO23:CP23"/>
    <mergeCell ref="CM18:CN18"/>
    <mergeCell ref="CO18:CP18"/>
    <mergeCell ref="B19:N21"/>
    <mergeCell ref="O19:AI19"/>
    <mergeCell ref="AT19:AZ19"/>
    <mergeCell ref="BA19:BJ19"/>
    <mergeCell ref="BK19:CL19"/>
    <mergeCell ref="CM19:CN19"/>
    <mergeCell ref="CO19:CP19"/>
    <mergeCell ref="O20:S20"/>
    <mergeCell ref="CM20:CN20"/>
    <mergeCell ref="CO20:CP20"/>
    <mergeCell ref="O21:S21"/>
    <mergeCell ref="T21:X21"/>
    <mergeCell ref="Y21:AC21"/>
    <mergeCell ref="AD21:AF21"/>
    <mergeCell ref="AT21:AZ21"/>
    <mergeCell ref="BA21:BJ21"/>
    <mergeCell ref="CM21:CN21"/>
    <mergeCell ref="CO21:CP21"/>
    <mergeCell ref="T20:X20"/>
    <mergeCell ref="Y20:AC20"/>
    <mergeCell ref="AD20:AF20"/>
    <mergeCell ref="AG20:AI21"/>
    <mergeCell ref="B18:G18"/>
    <mergeCell ref="H18:N18"/>
    <mergeCell ref="O18:AI18"/>
    <mergeCell ref="AT18:AZ18"/>
    <mergeCell ref="BA18:BJ18"/>
    <mergeCell ref="BK18:CL18"/>
    <mergeCell ref="Y17:AB17"/>
    <mergeCell ref="AC17:AF17"/>
    <mergeCell ref="AG17:AH17"/>
    <mergeCell ref="AK17:AL28"/>
    <mergeCell ref="AM17:AR28"/>
    <mergeCell ref="AT17:AZ17"/>
    <mergeCell ref="AT22:AZ22"/>
    <mergeCell ref="AG27:AI27"/>
    <mergeCell ref="AT27:AZ27"/>
    <mergeCell ref="AG28:AI28"/>
    <mergeCell ref="B17:E17"/>
    <mergeCell ref="F17:I17"/>
    <mergeCell ref="J17:L17"/>
    <mergeCell ref="M17:P17"/>
    <mergeCell ref="AT20:AZ20"/>
    <mergeCell ref="BA20:BJ20"/>
    <mergeCell ref="BA22:BJ22"/>
    <mergeCell ref="B24:N24"/>
    <mergeCell ref="AK15:CP15"/>
    <mergeCell ref="F16:AI16"/>
    <mergeCell ref="AK16:AR16"/>
    <mergeCell ref="AS16:AZ16"/>
    <mergeCell ref="BA16:BJ16"/>
    <mergeCell ref="BK16:CL16"/>
    <mergeCell ref="CM16:CN16"/>
    <mergeCell ref="CO16:CP16"/>
    <mergeCell ref="BA17:BJ17"/>
    <mergeCell ref="BK17:CL17"/>
    <mergeCell ref="CM17:CN17"/>
    <mergeCell ref="CO17:CP17"/>
    <mergeCell ref="F15:G15"/>
    <mergeCell ref="H15:I15"/>
    <mergeCell ref="J15:K15"/>
    <mergeCell ref="S15:V15"/>
    <mergeCell ref="W15:Z15"/>
    <mergeCell ref="AA15:AE15"/>
    <mergeCell ref="Q17:T17"/>
    <mergeCell ref="U17:X17"/>
    <mergeCell ref="AF15:AH15"/>
    <mergeCell ref="F13:R13"/>
    <mergeCell ref="S13:V13"/>
    <mergeCell ref="W13:Z13"/>
    <mergeCell ref="AB13:AE13"/>
    <mergeCell ref="AF13:AH13"/>
    <mergeCell ref="W14:X14"/>
    <mergeCell ref="AA14:AB14"/>
    <mergeCell ref="AC14:AD14"/>
    <mergeCell ref="AF14:AG14"/>
    <mergeCell ref="AK9:AL14"/>
    <mergeCell ref="AM9:AR14"/>
    <mergeCell ref="AS9:CP14"/>
    <mergeCell ref="B10:AI10"/>
    <mergeCell ref="B11:E11"/>
    <mergeCell ref="F11:AI11"/>
    <mergeCell ref="S12:V12"/>
    <mergeCell ref="W12:X12"/>
    <mergeCell ref="Y12:AC12"/>
    <mergeCell ref="AD12:AE12"/>
    <mergeCell ref="B9:E9"/>
    <mergeCell ref="F9:I9"/>
    <mergeCell ref="J9:M9"/>
    <mergeCell ref="N9:AA9"/>
    <mergeCell ref="AB9:AE9"/>
    <mergeCell ref="AF9:AI9"/>
    <mergeCell ref="B14:E16"/>
    <mergeCell ref="G14:H14"/>
    <mergeCell ref="J14:L14"/>
    <mergeCell ref="M14:P14"/>
    <mergeCell ref="Q14:R14"/>
    <mergeCell ref="S14:V14"/>
    <mergeCell ref="AF12:AI12"/>
    <mergeCell ref="B13:E13"/>
    <mergeCell ref="B1:BJ1"/>
    <mergeCell ref="B2:L2"/>
    <mergeCell ref="M2:AI2"/>
    <mergeCell ref="B3:AI3"/>
    <mergeCell ref="B4:E4"/>
    <mergeCell ref="F4:R4"/>
    <mergeCell ref="S4:V4"/>
    <mergeCell ref="W4:AI4"/>
    <mergeCell ref="AK4:AL8"/>
    <mergeCell ref="AM4:AR8"/>
    <mergeCell ref="B5:E7"/>
    <mergeCell ref="F5:R7"/>
    <mergeCell ref="S5:V7"/>
    <mergeCell ref="W5:AI7"/>
    <mergeCell ref="B8:I8"/>
    <mergeCell ref="J8:M8"/>
    <mergeCell ref="N8:R8"/>
    <mergeCell ref="S8:AI8"/>
    <mergeCell ref="AS4:CC8"/>
    <mergeCell ref="AK3:CC3"/>
  </mergeCells>
  <phoneticPr fontId="13"/>
  <pageMargins left="0.7" right="0.7" top="0.75" bottom="0.75" header="0.3" footer="0.3"/>
  <pageSetup paperSize="8"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17"/>
  <sheetViews>
    <sheetView view="pageBreakPreview" zoomScaleNormal="100" zoomScaleSheetLayoutView="100" workbookViewId="0">
      <selection activeCell="A2" sqref="A2:AH2"/>
    </sheetView>
  </sheetViews>
  <sheetFormatPr defaultColWidth="3.125" defaultRowHeight="13.5"/>
  <cols>
    <col min="1" max="1" width="9" customWidth="1"/>
  </cols>
  <sheetData>
    <row r="1" spans="1:34">
      <c r="A1" s="2308"/>
      <c r="B1" s="2308"/>
      <c r="C1" s="2308"/>
      <c r="D1" s="2308"/>
      <c r="E1" s="2308"/>
      <c r="F1" s="2308"/>
      <c r="G1" s="2308"/>
      <c r="H1" s="2308"/>
      <c r="I1" s="2308"/>
      <c r="J1" s="2308"/>
      <c r="K1" s="2308"/>
      <c r="L1" s="2308"/>
      <c r="M1" s="2308"/>
      <c r="N1" s="2308"/>
      <c r="O1" s="2308"/>
      <c r="P1" s="2308"/>
      <c r="Q1" s="2308"/>
      <c r="R1" s="2308"/>
      <c r="S1" s="2308"/>
      <c r="T1" s="2308"/>
      <c r="U1" s="2308"/>
      <c r="V1" s="2308"/>
      <c r="W1" s="2308"/>
      <c r="X1" s="2308"/>
      <c r="Y1" s="2308"/>
      <c r="Z1" s="2308"/>
      <c r="AA1" s="2308"/>
      <c r="AB1" s="2308"/>
      <c r="AC1" s="2308"/>
      <c r="AD1" s="2308"/>
      <c r="AE1" s="2308"/>
      <c r="AF1" s="2308"/>
      <c r="AG1" s="2308"/>
      <c r="AH1" s="2308"/>
    </row>
    <row r="2" spans="1:34" ht="17.25">
      <c r="A2" s="2364" t="s">
        <v>1281</v>
      </c>
      <c r="B2" s="2364"/>
      <c r="C2" s="2364"/>
      <c r="D2" s="2364"/>
      <c r="E2" s="2364"/>
      <c r="F2" s="2364"/>
      <c r="G2" s="2364"/>
      <c r="H2" s="2364"/>
      <c r="I2" s="2364"/>
      <c r="J2" s="2364"/>
      <c r="K2" s="2364"/>
      <c r="L2" s="2364"/>
      <c r="M2" s="2364"/>
      <c r="N2" s="2364"/>
      <c r="O2" s="2364"/>
      <c r="P2" s="2364"/>
      <c r="Q2" s="2364"/>
      <c r="R2" s="2364"/>
      <c r="S2" s="2364"/>
      <c r="T2" s="2364"/>
      <c r="U2" s="2364"/>
      <c r="V2" s="2364"/>
      <c r="W2" s="2364"/>
      <c r="X2" s="2364"/>
      <c r="Y2" s="2364"/>
      <c r="Z2" s="2364"/>
      <c r="AA2" s="2364"/>
      <c r="AB2" s="2364"/>
      <c r="AC2" s="2364"/>
      <c r="AD2" s="2364"/>
      <c r="AE2" s="2364"/>
      <c r="AF2" s="2364"/>
      <c r="AG2" s="2364"/>
      <c r="AH2" s="2364"/>
    </row>
    <row r="3" spans="1:34">
      <c r="A3" s="2231"/>
      <c r="B3" s="2231"/>
      <c r="C3" s="2231"/>
      <c r="D3" s="2231"/>
      <c r="E3" s="2231"/>
      <c r="F3" s="2231"/>
      <c r="G3" s="2231"/>
      <c r="H3" s="2231"/>
      <c r="I3" s="2231"/>
      <c r="J3" s="2231"/>
      <c r="K3" s="2231"/>
      <c r="L3" s="2231"/>
      <c r="M3" s="2231"/>
      <c r="N3" s="2231"/>
      <c r="O3" s="2231"/>
      <c r="P3" s="2231"/>
      <c r="Q3" s="2231"/>
      <c r="R3" s="2231"/>
      <c r="S3" s="2231"/>
      <c r="T3" s="2231"/>
      <c r="U3" s="2231"/>
      <c r="V3" s="2231"/>
      <c r="W3" s="2231"/>
      <c r="X3" s="2231"/>
      <c r="Y3" s="2231"/>
      <c r="Z3" s="2231"/>
      <c r="AA3" s="2231"/>
      <c r="AB3" s="2231"/>
      <c r="AC3" s="785"/>
      <c r="AD3" s="785"/>
      <c r="AE3" s="785"/>
      <c r="AF3" s="785"/>
      <c r="AG3" s="785"/>
      <c r="AH3" s="785"/>
    </row>
    <row r="4" spans="1:34" ht="14.25">
      <c r="A4" s="2297" t="s">
        <v>1282</v>
      </c>
      <c r="B4" s="2297"/>
      <c r="C4" s="2297"/>
      <c r="D4" s="2297"/>
      <c r="E4" s="2297"/>
      <c r="F4" s="2297"/>
      <c r="G4" s="2297"/>
      <c r="H4" s="2297"/>
      <c r="I4" s="2297"/>
      <c r="J4" s="2297"/>
      <c r="K4" s="2297"/>
      <c r="L4" s="2297"/>
      <c r="M4" s="2297"/>
      <c r="N4" s="2297"/>
      <c r="O4" s="2297"/>
      <c r="P4" s="2297"/>
      <c r="Q4" s="2297"/>
      <c r="R4" s="2297"/>
      <c r="S4" s="2297"/>
      <c r="T4" s="2297"/>
      <c r="U4" s="2297"/>
      <c r="V4" s="2297"/>
      <c r="W4" s="2297"/>
      <c r="X4" s="2297"/>
      <c r="Y4" s="2297"/>
      <c r="Z4" s="2297"/>
      <c r="AA4" s="2297"/>
      <c r="AB4" s="2297"/>
      <c r="AC4" s="2297"/>
      <c r="AD4" s="2297"/>
      <c r="AE4" s="2297"/>
      <c r="AF4" s="2297"/>
      <c r="AG4" s="2297"/>
      <c r="AH4" s="2297"/>
    </row>
    <row r="5" spans="1:34">
      <c r="A5" s="2363" t="s">
        <v>1283</v>
      </c>
      <c r="B5" s="2363"/>
      <c r="C5" s="2363"/>
      <c r="D5" s="2363"/>
      <c r="E5" s="2363"/>
      <c r="F5" s="2363"/>
      <c r="G5" s="2363"/>
      <c r="H5" s="2363"/>
      <c r="I5" s="2363"/>
      <c r="J5" s="2363"/>
      <c r="K5" s="2363"/>
      <c r="L5" s="2363"/>
      <c r="M5" s="2363"/>
      <c r="N5" s="2363"/>
      <c r="O5" s="2363"/>
      <c r="P5" s="2363"/>
      <c r="Q5" s="2363"/>
      <c r="R5" s="2363"/>
      <c r="S5" s="2363"/>
      <c r="T5" s="2363"/>
      <c r="U5" s="2363"/>
      <c r="V5" s="2363"/>
      <c r="W5" s="2363"/>
      <c r="X5" s="2363"/>
      <c r="Y5" s="2363"/>
      <c r="Z5" s="2363"/>
      <c r="AA5" s="2363"/>
      <c r="AB5" s="2363"/>
      <c r="AC5" s="2363"/>
      <c r="AD5" s="2363"/>
      <c r="AE5" s="2363"/>
      <c r="AF5" s="2363"/>
      <c r="AG5" s="2363"/>
      <c r="AH5" s="2363"/>
    </row>
    <row r="6" spans="1:34">
      <c r="A6" s="2363" t="s">
        <v>1284</v>
      </c>
      <c r="B6" s="2363"/>
      <c r="C6" s="2363"/>
      <c r="D6" s="2363"/>
      <c r="E6" s="2363"/>
      <c r="F6" s="2363"/>
      <c r="G6" s="2363"/>
      <c r="H6" s="2363"/>
      <c r="I6" s="2363"/>
      <c r="J6" s="2363"/>
      <c r="K6" s="2363"/>
      <c r="L6" s="2363"/>
      <c r="M6" s="2363"/>
      <c r="N6" s="2363"/>
      <c r="O6" s="2363"/>
      <c r="P6" s="2363"/>
      <c r="Q6" s="2363"/>
      <c r="R6" s="2363"/>
      <c r="S6" s="2363"/>
      <c r="T6" s="2363"/>
      <c r="U6" s="2363"/>
      <c r="V6" s="2363"/>
      <c r="W6" s="2363"/>
      <c r="X6" s="2363"/>
      <c r="Y6" s="2363"/>
      <c r="Z6" s="2363"/>
      <c r="AA6" s="2363"/>
      <c r="AB6" s="2363"/>
      <c r="AC6" s="2363"/>
      <c r="AD6" s="2363"/>
      <c r="AE6" s="2363"/>
      <c r="AF6" s="2363"/>
      <c r="AG6" s="2363"/>
      <c r="AH6" s="2363"/>
    </row>
    <row r="7" spans="1:34">
      <c r="A7" s="2232" t="s">
        <v>1285</v>
      </c>
      <c r="B7" s="2232"/>
      <c r="C7" s="2232"/>
      <c r="D7" s="2232"/>
      <c r="E7" s="2232"/>
      <c r="F7" s="2232"/>
      <c r="G7" s="2232"/>
      <c r="H7" s="2232"/>
      <c r="I7" s="2232"/>
      <c r="J7" s="2232"/>
      <c r="K7" s="2232"/>
      <c r="L7" s="2232"/>
      <c r="M7" s="2232"/>
      <c r="N7" s="2232"/>
      <c r="O7" s="2232"/>
      <c r="P7" s="2232"/>
      <c r="Q7" s="2232"/>
      <c r="R7" s="2232"/>
      <c r="S7" s="2232"/>
      <c r="T7" s="2232"/>
      <c r="U7" s="2232"/>
      <c r="V7" s="2232"/>
      <c r="W7" s="2232"/>
      <c r="X7" s="2232"/>
      <c r="Y7" s="2232"/>
      <c r="Z7" s="2232"/>
      <c r="AA7" s="2232"/>
      <c r="AB7" s="2232"/>
      <c r="AC7" s="2232"/>
      <c r="AD7" s="2232"/>
      <c r="AE7" s="2232"/>
      <c r="AF7" s="2232"/>
      <c r="AG7" s="2232"/>
      <c r="AH7" s="2232"/>
    </row>
    <row r="8" spans="1:34">
      <c r="A8" s="2232" t="s">
        <v>1286</v>
      </c>
      <c r="B8" s="2232"/>
      <c r="C8" s="2232"/>
      <c r="D8" s="2232"/>
      <c r="E8" s="2232"/>
      <c r="F8" s="2232"/>
      <c r="G8" s="2232"/>
      <c r="H8" s="2232"/>
      <c r="I8" s="2232"/>
      <c r="J8" s="2232"/>
      <c r="K8" s="2232"/>
      <c r="L8" s="2232"/>
      <c r="M8" s="2232"/>
      <c r="N8" s="2232"/>
      <c r="O8" s="2232"/>
      <c r="P8" s="2232"/>
      <c r="Q8" s="2232"/>
      <c r="R8" s="2232"/>
      <c r="S8" s="2232"/>
      <c r="T8" s="2232"/>
      <c r="U8" s="2232"/>
      <c r="V8" s="2232"/>
      <c r="W8" s="2232"/>
      <c r="X8" s="2232"/>
      <c r="Y8" s="2232"/>
      <c r="Z8" s="2232"/>
      <c r="AA8" s="2232"/>
      <c r="AB8" s="2232"/>
      <c r="AC8" s="2232"/>
      <c r="AD8" s="2232"/>
      <c r="AE8" s="2232"/>
      <c r="AF8" s="2232"/>
      <c r="AG8" s="2232"/>
      <c r="AH8" s="2232"/>
    </row>
    <row r="9" spans="1:34">
      <c r="A9" s="2363" t="s">
        <v>1287</v>
      </c>
      <c r="B9" s="2363"/>
      <c r="C9" s="2363"/>
      <c r="D9" s="2363"/>
      <c r="E9" s="2363"/>
      <c r="F9" s="2363"/>
      <c r="G9" s="2363"/>
      <c r="H9" s="2363"/>
      <c r="I9" s="2363"/>
      <c r="J9" s="2363"/>
      <c r="K9" s="2363"/>
      <c r="L9" s="2363"/>
      <c r="M9" s="2363"/>
      <c r="N9" s="2363"/>
      <c r="O9" s="2363"/>
      <c r="P9" s="2363"/>
      <c r="Q9" s="2363"/>
      <c r="R9" s="2363"/>
      <c r="S9" s="2363"/>
      <c r="T9" s="2363"/>
      <c r="U9" s="2363"/>
      <c r="V9" s="2363"/>
      <c r="W9" s="2363"/>
      <c r="X9" s="2363"/>
      <c r="Y9" s="2363"/>
      <c r="Z9" s="2363"/>
      <c r="AA9" s="2363"/>
      <c r="AB9" s="2363"/>
      <c r="AC9" s="2363"/>
      <c r="AD9" s="2363"/>
      <c r="AE9" s="2363"/>
      <c r="AF9" s="2363"/>
      <c r="AG9" s="2363"/>
      <c r="AH9" s="2363"/>
    </row>
    <row r="10" spans="1:34">
      <c r="A10" s="2232" t="s">
        <v>1703</v>
      </c>
      <c r="B10" s="2232"/>
      <c r="C10" s="2232"/>
      <c r="D10" s="2232"/>
      <c r="E10" s="2232"/>
      <c r="F10" s="2232"/>
      <c r="G10" s="2232"/>
      <c r="H10" s="2232"/>
      <c r="I10" s="2232"/>
      <c r="J10" s="2232"/>
      <c r="K10" s="2232"/>
      <c r="L10" s="2232"/>
      <c r="M10" s="2232"/>
      <c r="N10" s="2232"/>
      <c r="O10" s="2232"/>
      <c r="P10" s="2232"/>
      <c r="Q10" s="2232"/>
      <c r="R10" s="2232"/>
      <c r="S10" s="2232"/>
      <c r="T10" s="2232"/>
      <c r="U10" s="2232"/>
      <c r="V10" s="2232"/>
      <c r="W10" s="2232"/>
      <c r="X10" s="2232"/>
      <c r="Y10" s="2232"/>
      <c r="Z10" s="2232"/>
      <c r="AA10" s="2232"/>
      <c r="AB10" s="2232"/>
      <c r="AC10" s="2232"/>
      <c r="AD10" s="2232"/>
      <c r="AE10" s="2232"/>
      <c r="AF10" s="2232"/>
      <c r="AG10" s="2232"/>
      <c r="AH10" s="2232"/>
    </row>
    <row r="11" spans="1:34">
      <c r="A11" s="2363" t="s">
        <v>1288</v>
      </c>
      <c r="B11" s="2363"/>
      <c r="C11" s="2363"/>
      <c r="D11" s="2363"/>
      <c r="E11" s="2363"/>
      <c r="F11" s="2363"/>
      <c r="G11" s="2363"/>
      <c r="H11" s="2363"/>
      <c r="I11" s="2363"/>
      <c r="J11" s="2363"/>
      <c r="K11" s="2363"/>
      <c r="L11" s="2363"/>
      <c r="M11" s="2363"/>
      <c r="N11" s="2363"/>
      <c r="O11" s="2363"/>
      <c r="P11" s="2363"/>
      <c r="Q11" s="2363"/>
      <c r="R11" s="2363"/>
      <c r="S11" s="2363"/>
      <c r="T11" s="2363"/>
      <c r="U11" s="2363"/>
      <c r="V11" s="2363"/>
      <c r="W11" s="2363"/>
      <c r="X11" s="2363"/>
      <c r="Y11" s="2363"/>
      <c r="Z11" s="2363"/>
      <c r="AA11" s="2363"/>
      <c r="AB11" s="2363"/>
      <c r="AC11" s="2363"/>
      <c r="AD11" s="2363"/>
      <c r="AE11" s="2363"/>
      <c r="AF11" s="2363"/>
      <c r="AG11" s="2363"/>
      <c r="AH11" s="2363"/>
    </row>
    <row r="12" spans="1:34">
      <c r="A12" s="2232" t="s">
        <v>1289</v>
      </c>
      <c r="B12" s="2232"/>
      <c r="C12" s="2232"/>
      <c r="D12" s="2232"/>
      <c r="E12" s="2232"/>
      <c r="F12" s="2232"/>
      <c r="G12" s="2232"/>
      <c r="H12" s="2232"/>
      <c r="I12" s="2232"/>
      <c r="J12" s="2232"/>
      <c r="K12" s="2232"/>
      <c r="L12" s="2232"/>
      <c r="M12" s="2232"/>
      <c r="N12" s="2232"/>
      <c r="O12" s="2232"/>
      <c r="P12" s="2232"/>
      <c r="Q12" s="2232"/>
      <c r="R12" s="2232"/>
      <c r="S12" s="2232"/>
      <c r="T12" s="2232"/>
      <c r="U12" s="2232"/>
      <c r="V12" s="2232"/>
      <c r="W12" s="2232"/>
      <c r="X12" s="2232"/>
      <c r="Y12" s="2232"/>
      <c r="Z12" s="2232"/>
      <c r="AA12" s="2232"/>
      <c r="AB12" s="2232"/>
      <c r="AC12" s="2232"/>
      <c r="AD12" s="2232"/>
      <c r="AE12" s="2232"/>
      <c r="AF12" s="2232"/>
      <c r="AG12" s="2232"/>
      <c r="AH12" s="2232"/>
    </row>
    <row r="13" spans="1:34">
      <c r="A13" s="2363" t="s">
        <v>1290</v>
      </c>
      <c r="B13" s="2363"/>
      <c r="C13" s="2363"/>
      <c r="D13" s="2363"/>
      <c r="E13" s="2363"/>
      <c r="F13" s="2363"/>
      <c r="G13" s="2363"/>
      <c r="H13" s="2363"/>
      <c r="I13" s="2363"/>
      <c r="J13" s="2363"/>
      <c r="K13" s="2363"/>
      <c r="L13" s="2363"/>
      <c r="M13" s="2363"/>
      <c r="N13" s="2363"/>
      <c r="O13" s="2363"/>
      <c r="P13" s="2363"/>
      <c r="Q13" s="2363"/>
      <c r="R13" s="2363"/>
      <c r="S13" s="2363"/>
      <c r="T13" s="2363"/>
      <c r="U13" s="2363"/>
      <c r="V13" s="2363"/>
      <c r="W13" s="2363"/>
      <c r="X13" s="2363"/>
      <c r="Y13" s="2363"/>
      <c r="Z13" s="2363"/>
      <c r="AA13" s="2363"/>
      <c r="AB13" s="2363"/>
      <c r="AC13" s="2363"/>
      <c r="AD13" s="2363"/>
      <c r="AE13" s="2363"/>
      <c r="AF13" s="2363"/>
      <c r="AG13" s="2363"/>
      <c r="AH13" s="2363"/>
    </row>
    <row r="14" spans="1:34" ht="13.5" customHeight="1">
      <c r="A14" s="2232" t="s">
        <v>1291</v>
      </c>
      <c r="B14" s="2232"/>
      <c r="C14" s="2232"/>
      <c r="D14" s="2232"/>
      <c r="E14" s="2232"/>
      <c r="F14" s="2232"/>
      <c r="G14" s="2232"/>
      <c r="H14" s="2232"/>
      <c r="I14" s="2232"/>
      <c r="J14" s="2232"/>
      <c r="K14" s="2232"/>
      <c r="L14" s="2232"/>
      <c r="M14" s="2232"/>
      <c r="N14" s="2232"/>
      <c r="O14" s="2232"/>
      <c r="P14" s="2232"/>
      <c r="Q14" s="2232"/>
      <c r="R14" s="2232"/>
      <c r="S14" s="2232"/>
      <c r="T14" s="2232"/>
      <c r="U14" s="2232"/>
      <c r="V14" s="2232"/>
      <c r="W14" s="2232"/>
      <c r="X14" s="2232"/>
      <c r="Y14" s="2232"/>
      <c r="Z14" s="2232"/>
      <c r="AA14" s="2232"/>
      <c r="AB14" s="2232"/>
      <c r="AC14" s="2232"/>
      <c r="AD14" s="2232"/>
      <c r="AE14" s="2232"/>
      <c r="AF14" s="2232"/>
      <c r="AG14" s="2232"/>
      <c r="AH14" s="2232"/>
    </row>
    <row r="15" spans="1:34">
      <c r="A15" s="2363" t="s">
        <v>1292</v>
      </c>
      <c r="B15" s="2363"/>
      <c r="C15" s="2363"/>
      <c r="D15" s="2363"/>
      <c r="E15" s="2363"/>
      <c r="F15" s="2363"/>
      <c r="G15" s="2363"/>
      <c r="H15" s="2363"/>
      <c r="I15" s="2363"/>
      <c r="J15" s="2363"/>
      <c r="K15" s="2363"/>
      <c r="L15" s="2363"/>
      <c r="M15" s="2363"/>
      <c r="N15" s="2363"/>
      <c r="O15" s="2363"/>
      <c r="P15" s="2363"/>
      <c r="Q15" s="2363"/>
      <c r="R15" s="2363"/>
      <c r="S15" s="2363"/>
      <c r="T15" s="2363"/>
      <c r="U15" s="2363"/>
      <c r="V15" s="2363"/>
      <c r="W15" s="2363"/>
      <c r="X15" s="2363"/>
      <c r="Y15" s="2363"/>
      <c r="Z15" s="2363"/>
      <c r="AA15" s="2363"/>
      <c r="AB15" s="2363"/>
      <c r="AC15" s="2363"/>
      <c r="AD15" s="2363"/>
      <c r="AE15" s="2363"/>
      <c r="AF15" s="2363"/>
      <c r="AG15" s="2363"/>
      <c r="AH15" s="2363"/>
    </row>
    <row r="16" spans="1:34">
      <c r="A16" s="2232" t="s">
        <v>1293</v>
      </c>
      <c r="B16" s="2232"/>
      <c r="C16" s="2232"/>
      <c r="D16" s="2232"/>
      <c r="E16" s="2232"/>
      <c r="F16" s="2232"/>
      <c r="G16" s="2232"/>
      <c r="H16" s="2232"/>
      <c r="I16" s="2232"/>
      <c r="J16" s="2232"/>
      <c r="K16" s="2232"/>
      <c r="L16" s="2232"/>
      <c r="M16" s="2232"/>
      <c r="N16" s="2232"/>
      <c r="O16" s="2232"/>
      <c r="P16" s="2232"/>
      <c r="Q16" s="2232"/>
      <c r="R16" s="2232"/>
      <c r="S16" s="2232"/>
      <c r="T16" s="2232"/>
      <c r="U16" s="2232"/>
      <c r="V16" s="2232"/>
      <c r="W16" s="2232"/>
      <c r="X16" s="2232"/>
      <c r="Y16" s="2232"/>
      <c r="Z16" s="2232"/>
      <c r="AA16" s="2232"/>
      <c r="AB16" s="2232"/>
      <c r="AC16" s="2232"/>
      <c r="AD16" s="2232"/>
      <c r="AE16" s="2232"/>
      <c r="AF16" s="2232"/>
      <c r="AG16" s="2232"/>
      <c r="AH16" s="2232"/>
    </row>
    <row r="17" spans="1:34">
      <c r="A17" s="2232" t="s">
        <v>1294</v>
      </c>
      <c r="B17" s="2232"/>
      <c r="C17" s="2232"/>
      <c r="D17" s="2232"/>
      <c r="E17" s="2232"/>
      <c r="F17" s="2232"/>
      <c r="G17" s="2232"/>
      <c r="H17" s="2232"/>
      <c r="I17" s="2232"/>
      <c r="J17" s="2232"/>
      <c r="K17" s="2232"/>
      <c r="L17" s="2232"/>
      <c r="M17" s="2232"/>
      <c r="N17" s="2232"/>
      <c r="O17" s="2232"/>
      <c r="P17" s="2232"/>
      <c r="Q17" s="2232"/>
      <c r="R17" s="2232"/>
      <c r="S17" s="2232"/>
      <c r="T17" s="2232"/>
      <c r="U17" s="2232"/>
      <c r="V17" s="2232"/>
      <c r="W17" s="2232"/>
      <c r="X17" s="2232"/>
      <c r="Y17" s="2232"/>
      <c r="Z17" s="2232"/>
      <c r="AA17" s="2232"/>
      <c r="AB17" s="2232"/>
      <c r="AC17" s="2232"/>
      <c r="AD17" s="2232"/>
      <c r="AE17" s="2232"/>
      <c r="AF17" s="2232"/>
      <c r="AG17" s="2232"/>
      <c r="AH17" s="2232"/>
    </row>
    <row r="18" spans="1:34">
      <c r="A18" s="2232" t="s">
        <v>1295</v>
      </c>
      <c r="B18" s="2232"/>
      <c r="C18" s="2232"/>
      <c r="D18" s="2232"/>
      <c r="E18" s="2232"/>
      <c r="F18" s="2232"/>
      <c r="G18" s="2232"/>
      <c r="H18" s="2232"/>
      <c r="I18" s="2232"/>
      <c r="J18" s="2232"/>
      <c r="K18" s="2232"/>
      <c r="L18" s="2232"/>
      <c r="M18" s="2232"/>
      <c r="N18" s="2232"/>
      <c r="O18" s="2232"/>
      <c r="P18" s="2232"/>
      <c r="Q18" s="2232"/>
      <c r="R18" s="2232"/>
      <c r="S18" s="2232"/>
      <c r="T18" s="2232"/>
      <c r="U18" s="2232"/>
      <c r="V18" s="2232"/>
      <c r="W18" s="2232"/>
      <c r="X18" s="2232"/>
      <c r="Y18" s="2232"/>
      <c r="Z18" s="2232"/>
      <c r="AA18" s="2232"/>
      <c r="AB18" s="2232"/>
      <c r="AC18" s="2232"/>
      <c r="AD18" s="2232"/>
      <c r="AE18" s="2232"/>
      <c r="AF18" s="2232"/>
      <c r="AG18" s="2232"/>
      <c r="AH18" s="2232"/>
    </row>
    <row r="19" spans="1:34">
      <c r="A19" s="2363"/>
      <c r="B19" s="2363"/>
      <c r="C19" s="2363"/>
      <c r="D19" s="2363"/>
      <c r="E19" s="2363"/>
      <c r="F19" s="2363"/>
      <c r="G19" s="2363"/>
      <c r="H19" s="2363"/>
      <c r="I19" s="2363"/>
      <c r="J19" s="2363"/>
      <c r="K19" s="2363"/>
      <c r="L19" s="2363"/>
      <c r="M19" s="2363"/>
      <c r="N19" s="2363"/>
      <c r="O19" s="2363"/>
      <c r="P19" s="2363"/>
      <c r="Q19" s="2363"/>
      <c r="R19" s="2363"/>
      <c r="S19" s="2363"/>
      <c r="T19" s="2363"/>
      <c r="U19" s="2363"/>
      <c r="V19" s="2363"/>
      <c r="W19" s="2363"/>
      <c r="X19" s="2363"/>
      <c r="Y19" s="2363"/>
      <c r="Z19" s="2363"/>
      <c r="AA19" s="2363"/>
      <c r="AB19" s="2363"/>
      <c r="AC19" s="2363"/>
      <c r="AD19" s="2363"/>
      <c r="AE19" s="2363"/>
      <c r="AF19" s="2363"/>
      <c r="AG19" s="2363"/>
      <c r="AH19" s="2363"/>
    </row>
    <row r="20" spans="1:34" ht="14.25">
      <c r="A20" s="2297" t="s">
        <v>1296</v>
      </c>
      <c r="B20" s="2297"/>
      <c r="C20" s="2297"/>
      <c r="D20" s="2297"/>
      <c r="E20" s="2297"/>
      <c r="F20" s="2297"/>
      <c r="G20" s="2297"/>
      <c r="H20" s="2297"/>
      <c r="I20" s="2297"/>
      <c r="J20" s="2297"/>
      <c r="K20" s="2297"/>
      <c r="L20" s="2297"/>
      <c r="M20" s="2297"/>
      <c r="N20" s="2297"/>
      <c r="O20" s="2297"/>
      <c r="P20" s="2297"/>
      <c r="Q20" s="2297"/>
      <c r="R20" s="2297"/>
      <c r="S20" s="2297"/>
      <c r="T20" s="2297"/>
      <c r="U20" s="2297"/>
      <c r="V20" s="2297"/>
      <c r="W20" s="2297"/>
      <c r="X20" s="2297"/>
      <c r="Y20" s="2297"/>
      <c r="Z20" s="2297"/>
      <c r="AA20" s="2297"/>
      <c r="AB20" s="2297"/>
      <c r="AC20" s="2297"/>
      <c r="AD20" s="2297"/>
      <c r="AE20" s="2297"/>
      <c r="AF20" s="2297"/>
      <c r="AG20" s="2297"/>
      <c r="AH20" s="2297"/>
    </row>
    <row r="21" spans="1:34">
      <c r="A21" s="2356" t="s">
        <v>1297</v>
      </c>
      <c r="B21" s="2356"/>
      <c r="C21" s="2356"/>
      <c r="D21" s="2356"/>
      <c r="E21" s="2356"/>
      <c r="F21" s="2356"/>
      <c r="G21" s="2356"/>
      <c r="H21" s="2356"/>
      <c r="I21" s="2356"/>
      <c r="J21" s="2356"/>
      <c r="K21" s="2356"/>
      <c r="L21" s="2356"/>
      <c r="M21" s="2356"/>
      <c r="N21" s="2356"/>
      <c r="O21" s="2356"/>
      <c r="P21" s="2356"/>
      <c r="Q21" s="2356"/>
      <c r="R21" s="2356"/>
      <c r="S21" s="2356"/>
      <c r="T21" s="2356"/>
      <c r="U21" s="2356"/>
      <c r="V21" s="2356"/>
      <c r="W21" s="2356"/>
      <c r="X21" s="2356"/>
      <c r="Y21" s="2356"/>
      <c r="Z21" s="2356"/>
      <c r="AA21" s="2356"/>
      <c r="AB21" s="2356"/>
      <c r="AC21" s="2356"/>
      <c r="AD21" s="2356"/>
      <c r="AE21" s="2356"/>
      <c r="AF21" s="2356"/>
      <c r="AG21" s="2356"/>
      <c r="AH21" s="2356"/>
    </row>
    <row r="22" spans="1:34">
      <c r="A22" s="2362"/>
      <c r="B22" s="2362"/>
      <c r="C22" s="2362"/>
      <c r="D22" s="2362"/>
      <c r="E22" s="2362"/>
      <c r="F22" s="2362"/>
      <c r="G22" s="2362"/>
      <c r="H22" s="2362"/>
      <c r="I22" s="2362"/>
      <c r="J22" s="2362"/>
      <c r="K22" s="2362"/>
      <c r="L22" s="2362"/>
      <c r="M22" s="2362"/>
      <c r="N22" s="2362"/>
      <c r="O22" s="2362"/>
      <c r="P22" s="2362"/>
      <c r="Q22" s="2362"/>
      <c r="R22" s="2362"/>
      <c r="S22" s="2362"/>
      <c r="T22" s="2362"/>
      <c r="U22" s="2362"/>
      <c r="V22" s="2362"/>
      <c r="W22" s="2362"/>
      <c r="X22" s="2362"/>
      <c r="Y22" s="2362"/>
      <c r="Z22" s="2362"/>
      <c r="AA22" s="2362"/>
      <c r="AB22" s="2362"/>
      <c r="AC22" s="2362"/>
      <c r="AD22" s="2362"/>
      <c r="AE22" s="2362"/>
      <c r="AF22" s="2362"/>
      <c r="AG22" s="2362"/>
      <c r="AH22" s="2362"/>
    </row>
    <row r="23" spans="1:34" ht="14.25">
      <c r="A23" s="1866" t="s">
        <v>1140</v>
      </c>
      <c r="B23" s="1867"/>
      <c r="C23" s="1867"/>
      <c r="D23" s="1867"/>
      <c r="E23" s="1867"/>
      <c r="F23" s="1867"/>
      <c r="G23" s="1867"/>
      <c r="H23" s="1867"/>
      <c r="I23" s="1867"/>
      <c r="J23" s="1867"/>
      <c r="K23" s="1867"/>
      <c r="L23" s="1867"/>
      <c r="M23" s="1867"/>
      <c r="N23" s="1867"/>
      <c r="O23" s="1867"/>
      <c r="P23" s="1867"/>
      <c r="Q23" s="1867"/>
      <c r="R23" s="1867"/>
      <c r="S23" s="1867"/>
      <c r="T23" s="1867"/>
      <c r="U23" s="1867"/>
      <c r="V23" s="1867"/>
      <c r="W23" s="1867"/>
      <c r="X23" s="1867"/>
      <c r="Y23" s="1867"/>
      <c r="Z23" s="1867"/>
      <c r="AA23" s="1867"/>
      <c r="AB23" s="1867"/>
      <c r="AC23" s="1867"/>
      <c r="AD23" s="1867"/>
      <c r="AE23" s="1867"/>
      <c r="AF23" s="1867"/>
      <c r="AG23" s="1867"/>
      <c r="AH23" s="1868"/>
    </row>
    <row r="24" spans="1:34">
      <c r="A24" s="1869" t="s">
        <v>143</v>
      </c>
      <c r="B24" s="1869"/>
      <c r="C24" s="1869"/>
      <c r="D24" s="1869"/>
      <c r="E24" s="1870" t="s">
        <v>145</v>
      </c>
      <c r="F24" s="1870"/>
      <c r="G24" s="1870"/>
      <c r="H24" s="1870"/>
      <c r="I24" s="1870"/>
      <c r="J24" s="1870"/>
      <c r="K24" s="1870"/>
      <c r="L24" s="1870"/>
      <c r="M24" s="1870"/>
      <c r="N24" s="1870"/>
      <c r="O24" s="1870"/>
      <c r="P24" s="1870"/>
      <c r="Q24" s="1870"/>
      <c r="R24" s="1869" t="s">
        <v>588</v>
      </c>
      <c r="S24" s="1869"/>
      <c r="T24" s="1869"/>
      <c r="U24" s="1869"/>
      <c r="V24" s="1871" t="s">
        <v>1143</v>
      </c>
      <c r="W24" s="1872"/>
      <c r="X24" s="1872"/>
      <c r="Y24" s="1872"/>
      <c r="Z24" s="1872"/>
      <c r="AA24" s="1872"/>
      <c r="AB24" s="1872"/>
      <c r="AC24" s="1872"/>
      <c r="AD24" s="1872"/>
      <c r="AE24" s="1872"/>
      <c r="AF24" s="1872"/>
      <c r="AG24" s="1872"/>
      <c r="AH24" s="1873"/>
    </row>
    <row r="25" spans="1:34">
      <c r="A25" s="1886" t="s">
        <v>152</v>
      </c>
      <c r="B25" s="1887"/>
      <c r="C25" s="1887"/>
      <c r="D25" s="1888"/>
      <c r="E25" s="1895" t="s">
        <v>1146</v>
      </c>
      <c r="F25" s="1896"/>
      <c r="G25" s="1896"/>
      <c r="H25" s="1896"/>
      <c r="I25" s="1896"/>
      <c r="J25" s="1896"/>
      <c r="K25" s="1896"/>
      <c r="L25" s="1896"/>
      <c r="M25" s="1896"/>
      <c r="N25" s="1896"/>
      <c r="O25" s="1896"/>
      <c r="P25" s="1896"/>
      <c r="Q25" s="1897"/>
      <c r="R25" s="1869" t="s">
        <v>153</v>
      </c>
      <c r="S25" s="1869"/>
      <c r="T25" s="1869"/>
      <c r="U25" s="1869"/>
      <c r="V25" s="1905" t="s">
        <v>1147</v>
      </c>
      <c r="W25" s="1905"/>
      <c r="X25" s="1905"/>
      <c r="Y25" s="1905"/>
      <c r="Z25" s="1905"/>
      <c r="AA25" s="1905"/>
      <c r="AB25" s="1905"/>
      <c r="AC25" s="1905"/>
      <c r="AD25" s="1905"/>
      <c r="AE25" s="1905"/>
      <c r="AF25" s="1905"/>
      <c r="AG25" s="1905"/>
      <c r="AH25" s="1905"/>
    </row>
    <row r="26" spans="1:34">
      <c r="A26" s="1889"/>
      <c r="B26" s="1890"/>
      <c r="C26" s="1890"/>
      <c r="D26" s="1891"/>
      <c r="E26" s="1898"/>
      <c r="F26" s="1899"/>
      <c r="G26" s="1899"/>
      <c r="H26" s="1899"/>
      <c r="I26" s="1899"/>
      <c r="J26" s="1899"/>
      <c r="K26" s="1899"/>
      <c r="L26" s="1899"/>
      <c r="M26" s="1899"/>
      <c r="N26" s="1899"/>
      <c r="O26" s="1899"/>
      <c r="P26" s="1899"/>
      <c r="Q26" s="1900"/>
      <c r="R26" s="1869"/>
      <c r="S26" s="1869"/>
      <c r="T26" s="1869"/>
      <c r="U26" s="1869"/>
      <c r="V26" s="1905"/>
      <c r="W26" s="1905"/>
      <c r="X26" s="1905"/>
      <c r="Y26" s="1905"/>
      <c r="Z26" s="1905"/>
      <c r="AA26" s="1905"/>
      <c r="AB26" s="1905"/>
      <c r="AC26" s="1905"/>
      <c r="AD26" s="1905"/>
      <c r="AE26" s="1905"/>
      <c r="AF26" s="1905"/>
      <c r="AG26" s="1905"/>
      <c r="AH26" s="1905"/>
    </row>
    <row r="27" spans="1:34" ht="14.25" thickBot="1">
      <c r="A27" s="1892"/>
      <c r="B27" s="1893"/>
      <c r="C27" s="1893"/>
      <c r="D27" s="1894"/>
      <c r="E27" s="1901"/>
      <c r="F27" s="1902"/>
      <c r="G27" s="1902"/>
      <c r="H27" s="1902"/>
      <c r="I27" s="1902"/>
      <c r="J27" s="1902"/>
      <c r="K27" s="1902"/>
      <c r="L27" s="1902"/>
      <c r="M27" s="1902"/>
      <c r="N27" s="1902"/>
      <c r="O27" s="1902"/>
      <c r="P27" s="1902"/>
      <c r="Q27" s="1903"/>
      <c r="R27" s="1904"/>
      <c r="S27" s="1904"/>
      <c r="T27" s="1904"/>
      <c r="U27" s="1904"/>
      <c r="V27" s="1906"/>
      <c r="W27" s="1906"/>
      <c r="X27" s="1906"/>
      <c r="Y27" s="1906"/>
      <c r="Z27" s="1906"/>
      <c r="AA27" s="1906"/>
      <c r="AB27" s="1906"/>
      <c r="AC27" s="1906"/>
      <c r="AD27" s="1906"/>
      <c r="AE27" s="1906"/>
      <c r="AF27" s="1906"/>
      <c r="AG27" s="1906"/>
      <c r="AH27" s="1906"/>
    </row>
    <row r="28" spans="1:34" ht="14.25" thickTop="1">
      <c r="A28" s="2362"/>
      <c r="B28" s="2362"/>
      <c r="C28" s="2362"/>
      <c r="D28" s="2362"/>
      <c r="E28" s="2362"/>
      <c r="F28" s="2362"/>
      <c r="G28" s="2362"/>
      <c r="H28" s="2362"/>
      <c r="I28" s="2362"/>
      <c r="J28" s="2362"/>
      <c r="K28" s="2362"/>
      <c r="L28" s="2362"/>
      <c r="M28" s="2362"/>
      <c r="N28" s="2362"/>
      <c r="O28" s="2362"/>
      <c r="P28" s="2362"/>
      <c r="Q28" s="2362"/>
      <c r="R28" s="2362"/>
      <c r="S28" s="2362"/>
      <c r="T28" s="2362"/>
      <c r="U28" s="2362"/>
      <c r="V28" s="2362"/>
      <c r="W28" s="2362"/>
      <c r="X28" s="2362"/>
      <c r="Y28" s="2362"/>
      <c r="Z28" s="2362"/>
      <c r="AA28" s="2362"/>
      <c r="AB28" s="2362"/>
      <c r="AC28" s="2362"/>
      <c r="AD28" s="2362"/>
      <c r="AE28" s="2362"/>
      <c r="AF28" s="2362"/>
      <c r="AG28" s="2362"/>
      <c r="AH28" s="2362"/>
    </row>
    <row r="29" spans="1:34">
      <c r="A29" s="2231" t="s">
        <v>1284</v>
      </c>
      <c r="B29" s="2231"/>
      <c r="C29" s="2231"/>
      <c r="D29" s="2231"/>
      <c r="E29" s="2231"/>
      <c r="F29" s="2231"/>
      <c r="G29" s="2231"/>
      <c r="H29" s="2231"/>
      <c r="I29" s="2231"/>
      <c r="J29" s="2231"/>
      <c r="K29" s="2231"/>
      <c r="L29" s="2231"/>
      <c r="M29" s="2231"/>
      <c r="N29" s="2231"/>
      <c r="O29" s="2231"/>
      <c r="P29" s="2231"/>
      <c r="Q29" s="2231"/>
      <c r="R29" s="2231"/>
      <c r="S29" s="2231"/>
      <c r="T29" s="2231"/>
      <c r="U29" s="2231"/>
      <c r="V29" s="2231"/>
      <c r="W29" s="2231"/>
      <c r="X29" s="2231"/>
      <c r="Y29" s="2231"/>
      <c r="Z29" s="2231"/>
      <c r="AA29" s="2231"/>
      <c r="AB29" s="2231"/>
      <c r="AC29" s="2231"/>
      <c r="AD29" s="2231"/>
      <c r="AE29" s="2231"/>
      <c r="AF29" s="2231"/>
      <c r="AG29" s="2231"/>
      <c r="AH29" s="2231"/>
    </row>
    <row r="30" spans="1:34">
      <c r="A30" s="2231" t="s">
        <v>1298</v>
      </c>
      <c r="B30" s="2231"/>
      <c r="C30" s="2231"/>
      <c r="D30" s="2231"/>
      <c r="E30" s="2231"/>
      <c r="F30" s="2231"/>
      <c r="G30" s="2231"/>
      <c r="H30" s="2231"/>
      <c r="I30" s="2231"/>
      <c r="J30" s="2231"/>
      <c r="K30" s="2231"/>
      <c r="L30" s="2231"/>
      <c r="M30" s="2231"/>
      <c r="N30" s="2231"/>
      <c r="O30" s="2231"/>
      <c r="P30" s="2231"/>
      <c r="Q30" s="2231"/>
      <c r="R30" s="2231"/>
      <c r="S30" s="2231"/>
      <c r="T30" s="2231"/>
      <c r="U30" s="2231"/>
      <c r="V30" s="2231"/>
      <c r="W30" s="2231"/>
      <c r="X30" s="2231"/>
      <c r="Y30" s="2231"/>
      <c r="Z30" s="2231"/>
      <c r="AA30" s="2231"/>
      <c r="AB30" s="2231"/>
      <c r="AC30" s="2231"/>
      <c r="AD30" s="2231"/>
      <c r="AE30" s="2231"/>
      <c r="AF30" s="2231"/>
      <c r="AG30" s="2231"/>
      <c r="AH30" s="2231"/>
    </row>
    <row r="31" spans="1:34">
      <c r="A31" s="2232" t="s">
        <v>1299</v>
      </c>
      <c r="B31" s="2232"/>
      <c r="C31" s="2232"/>
      <c r="D31" s="2232"/>
      <c r="E31" s="2232"/>
      <c r="F31" s="2232"/>
      <c r="G31" s="2232"/>
      <c r="H31" s="2232"/>
      <c r="I31" s="2232"/>
      <c r="J31" s="2232"/>
      <c r="K31" s="2232"/>
      <c r="L31" s="2232"/>
      <c r="M31" s="2232"/>
      <c r="N31" s="2232"/>
      <c r="O31" s="2232"/>
      <c r="P31" s="2232"/>
      <c r="Q31" s="2232"/>
      <c r="R31" s="2232"/>
      <c r="S31" s="2232"/>
      <c r="T31" s="2232"/>
      <c r="U31" s="2232"/>
      <c r="V31" s="2232"/>
      <c r="W31" s="2232"/>
      <c r="X31" s="2232"/>
      <c r="Y31" s="2232"/>
      <c r="Z31" s="2232"/>
      <c r="AA31" s="2232"/>
      <c r="AB31" s="2232"/>
      <c r="AC31" s="2232"/>
      <c r="AD31" s="2232"/>
      <c r="AE31" s="2232"/>
      <c r="AF31" s="2232"/>
      <c r="AG31" s="2232"/>
      <c r="AH31" s="2232"/>
    </row>
    <row r="32" spans="1:34" s="856" customFormat="1" ht="12">
      <c r="A32" s="853"/>
      <c r="B32" s="2281" t="s">
        <v>1300</v>
      </c>
      <c r="C32" s="2282"/>
      <c r="D32" s="2282"/>
      <c r="E32" s="2282"/>
      <c r="F32" s="2282"/>
      <c r="G32" s="2282"/>
      <c r="H32" s="2282"/>
      <c r="I32" s="2282"/>
      <c r="J32" s="2282"/>
      <c r="K32" s="2282"/>
      <c r="L32" s="2282"/>
      <c r="M32" s="2282"/>
      <c r="N32" s="2282"/>
      <c r="O32" s="2282"/>
      <c r="P32" s="2282"/>
      <c r="Q32" s="2282"/>
      <c r="R32" s="2282"/>
      <c r="S32" s="2282"/>
      <c r="T32" s="2282"/>
      <c r="U32" s="2282"/>
      <c r="V32" s="2282"/>
      <c r="W32" s="2282"/>
      <c r="X32" s="2282"/>
      <c r="Y32" s="2282"/>
      <c r="Z32" s="854"/>
      <c r="AA32" s="855"/>
      <c r="AB32" s="855"/>
      <c r="AC32" s="855"/>
      <c r="AD32" s="855"/>
      <c r="AE32" s="855"/>
      <c r="AF32" s="855"/>
      <c r="AG32" s="855"/>
      <c r="AH32" s="853"/>
    </row>
    <row r="33" spans="1:34" s="856" customFormat="1" ht="12">
      <c r="A33" s="853"/>
      <c r="B33" s="2283" t="s">
        <v>145</v>
      </c>
      <c r="C33" s="2283"/>
      <c r="D33" s="2283"/>
      <c r="E33" s="2283"/>
      <c r="F33" s="2283"/>
      <c r="G33" s="2283"/>
      <c r="H33" s="2283"/>
      <c r="I33" s="2283"/>
      <c r="J33" s="2283" t="s">
        <v>154</v>
      </c>
      <c r="K33" s="2283"/>
      <c r="L33" s="2283"/>
      <c r="M33" s="2283"/>
      <c r="N33" s="2283"/>
      <c r="O33" s="2283"/>
      <c r="P33" s="2283"/>
      <c r="Q33" s="2283"/>
      <c r="R33" s="2283" t="s">
        <v>1301</v>
      </c>
      <c r="S33" s="2283"/>
      <c r="T33" s="2283"/>
      <c r="U33" s="2283"/>
      <c r="V33" s="2283"/>
      <c r="W33" s="2283"/>
      <c r="X33" s="2283"/>
      <c r="Y33" s="2289"/>
      <c r="Z33" s="854"/>
      <c r="AA33" s="855"/>
      <c r="AB33" s="855"/>
      <c r="AC33" s="855"/>
      <c r="AD33" s="855"/>
      <c r="AE33" s="855"/>
      <c r="AF33" s="855"/>
      <c r="AG33" s="855"/>
      <c r="AH33" s="853"/>
    </row>
    <row r="34" spans="1:34" s="856" customFormat="1" ht="12">
      <c r="A34" s="2361"/>
      <c r="B34" s="2361"/>
      <c r="C34" s="2361"/>
      <c r="D34" s="2361"/>
      <c r="E34" s="2361"/>
      <c r="F34" s="2361"/>
      <c r="G34" s="2361"/>
      <c r="H34" s="2361"/>
      <c r="I34" s="2361"/>
      <c r="J34" s="2361"/>
      <c r="K34" s="2361"/>
      <c r="L34" s="2361"/>
      <c r="M34" s="2361"/>
      <c r="N34" s="2361"/>
      <c r="O34" s="2361"/>
      <c r="P34" s="2361"/>
      <c r="Q34" s="2361"/>
      <c r="R34" s="2361"/>
      <c r="S34" s="2361"/>
      <c r="T34" s="2361"/>
      <c r="U34" s="2361"/>
      <c r="V34" s="2361"/>
      <c r="W34" s="2361"/>
      <c r="X34" s="2361"/>
      <c r="Y34" s="2361"/>
      <c r="Z34" s="2361"/>
      <c r="AA34" s="2361"/>
      <c r="AB34" s="2361"/>
      <c r="AC34" s="2361"/>
      <c r="AD34" s="2361"/>
      <c r="AE34" s="2361"/>
      <c r="AF34" s="2361"/>
      <c r="AG34" s="2361"/>
      <c r="AH34" s="2361"/>
    </row>
    <row r="35" spans="1:34">
      <c r="A35" s="2231" t="s">
        <v>1302</v>
      </c>
      <c r="B35" s="2231"/>
      <c r="C35" s="2231"/>
      <c r="D35" s="2231"/>
      <c r="E35" s="2231"/>
      <c r="F35" s="2231"/>
      <c r="G35" s="2231"/>
      <c r="H35" s="2231"/>
      <c r="I35" s="2231"/>
      <c r="J35" s="2231"/>
      <c r="K35" s="2231"/>
      <c r="L35" s="2231"/>
      <c r="M35" s="2231"/>
      <c r="N35" s="2231"/>
      <c r="O35" s="2231"/>
      <c r="P35" s="2231"/>
      <c r="Q35" s="2231"/>
      <c r="R35" s="2231"/>
      <c r="S35" s="2231"/>
      <c r="T35" s="2231"/>
      <c r="U35" s="2231"/>
      <c r="V35" s="2231"/>
      <c r="W35" s="2231"/>
      <c r="X35" s="2231"/>
      <c r="Y35" s="2231"/>
      <c r="Z35" s="2231"/>
      <c r="AA35" s="2231"/>
      <c r="AB35" s="2231"/>
      <c r="AC35" s="2231"/>
      <c r="AD35" s="2231"/>
      <c r="AE35" s="2231"/>
      <c r="AF35" s="2231"/>
      <c r="AG35" s="2231"/>
      <c r="AH35" s="2231"/>
    </row>
    <row r="36" spans="1:34" s="856" customFormat="1" ht="12">
      <c r="A36" s="2232" t="s">
        <v>1299</v>
      </c>
      <c r="B36" s="2232"/>
      <c r="C36" s="2232"/>
      <c r="D36" s="2232"/>
      <c r="E36" s="2232"/>
      <c r="F36" s="2232"/>
      <c r="G36" s="2232"/>
      <c r="H36" s="2232"/>
      <c r="I36" s="2232"/>
      <c r="J36" s="2232"/>
      <c r="K36" s="2232"/>
      <c r="L36" s="2232"/>
      <c r="M36" s="2232"/>
      <c r="N36" s="2232"/>
      <c r="O36" s="2232"/>
      <c r="P36" s="2232"/>
      <c r="Q36" s="2232"/>
      <c r="R36" s="2232"/>
      <c r="S36" s="2232"/>
      <c r="T36" s="2232"/>
      <c r="U36" s="2232"/>
      <c r="V36" s="2232"/>
      <c r="W36" s="2232"/>
      <c r="X36" s="2232"/>
      <c r="Y36" s="2232"/>
      <c r="Z36" s="2232"/>
      <c r="AA36" s="2232"/>
      <c r="AB36" s="2232"/>
      <c r="AC36" s="2232"/>
      <c r="AD36" s="2232"/>
      <c r="AE36" s="2232"/>
      <c r="AF36" s="2232"/>
      <c r="AG36" s="2232"/>
      <c r="AH36" s="2232"/>
    </row>
    <row r="37" spans="1:34">
      <c r="A37" s="857"/>
      <c r="B37" s="2281" t="s">
        <v>1303</v>
      </c>
      <c r="C37" s="2282"/>
      <c r="D37" s="2282"/>
      <c r="E37" s="2282"/>
      <c r="F37" s="2282"/>
      <c r="G37" s="2282"/>
      <c r="H37" s="2282"/>
      <c r="I37" s="2282"/>
      <c r="J37" s="2282"/>
      <c r="K37" s="2282"/>
      <c r="L37" s="2282"/>
      <c r="M37" s="2282"/>
      <c r="N37" s="2282"/>
      <c r="O37" s="2282"/>
      <c r="P37" s="2282"/>
      <c r="Q37" s="2282"/>
      <c r="R37" s="2282"/>
      <c r="S37" s="2282"/>
      <c r="T37" s="2282"/>
      <c r="U37" s="2282"/>
      <c r="V37" s="2282"/>
      <c r="W37" s="2282"/>
      <c r="X37" s="2282"/>
      <c r="Y37" s="2282"/>
      <c r="Z37" s="854"/>
      <c r="AA37" s="855"/>
      <c r="AB37" s="855"/>
      <c r="AC37" s="855"/>
      <c r="AD37" s="855"/>
      <c r="AE37" s="855"/>
      <c r="AF37" s="855"/>
      <c r="AG37" s="855"/>
      <c r="AH37" s="857"/>
    </row>
    <row r="38" spans="1:34">
      <c r="A38" s="857"/>
      <c r="B38" s="2283" t="s">
        <v>1135</v>
      </c>
      <c r="C38" s="2283"/>
      <c r="D38" s="2283"/>
      <c r="E38" s="2283"/>
      <c r="F38" s="2283"/>
      <c r="G38" s="2283"/>
      <c r="H38" s="2283"/>
      <c r="I38" s="2283"/>
      <c r="J38" s="2283" t="s">
        <v>1133</v>
      </c>
      <c r="K38" s="2283"/>
      <c r="L38" s="2283"/>
      <c r="M38" s="2283"/>
      <c r="N38" s="2283"/>
      <c r="O38" s="2283"/>
      <c r="P38" s="2283"/>
      <c r="Q38" s="2283"/>
      <c r="R38" s="2283" t="s">
        <v>1134</v>
      </c>
      <c r="S38" s="2283"/>
      <c r="T38" s="2283"/>
      <c r="U38" s="2283"/>
      <c r="V38" s="2283"/>
      <c r="W38" s="2283"/>
      <c r="X38" s="2283"/>
      <c r="Y38" s="2289"/>
      <c r="Z38" s="854"/>
      <c r="AA38" s="855"/>
      <c r="AB38" s="855"/>
      <c r="AC38" s="855"/>
      <c r="AD38" s="855"/>
      <c r="AE38" s="855"/>
      <c r="AF38" s="855"/>
      <c r="AG38" s="855"/>
      <c r="AH38" s="857"/>
    </row>
    <row r="39" spans="1:34">
      <c r="A39" s="2231"/>
      <c r="B39" s="2231"/>
      <c r="C39" s="2231"/>
      <c r="D39" s="2231"/>
      <c r="E39" s="2231"/>
      <c r="F39" s="2231"/>
      <c r="G39" s="2231"/>
      <c r="H39" s="2231"/>
      <c r="I39" s="2231"/>
      <c r="J39" s="2231"/>
      <c r="K39" s="2231"/>
      <c r="L39" s="2231"/>
      <c r="M39" s="2231"/>
      <c r="N39" s="2231"/>
      <c r="O39" s="2231"/>
      <c r="P39" s="2231"/>
      <c r="Q39" s="2231"/>
      <c r="R39" s="2231"/>
      <c r="S39" s="2231"/>
      <c r="T39" s="2231"/>
      <c r="U39" s="2231"/>
      <c r="V39" s="2231"/>
      <c r="W39" s="2231"/>
      <c r="X39" s="2231"/>
      <c r="Y39" s="2231"/>
      <c r="Z39" s="2231"/>
      <c r="AA39" s="2231"/>
      <c r="AB39" s="2231"/>
      <c r="AC39" s="2231"/>
      <c r="AD39" s="2231"/>
      <c r="AE39" s="2231"/>
      <c r="AF39" s="2231"/>
      <c r="AG39" s="2231"/>
      <c r="AH39" s="2231"/>
    </row>
    <row r="40" spans="1:34">
      <c r="A40" s="2231" t="s">
        <v>1304</v>
      </c>
      <c r="B40" s="2231"/>
      <c r="C40" s="2231"/>
      <c r="D40" s="2231"/>
      <c r="E40" s="2231"/>
      <c r="F40" s="2231"/>
      <c r="G40" s="2231"/>
      <c r="H40" s="2231"/>
      <c r="I40" s="2231"/>
      <c r="J40" s="2231"/>
      <c r="K40" s="2231"/>
      <c r="L40" s="2231"/>
      <c r="M40" s="2231"/>
      <c r="N40" s="2231"/>
      <c r="O40" s="2231"/>
      <c r="P40" s="2231"/>
      <c r="Q40" s="2231"/>
      <c r="R40" s="2231"/>
      <c r="S40" s="2231"/>
      <c r="T40" s="2231"/>
      <c r="U40" s="2231"/>
      <c r="V40" s="2231"/>
      <c r="W40" s="2231"/>
      <c r="X40" s="2231"/>
      <c r="Y40" s="2231"/>
      <c r="Z40" s="2231"/>
      <c r="AA40" s="2231"/>
      <c r="AB40" s="2231"/>
      <c r="AC40" s="2231"/>
      <c r="AD40" s="2231"/>
      <c r="AE40" s="2231"/>
      <c r="AF40" s="2231"/>
      <c r="AG40" s="2231"/>
      <c r="AH40" s="2231"/>
    </row>
    <row r="41" spans="1:34">
      <c r="A41" s="2231" t="s">
        <v>1305</v>
      </c>
      <c r="B41" s="2231"/>
      <c r="C41" s="2231"/>
      <c r="D41" s="2231"/>
      <c r="E41" s="2231"/>
      <c r="F41" s="2231"/>
      <c r="G41" s="2231"/>
      <c r="H41" s="2231"/>
      <c r="I41" s="2231"/>
      <c r="J41" s="2231"/>
      <c r="K41" s="2231"/>
      <c r="L41" s="2231"/>
      <c r="M41" s="2231"/>
      <c r="N41" s="2231"/>
      <c r="O41" s="2231"/>
      <c r="P41" s="2231"/>
      <c r="Q41" s="2231"/>
      <c r="R41" s="2231"/>
      <c r="S41" s="2231"/>
      <c r="T41" s="2231"/>
      <c r="U41" s="2231"/>
      <c r="V41" s="2231"/>
      <c r="W41" s="2231"/>
      <c r="X41" s="2231"/>
      <c r="Y41" s="2231"/>
      <c r="Z41" s="2231"/>
      <c r="AA41" s="2231"/>
      <c r="AB41" s="2231"/>
      <c r="AC41" s="2231"/>
      <c r="AD41" s="2231"/>
      <c r="AE41" s="2231"/>
      <c r="AF41" s="2231"/>
      <c r="AG41" s="2231"/>
      <c r="AH41" s="2231"/>
    </row>
    <row r="42" spans="1:34">
      <c r="A42" s="2232" t="s">
        <v>1306</v>
      </c>
      <c r="B42" s="2232"/>
      <c r="C42" s="2232"/>
      <c r="D42" s="2232"/>
      <c r="E42" s="2232"/>
      <c r="F42" s="2232"/>
      <c r="G42" s="2232"/>
      <c r="H42" s="2232"/>
      <c r="I42" s="2232"/>
      <c r="J42" s="2232"/>
      <c r="K42" s="2232"/>
      <c r="L42" s="2232"/>
      <c r="M42" s="2232"/>
      <c r="N42" s="2232"/>
      <c r="O42" s="2232"/>
      <c r="P42" s="2232"/>
      <c r="Q42" s="2232"/>
      <c r="R42" s="2232"/>
      <c r="S42" s="2232"/>
      <c r="T42" s="2232"/>
      <c r="U42" s="2232"/>
      <c r="V42" s="2232"/>
      <c r="W42" s="2232"/>
      <c r="X42" s="2232"/>
      <c r="Y42" s="2232"/>
      <c r="Z42" s="2232"/>
      <c r="AA42" s="2232"/>
      <c r="AB42" s="2232"/>
      <c r="AC42" s="2232"/>
      <c r="AD42" s="2232"/>
      <c r="AE42" s="2232"/>
      <c r="AF42" s="2232"/>
      <c r="AG42" s="2232"/>
      <c r="AH42" s="2232"/>
    </row>
    <row r="43" spans="1:34">
      <c r="A43" s="2232"/>
      <c r="B43" s="2232"/>
      <c r="C43" s="2232"/>
      <c r="D43" s="2232"/>
      <c r="E43" s="2232"/>
      <c r="F43" s="2232"/>
      <c r="G43" s="2232"/>
      <c r="H43" s="2232"/>
      <c r="I43" s="2232"/>
      <c r="J43" s="2232"/>
      <c r="K43" s="2232"/>
      <c r="L43" s="2232"/>
      <c r="M43" s="2232"/>
      <c r="N43" s="2232"/>
      <c r="O43" s="2232"/>
      <c r="P43" s="2232"/>
      <c r="Q43" s="2232"/>
      <c r="R43" s="2232"/>
      <c r="S43" s="2232"/>
      <c r="T43" s="2232"/>
      <c r="U43" s="2232"/>
      <c r="V43" s="2232"/>
      <c r="W43" s="2232"/>
      <c r="X43" s="2232"/>
      <c r="Y43" s="2232"/>
      <c r="Z43" s="2232"/>
      <c r="AA43" s="2232"/>
      <c r="AB43" s="2232"/>
      <c r="AC43" s="2232"/>
      <c r="AD43" s="2232"/>
      <c r="AE43" s="2232"/>
      <c r="AF43" s="2232"/>
      <c r="AG43" s="2232"/>
      <c r="AH43" s="2232"/>
    </row>
    <row r="44" spans="1:34">
      <c r="A44" s="2231" t="s">
        <v>1307</v>
      </c>
      <c r="B44" s="2231"/>
      <c r="C44" s="2231"/>
      <c r="D44" s="2231"/>
      <c r="E44" s="2231"/>
      <c r="F44" s="2231"/>
      <c r="G44" s="2231"/>
      <c r="H44" s="2231"/>
      <c r="I44" s="2231"/>
      <c r="J44" s="2231"/>
      <c r="K44" s="2231"/>
      <c r="L44" s="2231"/>
      <c r="M44" s="2231"/>
      <c r="N44" s="2231"/>
      <c r="O44" s="2231"/>
      <c r="P44" s="2231"/>
      <c r="Q44" s="2231"/>
      <c r="R44" s="2231"/>
      <c r="S44" s="2231"/>
      <c r="T44" s="2231"/>
      <c r="U44" s="2231"/>
      <c r="V44" s="2231"/>
      <c r="W44" s="2231"/>
      <c r="X44" s="2231"/>
      <c r="Y44" s="2231"/>
      <c r="Z44" s="2231"/>
      <c r="AA44" s="2231"/>
      <c r="AB44" s="2231"/>
      <c r="AC44" s="2231"/>
      <c r="AD44" s="2231"/>
      <c r="AE44" s="2231"/>
      <c r="AF44" s="2231"/>
      <c r="AG44" s="2231"/>
      <c r="AH44" s="2231"/>
    </row>
    <row r="45" spans="1:34">
      <c r="A45" s="2232" t="s">
        <v>1308</v>
      </c>
      <c r="B45" s="2232"/>
      <c r="C45" s="2232"/>
      <c r="D45" s="2232"/>
      <c r="E45" s="2232"/>
      <c r="F45" s="2232"/>
      <c r="G45" s="2232"/>
      <c r="H45" s="2232"/>
      <c r="I45" s="2232"/>
      <c r="J45" s="2232"/>
      <c r="K45" s="2232"/>
      <c r="L45" s="2232"/>
      <c r="M45" s="2232"/>
      <c r="N45" s="2232"/>
      <c r="O45" s="2232"/>
      <c r="P45" s="2232"/>
      <c r="Q45" s="2232"/>
      <c r="R45" s="2232"/>
      <c r="S45" s="2232"/>
      <c r="T45" s="2232"/>
      <c r="U45" s="2232"/>
      <c r="V45" s="2232"/>
      <c r="W45" s="2232"/>
      <c r="X45" s="2232"/>
      <c r="Y45" s="2232"/>
      <c r="Z45" s="2232"/>
      <c r="AA45" s="2232"/>
      <c r="AB45" s="2232"/>
      <c r="AC45" s="2232"/>
      <c r="AD45" s="2232"/>
      <c r="AE45" s="2232"/>
      <c r="AF45" s="2232"/>
      <c r="AG45" s="2232"/>
      <c r="AH45" s="2232"/>
    </row>
    <row r="46" spans="1:34">
      <c r="A46" s="2232" t="s">
        <v>1309</v>
      </c>
      <c r="B46" s="2232"/>
      <c r="C46" s="2232"/>
      <c r="D46" s="2232"/>
      <c r="E46" s="2232"/>
      <c r="F46" s="2232"/>
      <c r="G46" s="2232"/>
      <c r="H46" s="2232"/>
      <c r="I46" s="2232"/>
      <c r="J46" s="2232"/>
      <c r="K46" s="2232"/>
      <c r="L46" s="2232"/>
      <c r="M46" s="2232"/>
      <c r="N46" s="2232"/>
      <c r="O46" s="2232"/>
      <c r="P46" s="2232"/>
      <c r="Q46" s="2232"/>
      <c r="R46" s="2232"/>
      <c r="S46" s="2232"/>
      <c r="T46" s="2232"/>
      <c r="U46" s="2232"/>
      <c r="V46" s="2232"/>
      <c r="W46" s="2232"/>
      <c r="X46" s="2232"/>
      <c r="Y46" s="2232"/>
      <c r="Z46" s="2232"/>
      <c r="AA46" s="2232"/>
      <c r="AB46" s="2232"/>
      <c r="AC46" s="2232"/>
      <c r="AD46" s="2232"/>
      <c r="AE46" s="2232"/>
      <c r="AF46" s="2232"/>
      <c r="AG46" s="2232"/>
      <c r="AH46" s="2232"/>
    </row>
    <row r="47" spans="1:34">
      <c r="A47" s="2231"/>
      <c r="B47" s="2231"/>
      <c r="C47" s="2231"/>
      <c r="D47" s="2231"/>
      <c r="E47" s="2231"/>
      <c r="F47" s="2231"/>
      <c r="G47" s="2231"/>
      <c r="H47" s="2231"/>
      <c r="I47" s="2231"/>
      <c r="J47" s="2231"/>
      <c r="K47" s="2231"/>
      <c r="L47" s="2231"/>
      <c r="M47" s="2231"/>
      <c r="N47" s="2231"/>
      <c r="O47" s="2231"/>
      <c r="P47" s="2231"/>
      <c r="Q47" s="2231"/>
      <c r="R47" s="2231"/>
      <c r="S47" s="2231"/>
      <c r="T47" s="2231"/>
      <c r="U47" s="2231"/>
      <c r="V47" s="2231"/>
      <c r="W47" s="2231"/>
      <c r="X47" s="2231"/>
      <c r="Y47" s="2231"/>
      <c r="Z47" s="2231"/>
      <c r="AA47" s="2231"/>
      <c r="AB47" s="2231"/>
      <c r="AC47" s="2231"/>
      <c r="AD47" s="2231"/>
      <c r="AE47" s="2231"/>
      <c r="AF47" s="2231"/>
      <c r="AG47" s="2231"/>
      <c r="AH47" s="2231"/>
    </row>
    <row r="48" spans="1:34">
      <c r="A48" s="2231"/>
      <c r="B48" s="2231"/>
      <c r="C48" s="2231"/>
      <c r="D48" s="2231"/>
      <c r="E48" s="2231"/>
      <c r="F48" s="2231"/>
      <c r="G48" s="2231"/>
      <c r="H48" s="2231"/>
      <c r="I48" s="2231"/>
      <c r="J48" s="2231"/>
      <c r="K48" s="2231"/>
      <c r="L48" s="2231"/>
      <c r="M48" s="2231"/>
      <c r="N48" s="2231"/>
      <c r="O48" s="2231"/>
      <c r="P48" s="2231"/>
      <c r="Q48" s="2231"/>
      <c r="R48" s="2231"/>
      <c r="S48" s="2231"/>
      <c r="T48" s="2231"/>
      <c r="U48" s="2231"/>
      <c r="V48" s="2231"/>
      <c r="W48" s="2231"/>
      <c r="X48" s="2231"/>
      <c r="Y48" s="2231"/>
      <c r="Z48" s="2231"/>
      <c r="AA48" s="2231"/>
      <c r="AB48" s="2231"/>
      <c r="AC48" s="2231"/>
      <c r="AD48" s="2231"/>
      <c r="AE48" s="2231"/>
      <c r="AF48" s="2231"/>
      <c r="AG48" s="2231"/>
      <c r="AH48" s="2231"/>
    </row>
    <row r="49" spans="1:34" ht="14.25">
      <c r="A49" s="2297" t="s">
        <v>1310</v>
      </c>
      <c r="B49" s="2297"/>
      <c r="C49" s="2297"/>
      <c r="D49" s="2297"/>
      <c r="E49" s="2297"/>
      <c r="F49" s="2297"/>
      <c r="G49" s="2297"/>
      <c r="H49" s="2297"/>
      <c r="I49" s="2297"/>
      <c r="J49" s="2297"/>
      <c r="K49" s="2297"/>
      <c r="L49" s="2297"/>
      <c r="M49" s="2297"/>
      <c r="N49" s="2297"/>
      <c r="O49" s="2297"/>
      <c r="P49" s="2297"/>
      <c r="Q49" s="2297"/>
      <c r="R49" s="2297"/>
      <c r="S49" s="2297"/>
      <c r="T49" s="2297"/>
      <c r="U49" s="2297"/>
      <c r="V49" s="2297"/>
      <c r="W49" s="2297"/>
      <c r="X49" s="2297"/>
      <c r="Y49" s="2297"/>
      <c r="Z49" s="2297"/>
      <c r="AA49" s="2297"/>
      <c r="AB49" s="2297"/>
      <c r="AC49" s="2297"/>
      <c r="AD49" s="2297"/>
      <c r="AE49" s="2297"/>
      <c r="AF49" s="2297"/>
      <c r="AG49" s="2297"/>
      <c r="AH49" s="2297"/>
    </row>
    <row r="50" spans="1:34">
      <c r="A50" s="2356" t="s">
        <v>1311</v>
      </c>
      <c r="B50" s="2356"/>
      <c r="C50" s="2356"/>
      <c r="D50" s="2356"/>
      <c r="E50" s="2356"/>
      <c r="F50" s="2356"/>
      <c r="G50" s="2356"/>
      <c r="H50" s="2356"/>
      <c r="I50" s="2356"/>
      <c r="J50" s="2356"/>
      <c r="K50" s="2356"/>
      <c r="L50" s="2356"/>
      <c r="M50" s="2356"/>
      <c r="N50" s="2356"/>
      <c r="O50" s="2356"/>
      <c r="P50" s="2356"/>
      <c r="Q50" s="2356"/>
      <c r="R50" s="2356"/>
      <c r="S50" s="2356"/>
      <c r="T50" s="2356"/>
      <c r="U50" s="2356"/>
      <c r="V50" s="2356"/>
      <c r="W50" s="2356"/>
      <c r="X50" s="2356"/>
      <c r="Y50" s="2356"/>
      <c r="Z50" s="2356"/>
      <c r="AA50" s="2356"/>
      <c r="AB50" s="2356"/>
      <c r="AC50" s="2356"/>
      <c r="AD50" s="2356"/>
      <c r="AE50" s="2356"/>
      <c r="AF50" s="2356"/>
      <c r="AG50" s="2356"/>
      <c r="AH50" s="2356"/>
    </row>
    <row r="51" spans="1:34" s="856" customFormat="1" ht="12.75" thickBot="1">
      <c r="A51" s="2356"/>
      <c r="B51" s="2356"/>
      <c r="C51" s="2356"/>
      <c r="D51" s="2356"/>
      <c r="E51" s="2356"/>
      <c r="F51" s="2356"/>
      <c r="G51" s="2356"/>
      <c r="H51" s="2356"/>
      <c r="I51" s="2356"/>
      <c r="J51" s="2356"/>
      <c r="K51" s="2356"/>
      <c r="L51" s="2356"/>
      <c r="M51" s="2356"/>
      <c r="N51" s="2356"/>
      <c r="O51" s="2356"/>
      <c r="P51" s="2356"/>
      <c r="Q51" s="2356"/>
      <c r="R51" s="2356"/>
      <c r="S51" s="2356"/>
      <c r="T51" s="2356"/>
      <c r="U51" s="2356"/>
      <c r="V51" s="2356"/>
      <c r="W51" s="2356"/>
      <c r="X51" s="2356"/>
      <c r="Y51" s="2356"/>
      <c r="Z51" s="2356"/>
      <c r="AA51" s="2356"/>
      <c r="AB51" s="2356"/>
      <c r="AC51" s="2356"/>
      <c r="AD51" s="2356"/>
      <c r="AE51" s="2356"/>
      <c r="AF51" s="2356"/>
      <c r="AG51" s="2356"/>
      <c r="AH51" s="2356"/>
    </row>
    <row r="52" spans="1:34" ht="15" thickTop="1">
      <c r="A52" s="1907" t="s">
        <v>1690</v>
      </c>
      <c r="B52" s="1908"/>
      <c r="C52" s="1908"/>
      <c r="D52" s="1908"/>
      <c r="E52" s="1908"/>
      <c r="F52" s="1908"/>
      <c r="G52" s="1908"/>
      <c r="H52" s="1908"/>
      <c r="I52" s="1909"/>
      <c r="J52" s="1910"/>
      <c r="K52" s="1910"/>
      <c r="L52" s="1911"/>
      <c r="M52" s="1912"/>
      <c r="N52" s="1913"/>
      <c r="O52" s="1913"/>
      <c r="P52" s="1913"/>
      <c r="Q52" s="1914"/>
      <c r="R52" s="1915"/>
      <c r="S52" s="1915"/>
      <c r="T52" s="1915"/>
      <c r="U52" s="1915"/>
      <c r="V52" s="1915"/>
      <c r="W52" s="1915"/>
      <c r="X52" s="1915"/>
      <c r="Y52" s="1915"/>
      <c r="Z52" s="1915"/>
      <c r="AA52" s="1915"/>
      <c r="AB52" s="1915"/>
      <c r="AC52" s="1915"/>
      <c r="AD52" s="1915"/>
      <c r="AE52" s="1915"/>
      <c r="AF52" s="1915"/>
      <c r="AG52" s="1915"/>
      <c r="AH52" s="1916"/>
    </row>
    <row r="53" spans="1:34" ht="14.25" thickBot="1">
      <c r="A53" s="1941" t="s">
        <v>168</v>
      </c>
      <c r="B53" s="1942"/>
      <c r="C53" s="1942"/>
      <c r="D53" s="1943"/>
      <c r="E53" s="1950" t="s">
        <v>666</v>
      </c>
      <c r="F53" s="1951"/>
      <c r="G53" s="1951"/>
      <c r="H53" s="1951"/>
      <c r="I53" s="1904" t="s">
        <v>651</v>
      </c>
      <c r="J53" s="1904"/>
      <c r="K53" s="1904"/>
      <c r="L53" s="1904"/>
      <c r="M53" s="1952" t="s">
        <v>1149</v>
      </c>
      <c r="N53" s="1953"/>
      <c r="O53" s="1953"/>
      <c r="P53" s="1953"/>
      <c r="Q53" s="1953"/>
      <c r="R53" s="1953"/>
      <c r="S53" s="1953"/>
      <c r="T53" s="1953"/>
      <c r="U53" s="1953"/>
      <c r="V53" s="1953"/>
      <c r="W53" s="1953"/>
      <c r="X53" s="1953"/>
      <c r="Y53" s="1953"/>
      <c r="Z53" s="1954"/>
      <c r="AA53" s="1941" t="s">
        <v>126</v>
      </c>
      <c r="AB53" s="1942"/>
      <c r="AC53" s="1942"/>
      <c r="AD53" s="1943"/>
      <c r="AE53" s="1955" t="s">
        <v>1150</v>
      </c>
      <c r="AF53" s="1956"/>
      <c r="AG53" s="1956"/>
      <c r="AH53" s="1957"/>
    </row>
    <row r="54" spans="1:34" ht="14.25" thickTop="1">
      <c r="A54" s="2358"/>
      <c r="B54" s="2358"/>
      <c r="C54" s="2358"/>
      <c r="D54" s="2358"/>
      <c r="E54" s="2358"/>
      <c r="F54" s="2358"/>
      <c r="G54" s="2358"/>
      <c r="H54" s="2358"/>
      <c r="I54" s="2358"/>
      <c r="J54" s="2358"/>
      <c r="K54" s="2358"/>
      <c r="L54" s="2358"/>
      <c r="M54" s="2358"/>
      <c r="N54" s="2358"/>
      <c r="O54" s="2358"/>
      <c r="P54" s="2358"/>
      <c r="Q54" s="2358"/>
      <c r="R54" s="2358"/>
      <c r="S54" s="2358"/>
      <c r="T54" s="2358"/>
      <c r="U54" s="2358"/>
      <c r="V54" s="2358"/>
      <c r="W54" s="2358"/>
      <c r="X54" s="2358"/>
      <c r="Y54" s="2358"/>
      <c r="Z54" s="2358"/>
      <c r="AA54" s="2358"/>
      <c r="AB54" s="2358"/>
      <c r="AC54" s="2358"/>
      <c r="AD54" s="2358"/>
      <c r="AE54" s="2358"/>
      <c r="AF54" s="2358"/>
      <c r="AG54" s="2358"/>
      <c r="AH54" s="2358"/>
    </row>
    <row r="55" spans="1:34">
      <c r="A55" s="2231" t="s">
        <v>1688</v>
      </c>
      <c r="B55" s="2231"/>
      <c r="C55" s="2231"/>
      <c r="D55" s="2231"/>
      <c r="E55" s="2231"/>
      <c r="F55" s="2231"/>
      <c r="G55" s="2231"/>
      <c r="H55" s="2231"/>
      <c r="I55" s="2231"/>
      <c r="J55" s="2231"/>
      <c r="K55" s="2231"/>
      <c r="L55" s="2231"/>
      <c r="M55" s="2231"/>
      <c r="N55" s="2231"/>
      <c r="O55" s="2231"/>
      <c r="P55" s="2231"/>
      <c r="Q55" s="2231"/>
      <c r="R55" s="2231"/>
      <c r="S55" s="2231"/>
      <c r="T55" s="2231"/>
      <c r="U55" s="2231"/>
      <c r="V55" s="2231"/>
      <c r="W55" s="2231"/>
      <c r="X55" s="2231"/>
      <c r="Y55" s="2231"/>
      <c r="Z55" s="2231"/>
      <c r="AA55" s="2231"/>
      <c r="AB55" s="2231"/>
      <c r="AC55" s="2231"/>
      <c r="AD55" s="2231"/>
      <c r="AE55" s="2231"/>
      <c r="AF55" s="2231"/>
      <c r="AG55" s="2231"/>
      <c r="AH55" s="2231"/>
    </row>
    <row r="56" spans="1:34">
      <c r="A56" s="2231" t="s">
        <v>1313</v>
      </c>
      <c r="B56" s="2231"/>
      <c r="C56" s="2231"/>
      <c r="D56" s="2231"/>
      <c r="E56" s="2231"/>
      <c r="F56" s="2231"/>
      <c r="G56" s="2231"/>
      <c r="H56" s="2231"/>
      <c r="I56" s="2231"/>
      <c r="J56" s="2231"/>
      <c r="K56" s="2231"/>
      <c r="L56" s="2231"/>
      <c r="M56" s="2231"/>
      <c r="N56" s="2231"/>
      <c r="O56" s="2231"/>
      <c r="P56" s="2231"/>
      <c r="Q56" s="2231"/>
      <c r="R56" s="2231"/>
      <c r="S56" s="2231"/>
      <c r="T56" s="2231"/>
      <c r="U56" s="2231"/>
      <c r="V56" s="2231"/>
      <c r="W56" s="2231"/>
      <c r="X56" s="2231"/>
      <c r="Y56" s="2231"/>
      <c r="Z56" s="2231"/>
      <c r="AA56" s="2231"/>
      <c r="AB56" s="2231"/>
      <c r="AC56" s="2231"/>
      <c r="AD56" s="2231"/>
      <c r="AE56" s="2231"/>
      <c r="AF56" s="2231"/>
      <c r="AG56" s="2231"/>
      <c r="AH56" s="2231"/>
    </row>
    <row r="57" spans="1:34">
      <c r="A57" s="2232" t="s">
        <v>1693</v>
      </c>
      <c r="B57" s="2232"/>
      <c r="C57" s="2232"/>
      <c r="D57" s="2232"/>
      <c r="E57" s="2232"/>
      <c r="F57" s="2232"/>
      <c r="G57" s="2232"/>
      <c r="H57" s="2232"/>
      <c r="I57" s="2232"/>
      <c r="J57" s="2232"/>
      <c r="K57" s="2232"/>
      <c r="L57" s="2232"/>
      <c r="M57" s="2232"/>
      <c r="N57" s="2232"/>
      <c r="O57" s="2232"/>
      <c r="P57" s="2232"/>
      <c r="Q57" s="2232"/>
      <c r="R57" s="2232"/>
      <c r="S57" s="2232"/>
      <c r="T57" s="2232"/>
      <c r="U57" s="2232"/>
      <c r="V57" s="2232"/>
      <c r="W57" s="2232"/>
      <c r="X57" s="2232"/>
      <c r="Y57" s="2232"/>
      <c r="Z57" s="2232"/>
      <c r="AA57" s="2232"/>
      <c r="AB57" s="2232"/>
      <c r="AC57" s="2232"/>
      <c r="AD57" s="2232"/>
      <c r="AE57" s="2232"/>
      <c r="AF57" s="2232"/>
      <c r="AG57" s="2232"/>
      <c r="AH57" s="2232"/>
    </row>
    <row r="58" spans="1:34" ht="13.5" customHeight="1">
      <c r="A58" s="2359"/>
      <c r="B58" s="2359"/>
      <c r="C58" s="2359"/>
      <c r="D58" s="2359"/>
      <c r="E58" s="2359"/>
      <c r="F58" s="2359"/>
      <c r="G58" s="2359"/>
      <c r="H58" s="2359"/>
      <c r="I58" s="2359"/>
      <c r="J58" s="2359"/>
      <c r="K58" s="2359"/>
      <c r="L58" s="2359"/>
      <c r="M58" s="2359"/>
      <c r="N58" s="2359"/>
      <c r="O58" s="2359"/>
      <c r="P58" s="2359"/>
      <c r="Q58" s="2359"/>
      <c r="R58" s="2359"/>
      <c r="S58" s="2359"/>
      <c r="T58" s="2359"/>
      <c r="U58" s="2359"/>
      <c r="V58" s="2359"/>
      <c r="W58" s="2359"/>
      <c r="X58" s="2359"/>
      <c r="Y58" s="2359"/>
      <c r="Z58" s="2359"/>
      <c r="AA58" s="2359"/>
      <c r="AB58" s="2359"/>
      <c r="AC58" s="2359"/>
      <c r="AD58" s="2359"/>
      <c r="AE58" s="2359"/>
      <c r="AF58" s="2359"/>
      <c r="AG58" s="2359"/>
      <c r="AH58" s="2359"/>
    </row>
    <row r="59" spans="1:34">
      <c r="A59" s="2360" t="s">
        <v>1314</v>
      </c>
      <c r="B59" s="2360"/>
      <c r="C59" s="2360"/>
      <c r="D59" s="2360"/>
      <c r="E59" s="2360"/>
      <c r="F59" s="2360"/>
      <c r="G59" s="2360"/>
      <c r="H59" s="2360"/>
      <c r="I59" s="2360"/>
      <c r="J59" s="2360"/>
      <c r="K59" s="2360"/>
      <c r="L59" s="2360"/>
      <c r="M59" s="2360"/>
      <c r="N59" s="2360"/>
      <c r="O59" s="2360"/>
      <c r="P59" s="2360"/>
      <c r="Q59" s="2360"/>
      <c r="R59" s="2360"/>
      <c r="S59" s="2360"/>
      <c r="T59" s="2360"/>
      <c r="U59" s="2360"/>
      <c r="V59" s="2360"/>
      <c r="W59" s="2360"/>
      <c r="X59" s="2360"/>
      <c r="Y59" s="2360"/>
      <c r="Z59" s="2360"/>
      <c r="AA59" s="2360"/>
      <c r="AB59" s="2360"/>
      <c r="AC59" s="2360"/>
      <c r="AD59" s="2360"/>
      <c r="AE59" s="2360"/>
      <c r="AF59" s="2360"/>
      <c r="AG59" s="2360"/>
      <c r="AH59" s="2360"/>
    </row>
    <row r="60" spans="1:34">
      <c r="A60" s="2232" t="s">
        <v>1692</v>
      </c>
      <c r="B60" s="2232"/>
      <c r="C60" s="2232"/>
      <c r="D60" s="2232"/>
      <c r="E60" s="2232"/>
      <c r="F60" s="2232"/>
      <c r="G60" s="2232"/>
      <c r="H60" s="2232"/>
      <c r="I60" s="2232"/>
      <c r="J60" s="2232"/>
      <c r="K60" s="2232"/>
      <c r="L60" s="2232"/>
      <c r="M60" s="2232"/>
      <c r="N60" s="2232"/>
      <c r="O60" s="2232"/>
      <c r="P60" s="2232"/>
      <c r="Q60" s="2232"/>
      <c r="R60" s="2232"/>
      <c r="S60" s="2232"/>
      <c r="T60" s="2232"/>
      <c r="U60" s="2232"/>
      <c r="V60" s="2232"/>
      <c r="W60" s="2232"/>
      <c r="X60" s="2232"/>
      <c r="Y60" s="2232"/>
      <c r="Z60" s="2232"/>
      <c r="AA60" s="2232"/>
      <c r="AB60" s="2232"/>
      <c r="AC60" s="2232"/>
      <c r="AD60" s="2232"/>
      <c r="AE60" s="2232"/>
      <c r="AF60" s="2232"/>
      <c r="AG60" s="2232"/>
      <c r="AH60" s="2232"/>
    </row>
    <row r="61" spans="1:34">
      <c r="A61" s="2232"/>
      <c r="B61" s="2232"/>
      <c r="C61" s="2232"/>
      <c r="D61" s="2232"/>
      <c r="E61" s="2232"/>
      <c r="F61" s="2232"/>
      <c r="G61" s="2232"/>
      <c r="H61" s="2232"/>
      <c r="I61" s="2232"/>
      <c r="J61" s="2232"/>
      <c r="K61" s="2232"/>
      <c r="L61" s="2232"/>
      <c r="M61" s="2232"/>
      <c r="N61" s="2232"/>
      <c r="O61" s="2232"/>
      <c r="P61" s="2232"/>
      <c r="Q61" s="2232"/>
      <c r="R61" s="2232"/>
      <c r="S61" s="2232"/>
      <c r="T61" s="2232"/>
      <c r="U61" s="2232"/>
      <c r="V61" s="2232"/>
      <c r="W61" s="2232"/>
      <c r="X61" s="2232"/>
      <c r="Y61" s="2232"/>
      <c r="Z61" s="2232"/>
      <c r="AA61" s="2232"/>
      <c r="AB61" s="2232"/>
      <c r="AC61" s="2232"/>
      <c r="AD61" s="2232"/>
      <c r="AE61" s="2232"/>
      <c r="AF61" s="2232"/>
      <c r="AG61" s="2232"/>
      <c r="AH61" s="2232"/>
    </row>
    <row r="62" spans="1:34">
      <c r="A62" s="2357" t="s">
        <v>1315</v>
      </c>
      <c r="B62" s="2357"/>
      <c r="C62" s="2357"/>
      <c r="D62" s="2357"/>
      <c r="E62" s="2357"/>
      <c r="F62" s="2357"/>
      <c r="G62" s="2357"/>
      <c r="H62" s="2357"/>
      <c r="I62" s="2357"/>
      <c r="J62" s="2357"/>
      <c r="K62" s="2357"/>
      <c r="L62" s="2357"/>
      <c r="M62" s="2357"/>
      <c r="N62" s="2357"/>
      <c r="O62" s="2357"/>
      <c r="P62" s="2357"/>
      <c r="Q62" s="2357"/>
      <c r="R62" s="2357"/>
      <c r="S62" s="2357"/>
      <c r="T62" s="2357"/>
      <c r="U62" s="2357"/>
      <c r="V62" s="2357"/>
      <c r="W62" s="2357"/>
      <c r="X62" s="2357"/>
      <c r="Y62" s="2357"/>
      <c r="Z62" s="2357"/>
      <c r="AA62" s="2357"/>
      <c r="AB62" s="2357"/>
      <c r="AC62" s="2357"/>
      <c r="AD62" s="2357"/>
      <c r="AE62" s="2357"/>
      <c r="AF62" s="2357"/>
      <c r="AG62" s="2357"/>
      <c r="AH62" s="2357"/>
    </row>
    <row r="63" spans="1:34">
      <c r="A63" s="2232" t="s">
        <v>1691</v>
      </c>
      <c r="B63" s="2232"/>
      <c r="C63" s="2232"/>
      <c r="D63" s="2232"/>
      <c r="E63" s="2232"/>
      <c r="F63" s="2232"/>
      <c r="G63" s="2232"/>
      <c r="H63" s="2232"/>
      <c r="I63" s="2232"/>
      <c r="J63" s="2232"/>
      <c r="K63" s="2232"/>
      <c r="L63" s="2232"/>
      <c r="M63" s="2232"/>
      <c r="N63" s="2232"/>
      <c r="O63" s="2232"/>
      <c r="P63" s="2232"/>
      <c r="Q63" s="2232"/>
      <c r="R63" s="2232"/>
      <c r="S63" s="2232"/>
      <c r="T63" s="2232"/>
      <c r="U63" s="2232"/>
      <c r="V63" s="2232"/>
      <c r="W63" s="2232"/>
      <c r="X63" s="2232"/>
      <c r="Y63" s="2232"/>
      <c r="Z63" s="2232"/>
      <c r="AA63" s="2232"/>
      <c r="AB63" s="2232"/>
      <c r="AC63" s="2232"/>
      <c r="AD63" s="2232"/>
      <c r="AE63" s="2232"/>
      <c r="AF63" s="2232"/>
      <c r="AG63" s="2232"/>
      <c r="AH63" s="2232"/>
    </row>
    <row r="64" spans="1:34">
      <c r="A64" s="2232"/>
      <c r="B64" s="2232"/>
      <c r="C64" s="2232"/>
      <c r="D64" s="2232"/>
      <c r="E64" s="2232"/>
      <c r="F64" s="2232"/>
      <c r="G64" s="2232"/>
      <c r="H64" s="2232"/>
      <c r="I64" s="2232"/>
      <c r="J64" s="2232"/>
      <c r="K64" s="2232"/>
      <c r="L64" s="2232"/>
      <c r="M64" s="2232"/>
      <c r="N64" s="2232"/>
      <c r="O64" s="2232"/>
      <c r="P64" s="2232"/>
      <c r="Q64" s="2232"/>
      <c r="R64" s="2232"/>
      <c r="S64" s="2232"/>
      <c r="T64" s="2232"/>
      <c r="U64" s="2232"/>
      <c r="V64" s="2232"/>
      <c r="W64" s="2232"/>
      <c r="X64" s="2232"/>
      <c r="Y64" s="2232"/>
      <c r="Z64" s="2232"/>
      <c r="AA64" s="2232"/>
      <c r="AB64" s="2232"/>
      <c r="AC64" s="2232"/>
      <c r="AD64" s="2232"/>
      <c r="AE64" s="2232"/>
      <c r="AF64" s="2232"/>
      <c r="AG64" s="2232"/>
      <c r="AH64" s="2232"/>
    </row>
    <row r="65" spans="1:34">
      <c r="A65" s="2354"/>
      <c r="B65" s="2354"/>
      <c r="C65" s="2354"/>
      <c r="D65" s="2354"/>
      <c r="E65" s="2354"/>
      <c r="F65" s="2354"/>
      <c r="G65" s="2354"/>
      <c r="H65" s="2354"/>
      <c r="I65" s="2354"/>
      <c r="J65" s="2354"/>
      <c r="K65" s="2354"/>
      <c r="L65" s="2354"/>
      <c r="M65" s="2354"/>
      <c r="N65" s="2354"/>
      <c r="O65" s="2354"/>
      <c r="P65" s="2354"/>
      <c r="Q65" s="2354"/>
      <c r="R65" s="2354"/>
      <c r="S65" s="2354"/>
      <c r="T65" s="2354"/>
      <c r="U65" s="2354"/>
      <c r="V65" s="2354"/>
      <c r="W65" s="2354"/>
      <c r="X65" s="2354"/>
      <c r="Y65" s="2354"/>
      <c r="Z65" s="2354"/>
      <c r="AA65" s="2354"/>
      <c r="AB65" s="2354"/>
      <c r="AC65" s="2354"/>
      <c r="AD65" s="2354"/>
      <c r="AE65" s="2354"/>
      <c r="AF65" s="2354"/>
      <c r="AG65" s="2354"/>
      <c r="AH65" s="2354"/>
    </row>
    <row r="66" spans="1:34" ht="14.25">
      <c r="A66" s="2297" t="s">
        <v>1316</v>
      </c>
      <c r="B66" s="2297"/>
      <c r="C66" s="2297"/>
      <c r="D66" s="2297"/>
      <c r="E66" s="2297"/>
      <c r="F66" s="2297"/>
      <c r="G66" s="2297"/>
      <c r="H66" s="2297"/>
      <c r="I66" s="2297"/>
      <c r="J66" s="2297"/>
      <c r="K66" s="2297"/>
      <c r="L66" s="2297"/>
      <c r="M66" s="2297"/>
      <c r="N66" s="2297"/>
      <c r="O66" s="2297"/>
      <c r="P66" s="2297"/>
      <c r="Q66" s="2297"/>
      <c r="R66" s="2297"/>
      <c r="S66" s="2297"/>
      <c r="T66" s="2297"/>
      <c r="U66" s="2297"/>
      <c r="V66" s="2297"/>
      <c r="W66" s="2297"/>
      <c r="X66" s="2297"/>
      <c r="Y66" s="2297"/>
      <c r="Z66" s="2297"/>
      <c r="AA66" s="2297"/>
      <c r="AB66" s="2297"/>
      <c r="AC66" s="2297"/>
      <c r="AD66" s="2297"/>
      <c r="AE66" s="2297"/>
      <c r="AF66" s="2297"/>
      <c r="AG66" s="2297"/>
      <c r="AH66" s="2297"/>
    </row>
    <row r="67" spans="1:34" s="856" customFormat="1" ht="12">
      <c r="A67" s="2356" t="s">
        <v>1317</v>
      </c>
      <c r="B67" s="2356"/>
      <c r="C67" s="2356"/>
      <c r="D67" s="2356"/>
      <c r="E67" s="2356"/>
      <c r="F67" s="2356"/>
      <c r="G67" s="2356"/>
      <c r="H67" s="2356"/>
      <c r="I67" s="2356"/>
      <c r="J67" s="2356"/>
      <c r="K67" s="2356"/>
      <c r="L67" s="2356"/>
      <c r="M67" s="2356"/>
      <c r="N67" s="2356"/>
      <c r="O67" s="2356"/>
      <c r="P67" s="2356"/>
      <c r="Q67" s="2356"/>
      <c r="R67" s="2356"/>
      <c r="S67" s="2356"/>
      <c r="T67" s="2356"/>
      <c r="U67" s="2356"/>
      <c r="V67" s="2356"/>
      <c r="W67" s="2356"/>
      <c r="X67" s="2356"/>
      <c r="Y67" s="2356"/>
      <c r="Z67" s="2356"/>
      <c r="AA67" s="2356"/>
      <c r="AB67" s="2356"/>
      <c r="AC67" s="2356"/>
      <c r="AD67" s="2356"/>
      <c r="AE67" s="2356"/>
      <c r="AF67" s="2356"/>
      <c r="AG67" s="2356"/>
      <c r="AH67" s="2356"/>
    </row>
    <row r="68" spans="1:34" ht="14.25" thickBot="1">
      <c r="A68" s="2355"/>
      <c r="B68" s="2355"/>
      <c r="C68" s="2355"/>
      <c r="D68" s="2355"/>
      <c r="E68" s="2355"/>
      <c r="F68" s="2355"/>
      <c r="G68" s="2355"/>
      <c r="H68" s="2355"/>
      <c r="I68" s="2355"/>
      <c r="J68" s="2355"/>
      <c r="K68" s="2355"/>
      <c r="L68" s="2355"/>
      <c r="M68" s="2355"/>
      <c r="N68" s="2355"/>
      <c r="O68" s="2355"/>
      <c r="P68" s="2355"/>
      <c r="Q68" s="2355"/>
      <c r="R68" s="2355"/>
      <c r="S68" s="2355"/>
      <c r="T68" s="2355"/>
      <c r="U68" s="2355"/>
      <c r="V68" s="2355"/>
      <c r="W68" s="2355"/>
      <c r="X68" s="2355"/>
      <c r="Y68" s="2355"/>
      <c r="Z68" s="2355"/>
      <c r="AA68" s="2355"/>
      <c r="AB68" s="2355"/>
      <c r="AC68" s="2355"/>
      <c r="AD68" s="2355"/>
      <c r="AE68" s="2355"/>
      <c r="AF68" s="2355"/>
      <c r="AG68" s="2355"/>
      <c r="AH68" s="2355"/>
    </row>
    <row r="69" spans="1:34" ht="15" thickTop="1">
      <c r="A69" s="1907" t="s">
        <v>1153</v>
      </c>
      <c r="B69" s="1908"/>
      <c r="C69" s="1908"/>
      <c r="D69" s="1908"/>
      <c r="E69" s="1908"/>
      <c r="F69" s="1908"/>
      <c r="G69" s="1908"/>
      <c r="H69" s="1908"/>
      <c r="I69" s="1908"/>
      <c r="J69" s="1908"/>
      <c r="K69" s="1908"/>
      <c r="L69" s="1908"/>
      <c r="M69" s="1908"/>
      <c r="N69" s="1908"/>
      <c r="O69" s="1908"/>
      <c r="P69" s="1908"/>
      <c r="Q69" s="1908"/>
      <c r="R69" s="1908"/>
      <c r="S69" s="1908"/>
      <c r="T69" s="1908"/>
      <c r="U69" s="1908"/>
      <c r="V69" s="1908"/>
      <c r="W69" s="1908"/>
      <c r="X69" s="1908"/>
      <c r="Y69" s="1908"/>
      <c r="Z69" s="1908"/>
      <c r="AA69" s="1908"/>
      <c r="AB69" s="1908"/>
      <c r="AC69" s="1908"/>
      <c r="AD69" s="1908"/>
      <c r="AE69" s="1908"/>
      <c r="AF69" s="1908"/>
      <c r="AG69" s="1908"/>
      <c r="AH69" s="1940"/>
    </row>
    <row r="70" spans="1:34" ht="14.25" thickBot="1">
      <c r="A70" s="1941" t="s">
        <v>185</v>
      </c>
      <c r="B70" s="1942"/>
      <c r="C70" s="1942"/>
      <c r="D70" s="1943"/>
      <c r="E70" s="1944" t="s">
        <v>1154</v>
      </c>
      <c r="F70" s="1945"/>
      <c r="G70" s="1945"/>
      <c r="H70" s="1945"/>
      <c r="I70" s="1945"/>
      <c r="J70" s="1945"/>
      <c r="K70" s="1945"/>
      <c r="L70" s="1945"/>
      <c r="M70" s="1945"/>
      <c r="N70" s="1945"/>
      <c r="O70" s="1945"/>
      <c r="P70" s="1945"/>
      <c r="Q70" s="1945"/>
      <c r="R70" s="1945"/>
      <c r="S70" s="1945"/>
      <c r="T70" s="1945"/>
      <c r="U70" s="1945"/>
      <c r="V70" s="1945"/>
      <c r="W70" s="1945"/>
      <c r="X70" s="1945"/>
      <c r="Y70" s="1945"/>
      <c r="Z70" s="1945"/>
      <c r="AA70" s="1945"/>
      <c r="AB70" s="1945"/>
      <c r="AC70" s="1945"/>
      <c r="AD70" s="1945"/>
      <c r="AE70" s="1945"/>
      <c r="AF70" s="1945"/>
      <c r="AG70" s="1945"/>
      <c r="AH70" s="1946"/>
    </row>
    <row r="71" spans="1:34" ht="14.25" thickTop="1">
      <c r="A71" s="2354"/>
      <c r="B71" s="2354"/>
      <c r="C71" s="2354"/>
      <c r="D71" s="2354"/>
      <c r="E71" s="2354"/>
      <c r="F71" s="2354"/>
      <c r="G71" s="2354"/>
      <c r="H71" s="2354"/>
      <c r="I71" s="2354"/>
      <c r="J71" s="2354"/>
      <c r="K71" s="2354"/>
      <c r="L71" s="2354"/>
      <c r="M71" s="2354"/>
      <c r="N71" s="2354"/>
      <c r="O71" s="2354"/>
      <c r="P71" s="2354"/>
      <c r="Q71" s="2354"/>
      <c r="R71" s="2354"/>
      <c r="S71" s="2354"/>
      <c r="T71" s="2354"/>
      <c r="U71" s="2354"/>
      <c r="V71" s="2354"/>
      <c r="W71" s="2354"/>
      <c r="X71" s="2354"/>
      <c r="Y71" s="2354"/>
      <c r="Z71" s="2354"/>
      <c r="AA71" s="2354"/>
      <c r="AB71" s="2354"/>
      <c r="AC71" s="2354"/>
      <c r="AD71" s="2354"/>
      <c r="AE71" s="2354"/>
      <c r="AF71" s="2354"/>
      <c r="AG71" s="2354"/>
      <c r="AH71" s="2354"/>
    </row>
    <row r="72" spans="1:34">
      <c r="A72" s="2354" t="s">
        <v>1318</v>
      </c>
      <c r="B72" s="2354"/>
      <c r="C72" s="2354"/>
      <c r="D72" s="2354"/>
      <c r="E72" s="2354"/>
      <c r="F72" s="2354"/>
      <c r="G72" s="2354"/>
      <c r="H72" s="2354"/>
      <c r="I72" s="2354"/>
      <c r="J72" s="2354"/>
      <c r="K72" s="2354"/>
      <c r="L72" s="2354"/>
      <c r="M72" s="2354"/>
      <c r="N72" s="2354"/>
      <c r="O72" s="2354"/>
      <c r="P72" s="2354"/>
      <c r="Q72" s="2354"/>
      <c r="R72" s="2354"/>
      <c r="S72" s="2354"/>
      <c r="T72" s="2354"/>
      <c r="U72" s="2354"/>
      <c r="V72" s="2354"/>
      <c r="W72" s="2354"/>
      <c r="X72" s="2354"/>
      <c r="Y72" s="2354"/>
      <c r="Z72" s="2354"/>
      <c r="AA72" s="2354"/>
      <c r="AB72" s="2354"/>
      <c r="AC72" s="2354"/>
      <c r="AD72" s="2354"/>
      <c r="AE72" s="2354"/>
      <c r="AF72" s="2354"/>
      <c r="AG72" s="2354"/>
      <c r="AH72" s="2354"/>
    </row>
    <row r="73" spans="1:34">
      <c r="A73" s="2354" t="s">
        <v>1319</v>
      </c>
      <c r="B73" s="2354"/>
      <c r="C73" s="2354"/>
      <c r="D73" s="2354"/>
      <c r="E73" s="2354"/>
      <c r="F73" s="2354"/>
      <c r="G73" s="2354"/>
      <c r="H73" s="2354"/>
      <c r="I73" s="2354"/>
      <c r="J73" s="2354"/>
      <c r="K73" s="2354"/>
      <c r="L73" s="2354"/>
      <c r="M73" s="2354"/>
      <c r="N73" s="2354"/>
      <c r="O73" s="2354"/>
      <c r="P73" s="2354"/>
      <c r="Q73" s="2354"/>
      <c r="R73" s="2354"/>
      <c r="S73" s="2354"/>
      <c r="T73" s="2354"/>
      <c r="U73" s="2354"/>
      <c r="V73" s="2354"/>
      <c r="W73" s="2354"/>
      <c r="X73" s="2354"/>
      <c r="Y73" s="2354"/>
      <c r="Z73" s="2354"/>
      <c r="AA73" s="2354"/>
      <c r="AB73" s="2354"/>
      <c r="AC73" s="2354"/>
      <c r="AD73" s="2354"/>
      <c r="AE73" s="2354"/>
      <c r="AF73" s="2354"/>
      <c r="AG73" s="2354"/>
      <c r="AH73" s="2354"/>
    </row>
    <row r="74" spans="1:34">
      <c r="A74" s="2232" t="s">
        <v>1320</v>
      </c>
      <c r="B74" s="2232"/>
      <c r="C74" s="2232"/>
      <c r="D74" s="2232"/>
      <c r="E74" s="2232"/>
      <c r="F74" s="2232"/>
      <c r="G74" s="2232"/>
      <c r="H74" s="2232"/>
      <c r="I74" s="2232"/>
      <c r="J74" s="2232"/>
      <c r="K74" s="2232"/>
      <c r="L74" s="2232"/>
      <c r="M74" s="2232"/>
      <c r="N74" s="2232"/>
      <c r="O74" s="2232"/>
      <c r="P74" s="2232"/>
      <c r="Q74" s="2232"/>
      <c r="R74" s="2232"/>
      <c r="S74" s="2232"/>
      <c r="T74" s="2232"/>
      <c r="U74" s="2232"/>
      <c r="V74" s="2232"/>
      <c r="W74" s="2232"/>
      <c r="X74" s="2232"/>
      <c r="Y74" s="2232"/>
      <c r="Z74" s="2232"/>
      <c r="AA74" s="2232"/>
      <c r="AB74" s="2232"/>
      <c r="AC74" s="2232"/>
      <c r="AD74" s="2232"/>
      <c r="AE74" s="2232"/>
      <c r="AF74" s="2232"/>
      <c r="AG74" s="2232"/>
      <c r="AH74" s="2232"/>
    </row>
    <row r="75" spans="1:34">
      <c r="A75" s="2232" t="s">
        <v>1321</v>
      </c>
      <c r="B75" s="2232"/>
      <c r="C75" s="2232"/>
      <c r="D75" s="2232"/>
      <c r="E75" s="2232"/>
      <c r="F75" s="2232"/>
      <c r="G75" s="2232"/>
      <c r="H75" s="2232"/>
      <c r="I75" s="2232"/>
      <c r="J75" s="2232"/>
      <c r="K75" s="2232"/>
      <c r="L75" s="2232"/>
      <c r="M75" s="2232"/>
      <c r="N75" s="2232"/>
      <c r="O75" s="2232"/>
      <c r="P75" s="2232"/>
      <c r="Q75" s="2232"/>
      <c r="R75" s="2232"/>
      <c r="S75" s="2232"/>
      <c r="T75" s="2232"/>
      <c r="U75" s="2232"/>
      <c r="V75" s="2232"/>
      <c r="W75" s="2232"/>
      <c r="X75" s="2232"/>
      <c r="Y75" s="2232"/>
      <c r="Z75" s="2232"/>
      <c r="AA75" s="2232"/>
      <c r="AB75" s="2232"/>
      <c r="AC75" s="2232"/>
      <c r="AD75" s="2232"/>
      <c r="AE75" s="2232"/>
      <c r="AF75" s="2232"/>
      <c r="AG75" s="2232"/>
      <c r="AH75" s="2232"/>
    </row>
    <row r="76" spans="1:34">
      <c r="A76" s="2354"/>
      <c r="B76" s="2354"/>
      <c r="C76" s="2354"/>
      <c r="D76" s="2354"/>
      <c r="E76" s="2354"/>
      <c r="F76" s="2354"/>
      <c r="G76" s="2354"/>
      <c r="H76" s="2354"/>
      <c r="I76" s="2354"/>
      <c r="J76" s="2354"/>
      <c r="K76" s="2354"/>
      <c r="L76" s="2354"/>
      <c r="M76" s="2354"/>
      <c r="N76" s="2354"/>
      <c r="O76" s="2354"/>
      <c r="P76" s="2354"/>
      <c r="Q76" s="2354"/>
      <c r="R76" s="2354"/>
      <c r="S76" s="2354"/>
      <c r="T76" s="2354"/>
      <c r="U76" s="2354"/>
      <c r="V76" s="2354"/>
      <c r="W76" s="2354"/>
      <c r="X76" s="2354"/>
      <c r="Y76" s="2354"/>
      <c r="Z76" s="2354"/>
      <c r="AA76" s="2354"/>
      <c r="AB76" s="2354"/>
      <c r="AC76" s="2354"/>
      <c r="AD76" s="2354"/>
      <c r="AE76" s="2354"/>
      <c r="AF76" s="2354"/>
      <c r="AG76" s="2354"/>
      <c r="AH76" s="2354"/>
    </row>
    <row r="77" spans="1:34">
      <c r="A77" s="2354"/>
      <c r="B77" s="2354"/>
      <c r="C77" s="2354"/>
      <c r="D77" s="2354"/>
      <c r="E77" s="2354"/>
      <c r="F77" s="2354"/>
      <c r="G77" s="2354"/>
      <c r="H77" s="2354"/>
      <c r="I77" s="2354"/>
      <c r="J77" s="2354"/>
      <c r="K77" s="2354"/>
      <c r="L77" s="2354"/>
      <c r="M77" s="2354"/>
      <c r="N77" s="2354"/>
      <c r="O77" s="2354"/>
      <c r="P77" s="2354"/>
      <c r="Q77" s="2354"/>
      <c r="R77" s="2354"/>
      <c r="S77" s="2354"/>
      <c r="T77" s="2354"/>
      <c r="U77" s="2354"/>
      <c r="V77" s="2354"/>
      <c r="W77" s="2354"/>
      <c r="X77" s="2354"/>
      <c r="Y77" s="2354"/>
      <c r="Z77" s="2354"/>
      <c r="AA77" s="2354"/>
      <c r="AB77" s="2354"/>
      <c r="AC77" s="2354"/>
      <c r="AD77" s="2354"/>
      <c r="AE77" s="2354"/>
      <c r="AF77" s="2354"/>
      <c r="AG77" s="2354"/>
      <c r="AH77" s="2354"/>
    </row>
    <row r="78" spans="1:34" ht="14.25">
      <c r="A78" s="2297" t="s">
        <v>1322</v>
      </c>
      <c r="B78" s="2297"/>
      <c r="C78" s="2297"/>
      <c r="D78" s="2297"/>
      <c r="E78" s="2297"/>
      <c r="F78" s="2297"/>
      <c r="G78" s="2297"/>
      <c r="H78" s="2297"/>
      <c r="I78" s="2297"/>
      <c r="J78" s="2297"/>
      <c r="K78" s="2297"/>
      <c r="L78" s="2297"/>
      <c r="M78" s="2297"/>
      <c r="N78" s="2297"/>
      <c r="O78" s="2297"/>
      <c r="P78" s="2297"/>
      <c r="Q78" s="2297"/>
      <c r="R78" s="2297"/>
      <c r="S78" s="2297"/>
      <c r="T78" s="2297"/>
      <c r="U78" s="2297"/>
      <c r="V78" s="2297"/>
      <c r="W78" s="2297"/>
      <c r="X78" s="2297"/>
      <c r="Y78" s="2297"/>
      <c r="Z78" s="2297"/>
      <c r="AA78" s="2297"/>
      <c r="AB78" s="2297"/>
      <c r="AC78" s="2297"/>
      <c r="AD78" s="2297"/>
      <c r="AE78" s="2297"/>
      <c r="AF78" s="2297"/>
      <c r="AG78" s="2297"/>
      <c r="AH78" s="2297"/>
    </row>
    <row r="79" spans="1:34" s="856" customFormat="1" ht="12">
      <c r="A79" s="2232" t="s">
        <v>1323</v>
      </c>
      <c r="B79" s="2232"/>
      <c r="C79" s="2232"/>
      <c r="D79" s="2232"/>
      <c r="E79" s="2232"/>
      <c r="F79" s="2232"/>
      <c r="G79" s="2232"/>
      <c r="H79" s="2232"/>
      <c r="I79" s="2232"/>
      <c r="J79" s="2232"/>
      <c r="K79" s="2232"/>
      <c r="L79" s="2232"/>
      <c r="M79" s="2232"/>
      <c r="N79" s="2232"/>
      <c r="O79" s="2232"/>
      <c r="P79" s="2232"/>
      <c r="Q79" s="2232"/>
      <c r="R79" s="2232"/>
      <c r="S79" s="2232"/>
      <c r="T79" s="2232"/>
      <c r="U79" s="2232"/>
      <c r="V79" s="2232"/>
      <c r="W79" s="2232"/>
      <c r="X79" s="2232"/>
      <c r="Y79" s="2232"/>
      <c r="Z79" s="2232"/>
      <c r="AA79" s="2232"/>
      <c r="AB79" s="2232"/>
      <c r="AC79" s="2232"/>
      <c r="AD79" s="2232"/>
      <c r="AE79" s="2232"/>
      <c r="AF79" s="2232"/>
      <c r="AG79" s="2232"/>
      <c r="AH79" s="2232"/>
    </row>
    <row r="80" spans="1:34" ht="14.25" thickBot="1">
      <c r="A80" s="2355"/>
      <c r="B80" s="2355"/>
      <c r="C80" s="2355"/>
      <c r="D80" s="2355"/>
      <c r="E80" s="2355"/>
      <c r="F80" s="2355"/>
      <c r="G80" s="2355"/>
      <c r="H80" s="2355"/>
      <c r="I80" s="2355"/>
      <c r="J80" s="2355"/>
      <c r="K80" s="2355"/>
      <c r="L80" s="2355"/>
      <c r="M80" s="2355"/>
      <c r="N80" s="2355"/>
      <c r="O80" s="2355"/>
      <c r="P80" s="2355"/>
      <c r="Q80" s="2355"/>
      <c r="R80" s="2355"/>
      <c r="S80" s="2355"/>
      <c r="T80" s="2355"/>
      <c r="U80" s="2355"/>
      <c r="V80" s="2355"/>
      <c r="W80" s="2355"/>
      <c r="X80" s="2355"/>
      <c r="Y80" s="2355"/>
      <c r="Z80" s="2355"/>
      <c r="AA80" s="2355"/>
      <c r="AB80" s="2355"/>
      <c r="AC80" s="2355"/>
      <c r="AD80" s="2355"/>
      <c r="AE80" s="2355"/>
      <c r="AF80" s="2355"/>
      <c r="AG80" s="2355"/>
      <c r="AH80" s="2355"/>
    </row>
    <row r="81" spans="1:34" ht="15" thickTop="1">
      <c r="A81" s="794" t="s">
        <v>1155</v>
      </c>
      <c r="B81" s="795"/>
      <c r="C81" s="795"/>
      <c r="D81" s="795"/>
      <c r="E81" s="795"/>
      <c r="F81" s="795"/>
      <c r="G81" s="795"/>
      <c r="H81" s="795"/>
      <c r="I81" s="795"/>
      <c r="J81" s="795"/>
      <c r="K81" s="795"/>
      <c r="L81" s="795"/>
      <c r="M81" s="795"/>
      <c r="N81" s="795"/>
      <c r="O81" s="795"/>
      <c r="P81" s="795"/>
      <c r="Q81" s="795"/>
      <c r="R81" s="1947" t="s">
        <v>192</v>
      </c>
      <c r="S81" s="1948"/>
      <c r="T81" s="1948"/>
      <c r="U81" s="1949"/>
      <c r="V81" s="1947" t="s">
        <v>193</v>
      </c>
      <c r="W81" s="1949"/>
      <c r="X81" s="1871" t="s">
        <v>146</v>
      </c>
      <c r="Y81" s="1872"/>
      <c r="Z81" s="1872"/>
      <c r="AA81" s="1872"/>
      <c r="AB81" s="1873"/>
      <c r="AC81" s="1947" t="s">
        <v>194</v>
      </c>
      <c r="AD81" s="1949"/>
      <c r="AE81" s="1871" t="s">
        <v>147</v>
      </c>
      <c r="AF81" s="1872"/>
      <c r="AG81" s="1872"/>
      <c r="AH81" s="1873"/>
    </row>
    <row r="82" spans="1:34">
      <c r="A82" s="1869" t="s">
        <v>191</v>
      </c>
      <c r="B82" s="1869"/>
      <c r="C82" s="1869"/>
      <c r="D82" s="1869"/>
      <c r="E82" s="1961" t="s">
        <v>1156</v>
      </c>
      <c r="F82" s="1961"/>
      <c r="G82" s="1961"/>
      <c r="H82" s="1961"/>
      <c r="I82" s="1961"/>
      <c r="J82" s="1961"/>
      <c r="K82" s="1961"/>
      <c r="L82" s="1961"/>
      <c r="M82" s="1961"/>
      <c r="N82" s="1961"/>
      <c r="O82" s="1961"/>
      <c r="P82" s="1961"/>
      <c r="Q82" s="1961"/>
      <c r="R82" s="1962" t="s">
        <v>196</v>
      </c>
      <c r="S82" s="1963"/>
      <c r="T82" s="1963"/>
      <c r="U82" s="1964"/>
      <c r="V82" s="1965">
        <v>1500</v>
      </c>
      <c r="W82" s="1966"/>
      <c r="X82" s="1966"/>
      <c r="Y82" s="1966"/>
      <c r="Z82" s="796" t="s">
        <v>591</v>
      </c>
      <c r="AA82" s="1947" t="s">
        <v>592</v>
      </c>
      <c r="AB82" s="1948"/>
      <c r="AC82" s="1948"/>
      <c r="AD82" s="1949"/>
      <c r="AE82" s="1965">
        <v>4000</v>
      </c>
      <c r="AF82" s="1966"/>
      <c r="AG82" s="1966"/>
      <c r="AH82" s="796" t="s">
        <v>591</v>
      </c>
    </row>
    <row r="83" spans="1:34" ht="13.5" customHeight="1">
      <c r="A83" s="1886" t="s">
        <v>199</v>
      </c>
      <c r="B83" s="1887"/>
      <c r="C83" s="1887"/>
      <c r="D83" s="1888"/>
      <c r="E83" s="908" t="s">
        <v>79</v>
      </c>
      <c r="F83" s="1959">
        <v>104</v>
      </c>
      <c r="G83" s="1959"/>
      <c r="H83" s="908" t="s">
        <v>103</v>
      </c>
      <c r="I83" s="1960" t="s">
        <v>1160</v>
      </c>
      <c r="J83" s="1960"/>
      <c r="K83" s="1960"/>
      <c r="L83" s="1947" t="s">
        <v>136</v>
      </c>
      <c r="M83" s="1948"/>
      <c r="N83" s="1948"/>
      <c r="O83" s="1949"/>
      <c r="P83" s="1873" t="s">
        <v>179</v>
      </c>
      <c r="Q83" s="1870"/>
      <c r="R83" s="1947" t="s">
        <v>593</v>
      </c>
      <c r="S83" s="1948"/>
      <c r="T83" s="1948"/>
      <c r="U83" s="1949"/>
      <c r="V83" s="1947" t="s">
        <v>200</v>
      </c>
      <c r="W83" s="1967"/>
      <c r="X83" s="917">
        <v>0</v>
      </c>
      <c r="Y83" s="797" t="s">
        <v>201</v>
      </c>
      <c r="Z83" s="1947" t="s">
        <v>202</v>
      </c>
      <c r="AA83" s="1967"/>
      <c r="AB83" s="1968">
        <v>4</v>
      </c>
      <c r="AC83" s="1969"/>
      <c r="AD83" s="797" t="s">
        <v>201</v>
      </c>
      <c r="AE83" s="1947" t="s">
        <v>203</v>
      </c>
      <c r="AF83" s="1967"/>
      <c r="AG83" s="917">
        <v>1</v>
      </c>
      <c r="AH83" s="797" t="s">
        <v>201</v>
      </c>
    </row>
    <row r="84" spans="1:34">
      <c r="A84" s="1889"/>
      <c r="B84" s="1890"/>
      <c r="C84" s="1890"/>
      <c r="D84" s="1891"/>
      <c r="E84" s="1979" t="s">
        <v>515</v>
      </c>
      <c r="F84" s="1980"/>
      <c r="G84" s="1981" t="s">
        <v>1162</v>
      </c>
      <c r="H84" s="1981"/>
      <c r="I84" s="1979" t="s">
        <v>516</v>
      </c>
      <c r="J84" s="1982"/>
      <c r="K84" s="805" t="s">
        <v>1163</v>
      </c>
      <c r="L84" s="806"/>
      <c r="M84" s="807"/>
      <c r="N84" s="808"/>
      <c r="O84" s="807"/>
      <c r="P84" s="807"/>
      <c r="Q84" s="809"/>
      <c r="R84" s="1983" t="s">
        <v>205</v>
      </c>
      <c r="S84" s="1983"/>
      <c r="T84" s="1983"/>
      <c r="U84" s="1983"/>
      <c r="V84" s="1984" t="s">
        <v>163</v>
      </c>
      <c r="W84" s="1985"/>
      <c r="X84" s="1985"/>
      <c r="Y84" s="1986"/>
      <c r="Z84" s="1887" t="s">
        <v>206</v>
      </c>
      <c r="AA84" s="1887"/>
      <c r="AB84" s="1887"/>
      <c r="AC84" s="1887"/>
      <c r="AD84" s="1888"/>
      <c r="AE84" s="1993">
        <v>0</v>
      </c>
      <c r="AF84" s="1994"/>
      <c r="AG84" s="1994"/>
      <c r="AH84" s="798" t="s">
        <v>207</v>
      </c>
    </row>
    <row r="85" spans="1:34">
      <c r="A85" s="1958"/>
      <c r="B85" s="1929"/>
      <c r="C85" s="1929"/>
      <c r="D85" s="1930"/>
      <c r="E85" s="1974" t="s">
        <v>1165</v>
      </c>
      <c r="F85" s="1975"/>
      <c r="G85" s="1975"/>
      <c r="H85" s="1975"/>
      <c r="I85" s="1975"/>
      <c r="J85" s="1975"/>
      <c r="K85" s="1975"/>
      <c r="L85" s="1975"/>
      <c r="M85" s="1975"/>
      <c r="N85" s="1975"/>
      <c r="O85" s="1975"/>
      <c r="P85" s="1975"/>
      <c r="Q85" s="1975"/>
      <c r="R85" s="1975"/>
      <c r="S85" s="1975"/>
      <c r="T85" s="1975"/>
      <c r="U85" s="1975"/>
      <c r="V85" s="1975"/>
      <c r="W85" s="1975"/>
      <c r="X85" s="1975"/>
      <c r="Y85" s="1975"/>
      <c r="Z85" s="1975"/>
      <c r="AA85" s="1975"/>
      <c r="AB85" s="1975"/>
      <c r="AC85" s="1975"/>
      <c r="AD85" s="1975"/>
      <c r="AE85" s="1975"/>
      <c r="AF85" s="1975"/>
      <c r="AG85" s="1975"/>
      <c r="AH85" s="1976"/>
    </row>
    <row r="86" spans="1:34" ht="14.25" thickBot="1">
      <c r="A86" s="1904" t="s">
        <v>214</v>
      </c>
      <c r="B86" s="1904"/>
      <c r="C86" s="1904"/>
      <c r="D86" s="1904"/>
      <c r="E86" s="1904" t="s">
        <v>215</v>
      </c>
      <c r="F86" s="1904"/>
      <c r="G86" s="1904"/>
      <c r="H86" s="1904"/>
      <c r="I86" s="1950" t="s">
        <v>582</v>
      </c>
      <c r="J86" s="1951"/>
      <c r="K86" s="1951"/>
      <c r="L86" s="1941" t="s">
        <v>216</v>
      </c>
      <c r="M86" s="1942"/>
      <c r="N86" s="1942"/>
      <c r="O86" s="1943"/>
      <c r="P86" s="1987"/>
      <c r="Q86" s="1988"/>
      <c r="R86" s="1988"/>
      <c r="S86" s="1989"/>
      <c r="T86" s="1990"/>
      <c r="U86" s="1991"/>
      <c r="V86" s="1991"/>
      <c r="W86" s="1992"/>
      <c r="X86" s="2009"/>
      <c r="Y86" s="2010"/>
      <c r="Z86" s="2010"/>
      <c r="AA86" s="2011"/>
      <c r="AB86" s="1941" t="s">
        <v>217</v>
      </c>
      <c r="AC86" s="1942"/>
      <c r="AD86" s="1942"/>
      <c r="AE86" s="1943"/>
      <c r="AF86" s="2012">
        <v>0</v>
      </c>
      <c r="AG86" s="2013"/>
      <c r="AH86" s="810" t="s">
        <v>595</v>
      </c>
    </row>
    <row r="87" spans="1:34" ht="14.25" thickTop="1">
      <c r="A87" s="2353"/>
      <c r="B87" s="2353"/>
      <c r="C87" s="2353"/>
      <c r="D87" s="2353"/>
      <c r="E87" s="2353"/>
      <c r="F87" s="2353"/>
      <c r="G87" s="2353"/>
      <c r="H87" s="2353"/>
      <c r="I87" s="2353"/>
      <c r="J87" s="2353"/>
      <c r="K87" s="2353"/>
      <c r="L87" s="2353"/>
      <c r="M87" s="2353"/>
      <c r="N87" s="2353"/>
      <c r="O87" s="2353"/>
      <c r="P87" s="2353"/>
      <c r="Q87" s="2353"/>
      <c r="R87" s="2353"/>
      <c r="S87" s="2353"/>
      <c r="T87" s="2353"/>
      <c r="U87" s="2353"/>
      <c r="V87" s="2353"/>
      <c r="W87" s="2353"/>
      <c r="X87" s="2353"/>
      <c r="Y87" s="2353"/>
      <c r="Z87" s="2353"/>
      <c r="AA87" s="2353"/>
      <c r="AB87" s="2353"/>
      <c r="AC87" s="2353"/>
      <c r="AD87" s="2353"/>
      <c r="AE87" s="2353"/>
      <c r="AF87" s="2353"/>
      <c r="AG87" s="2353"/>
      <c r="AH87" s="2353"/>
    </row>
    <row r="88" spans="1:34">
      <c r="A88" s="2308" t="s">
        <v>1284</v>
      </c>
      <c r="B88" s="2308"/>
      <c r="C88" s="2308"/>
      <c r="D88" s="2308"/>
      <c r="E88" s="2308"/>
      <c r="F88" s="2308"/>
      <c r="G88" s="2308"/>
      <c r="H88" s="2308"/>
      <c r="I88" s="2308"/>
      <c r="J88" s="2308"/>
      <c r="K88" s="2308"/>
      <c r="L88" s="2308"/>
      <c r="M88" s="2308"/>
      <c r="N88" s="2308"/>
      <c r="O88" s="2308"/>
      <c r="P88" s="2308"/>
      <c r="Q88" s="2308"/>
      <c r="R88" s="2308"/>
      <c r="S88" s="2308"/>
      <c r="T88" s="2308"/>
      <c r="U88" s="2308"/>
      <c r="V88" s="2308"/>
      <c r="W88" s="2308"/>
      <c r="X88" s="2308"/>
      <c r="Y88" s="2308"/>
      <c r="Z88" s="2308"/>
      <c r="AA88" s="2308"/>
      <c r="AB88" s="2308"/>
      <c r="AC88" s="2308"/>
      <c r="AD88" s="2308"/>
      <c r="AE88" s="2308"/>
      <c r="AF88" s="2308"/>
      <c r="AG88" s="2308"/>
      <c r="AH88" s="2308"/>
    </row>
    <row r="89" spans="1:34">
      <c r="A89" s="2308" t="s">
        <v>1324</v>
      </c>
      <c r="B89" s="2308"/>
      <c r="C89" s="2308"/>
      <c r="D89" s="2308"/>
      <c r="E89" s="2308"/>
      <c r="F89" s="2308"/>
      <c r="G89" s="2308"/>
      <c r="H89" s="2308"/>
      <c r="I89" s="2308"/>
      <c r="J89" s="2308"/>
      <c r="K89" s="2308"/>
      <c r="L89" s="2308"/>
      <c r="M89" s="2308"/>
      <c r="N89" s="2308"/>
      <c r="O89" s="2308"/>
      <c r="P89" s="2308"/>
      <c r="Q89" s="2308"/>
      <c r="R89" s="2308"/>
      <c r="S89" s="2308"/>
      <c r="T89" s="2308"/>
      <c r="U89" s="2308"/>
      <c r="V89" s="2308"/>
      <c r="W89" s="2308"/>
      <c r="X89" s="2308"/>
      <c r="Y89" s="2308"/>
      <c r="Z89" s="2308"/>
      <c r="AA89" s="2308"/>
      <c r="AB89" s="2308"/>
      <c r="AC89" s="2308"/>
      <c r="AD89" s="2308"/>
      <c r="AE89" s="2308"/>
      <c r="AF89" s="2308"/>
      <c r="AG89" s="2308"/>
      <c r="AH89" s="2308"/>
    </row>
    <row r="90" spans="1:34">
      <c r="A90" s="2232" t="s">
        <v>1325</v>
      </c>
      <c r="B90" s="2232"/>
      <c r="C90" s="2232"/>
      <c r="D90" s="2232"/>
      <c r="E90" s="2232"/>
      <c r="F90" s="2232"/>
      <c r="G90" s="2232"/>
      <c r="H90" s="2232"/>
      <c r="I90" s="2232"/>
      <c r="J90" s="2232"/>
      <c r="K90" s="2232"/>
      <c r="L90" s="2232"/>
      <c r="M90" s="2232"/>
      <c r="N90" s="2232"/>
      <c r="O90" s="2232"/>
      <c r="P90" s="2232"/>
      <c r="Q90" s="2232"/>
      <c r="R90" s="2232"/>
      <c r="S90" s="2232"/>
      <c r="T90" s="2232"/>
      <c r="U90" s="2232"/>
      <c r="V90" s="2232"/>
      <c r="W90" s="2232"/>
      <c r="X90" s="2232"/>
      <c r="Y90" s="2232"/>
      <c r="Z90" s="2232"/>
      <c r="AA90" s="2232"/>
      <c r="AB90" s="2232"/>
      <c r="AC90" s="2232"/>
      <c r="AD90" s="2232"/>
      <c r="AE90" s="2232"/>
      <c r="AF90" s="2232"/>
      <c r="AG90" s="2232"/>
      <c r="AH90" s="2232"/>
    </row>
    <row r="91" spans="1:34">
      <c r="A91" s="857"/>
      <c r="B91" s="2288" t="s">
        <v>1326</v>
      </c>
      <c r="C91" s="2288"/>
      <c r="D91" s="2288"/>
      <c r="E91" s="2288"/>
      <c r="F91" s="2288"/>
      <c r="G91" s="2288"/>
      <c r="H91" s="2288"/>
      <c r="I91" s="2288"/>
      <c r="J91" s="2288"/>
      <c r="K91" s="2288"/>
      <c r="L91" s="2288"/>
      <c r="M91" s="2288"/>
      <c r="N91" s="2288"/>
      <c r="O91" s="2288"/>
      <c r="P91" s="2288"/>
      <c r="Q91" s="2288"/>
      <c r="R91" s="2288"/>
      <c r="S91" s="2288"/>
      <c r="T91" s="2288"/>
      <c r="U91" s="2288"/>
      <c r="V91" s="2288"/>
      <c r="W91" s="2288"/>
      <c r="X91" s="2288"/>
      <c r="Y91" s="2288"/>
      <c r="Z91" s="2288"/>
      <c r="AA91" s="2288"/>
      <c r="AB91" s="2288"/>
      <c r="AC91" s="2288"/>
      <c r="AD91" s="2288"/>
      <c r="AE91" s="2288"/>
      <c r="AF91" s="2288"/>
      <c r="AG91" s="2288"/>
      <c r="AH91" s="857"/>
    </row>
    <row r="92" spans="1:34">
      <c r="A92" s="857"/>
      <c r="B92" s="2350" t="s">
        <v>146</v>
      </c>
      <c r="C92" s="2350"/>
      <c r="D92" s="2350"/>
      <c r="E92" s="2350"/>
      <c r="F92" s="2350"/>
      <c r="G92" s="2350"/>
      <c r="H92" s="2350"/>
      <c r="I92" s="2350"/>
      <c r="J92" s="2350" t="s">
        <v>156</v>
      </c>
      <c r="K92" s="2350"/>
      <c r="L92" s="2350"/>
      <c r="M92" s="2350"/>
      <c r="N92" s="2350"/>
      <c r="O92" s="2350"/>
      <c r="P92" s="2350"/>
      <c r="Q92" s="2350"/>
      <c r="R92" s="2350" t="s">
        <v>160</v>
      </c>
      <c r="S92" s="2350"/>
      <c r="T92" s="2350"/>
      <c r="U92" s="2350"/>
      <c r="V92" s="2350"/>
      <c r="W92" s="2350"/>
      <c r="X92" s="2350"/>
      <c r="Y92" s="2350"/>
      <c r="Z92" s="2350" t="s">
        <v>164</v>
      </c>
      <c r="AA92" s="2350"/>
      <c r="AB92" s="2350"/>
      <c r="AC92" s="2350"/>
      <c r="AD92" s="2350"/>
      <c r="AE92" s="2350"/>
      <c r="AF92" s="2350"/>
      <c r="AG92" s="2350"/>
      <c r="AH92" s="857"/>
    </row>
    <row r="93" spans="1:34" ht="15.75">
      <c r="A93" s="857"/>
      <c r="B93" s="2350" t="s">
        <v>169</v>
      </c>
      <c r="C93" s="2350"/>
      <c r="D93" s="2350"/>
      <c r="E93" s="2350"/>
      <c r="F93" s="2350"/>
      <c r="G93" s="2350"/>
      <c r="H93" s="2350"/>
      <c r="I93" s="2350"/>
      <c r="J93" s="2350" t="s">
        <v>177</v>
      </c>
      <c r="K93" s="2350"/>
      <c r="L93" s="2350"/>
      <c r="M93" s="2350"/>
      <c r="N93" s="2350"/>
      <c r="O93" s="2350"/>
      <c r="P93" s="2350"/>
      <c r="Q93" s="2350"/>
      <c r="R93" s="2350" t="s">
        <v>1327</v>
      </c>
      <c r="S93" s="2350"/>
      <c r="T93" s="2350"/>
      <c r="U93" s="2350"/>
      <c r="V93" s="2350"/>
      <c r="W93" s="2350"/>
      <c r="X93" s="2350"/>
      <c r="Y93" s="2350"/>
      <c r="Z93" s="2351"/>
      <c r="AA93" s="2351"/>
      <c r="AB93" s="2351"/>
      <c r="AC93" s="2351"/>
      <c r="AD93" s="2351"/>
      <c r="AE93" s="2351"/>
      <c r="AF93" s="2351"/>
      <c r="AG93" s="2351"/>
      <c r="AH93" s="857"/>
    </row>
    <row r="94" spans="1:34">
      <c r="A94" s="2232" t="s">
        <v>1328</v>
      </c>
      <c r="B94" s="2232"/>
      <c r="C94" s="2232"/>
      <c r="D94" s="2232"/>
      <c r="E94" s="2232"/>
      <c r="F94" s="2232"/>
      <c r="G94" s="2232"/>
      <c r="H94" s="2232"/>
      <c r="I94" s="2232"/>
      <c r="J94" s="2232"/>
      <c r="K94" s="2232"/>
      <c r="L94" s="2232"/>
      <c r="M94" s="2232"/>
      <c r="N94" s="2232"/>
      <c r="O94" s="2232"/>
      <c r="P94" s="2232"/>
      <c r="Q94" s="2232"/>
      <c r="R94" s="2232"/>
      <c r="S94" s="2232"/>
      <c r="T94" s="2232"/>
      <c r="U94" s="2232"/>
      <c r="V94" s="2232"/>
      <c r="W94" s="2232"/>
      <c r="X94" s="2232"/>
      <c r="Y94" s="2232"/>
      <c r="Z94" s="2232"/>
      <c r="AA94" s="2232"/>
      <c r="AB94" s="2232"/>
      <c r="AC94" s="2232"/>
      <c r="AD94" s="2232"/>
      <c r="AE94" s="2232"/>
      <c r="AF94" s="2232"/>
      <c r="AG94" s="2232"/>
      <c r="AH94" s="2232"/>
    </row>
    <row r="95" spans="1:34" ht="14.25">
      <c r="A95" s="2352"/>
      <c r="B95" s="2352"/>
      <c r="C95" s="2352"/>
      <c r="D95" s="2352"/>
      <c r="E95" s="2352"/>
      <c r="F95" s="2352"/>
      <c r="G95" s="2352"/>
      <c r="H95" s="2352"/>
      <c r="I95" s="2352"/>
      <c r="J95" s="2352"/>
      <c r="K95" s="2352"/>
      <c r="L95" s="2352"/>
      <c r="M95" s="2352"/>
      <c r="N95" s="2352"/>
      <c r="O95" s="2352"/>
      <c r="P95" s="2352"/>
      <c r="Q95" s="2352"/>
      <c r="R95" s="2352"/>
      <c r="S95" s="2352"/>
      <c r="T95" s="2352"/>
      <c r="U95" s="2352"/>
      <c r="V95" s="2352"/>
      <c r="W95" s="2352"/>
      <c r="X95" s="2352"/>
      <c r="Y95" s="2352"/>
      <c r="Z95" s="2352"/>
      <c r="AA95" s="2352"/>
      <c r="AB95" s="2352"/>
      <c r="AC95" s="2352"/>
      <c r="AD95" s="2352"/>
      <c r="AE95" s="2352"/>
      <c r="AF95" s="2352"/>
      <c r="AG95" s="2352"/>
      <c r="AH95" s="2352"/>
    </row>
    <row r="96" spans="1:34">
      <c r="A96" s="2308" t="s">
        <v>1329</v>
      </c>
      <c r="B96" s="2308"/>
      <c r="C96" s="2308"/>
      <c r="D96" s="2308"/>
      <c r="E96" s="2308"/>
      <c r="F96" s="2308"/>
      <c r="G96" s="2308"/>
      <c r="H96" s="2308"/>
      <c r="I96" s="2308"/>
      <c r="J96" s="2308"/>
      <c r="K96" s="2308"/>
      <c r="L96" s="2308"/>
      <c r="M96" s="2308"/>
      <c r="N96" s="2308"/>
      <c r="O96" s="2308"/>
      <c r="P96" s="2308"/>
      <c r="Q96" s="2308"/>
      <c r="R96" s="2308"/>
      <c r="S96" s="2308"/>
      <c r="T96" s="2308"/>
      <c r="U96" s="2308"/>
      <c r="V96" s="2308"/>
      <c r="W96" s="2308"/>
      <c r="X96" s="2308"/>
      <c r="Y96" s="2308"/>
      <c r="Z96" s="2308"/>
      <c r="AA96" s="2308"/>
      <c r="AB96" s="2308"/>
      <c r="AC96" s="2308"/>
      <c r="AD96" s="2308"/>
      <c r="AE96" s="2308"/>
      <c r="AF96" s="2308"/>
      <c r="AG96" s="2308"/>
      <c r="AH96" s="2308"/>
    </row>
    <row r="97" spans="1:34" s="856" customFormat="1" ht="12">
      <c r="A97" s="2232" t="s">
        <v>1325</v>
      </c>
      <c r="B97" s="2232"/>
      <c r="C97" s="2232"/>
      <c r="D97" s="2232"/>
      <c r="E97" s="2232"/>
      <c r="F97" s="2232"/>
      <c r="G97" s="2232"/>
      <c r="H97" s="2232"/>
      <c r="I97" s="2232"/>
      <c r="J97" s="2232"/>
      <c r="K97" s="2232"/>
      <c r="L97" s="2232"/>
      <c r="M97" s="2232"/>
      <c r="N97" s="2232"/>
      <c r="O97" s="2232"/>
      <c r="P97" s="2232"/>
      <c r="Q97" s="2232"/>
      <c r="R97" s="2232"/>
      <c r="S97" s="2232"/>
      <c r="T97" s="2232"/>
      <c r="U97" s="2232"/>
      <c r="V97" s="2232"/>
      <c r="W97" s="2232"/>
      <c r="X97" s="2232"/>
      <c r="Y97" s="2232"/>
      <c r="Z97" s="2232"/>
      <c r="AA97" s="2232"/>
      <c r="AB97" s="2232"/>
      <c r="AC97" s="2232"/>
      <c r="AD97" s="2232"/>
      <c r="AE97" s="2232"/>
      <c r="AF97" s="2232"/>
      <c r="AG97" s="2232"/>
      <c r="AH97" s="2232"/>
    </row>
    <row r="98" spans="1:34">
      <c r="A98" s="857"/>
      <c r="B98" s="2349" t="s">
        <v>1330</v>
      </c>
      <c r="C98" s="2349"/>
      <c r="D98" s="2349"/>
      <c r="E98" s="2349"/>
      <c r="F98" s="2349"/>
      <c r="G98" s="2349"/>
      <c r="H98" s="2349"/>
      <c r="I98" s="2349"/>
      <c r="J98" s="2349"/>
      <c r="K98" s="2349"/>
      <c r="L98" s="2349"/>
      <c r="M98" s="2349"/>
      <c r="N98" s="2349"/>
      <c r="O98" s="2349"/>
      <c r="P98" s="2349"/>
      <c r="Q98" s="2349"/>
      <c r="R98" s="2349"/>
      <c r="S98" s="2349"/>
      <c r="T98" s="2349"/>
      <c r="U98" s="2349"/>
      <c r="V98" s="2349"/>
      <c r="W98" s="2349"/>
      <c r="X98" s="2349"/>
      <c r="Y98" s="2349"/>
      <c r="Z98" s="2349"/>
      <c r="AA98" s="2349"/>
      <c r="AB98" s="2349"/>
      <c r="AC98" s="2349"/>
      <c r="AD98" s="2349"/>
      <c r="AE98" s="2349"/>
      <c r="AF98" s="2349"/>
      <c r="AG98" s="2349"/>
      <c r="AH98" s="857"/>
    </row>
    <row r="99" spans="1:34">
      <c r="A99" s="858"/>
      <c r="B99" s="2288" t="s">
        <v>1331</v>
      </c>
      <c r="C99" s="2288"/>
      <c r="D99" s="2288"/>
      <c r="E99" s="2288"/>
      <c r="F99" s="2288"/>
      <c r="G99" s="2288"/>
      <c r="H99" s="2288"/>
      <c r="I99" s="2288"/>
      <c r="J99" s="2288" t="s">
        <v>1332</v>
      </c>
      <c r="K99" s="2288"/>
      <c r="L99" s="2288"/>
      <c r="M99" s="2288"/>
      <c r="N99" s="2288"/>
      <c r="O99" s="2288"/>
      <c r="P99" s="2288"/>
      <c r="Q99" s="2288"/>
      <c r="R99" s="2288" t="s">
        <v>1333</v>
      </c>
      <c r="S99" s="2288"/>
      <c r="T99" s="2288"/>
      <c r="U99" s="2288"/>
      <c r="V99" s="2288"/>
      <c r="W99" s="2288"/>
      <c r="X99" s="2288"/>
      <c r="Y99" s="2288"/>
      <c r="Z99" s="2288" t="s">
        <v>1334</v>
      </c>
      <c r="AA99" s="2288"/>
      <c r="AB99" s="2288"/>
      <c r="AC99" s="2288"/>
      <c r="AD99" s="2288"/>
      <c r="AE99" s="2288"/>
      <c r="AF99" s="2288"/>
      <c r="AG99" s="2288"/>
      <c r="AH99" s="858"/>
    </row>
    <row r="100" spans="1:34">
      <c r="A100" s="858"/>
      <c r="B100" s="2283" t="s">
        <v>147</v>
      </c>
      <c r="C100" s="2283"/>
      <c r="D100" s="2283"/>
      <c r="E100" s="2283"/>
      <c r="F100" s="2283"/>
      <c r="G100" s="2283"/>
      <c r="H100" s="2283"/>
      <c r="I100" s="2283"/>
      <c r="J100" s="2283" t="s">
        <v>1335</v>
      </c>
      <c r="K100" s="2283"/>
      <c r="L100" s="2283"/>
      <c r="M100" s="2283"/>
      <c r="N100" s="2283"/>
      <c r="O100" s="2283"/>
      <c r="P100" s="2283"/>
      <c r="Q100" s="2283"/>
      <c r="R100" s="2283" t="s">
        <v>165</v>
      </c>
      <c r="S100" s="2283"/>
      <c r="T100" s="2283"/>
      <c r="U100" s="2283"/>
      <c r="V100" s="2283"/>
      <c r="W100" s="2283"/>
      <c r="X100" s="2283"/>
      <c r="Y100" s="2283"/>
      <c r="Z100" s="2283" t="s">
        <v>189</v>
      </c>
      <c r="AA100" s="2283"/>
      <c r="AB100" s="2283"/>
      <c r="AC100" s="2283"/>
      <c r="AD100" s="2283"/>
      <c r="AE100" s="2283"/>
      <c r="AF100" s="2283"/>
      <c r="AG100" s="2283"/>
      <c r="AH100" s="858"/>
    </row>
    <row r="101" spans="1:34">
      <c r="A101" s="858"/>
      <c r="B101" s="2286"/>
      <c r="C101" s="2286"/>
      <c r="D101" s="2286"/>
      <c r="E101" s="2286"/>
      <c r="F101" s="2286"/>
      <c r="G101" s="2286"/>
      <c r="H101" s="2286"/>
      <c r="I101" s="2286"/>
      <c r="J101" s="2283" t="s">
        <v>161</v>
      </c>
      <c r="K101" s="2283"/>
      <c r="L101" s="2283"/>
      <c r="M101" s="2283"/>
      <c r="N101" s="2283"/>
      <c r="O101" s="2283"/>
      <c r="P101" s="2283"/>
      <c r="Q101" s="2283"/>
      <c r="R101" s="2283" t="s">
        <v>170</v>
      </c>
      <c r="S101" s="2283"/>
      <c r="T101" s="2283"/>
      <c r="U101" s="2283"/>
      <c r="V101" s="2283"/>
      <c r="W101" s="2283"/>
      <c r="X101" s="2283"/>
      <c r="Y101" s="2283"/>
      <c r="Z101" s="2283" t="s">
        <v>197</v>
      </c>
      <c r="AA101" s="2283"/>
      <c r="AB101" s="2283"/>
      <c r="AC101" s="2283"/>
      <c r="AD101" s="2283"/>
      <c r="AE101" s="2283"/>
      <c r="AF101" s="2283"/>
      <c r="AG101" s="2283"/>
      <c r="AH101" s="858"/>
    </row>
    <row r="102" spans="1:34">
      <c r="A102" s="858"/>
      <c r="B102" s="2286"/>
      <c r="C102" s="2286"/>
      <c r="D102" s="2286"/>
      <c r="E102" s="2286"/>
      <c r="F102" s="2286"/>
      <c r="G102" s="2286"/>
      <c r="H102" s="2286"/>
      <c r="I102" s="2286"/>
      <c r="J102" s="2286"/>
      <c r="K102" s="2286"/>
      <c r="L102" s="2286"/>
      <c r="M102" s="2286"/>
      <c r="N102" s="2286"/>
      <c r="O102" s="2286"/>
      <c r="P102" s="2286"/>
      <c r="Q102" s="2286"/>
      <c r="R102" s="2283" t="s">
        <v>178</v>
      </c>
      <c r="S102" s="2283"/>
      <c r="T102" s="2283"/>
      <c r="U102" s="2283"/>
      <c r="V102" s="2283"/>
      <c r="W102" s="2283"/>
      <c r="X102" s="2283"/>
      <c r="Y102" s="2283"/>
      <c r="Z102" s="2283" t="s">
        <v>204</v>
      </c>
      <c r="AA102" s="2283"/>
      <c r="AB102" s="2283"/>
      <c r="AC102" s="2283"/>
      <c r="AD102" s="2283"/>
      <c r="AE102" s="2283"/>
      <c r="AF102" s="2283"/>
      <c r="AG102" s="2283"/>
      <c r="AH102" s="858"/>
    </row>
    <row r="103" spans="1:34">
      <c r="A103" s="858"/>
      <c r="B103" s="2286"/>
      <c r="C103" s="2286"/>
      <c r="D103" s="2286"/>
      <c r="E103" s="2286"/>
      <c r="F103" s="2286"/>
      <c r="G103" s="2286"/>
      <c r="H103" s="2286"/>
      <c r="I103" s="2286"/>
      <c r="J103" s="2286"/>
      <c r="K103" s="2286"/>
      <c r="L103" s="2286"/>
      <c r="M103" s="2286"/>
      <c r="N103" s="2286"/>
      <c r="O103" s="2286"/>
      <c r="P103" s="2286"/>
      <c r="Q103" s="2286"/>
      <c r="R103" s="2286"/>
      <c r="S103" s="2286"/>
      <c r="T103" s="2286"/>
      <c r="U103" s="2286"/>
      <c r="V103" s="2286"/>
      <c r="W103" s="2286"/>
      <c r="X103" s="2286"/>
      <c r="Y103" s="2286"/>
      <c r="Z103" s="2283" t="s">
        <v>212</v>
      </c>
      <c r="AA103" s="2283"/>
      <c r="AB103" s="2283"/>
      <c r="AC103" s="2283"/>
      <c r="AD103" s="2283"/>
      <c r="AE103" s="2283"/>
      <c r="AF103" s="2283"/>
      <c r="AG103" s="2283"/>
      <c r="AH103" s="858"/>
    </row>
    <row r="104" spans="1:34">
      <c r="A104" s="858"/>
      <c r="B104" s="2288" t="s">
        <v>1336</v>
      </c>
      <c r="C104" s="2288"/>
      <c r="D104" s="2288"/>
      <c r="E104" s="2288"/>
      <c r="F104" s="2288"/>
      <c r="G104" s="2288"/>
      <c r="H104" s="2288"/>
      <c r="I104" s="2288"/>
      <c r="J104" s="2288" t="s">
        <v>1337</v>
      </c>
      <c r="K104" s="2288"/>
      <c r="L104" s="2288"/>
      <c r="M104" s="2288"/>
      <c r="N104" s="2288"/>
      <c r="O104" s="2288"/>
      <c r="P104" s="2288"/>
      <c r="Q104" s="2288"/>
      <c r="R104" s="2288" t="s">
        <v>1338</v>
      </c>
      <c r="S104" s="2288"/>
      <c r="T104" s="2288"/>
      <c r="U104" s="2288"/>
      <c r="V104" s="2288"/>
      <c r="W104" s="2288"/>
      <c r="X104" s="2288"/>
      <c r="Y104" s="2288"/>
      <c r="Z104" s="2283" t="s">
        <v>219</v>
      </c>
      <c r="AA104" s="2283"/>
      <c r="AB104" s="2283"/>
      <c r="AC104" s="2283"/>
      <c r="AD104" s="2283"/>
      <c r="AE104" s="2283"/>
      <c r="AF104" s="2283"/>
      <c r="AG104" s="2283"/>
      <c r="AH104" s="858"/>
    </row>
    <row r="105" spans="1:34">
      <c r="A105" s="785"/>
      <c r="B105" s="2283" t="s">
        <v>181</v>
      </c>
      <c r="C105" s="2283"/>
      <c r="D105" s="2283"/>
      <c r="E105" s="2283"/>
      <c r="F105" s="2283"/>
      <c r="G105" s="2283"/>
      <c r="H105" s="2283"/>
      <c r="I105" s="2283"/>
      <c r="J105" s="2283" t="s">
        <v>236</v>
      </c>
      <c r="K105" s="2283"/>
      <c r="L105" s="2283"/>
      <c r="M105" s="2283"/>
      <c r="N105" s="2283"/>
      <c r="O105" s="2283"/>
      <c r="P105" s="2283"/>
      <c r="Q105" s="2283"/>
      <c r="R105" s="2341" t="s">
        <v>1339</v>
      </c>
      <c r="S105" s="2342"/>
      <c r="T105" s="2342"/>
      <c r="U105" s="2342"/>
      <c r="V105" s="2342"/>
      <c r="W105" s="2342"/>
      <c r="X105" s="2342"/>
      <c r="Y105" s="2343"/>
      <c r="Z105" s="2283" t="s">
        <v>222</v>
      </c>
      <c r="AA105" s="2283"/>
      <c r="AB105" s="2283"/>
      <c r="AC105" s="2283"/>
      <c r="AD105" s="2283"/>
      <c r="AE105" s="2283"/>
      <c r="AF105" s="2283"/>
      <c r="AG105" s="2283"/>
      <c r="AH105" s="785"/>
    </row>
    <row r="106" spans="1:34">
      <c r="A106" s="857"/>
      <c r="B106" s="2339" t="s">
        <v>1340</v>
      </c>
      <c r="C106" s="2339"/>
      <c r="D106" s="2339"/>
      <c r="E106" s="2339"/>
      <c r="F106" s="2339"/>
      <c r="G106" s="2339"/>
      <c r="H106" s="2339"/>
      <c r="I106" s="2339"/>
      <c r="J106" s="2339" t="s">
        <v>238</v>
      </c>
      <c r="K106" s="2339"/>
      <c r="L106" s="2339"/>
      <c r="M106" s="2339"/>
      <c r="N106" s="2339"/>
      <c r="O106" s="2339"/>
      <c r="P106" s="2339"/>
      <c r="Q106" s="2339"/>
      <c r="R106" s="2344"/>
      <c r="S106" s="2345"/>
      <c r="T106" s="2345"/>
      <c r="U106" s="2345"/>
      <c r="V106" s="2345"/>
      <c r="W106" s="2345"/>
      <c r="X106" s="2345"/>
      <c r="Y106" s="2346"/>
      <c r="Z106" s="2339" t="s">
        <v>226</v>
      </c>
      <c r="AA106" s="2339"/>
      <c r="AB106" s="2339"/>
      <c r="AC106" s="2339"/>
      <c r="AD106" s="2339"/>
      <c r="AE106" s="2339"/>
      <c r="AF106" s="2339"/>
      <c r="AG106" s="2339"/>
      <c r="AH106" s="857"/>
    </row>
    <row r="107" spans="1:34">
      <c r="A107" s="857"/>
      <c r="B107" s="2340"/>
      <c r="C107" s="2340"/>
      <c r="D107" s="2340"/>
      <c r="E107" s="2340"/>
      <c r="F107" s="2340"/>
      <c r="G107" s="2340"/>
      <c r="H107" s="2340"/>
      <c r="I107" s="2340"/>
      <c r="J107" s="2339" t="s">
        <v>240</v>
      </c>
      <c r="K107" s="2339"/>
      <c r="L107" s="2339"/>
      <c r="M107" s="2339"/>
      <c r="N107" s="2339"/>
      <c r="O107" s="2339"/>
      <c r="P107" s="2339"/>
      <c r="Q107" s="2339"/>
      <c r="R107" s="2347"/>
      <c r="S107" s="2304"/>
      <c r="T107" s="2304"/>
      <c r="U107" s="2304"/>
      <c r="V107" s="2304"/>
      <c r="W107" s="2304"/>
      <c r="X107" s="2304"/>
      <c r="Y107" s="2348"/>
      <c r="Z107" s="2339" t="s">
        <v>233</v>
      </c>
      <c r="AA107" s="2339"/>
      <c r="AB107" s="2339"/>
      <c r="AC107" s="2339"/>
      <c r="AD107" s="2339"/>
      <c r="AE107" s="2339"/>
      <c r="AF107" s="2339"/>
      <c r="AG107" s="2339"/>
      <c r="AH107" s="857"/>
    </row>
    <row r="108" spans="1:34">
      <c r="A108" s="2308"/>
      <c r="B108" s="2308"/>
      <c r="C108" s="2308"/>
      <c r="D108" s="2308"/>
      <c r="E108" s="2308"/>
      <c r="F108" s="2308"/>
      <c r="G108" s="2308"/>
      <c r="H108" s="2308"/>
      <c r="I108" s="2308"/>
      <c r="J108" s="2308"/>
      <c r="K108" s="2308"/>
      <c r="L108" s="2308"/>
      <c r="M108" s="2308"/>
      <c r="N108" s="2308"/>
      <c r="O108" s="2308"/>
      <c r="P108" s="2308"/>
      <c r="Q108" s="2308"/>
      <c r="R108" s="2308"/>
      <c r="S108" s="2308"/>
      <c r="T108" s="2308"/>
      <c r="U108" s="2308"/>
      <c r="V108" s="2308"/>
      <c r="W108" s="2308"/>
      <c r="X108" s="2308"/>
      <c r="Y108" s="2308"/>
      <c r="Z108" s="2308"/>
      <c r="AA108" s="2308"/>
      <c r="AB108" s="2308"/>
      <c r="AC108" s="2308"/>
      <c r="AD108" s="2308"/>
      <c r="AE108" s="2308"/>
      <c r="AF108" s="2308"/>
      <c r="AG108" s="2308"/>
      <c r="AH108" s="2308"/>
    </row>
    <row r="109" spans="1:34">
      <c r="A109" s="2308" t="s">
        <v>1341</v>
      </c>
      <c r="B109" s="2308"/>
      <c r="C109" s="2308"/>
      <c r="D109" s="2308"/>
      <c r="E109" s="2308"/>
      <c r="F109" s="2308"/>
      <c r="G109" s="2308"/>
      <c r="H109" s="2308"/>
      <c r="I109" s="2308"/>
      <c r="J109" s="2308"/>
      <c r="K109" s="2308"/>
      <c r="L109" s="2308"/>
      <c r="M109" s="2308"/>
      <c r="N109" s="2308"/>
      <c r="O109" s="2308"/>
      <c r="P109" s="2308"/>
      <c r="Q109" s="2308"/>
      <c r="R109" s="2308"/>
      <c r="S109" s="2308"/>
      <c r="T109" s="2308"/>
      <c r="U109" s="2308"/>
      <c r="V109" s="2308"/>
      <c r="W109" s="2308"/>
      <c r="X109" s="2308"/>
      <c r="Y109" s="2308"/>
      <c r="Z109" s="2308"/>
      <c r="AA109" s="2308"/>
      <c r="AB109" s="2308"/>
      <c r="AC109" s="2308"/>
      <c r="AD109" s="2308"/>
      <c r="AE109" s="2308"/>
      <c r="AF109" s="2308"/>
      <c r="AG109" s="2308"/>
      <c r="AH109" s="2308"/>
    </row>
    <row r="110" spans="1:34">
      <c r="A110" s="2232" t="s">
        <v>1325</v>
      </c>
      <c r="B110" s="2232"/>
      <c r="C110" s="2232"/>
      <c r="D110" s="2232"/>
      <c r="E110" s="2232"/>
      <c r="F110" s="2232"/>
      <c r="G110" s="2232"/>
      <c r="H110" s="2232"/>
      <c r="I110" s="2232"/>
      <c r="J110" s="2232"/>
      <c r="K110" s="2232"/>
      <c r="L110" s="2232"/>
      <c r="M110" s="2232"/>
      <c r="N110" s="2232"/>
      <c r="O110" s="2232"/>
      <c r="P110" s="2232"/>
      <c r="Q110" s="2232"/>
      <c r="R110" s="2232"/>
      <c r="S110" s="2232"/>
      <c r="T110" s="2232"/>
      <c r="U110" s="2232"/>
      <c r="V110" s="2232"/>
      <c r="W110" s="2232"/>
      <c r="X110" s="2232"/>
      <c r="Y110" s="2232"/>
      <c r="Z110" s="2232"/>
      <c r="AA110" s="2232"/>
      <c r="AB110" s="2232"/>
      <c r="AC110" s="2232"/>
      <c r="AD110" s="2232"/>
      <c r="AE110" s="2232"/>
      <c r="AF110" s="2232"/>
      <c r="AG110" s="2232"/>
      <c r="AH110" s="2232"/>
    </row>
    <row r="111" spans="1:34">
      <c r="A111" s="857"/>
      <c r="B111" s="2288" t="s">
        <v>1342</v>
      </c>
      <c r="C111" s="2288"/>
      <c r="D111" s="2288"/>
      <c r="E111" s="2288"/>
      <c r="F111" s="2288"/>
      <c r="G111" s="2288"/>
      <c r="H111" s="2288"/>
      <c r="I111" s="2288"/>
      <c r="J111" s="2288"/>
      <c r="K111" s="2288"/>
      <c r="L111" s="2288"/>
      <c r="M111" s="2288"/>
      <c r="N111" s="2288"/>
      <c r="O111" s="2288"/>
      <c r="P111" s="2288"/>
      <c r="Q111" s="2288"/>
      <c r="R111" s="2288"/>
      <c r="S111" s="2288"/>
      <c r="T111" s="2288"/>
      <c r="U111" s="2288"/>
      <c r="V111" s="2288"/>
      <c r="W111" s="2288"/>
      <c r="X111" s="2288"/>
      <c r="Y111" s="2288"/>
      <c r="Z111" s="2288"/>
      <c r="AA111" s="2288"/>
      <c r="AB111" s="2288"/>
      <c r="AC111" s="2288"/>
      <c r="AD111" s="2288"/>
      <c r="AE111" s="2288"/>
      <c r="AF111" s="2288"/>
      <c r="AG111" s="2288"/>
      <c r="AH111" s="857"/>
    </row>
    <row r="112" spans="1:34">
      <c r="A112" s="857"/>
      <c r="B112" s="2283" t="s">
        <v>1343</v>
      </c>
      <c r="C112" s="2283"/>
      <c r="D112" s="2283"/>
      <c r="E112" s="2283"/>
      <c r="F112" s="2283"/>
      <c r="G112" s="2283"/>
      <c r="H112" s="2283"/>
      <c r="I112" s="2283"/>
      <c r="J112" s="2283" t="s">
        <v>157</v>
      </c>
      <c r="K112" s="2283"/>
      <c r="L112" s="2283"/>
      <c r="M112" s="2283"/>
      <c r="N112" s="2283"/>
      <c r="O112" s="2283"/>
      <c r="P112" s="2283"/>
      <c r="Q112" s="2283"/>
      <c r="R112" s="2283" t="s">
        <v>162</v>
      </c>
      <c r="S112" s="2283"/>
      <c r="T112" s="2283"/>
      <c r="U112" s="2283"/>
      <c r="V112" s="2283"/>
      <c r="W112" s="2283"/>
      <c r="X112" s="2283"/>
      <c r="Y112" s="2283"/>
      <c r="Z112" s="2283" t="s">
        <v>166</v>
      </c>
      <c r="AA112" s="2283"/>
      <c r="AB112" s="2283"/>
      <c r="AC112" s="2283"/>
      <c r="AD112" s="2283"/>
      <c r="AE112" s="2283"/>
      <c r="AF112" s="2283"/>
      <c r="AG112" s="2283"/>
      <c r="AH112" s="857"/>
    </row>
    <row r="113" spans="1:34">
      <c r="A113" s="857"/>
      <c r="B113" s="2283" t="s">
        <v>171</v>
      </c>
      <c r="C113" s="2283"/>
      <c r="D113" s="2283"/>
      <c r="E113" s="2283"/>
      <c r="F113" s="2283"/>
      <c r="G113" s="2283"/>
      <c r="H113" s="2283"/>
      <c r="I113" s="2283"/>
      <c r="J113" s="2283" t="s">
        <v>179</v>
      </c>
      <c r="K113" s="2283"/>
      <c r="L113" s="2283"/>
      <c r="M113" s="2283"/>
      <c r="N113" s="2283"/>
      <c r="O113" s="2283"/>
      <c r="P113" s="2283"/>
      <c r="Q113" s="2283"/>
      <c r="R113" s="2283" t="s">
        <v>182</v>
      </c>
      <c r="S113" s="2283"/>
      <c r="T113" s="2283"/>
      <c r="U113" s="2283"/>
      <c r="V113" s="2283"/>
      <c r="W113" s="2283"/>
      <c r="X113" s="2283"/>
      <c r="Y113" s="2283"/>
      <c r="Z113" s="2283" t="s">
        <v>186</v>
      </c>
      <c r="AA113" s="2283"/>
      <c r="AB113" s="2283"/>
      <c r="AC113" s="2283"/>
      <c r="AD113" s="2283"/>
      <c r="AE113" s="2283"/>
      <c r="AF113" s="2283"/>
      <c r="AG113" s="2283"/>
      <c r="AH113" s="857"/>
    </row>
    <row r="114" spans="1:34">
      <c r="A114" s="2232"/>
      <c r="B114" s="2232"/>
      <c r="C114" s="2232"/>
      <c r="D114" s="2232"/>
      <c r="E114" s="2232"/>
      <c r="F114" s="2232"/>
      <c r="G114" s="2232"/>
      <c r="H114" s="2232"/>
      <c r="I114" s="2232"/>
      <c r="J114" s="2232"/>
      <c r="K114" s="2232"/>
      <c r="L114" s="2232"/>
      <c r="M114" s="2232"/>
      <c r="N114" s="2232"/>
      <c r="O114" s="2232"/>
      <c r="P114" s="2232"/>
      <c r="Q114" s="2232"/>
      <c r="R114" s="2232"/>
      <c r="S114" s="2232"/>
      <c r="T114" s="2232"/>
      <c r="U114" s="2232"/>
      <c r="V114" s="2232"/>
      <c r="W114" s="2232"/>
      <c r="X114" s="2232"/>
      <c r="Y114" s="2232"/>
      <c r="Z114" s="2232"/>
      <c r="AA114" s="2232"/>
      <c r="AB114" s="2232"/>
      <c r="AC114" s="2232"/>
      <c r="AD114" s="2232"/>
      <c r="AE114" s="2232"/>
      <c r="AF114" s="2232"/>
      <c r="AG114" s="2232"/>
      <c r="AH114" s="2232"/>
    </row>
    <row r="115" spans="1:34">
      <c r="A115" s="2232" t="s">
        <v>1344</v>
      </c>
      <c r="B115" s="2232"/>
      <c r="C115" s="2232"/>
      <c r="D115" s="2232"/>
      <c r="E115" s="2232"/>
      <c r="F115" s="2232"/>
      <c r="G115" s="2232"/>
      <c r="H115" s="2232"/>
      <c r="I115" s="2232"/>
      <c r="J115" s="2232"/>
      <c r="K115" s="2232"/>
      <c r="L115" s="2232"/>
      <c r="M115" s="2232"/>
      <c r="N115" s="2232"/>
      <c r="O115" s="2232"/>
      <c r="P115" s="2232"/>
      <c r="Q115" s="2232"/>
      <c r="R115" s="2232"/>
      <c r="S115" s="2232"/>
      <c r="T115" s="2232"/>
      <c r="U115" s="2232"/>
      <c r="V115" s="2232"/>
      <c r="W115" s="2232"/>
      <c r="X115" s="2232"/>
      <c r="Y115" s="2232"/>
      <c r="Z115" s="2232"/>
      <c r="AA115" s="2232"/>
      <c r="AB115" s="2232"/>
      <c r="AC115" s="2232"/>
      <c r="AD115" s="2232"/>
      <c r="AE115" s="2232"/>
      <c r="AF115" s="2232"/>
      <c r="AG115" s="2232"/>
      <c r="AH115" s="2232"/>
    </row>
    <row r="116" spans="1:34">
      <c r="A116" s="853"/>
      <c r="B116" s="2335" t="s">
        <v>136</v>
      </c>
      <c r="C116" s="2335"/>
      <c r="D116" s="2335"/>
      <c r="E116" s="2335"/>
      <c r="F116" s="2335"/>
      <c r="G116" s="2335"/>
      <c r="H116" s="2335"/>
      <c r="I116" s="2335"/>
      <c r="J116" s="2336" t="s">
        <v>1696</v>
      </c>
      <c r="K116" s="2337"/>
      <c r="L116" s="2337"/>
      <c r="M116" s="2337"/>
      <c r="N116" s="2337"/>
      <c r="O116" s="2337"/>
      <c r="P116" s="2337"/>
      <c r="Q116" s="2337"/>
      <c r="R116" s="2337"/>
      <c r="S116" s="2337"/>
      <c r="T116" s="2337"/>
      <c r="U116" s="2337"/>
      <c r="V116" s="2337"/>
      <c r="W116" s="2337"/>
      <c r="X116" s="2337"/>
      <c r="Y116" s="2337"/>
      <c r="Z116" s="2337"/>
      <c r="AA116" s="2337"/>
      <c r="AB116" s="2337"/>
      <c r="AC116" s="2337"/>
      <c r="AD116" s="2337"/>
      <c r="AE116" s="2337"/>
      <c r="AF116" s="2337"/>
      <c r="AG116" s="2338"/>
      <c r="AH116" s="857"/>
    </row>
    <row r="117" spans="1:34">
      <c r="A117" s="853"/>
      <c r="B117" s="2283" t="s">
        <v>1343</v>
      </c>
      <c r="C117" s="2283"/>
      <c r="D117" s="2283"/>
      <c r="E117" s="2283"/>
      <c r="F117" s="2283"/>
      <c r="G117" s="2283"/>
      <c r="H117" s="2283"/>
      <c r="I117" s="2283"/>
      <c r="J117" s="2321" t="s">
        <v>1345</v>
      </c>
      <c r="K117" s="2321"/>
      <c r="L117" s="2321"/>
      <c r="M117" s="2321"/>
      <c r="N117" s="2321"/>
      <c r="O117" s="2321"/>
      <c r="P117" s="2321"/>
      <c r="Q117" s="2321"/>
      <c r="R117" s="2321"/>
      <c r="S117" s="2321"/>
      <c r="T117" s="2321"/>
      <c r="U117" s="2321"/>
      <c r="V117" s="2321"/>
      <c r="W117" s="2321"/>
      <c r="X117" s="2321"/>
      <c r="Y117" s="2321"/>
      <c r="Z117" s="2321"/>
      <c r="AA117" s="2321"/>
      <c r="AB117" s="2321"/>
      <c r="AC117" s="2321"/>
      <c r="AD117" s="2321"/>
      <c r="AE117" s="2321"/>
      <c r="AF117" s="2321"/>
      <c r="AG117" s="2321"/>
      <c r="AH117" s="857"/>
    </row>
    <row r="118" spans="1:34">
      <c r="A118" s="853"/>
      <c r="B118" s="2283" t="s">
        <v>157</v>
      </c>
      <c r="C118" s="2283"/>
      <c r="D118" s="2283"/>
      <c r="E118" s="2283"/>
      <c r="F118" s="2283"/>
      <c r="G118" s="2283"/>
      <c r="H118" s="2283"/>
      <c r="I118" s="2283"/>
      <c r="J118" s="2321"/>
      <c r="K118" s="2321"/>
      <c r="L118" s="2321"/>
      <c r="M118" s="2321"/>
      <c r="N118" s="2321"/>
      <c r="O118" s="2321"/>
      <c r="P118" s="2321"/>
      <c r="Q118" s="2321"/>
      <c r="R118" s="2321"/>
      <c r="S118" s="2321"/>
      <c r="T118" s="2321"/>
      <c r="U118" s="2321"/>
      <c r="V118" s="2321"/>
      <c r="W118" s="2321"/>
      <c r="X118" s="2321"/>
      <c r="Y118" s="2321"/>
      <c r="Z118" s="2321"/>
      <c r="AA118" s="2321"/>
      <c r="AB118" s="2321"/>
      <c r="AC118" s="2321"/>
      <c r="AD118" s="2321"/>
      <c r="AE118" s="2321"/>
      <c r="AF118" s="2321"/>
      <c r="AG118" s="2321"/>
      <c r="AH118" s="857"/>
    </row>
    <row r="119" spans="1:34">
      <c r="A119" s="853"/>
      <c r="B119" s="2283" t="s">
        <v>162</v>
      </c>
      <c r="C119" s="2283"/>
      <c r="D119" s="2283"/>
      <c r="E119" s="2283"/>
      <c r="F119" s="2283"/>
      <c r="G119" s="2283"/>
      <c r="H119" s="2283"/>
      <c r="I119" s="2283"/>
      <c r="J119" s="2321" t="s">
        <v>1346</v>
      </c>
      <c r="K119" s="2321"/>
      <c r="L119" s="2321"/>
      <c r="M119" s="2321"/>
      <c r="N119" s="2321"/>
      <c r="O119" s="2321"/>
      <c r="P119" s="2321"/>
      <c r="Q119" s="2321"/>
      <c r="R119" s="2321"/>
      <c r="S119" s="2321"/>
      <c r="T119" s="2321"/>
      <c r="U119" s="2321"/>
      <c r="V119" s="2321"/>
      <c r="W119" s="2321"/>
      <c r="X119" s="2321"/>
      <c r="Y119" s="2321"/>
      <c r="Z119" s="2321"/>
      <c r="AA119" s="2321"/>
      <c r="AB119" s="2321"/>
      <c r="AC119" s="2321"/>
      <c r="AD119" s="2321"/>
      <c r="AE119" s="2321"/>
      <c r="AF119" s="2321"/>
      <c r="AG119" s="2321"/>
      <c r="AH119" s="857"/>
    </row>
    <row r="120" spans="1:34">
      <c r="A120" s="853"/>
      <c r="B120" s="2283" t="s">
        <v>166</v>
      </c>
      <c r="C120" s="2283"/>
      <c r="D120" s="2283"/>
      <c r="E120" s="2283"/>
      <c r="F120" s="2283"/>
      <c r="G120" s="2283"/>
      <c r="H120" s="2283"/>
      <c r="I120" s="2283"/>
      <c r="J120" s="2321" t="s">
        <v>1347</v>
      </c>
      <c r="K120" s="2321"/>
      <c r="L120" s="2321"/>
      <c r="M120" s="2321"/>
      <c r="N120" s="2321"/>
      <c r="O120" s="2321"/>
      <c r="P120" s="2321"/>
      <c r="Q120" s="2321"/>
      <c r="R120" s="2321"/>
      <c r="S120" s="2321"/>
      <c r="T120" s="2321"/>
      <c r="U120" s="2321"/>
      <c r="V120" s="2321"/>
      <c r="W120" s="2321"/>
      <c r="X120" s="2321"/>
      <c r="Y120" s="2321"/>
      <c r="Z120" s="2321"/>
      <c r="AA120" s="2321"/>
      <c r="AB120" s="2321"/>
      <c r="AC120" s="2321"/>
      <c r="AD120" s="2321"/>
      <c r="AE120" s="2321"/>
      <c r="AF120" s="2321"/>
      <c r="AG120" s="2321"/>
      <c r="AH120" s="857"/>
    </row>
    <row r="121" spans="1:34" ht="13.5" customHeight="1">
      <c r="A121" s="853"/>
      <c r="B121" s="2323" t="s">
        <v>1348</v>
      </c>
      <c r="C121" s="2324"/>
      <c r="D121" s="2324"/>
      <c r="E121" s="2324"/>
      <c r="F121" s="2324"/>
      <c r="G121" s="2324"/>
      <c r="H121" s="2324"/>
      <c r="I121" s="2325"/>
      <c r="J121" s="859" t="s">
        <v>1349</v>
      </c>
      <c r="K121" s="860"/>
      <c r="L121" s="860"/>
      <c r="M121" s="860"/>
      <c r="N121" s="860"/>
      <c r="O121" s="860"/>
      <c r="P121" s="860"/>
      <c r="Q121" s="860"/>
      <c r="R121" s="860"/>
      <c r="S121" s="860"/>
      <c r="T121" s="860"/>
      <c r="U121" s="860"/>
      <c r="V121" s="860"/>
      <c r="W121" s="860"/>
      <c r="X121" s="860"/>
      <c r="Y121" s="860"/>
      <c r="Z121" s="860"/>
      <c r="AA121" s="860"/>
      <c r="AB121" s="860"/>
      <c r="AC121" s="860"/>
      <c r="AD121" s="860"/>
      <c r="AE121" s="860"/>
      <c r="AF121" s="860"/>
      <c r="AG121" s="861"/>
      <c r="AH121" s="857"/>
    </row>
    <row r="122" spans="1:34">
      <c r="A122" s="853"/>
      <c r="B122" s="2326"/>
      <c r="C122" s="2327"/>
      <c r="D122" s="2327"/>
      <c r="E122" s="2327"/>
      <c r="F122" s="2327"/>
      <c r="G122" s="2327"/>
      <c r="H122" s="2327"/>
      <c r="I122" s="2328"/>
      <c r="J122" s="862" t="s">
        <v>1350</v>
      </c>
      <c r="K122" s="863"/>
      <c r="L122" s="863"/>
      <c r="M122" s="863"/>
      <c r="N122" s="863"/>
      <c r="O122" s="863"/>
      <c r="P122" s="863"/>
      <c r="Q122" s="863"/>
      <c r="R122" s="863"/>
      <c r="S122" s="863"/>
      <c r="T122" s="863"/>
      <c r="U122" s="863"/>
      <c r="V122" s="863"/>
      <c r="W122" s="863"/>
      <c r="X122" s="863"/>
      <c r="Y122" s="863"/>
      <c r="Z122" s="863"/>
      <c r="AA122" s="863"/>
      <c r="AB122" s="863"/>
      <c r="AC122" s="863"/>
      <c r="AD122" s="863"/>
      <c r="AE122" s="863"/>
      <c r="AF122" s="863"/>
      <c r="AG122" s="864"/>
      <c r="AH122" s="857"/>
    </row>
    <row r="123" spans="1:34">
      <c r="A123" s="853"/>
      <c r="B123" s="2326"/>
      <c r="C123" s="2327"/>
      <c r="D123" s="2327"/>
      <c r="E123" s="2327"/>
      <c r="F123" s="2327"/>
      <c r="G123" s="2327"/>
      <c r="H123" s="2327"/>
      <c r="I123" s="2328"/>
      <c r="J123" s="862" t="s">
        <v>1351</v>
      </c>
      <c r="K123" s="863"/>
      <c r="L123" s="863"/>
      <c r="M123" s="863"/>
      <c r="N123" s="863"/>
      <c r="O123" s="863"/>
      <c r="P123" s="863"/>
      <c r="Q123" s="863"/>
      <c r="R123" s="863"/>
      <c r="S123" s="863"/>
      <c r="T123" s="863"/>
      <c r="U123" s="863"/>
      <c r="V123" s="863"/>
      <c r="W123" s="863"/>
      <c r="X123" s="863"/>
      <c r="Y123" s="863"/>
      <c r="Z123" s="863"/>
      <c r="AA123" s="863"/>
      <c r="AB123" s="863"/>
      <c r="AC123" s="863"/>
      <c r="AD123" s="863"/>
      <c r="AE123" s="863"/>
      <c r="AF123" s="863"/>
      <c r="AG123" s="864"/>
      <c r="AH123" s="857"/>
    </row>
    <row r="124" spans="1:34">
      <c r="A124" s="853"/>
      <c r="B124" s="2329"/>
      <c r="C124" s="2330"/>
      <c r="D124" s="2330"/>
      <c r="E124" s="2330"/>
      <c r="F124" s="2330"/>
      <c r="G124" s="2330"/>
      <c r="H124" s="2330"/>
      <c r="I124" s="2331"/>
      <c r="J124" s="2332" t="s">
        <v>1352</v>
      </c>
      <c r="K124" s="2333"/>
      <c r="L124" s="2333"/>
      <c r="M124" s="2333"/>
      <c r="N124" s="2333"/>
      <c r="O124" s="2333"/>
      <c r="P124" s="2333"/>
      <c r="Q124" s="2333"/>
      <c r="R124" s="2333"/>
      <c r="S124" s="2333"/>
      <c r="T124" s="2333"/>
      <c r="U124" s="2333"/>
      <c r="V124" s="2333"/>
      <c r="W124" s="2333"/>
      <c r="X124" s="2333"/>
      <c r="Y124" s="2333"/>
      <c r="Z124" s="2333"/>
      <c r="AA124" s="2333"/>
      <c r="AB124" s="2333"/>
      <c r="AC124" s="2333"/>
      <c r="AD124" s="2333"/>
      <c r="AE124" s="2333"/>
      <c r="AF124" s="2333"/>
      <c r="AG124" s="2334"/>
      <c r="AH124" s="857"/>
    </row>
    <row r="125" spans="1:34">
      <c r="A125" s="853"/>
      <c r="B125" s="2283" t="s">
        <v>182</v>
      </c>
      <c r="C125" s="2283"/>
      <c r="D125" s="2283"/>
      <c r="E125" s="2283"/>
      <c r="F125" s="2283"/>
      <c r="G125" s="2283"/>
      <c r="H125" s="2283"/>
      <c r="I125" s="2283"/>
      <c r="J125" s="2321" t="s">
        <v>1353</v>
      </c>
      <c r="K125" s="2321"/>
      <c r="L125" s="2321"/>
      <c r="M125" s="2321"/>
      <c r="N125" s="2321"/>
      <c r="O125" s="2321"/>
      <c r="P125" s="2321"/>
      <c r="Q125" s="2321"/>
      <c r="R125" s="2321"/>
      <c r="S125" s="2321"/>
      <c r="T125" s="2321"/>
      <c r="U125" s="2321"/>
      <c r="V125" s="2321"/>
      <c r="W125" s="2321"/>
      <c r="X125" s="2321"/>
      <c r="Y125" s="2321"/>
      <c r="Z125" s="2321"/>
      <c r="AA125" s="2321"/>
      <c r="AB125" s="2321"/>
      <c r="AC125" s="2321"/>
      <c r="AD125" s="2321"/>
      <c r="AE125" s="2321"/>
      <c r="AF125" s="2321"/>
      <c r="AG125" s="2321"/>
      <c r="AH125" s="857"/>
    </row>
    <row r="126" spans="1:34">
      <c r="A126" s="853"/>
      <c r="B126" s="2283" t="s">
        <v>186</v>
      </c>
      <c r="C126" s="2283"/>
      <c r="D126" s="2283"/>
      <c r="E126" s="2283"/>
      <c r="F126" s="2283"/>
      <c r="G126" s="2283"/>
      <c r="H126" s="2283"/>
      <c r="I126" s="2283"/>
      <c r="J126" s="2321" t="s">
        <v>1354</v>
      </c>
      <c r="K126" s="2321"/>
      <c r="L126" s="2321"/>
      <c r="M126" s="2321"/>
      <c r="N126" s="2321"/>
      <c r="O126" s="2321"/>
      <c r="P126" s="2321"/>
      <c r="Q126" s="2321"/>
      <c r="R126" s="2321"/>
      <c r="S126" s="2321"/>
      <c r="T126" s="2321"/>
      <c r="U126" s="2321"/>
      <c r="V126" s="2321"/>
      <c r="W126" s="2321"/>
      <c r="X126" s="2321"/>
      <c r="Y126" s="2321"/>
      <c r="Z126" s="2321"/>
      <c r="AA126" s="2321"/>
      <c r="AB126" s="2321"/>
      <c r="AC126" s="2321"/>
      <c r="AD126" s="2321"/>
      <c r="AE126" s="2321"/>
      <c r="AF126" s="2321"/>
      <c r="AG126" s="2321"/>
      <c r="AH126" s="857"/>
    </row>
    <row r="127" spans="1:34">
      <c r="A127" s="2322" t="s">
        <v>1694</v>
      </c>
      <c r="B127" s="2322"/>
      <c r="C127" s="2322"/>
      <c r="D127" s="2322"/>
      <c r="E127" s="2322"/>
      <c r="F127" s="2322"/>
      <c r="G127" s="2322"/>
      <c r="H127" s="2322"/>
      <c r="I127" s="2322"/>
      <c r="J127" s="2322"/>
      <c r="K127" s="2322"/>
      <c r="L127" s="2322"/>
      <c r="M127" s="2322"/>
      <c r="N127" s="2322"/>
      <c r="O127" s="2322"/>
      <c r="P127" s="2322"/>
      <c r="Q127" s="2322"/>
      <c r="R127" s="2322"/>
      <c r="S127" s="2322"/>
      <c r="T127" s="2322"/>
      <c r="U127" s="2322"/>
      <c r="V127" s="2322"/>
      <c r="W127" s="2322"/>
      <c r="X127" s="2322"/>
      <c r="Y127" s="2322"/>
      <c r="Z127" s="2322"/>
      <c r="AA127" s="2322"/>
      <c r="AB127" s="2322"/>
      <c r="AC127" s="2322"/>
      <c r="AD127" s="2322"/>
      <c r="AE127" s="2322"/>
      <c r="AF127" s="2322"/>
      <c r="AG127" s="2322"/>
      <c r="AH127" s="2322"/>
    </row>
    <row r="128" spans="1:34">
      <c r="A128" s="2322" t="s">
        <v>1695</v>
      </c>
      <c r="B128" s="2322"/>
      <c r="C128" s="2322"/>
      <c r="D128" s="2322"/>
      <c r="E128" s="2322"/>
      <c r="F128" s="2322"/>
      <c r="G128" s="2322"/>
      <c r="H128" s="2322"/>
      <c r="I128" s="2322"/>
      <c r="J128" s="2322"/>
      <c r="K128" s="2322"/>
      <c r="L128" s="2322"/>
      <c r="M128" s="2322"/>
      <c r="N128" s="2322"/>
      <c r="O128" s="2322"/>
      <c r="P128" s="2322"/>
      <c r="Q128" s="2322"/>
      <c r="R128" s="2322"/>
      <c r="S128" s="2322"/>
      <c r="T128" s="2322"/>
      <c r="U128" s="2322"/>
      <c r="V128" s="2322"/>
      <c r="W128" s="2322"/>
      <c r="X128" s="2322"/>
      <c r="Y128" s="2322"/>
      <c r="Z128" s="2322"/>
      <c r="AA128" s="2322"/>
      <c r="AB128" s="2322"/>
      <c r="AC128" s="2322"/>
      <c r="AD128" s="2322"/>
      <c r="AE128" s="2322"/>
      <c r="AF128" s="2322"/>
      <c r="AG128" s="2322"/>
      <c r="AH128" s="2322"/>
    </row>
    <row r="129" spans="1:34">
      <c r="A129" s="2308"/>
      <c r="B129" s="2308"/>
      <c r="C129" s="2308"/>
      <c r="D129" s="2308"/>
      <c r="E129" s="2308"/>
      <c r="F129" s="2308"/>
      <c r="G129" s="2308"/>
      <c r="H129" s="2308"/>
      <c r="I129" s="2308"/>
      <c r="J129" s="2308"/>
      <c r="K129" s="2308"/>
      <c r="L129" s="2308"/>
      <c r="M129" s="2308"/>
      <c r="N129" s="2308"/>
      <c r="O129" s="2308"/>
      <c r="P129" s="2308"/>
      <c r="Q129" s="2308"/>
      <c r="R129" s="2308"/>
      <c r="S129" s="2308"/>
      <c r="T129" s="2308"/>
      <c r="U129" s="2308"/>
      <c r="V129" s="2308"/>
      <c r="W129" s="2308"/>
      <c r="X129" s="2308"/>
      <c r="Y129" s="2308"/>
      <c r="Z129" s="2308"/>
      <c r="AA129" s="2308"/>
      <c r="AB129" s="2308"/>
      <c r="AC129" s="2308"/>
      <c r="AD129" s="2308"/>
      <c r="AE129" s="2308"/>
      <c r="AF129" s="2308"/>
      <c r="AG129" s="2308"/>
      <c r="AH129" s="2308"/>
    </row>
    <row r="130" spans="1:34">
      <c r="A130" s="2308" t="s">
        <v>1355</v>
      </c>
      <c r="B130" s="2308"/>
      <c r="C130" s="2308"/>
      <c r="D130" s="2308"/>
      <c r="E130" s="2308"/>
      <c r="F130" s="2308"/>
      <c r="G130" s="2308"/>
      <c r="H130" s="2308"/>
      <c r="I130" s="2308"/>
      <c r="J130" s="2308"/>
      <c r="K130" s="2308"/>
      <c r="L130" s="2308"/>
      <c r="M130" s="2308"/>
      <c r="N130" s="2308"/>
      <c r="O130" s="2308"/>
      <c r="P130" s="2308"/>
      <c r="Q130" s="2308"/>
      <c r="R130" s="2308"/>
      <c r="S130" s="2308"/>
      <c r="T130" s="2308"/>
      <c r="U130" s="2308"/>
      <c r="V130" s="2308"/>
      <c r="W130" s="2308"/>
      <c r="X130" s="2308"/>
      <c r="Y130" s="2308"/>
      <c r="Z130" s="2308"/>
      <c r="AA130" s="2308"/>
      <c r="AB130" s="2308"/>
      <c r="AC130" s="2308"/>
      <c r="AD130" s="2308"/>
      <c r="AE130" s="2308"/>
      <c r="AF130" s="2308"/>
      <c r="AG130" s="2308"/>
      <c r="AH130" s="2308"/>
    </row>
    <row r="131" spans="1:34">
      <c r="A131" s="2232" t="s">
        <v>1325</v>
      </c>
      <c r="B131" s="2232"/>
      <c r="C131" s="2232"/>
      <c r="D131" s="2232"/>
      <c r="E131" s="2232"/>
      <c r="F131" s="2232"/>
      <c r="G131" s="2232"/>
      <c r="H131" s="2232"/>
      <c r="I131" s="2232"/>
      <c r="J131" s="2232"/>
      <c r="K131" s="2232"/>
      <c r="L131" s="2232"/>
      <c r="M131" s="2232"/>
      <c r="N131" s="2232"/>
      <c r="O131" s="2232"/>
      <c r="P131" s="2232"/>
      <c r="Q131" s="2232"/>
      <c r="R131" s="2232"/>
      <c r="S131" s="2232"/>
      <c r="T131" s="2232"/>
      <c r="U131" s="2232"/>
      <c r="V131" s="2232"/>
      <c r="W131" s="2232"/>
      <c r="X131" s="2232"/>
      <c r="Y131" s="2232"/>
      <c r="Z131" s="2232"/>
      <c r="AA131" s="2232"/>
      <c r="AB131" s="2232"/>
      <c r="AC131" s="2232"/>
      <c r="AD131" s="2232"/>
      <c r="AE131" s="2232"/>
      <c r="AF131" s="2232"/>
      <c r="AG131" s="2232"/>
      <c r="AH131" s="2232"/>
    </row>
    <row r="132" spans="1:34">
      <c r="A132" s="857"/>
      <c r="B132" s="2288" t="s">
        <v>1356</v>
      </c>
      <c r="C132" s="2288"/>
      <c r="D132" s="2288"/>
      <c r="E132" s="2288"/>
      <c r="F132" s="2288"/>
      <c r="G132" s="2288"/>
      <c r="H132" s="2288"/>
      <c r="I132" s="2288"/>
      <c r="J132" s="2288"/>
      <c r="K132" s="2288"/>
      <c r="L132" s="2288"/>
      <c r="M132" s="2288"/>
      <c r="N132" s="2288"/>
      <c r="O132" s="2288"/>
      <c r="P132" s="2288"/>
      <c r="Q132" s="2288"/>
      <c r="R132" s="2288"/>
      <c r="S132" s="2288"/>
      <c r="T132" s="2288"/>
      <c r="U132" s="2288"/>
      <c r="V132" s="2288"/>
      <c r="W132" s="2288"/>
      <c r="X132" s="2288"/>
      <c r="Y132" s="2288"/>
      <c r="Z132" s="2288"/>
      <c r="AA132" s="2288"/>
      <c r="AB132" s="2288"/>
      <c r="AC132" s="2288"/>
      <c r="AD132" s="2288"/>
      <c r="AE132" s="2288"/>
      <c r="AF132" s="2288"/>
      <c r="AG132" s="2288"/>
      <c r="AH132" s="857"/>
    </row>
    <row r="133" spans="1:34" ht="14.25">
      <c r="A133" s="857"/>
      <c r="B133" s="2283" t="s">
        <v>1357</v>
      </c>
      <c r="C133" s="2283"/>
      <c r="D133" s="2283"/>
      <c r="E133" s="2283"/>
      <c r="F133" s="2283"/>
      <c r="G133" s="2283"/>
      <c r="H133" s="2283"/>
      <c r="I133" s="2283"/>
      <c r="J133" s="2283" t="s">
        <v>1358</v>
      </c>
      <c r="K133" s="2283"/>
      <c r="L133" s="2283"/>
      <c r="M133" s="2283"/>
      <c r="N133" s="2283"/>
      <c r="O133" s="2283"/>
      <c r="P133" s="2283"/>
      <c r="Q133" s="2283"/>
      <c r="R133" s="2283" t="s">
        <v>1359</v>
      </c>
      <c r="S133" s="2283"/>
      <c r="T133" s="2283"/>
      <c r="U133" s="2283"/>
      <c r="V133" s="2283"/>
      <c r="W133" s="2283"/>
      <c r="X133" s="2283"/>
      <c r="Y133" s="2283"/>
      <c r="Z133" s="2283" t="s">
        <v>1360</v>
      </c>
      <c r="AA133" s="2283"/>
      <c r="AB133" s="2283"/>
      <c r="AC133" s="2283"/>
      <c r="AD133" s="2283"/>
      <c r="AE133" s="2283"/>
      <c r="AF133" s="2283"/>
      <c r="AG133" s="2283"/>
      <c r="AH133" s="857"/>
    </row>
    <row r="134" spans="1:34">
      <c r="A134" s="857"/>
      <c r="B134" s="2284" t="s">
        <v>1361</v>
      </c>
      <c r="C134" s="2284"/>
      <c r="D134" s="2284"/>
      <c r="E134" s="2284"/>
      <c r="F134" s="2284"/>
      <c r="G134" s="2284"/>
      <c r="H134" s="2284"/>
      <c r="I134" s="2284"/>
      <c r="J134" s="2284" t="s">
        <v>1362</v>
      </c>
      <c r="K134" s="2284"/>
      <c r="L134" s="2284"/>
      <c r="M134" s="2284"/>
      <c r="N134" s="2284"/>
      <c r="O134" s="2284"/>
      <c r="P134" s="2284"/>
      <c r="Q134" s="2284"/>
      <c r="R134" s="2284" t="s">
        <v>1363</v>
      </c>
      <c r="S134" s="2284"/>
      <c r="T134" s="2284"/>
      <c r="U134" s="2284"/>
      <c r="V134" s="2284"/>
      <c r="W134" s="2284"/>
      <c r="X134" s="2284"/>
      <c r="Y134" s="2284"/>
      <c r="Z134" s="2284" t="s">
        <v>1364</v>
      </c>
      <c r="AA134" s="2284"/>
      <c r="AB134" s="2284"/>
      <c r="AC134" s="2284"/>
      <c r="AD134" s="2284"/>
      <c r="AE134" s="2284"/>
      <c r="AF134" s="2284"/>
      <c r="AG134" s="2284"/>
      <c r="AH134" s="857"/>
    </row>
    <row r="135" spans="1:34">
      <c r="A135" s="2308"/>
      <c r="B135" s="2308"/>
      <c r="C135" s="2308"/>
      <c r="D135" s="2308"/>
      <c r="E135" s="2308"/>
      <c r="F135" s="2308"/>
      <c r="G135" s="2308"/>
      <c r="H135" s="2308"/>
      <c r="I135" s="2308"/>
      <c r="J135" s="2308"/>
      <c r="K135" s="2308"/>
      <c r="L135" s="2308"/>
      <c r="M135" s="2308"/>
      <c r="N135" s="2308"/>
      <c r="O135" s="2308"/>
      <c r="P135" s="2308"/>
      <c r="Q135" s="2308"/>
      <c r="R135" s="2308"/>
      <c r="S135" s="2308"/>
      <c r="T135" s="2308"/>
      <c r="U135" s="2308"/>
      <c r="V135" s="2308"/>
      <c r="W135" s="2308"/>
      <c r="X135" s="2308"/>
      <c r="Y135" s="2308"/>
      <c r="Z135" s="2308"/>
      <c r="AA135" s="2308"/>
      <c r="AB135" s="2308"/>
      <c r="AC135" s="2308"/>
      <c r="AD135" s="2308"/>
      <c r="AE135" s="2308"/>
      <c r="AF135" s="2308"/>
      <c r="AG135" s="2308"/>
      <c r="AH135" s="2308"/>
    </row>
    <row r="136" spans="1:34">
      <c r="A136" s="2308" t="s">
        <v>1365</v>
      </c>
      <c r="B136" s="2308"/>
      <c r="C136" s="2308"/>
      <c r="D136" s="2308"/>
      <c r="E136" s="2308"/>
      <c r="F136" s="2308"/>
      <c r="G136" s="2308"/>
      <c r="H136" s="2308"/>
      <c r="I136" s="2308"/>
      <c r="J136" s="2308"/>
      <c r="K136" s="2308"/>
      <c r="L136" s="2308"/>
      <c r="M136" s="2308"/>
      <c r="N136" s="2308"/>
      <c r="O136" s="2308"/>
      <c r="P136" s="2308"/>
      <c r="Q136" s="2308"/>
      <c r="R136" s="2308"/>
      <c r="S136" s="2308"/>
      <c r="T136" s="2308"/>
      <c r="U136" s="2308"/>
      <c r="V136" s="2308"/>
      <c r="W136" s="2308"/>
      <c r="X136" s="2308"/>
      <c r="Y136" s="2308"/>
      <c r="Z136" s="2308"/>
      <c r="AA136" s="2308"/>
      <c r="AB136" s="2308"/>
      <c r="AC136" s="2308"/>
      <c r="AD136" s="2308"/>
      <c r="AE136" s="2308"/>
      <c r="AF136" s="2308"/>
      <c r="AG136" s="2308"/>
      <c r="AH136" s="2308"/>
    </row>
    <row r="137" spans="1:34">
      <c r="A137" s="2232" t="s">
        <v>1325</v>
      </c>
      <c r="B137" s="2232"/>
      <c r="C137" s="2232"/>
      <c r="D137" s="2232"/>
      <c r="E137" s="2232"/>
      <c r="F137" s="2232"/>
      <c r="G137" s="2232"/>
      <c r="H137" s="2232"/>
      <c r="I137" s="2232"/>
      <c r="J137" s="2232"/>
      <c r="K137" s="2232"/>
      <c r="L137" s="2232"/>
      <c r="M137" s="2232"/>
      <c r="N137" s="2232"/>
      <c r="O137" s="2232"/>
      <c r="P137" s="2232"/>
      <c r="Q137" s="2232"/>
      <c r="R137" s="2232"/>
      <c r="S137" s="2232"/>
      <c r="T137" s="2232"/>
      <c r="U137" s="2232"/>
      <c r="V137" s="2232"/>
      <c r="W137" s="2232"/>
      <c r="X137" s="2232"/>
      <c r="Y137" s="2232"/>
      <c r="Z137" s="2232"/>
      <c r="AA137" s="2232"/>
      <c r="AB137" s="2232"/>
      <c r="AC137" s="2232"/>
      <c r="AD137" s="2232"/>
      <c r="AE137" s="2232"/>
      <c r="AF137" s="2232"/>
      <c r="AG137" s="2232"/>
      <c r="AH137" s="2232"/>
    </row>
    <row r="138" spans="1:34">
      <c r="A138" s="857"/>
      <c r="B138" s="2281" t="s">
        <v>1366</v>
      </c>
      <c r="C138" s="2282"/>
      <c r="D138" s="2282"/>
      <c r="E138" s="2282"/>
      <c r="F138" s="2282"/>
      <c r="G138" s="2282"/>
      <c r="H138" s="2282"/>
      <c r="I138" s="2282"/>
      <c r="J138" s="2282"/>
      <c r="K138" s="2282"/>
      <c r="L138" s="2282"/>
      <c r="M138" s="2282"/>
      <c r="N138" s="2282"/>
      <c r="O138" s="2282"/>
      <c r="P138" s="2282"/>
      <c r="Q138" s="2282"/>
      <c r="R138" s="854"/>
      <c r="S138" s="855"/>
      <c r="T138" s="855"/>
      <c r="U138" s="855"/>
      <c r="V138" s="855"/>
      <c r="W138" s="855"/>
      <c r="X138" s="855"/>
      <c r="Y138" s="855"/>
      <c r="Z138" s="855"/>
      <c r="AA138" s="855"/>
      <c r="AB138" s="855"/>
      <c r="AC138" s="855"/>
      <c r="AD138" s="855"/>
      <c r="AE138" s="855"/>
      <c r="AF138" s="855"/>
      <c r="AG138" s="855"/>
      <c r="AH138" s="857"/>
    </row>
    <row r="139" spans="1:34">
      <c r="A139" s="857"/>
      <c r="B139" s="2283" t="s">
        <v>582</v>
      </c>
      <c r="C139" s="2283"/>
      <c r="D139" s="2283"/>
      <c r="E139" s="2283"/>
      <c r="F139" s="2283"/>
      <c r="G139" s="2283"/>
      <c r="H139" s="2283"/>
      <c r="I139" s="2283"/>
      <c r="J139" s="2283" t="s">
        <v>581</v>
      </c>
      <c r="K139" s="2283"/>
      <c r="L139" s="2283"/>
      <c r="M139" s="2283"/>
      <c r="N139" s="2283"/>
      <c r="O139" s="2283"/>
      <c r="P139" s="2283"/>
      <c r="Q139" s="2289"/>
      <c r="R139" s="854"/>
      <c r="S139" s="855"/>
      <c r="T139" s="855"/>
      <c r="U139" s="855"/>
      <c r="V139" s="855"/>
      <c r="W139" s="855"/>
      <c r="X139" s="855"/>
      <c r="Y139" s="855"/>
      <c r="Z139" s="855"/>
      <c r="AA139" s="855"/>
      <c r="AB139" s="855"/>
      <c r="AC139" s="855"/>
      <c r="AD139" s="855"/>
      <c r="AE139" s="855"/>
      <c r="AF139" s="855"/>
      <c r="AG139" s="855"/>
      <c r="AH139" s="857"/>
    </row>
    <row r="140" spans="1:34">
      <c r="A140" s="2296" t="s">
        <v>1367</v>
      </c>
      <c r="B140" s="2296"/>
      <c r="C140" s="2296"/>
      <c r="D140" s="2296"/>
      <c r="E140" s="2296"/>
      <c r="F140" s="2296"/>
      <c r="G140" s="2296"/>
      <c r="H140" s="2296"/>
      <c r="I140" s="2296"/>
      <c r="J140" s="2296"/>
      <c r="K140" s="2296"/>
      <c r="L140" s="2296"/>
      <c r="M140" s="2296"/>
      <c r="N140" s="2296"/>
      <c r="O140" s="2296"/>
      <c r="P140" s="2296"/>
      <c r="Q140" s="2296"/>
      <c r="R140" s="2296"/>
      <c r="S140" s="2296"/>
      <c r="T140" s="2296"/>
      <c r="U140" s="2296"/>
      <c r="V140" s="2296"/>
      <c r="W140" s="2296"/>
      <c r="X140" s="2296"/>
      <c r="Y140" s="2296"/>
      <c r="Z140" s="2296"/>
      <c r="AA140" s="2296"/>
      <c r="AB140" s="2296"/>
      <c r="AC140" s="2296"/>
      <c r="AD140" s="2296"/>
      <c r="AE140" s="2296"/>
      <c r="AF140" s="2296"/>
      <c r="AG140" s="2296"/>
      <c r="AH140" s="2296"/>
    </row>
    <row r="141" spans="1:34">
      <c r="A141" s="2232" t="s">
        <v>1368</v>
      </c>
      <c r="B141" s="2232"/>
      <c r="C141" s="2232"/>
      <c r="D141" s="2232"/>
      <c r="E141" s="2232"/>
      <c r="F141" s="2232"/>
      <c r="G141" s="2232"/>
      <c r="H141" s="2232"/>
      <c r="I141" s="2232"/>
      <c r="J141" s="2232"/>
      <c r="K141" s="2232"/>
      <c r="L141" s="2232"/>
      <c r="M141" s="2232"/>
      <c r="N141" s="2232"/>
      <c r="O141" s="2232"/>
      <c r="P141" s="2232"/>
      <c r="Q141" s="2232"/>
      <c r="R141" s="2232"/>
      <c r="S141" s="2232"/>
      <c r="T141" s="2232"/>
      <c r="U141" s="2232"/>
      <c r="V141" s="2232"/>
      <c r="W141" s="2232"/>
      <c r="X141" s="2232"/>
      <c r="Y141" s="2232"/>
      <c r="Z141" s="2232"/>
      <c r="AA141" s="2232"/>
      <c r="AB141" s="2232"/>
      <c r="AC141" s="2232"/>
      <c r="AD141" s="2232"/>
      <c r="AE141" s="2232"/>
      <c r="AF141" s="2232"/>
      <c r="AG141" s="2232"/>
      <c r="AH141" s="2232"/>
    </row>
    <row r="142" spans="1:34">
      <c r="A142" s="2308" t="s">
        <v>1369</v>
      </c>
      <c r="B142" s="2308"/>
      <c r="C142" s="2308"/>
      <c r="D142" s="2308"/>
      <c r="E142" s="2308"/>
      <c r="F142" s="2308"/>
      <c r="G142" s="2308"/>
      <c r="H142" s="2308"/>
      <c r="I142" s="2308"/>
      <c r="J142" s="2308"/>
      <c r="K142" s="2308"/>
      <c r="L142" s="2308"/>
      <c r="M142" s="2308"/>
      <c r="N142" s="2308"/>
      <c r="O142" s="2308"/>
      <c r="P142" s="2308"/>
      <c r="Q142" s="2308"/>
      <c r="R142" s="2308"/>
      <c r="S142" s="2308"/>
      <c r="T142" s="2308"/>
      <c r="U142" s="2308"/>
      <c r="V142" s="2308"/>
      <c r="W142" s="2308"/>
      <c r="X142" s="2308"/>
      <c r="Y142" s="2308"/>
      <c r="Z142" s="2308"/>
      <c r="AA142" s="2308"/>
      <c r="AB142" s="2308"/>
      <c r="AC142" s="2308"/>
      <c r="AD142" s="2308"/>
      <c r="AE142" s="2308"/>
      <c r="AF142" s="2308"/>
      <c r="AG142" s="2308"/>
      <c r="AH142" s="2308"/>
    </row>
    <row r="143" spans="1:34">
      <c r="A143" s="2232" t="s">
        <v>1370</v>
      </c>
      <c r="B143" s="2232"/>
      <c r="C143" s="2232"/>
      <c r="D143" s="2232"/>
      <c r="E143" s="2232"/>
      <c r="F143" s="2232"/>
      <c r="G143" s="2232"/>
      <c r="H143" s="2232"/>
      <c r="I143" s="2232"/>
      <c r="J143" s="2232"/>
      <c r="K143" s="2232"/>
      <c r="L143" s="2232"/>
      <c r="M143" s="2232"/>
      <c r="N143" s="2232"/>
      <c r="O143" s="2232"/>
      <c r="P143" s="2232"/>
      <c r="Q143" s="2232"/>
      <c r="R143" s="2232"/>
      <c r="S143" s="2232"/>
      <c r="T143" s="2232"/>
      <c r="U143" s="2232"/>
      <c r="V143" s="2232"/>
      <c r="W143" s="2232"/>
      <c r="X143" s="2232"/>
      <c r="Y143" s="2232"/>
      <c r="Z143" s="2232"/>
      <c r="AA143" s="2232"/>
      <c r="AB143" s="2232"/>
      <c r="AC143" s="2232"/>
      <c r="AD143" s="2232"/>
      <c r="AE143" s="2232"/>
      <c r="AF143" s="2232"/>
      <c r="AG143" s="2232"/>
      <c r="AH143" s="2232"/>
    </row>
    <row r="144" spans="1:34">
      <c r="A144" s="2232" t="s">
        <v>1371</v>
      </c>
      <c r="B144" s="2232"/>
      <c r="C144" s="2232"/>
      <c r="D144" s="2232"/>
      <c r="E144" s="2232"/>
      <c r="F144" s="2232"/>
      <c r="G144" s="2232"/>
      <c r="H144" s="2232"/>
      <c r="I144" s="2232"/>
      <c r="J144" s="2232"/>
      <c r="K144" s="2232"/>
      <c r="L144" s="2232"/>
      <c r="M144" s="2232"/>
      <c r="N144" s="2232"/>
      <c r="O144" s="2232"/>
      <c r="P144" s="2232"/>
      <c r="Q144" s="2232"/>
      <c r="R144" s="2232"/>
      <c r="S144" s="2232"/>
      <c r="T144" s="2232"/>
      <c r="U144" s="2232"/>
      <c r="V144" s="2232"/>
      <c r="W144" s="2232"/>
      <c r="X144" s="2232"/>
      <c r="Y144" s="2232"/>
      <c r="Z144" s="2232"/>
      <c r="AA144" s="2232"/>
      <c r="AB144" s="2232"/>
      <c r="AC144" s="2232"/>
      <c r="AD144" s="2232"/>
      <c r="AE144" s="2232"/>
      <c r="AF144" s="2232"/>
      <c r="AG144" s="2232"/>
      <c r="AH144" s="2232"/>
    </row>
    <row r="145" spans="1:34">
      <c r="A145" s="857"/>
      <c r="B145" s="2288" t="s">
        <v>1372</v>
      </c>
      <c r="C145" s="2288"/>
      <c r="D145" s="2288"/>
      <c r="E145" s="2288"/>
      <c r="F145" s="2288"/>
      <c r="G145" s="2288"/>
      <c r="H145" s="2288"/>
      <c r="I145" s="2288"/>
      <c r="J145" s="2288"/>
      <c r="K145" s="2288"/>
      <c r="L145" s="2288"/>
      <c r="M145" s="2288"/>
      <c r="N145" s="2288"/>
      <c r="O145" s="2288"/>
      <c r="P145" s="2288"/>
      <c r="Q145" s="2288"/>
      <c r="R145" s="2288"/>
      <c r="S145" s="2288"/>
      <c r="T145" s="2288"/>
      <c r="U145" s="2288"/>
      <c r="V145" s="2288"/>
      <c r="W145" s="2288"/>
      <c r="X145" s="2288"/>
      <c r="Y145" s="2288"/>
      <c r="Z145" s="2288"/>
      <c r="AA145" s="2288"/>
      <c r="AB145" s="2288"/>
      <c r="AC145" s="2288"/>
      <c r="AD145" s="2288"/>
      <c r="AE145" s="2288"/>
      <c r="AF145" s="2288"/>
      <c r="AG145" s="2288"/>
      <c r="AH145" s="857"/>
    </row>
    <row r="146" spans="1:34">
      <c r="A146" s="857"/>
      <c r="B146" s="2283" t="s">
        <v>183</v>
      </c>
      <c r="C146" s="2283"/>
      <c r="D146" s="2283"/>
      <c r="E146" s="2283"/>
      <c r="F146" s="2283"/>
      <c r="G146" s="2283"/>
      <c r="H146" s="2283"/>
      <c r="I146" s="2283"/>
      <c r="J146" s="2283" t="s">
        <v>187</v>
      </c>
      <c r="K146" s="2283"/>
      <c r="L146" s="2283"/>
      <c r="M146" s="2283"/>
      <c r="N146" s="2283"/>
      <c r="O146" s="2283"/>
      <c r="P146" s="2283"/>
      <c r="Q146" s="2283"/>
      <c r="R146" s="2283" t="s">
        <v>589</v>
      </c>
      <c r="S146" s="2283"/>
      <c r="T146" s="2283"/>
      <c r="U146" s="2283"/>
      <c r="V146" s="2283"/>
      <c r="W146" s="2283"/>
      <c r="X146" s="2283"/>
      <c r="Y146" s="2283"/>
      <c r="Z146" s="2283" t="s">
        <v>1373</v>
      </c>
      <c r="AA146" s="2283"/>
      <c r="AB146" s="2283"/>
      <c r="AC146" s="2283"/>
      <c r="AD146" s="2283"/>
      <c r="AE146" s="2283"/>
      <c r="AF146" s="2283"/>
      <c r="AG146" s="2283"/>
      <c r="AH146" s="857"/>
    </row>
    <row r="147" spans="1:34">
      <c r="A147" s="857"/>
      <c r="B147" s="2318" t="s">
        <v>1374</v>
      </c>
      <c r="C147" s="2318"/>
      <c r="D147" s="2318"/>
      <c r="E147" s="2318"/>
      <c r="F147" s="2318"/>
      <c r="G147" s="2318"/>
      <c r="H147" s="2318"/>
      <c r="I147" s="2318"/>
      <c r="J147" s="2318" t="s">
        <v>1375</v>
      </c>
      <c r="K147" s="2318"/>
      <c r="L147" s="2318"/>
      <c r="M147" s="2318"/>
      <c r="N147" s="2318"/>
      <c r="O147" s="2318"/>
      <c r="P147" s="2318"/>
      <c r="Q147" s="2318"/>
      <c r="R147" s="2319"/>
      <c r="S147" s="2320"/>
      <c r="T147" s="2320"/>
      <c r="U147" s="2320"/>
      <c r="V147" s="2320"/>
      <c r="W147" s="2320"/>
      <c r="X147" s="2320"/>
      <c r="Y147" s="2320"/>
      <c r="Z147" s="2320"/>
      <c r="AA147" s="2320"/>
      <c r="AB147" s="2320"/>
      <c r="AC147" s="2320"/>
      <c r="AD147" s="2320"/>
      <c r="AE147" s="2320"/>
      <c r="AF147" s="2320"/>
      <c r="AG147" s="2320"/>
      <c r="AH147" s="857"/>
    </row>
    <row r="148" spans="1:34">
      <c r="A148" s="2308"/>
      <c r="B148" s="2308"/>
      <c r="C148" s="2308"/>
      <c r="D148" s="2308"/>
      <c r="E148" s="2308"/>
      <c r="F148" s="2308"/>
      <c r="G148" s="2308"/>
      <c r="H148" s="2308"/>
      <c r="I148" s="2308"/>
      <c r="J148" s="2308"/>
      <c r="K148" s="2308"/>
      <c r="L148" s="2308"/>
      <c r="M148" s="2308"/>
      <c r="N148" s="2308"/>
      <c r="O148" s="2308"/>
      <c r="P148" s="2308"/>
      <c r="Q148" s="2308"/>
      <c r="R148" s="2308"/>
      <c r="S148" s="2308"/>
      <c r="T148" s="2308"/>
      <c r="U148" s="2308"/>
      <c r="V148" s="2308"/>
      <c r="W148" s="2308"/>
      <c r="X148" s="2308"/>
      <c r="Y148" s="2308"/>
      <c r="Z148" s="2308"/>
      <c r="AA148" s="2308"/>
      <c r="AB148" s="2308"/>
      <c r="AC148" s="2308"/>
      <c r="AD148" s="2308"/>
      <c r="AE148" s="2308"/>
      <c r="AF148" s="2308"/>
      <c r="AG148" s="2308"/>
      <c r="AH148" s="2308"/>
    </row>
    <row r="149" spans="1:34">
      <c r="A149" s="2308" t="s">
        <v>1318</v>
      </c>
      <c r="B149" s="2308"/>
      <c r="C149" s="2308"/>
      <c r="D149" s="2308"/>
      <c r="E149" s="2308"/>
      <c r="F149" s="2308"/>
      <c r="G149" s="2308"/>
      <c r="H149" s="2308"/>
      <c r="I149" s="2308"/>
      <c r="J149" s="2308"/>
      <c r="K149" s="2308"/>
      <c r="L149" s="2308"/>
      <c r="M149" s="2308"/>
      <c r="N149" s="2308"/>
      <c r="O149" s="2308"/>
      <c r="P149" s="2308"/>
      <c r="Q149" s="2308"/>
      <c r="R149" s="2308"/>
      <c r="S149" s="2308"/>
      <c r="T149" s="2308"/>
      <c r="U149" s="2308"/>
      <c r="V149" s="2308"/>
      <c r="W149" s="2308"/>
      <c r="X149" s="2308"/>
      <c r="Y149" s="2308"/>
      <c r="Z149" s="2308"/>
      <c r="AA149" s="2308"/>
      <c r="AB149" s="2308"/>
      <c r="AC149" s="2308"/>
      <c r="AD149" s="2308"/>
      <c r="AE149" s="2308"/>
      <c r="AF149" s="2308"/>
      <c r="AG149" s="2308"/>
      <c r="AH149" s="2308"/>
    </row>
    <row r="150" spans="1:34">
      <c r="A150" s="2308" t="s">
        <v>1319</v>
      </c>
      <c r="B150" s="2308"/>
      <c r="C150" s="2308"/>
      <c r="D150" s="2308"/>
      <c r="E150" s="2308"/>
      <c r="F150" s="2308"/>
      <c r="G150" s="2308"/>
      <c r="H150" s="2308"/>
      <c r="I150" s="2308"/>
      <c r="J150" s="2308"/>
      <c r="K150" s="2308"/>
      <c r="L150" s="2308"/>
      <c r="M150" s="2308"/>
      <c r="N150" s="2308"/>
      <c r="O150" s="2308"/>
      <c r="P150" s="2308"/>
      <c r="Q150" s="2308"/>
      <c r="R150" s="2308"/>
      <c r="S150" s="2308"/>
      <c r="T150" s="2308"/>
      <c r="U150" s="2308"/>
      <c r="V150" s="2308"/>
      <c r="W150" s="2308"/>
      <c r="X150" s="2308"/>
      <c r="Y150" s="2308"/>
      <c r="Z150" s="2308"/>
      <c r="AA150" s="2308"/>
      <c r="AB150" s="2308"/>
      <c r="AC150" s="2308"/>
      <c r="AD150" s="2308"/>
      <c r="AE150" s="2308"/>
      <c r="AF150" s="2308"/>
      <c r="AG150" s="2308"/>
      <c r="AH150" s="2308"/>
    </row>
    <row r="151" spans="1:34">
      <c r="A151" s="2232" t="s">
        <v>1376</v>
      </c>
      <c r="B151" s="2232"/>
      <c r="C151" s="2232"/>
      <c r="D151" s="2232"/>
      <c r="E151" s="2232"/>
      <c r="F151" s="2232"/>
      <c r="G151" s="2232"/>
      <c r="H151" s="2232"/>
      <c r="I151" s="2232"/>
      <c r="J151" s="2232"/>
      <c r="K151" s="2232"/>
      <c r="L151" s="2232"/>
      <c r="M151" s="2232"/>
      <c r="N151" s="2232"/>
      <c r="O151" s="2232"/>
      <c r="P151" s="2232"/>
      <c r="Q151" s="2232"/>
      <c r="R151" s="2232"/>
      <c r="S151" s="2232"/>
      <c r="T151" s="2232"/>
      <c r="U151" s="2232"/>
      <c r="V151" s="2232"/>
      <c r="W151" s="2232"/>
      <c r="X151" s="2232"/>
      <c r="Y151" s="2232"/>
      <c r="Z151" s="2232"/>
      <c r="AA151" s="2232"/>
      <c r="AB151" s="2232"/>
      <c r="AC151" s="2232"/>
      <c r="AD151" s="2232"/>
      <c r="AE151" s="2232"/>
      <c r="AF151" s="2232"/>
      <c r="AG151" s="2232"/>
      <c r="AH151" s="2232"/>
    </row>
    <row r="152" spans="1:34">
      <c r="A152" s="2308"/>
      <c r="B152" s="2308"/>
      <c r="C152" s="2308"/>
      <c r="D152" s="2308"/>
      <c r="E152" s="2308"/>
      <c r="F152" s="2308"/>
      <c r="G152" s="2308"/>
      <c r="H152" s="2308"/>
      <c r="I152" s="2308"/>
      <c r="J152" s="2308"/>
      <c r="K152" s="2308"/>
      <c r="L152" s="2308"/>
      <c r="M152" s="2308"/>
      <c r="N152" s="2308"/>
      <c r="O152" s="2308"/>
      <c r="P152" s="2308"/>
      <c r="Q152" s="2308"/>
      <c r="R152" s="2308"/>
      <c r="S152" s="2308"/>
      <c r="T152" s="2308"/>
      <c r="U152" s="2308"/>
      <c r="V152" s="2308"/>
      <c r="W152" s="2308"/>
      <c r="X152" s="2308"/>
      <c r="Y152" s="2308"/>
      <c r="Z152" s="2308"/>
      <c r="AA152" s="2308"/>
      <c r="AB152" s="2308"/>
      <c r="AC152" s="2308"/>
      <c r="AD152" s="2308"/>
      <c r="AE152" s="2308"/>
      <c r="AF152" s="2308"/>
      <c r="AG152" s="2308"/>
      <c r="AH152" s="2308"/>
    </row>
    <row r="153" spans="1:34">
      <c r="A153" s="2308" t="s">
        <v>1377</v>
      </c>
      <c r="B153" s="2308"/>
      <c r="C153" s="2308"/>
      <c r="D153" s="2308"/>
      <c r="E153" s="2308"/>
      <c r="F153" s="2308"/>
      <c r="G153" s="2308"/>
      <c r="H153" s="2308"/>
      <c r="I153" s="2308"/>
      <c r="J153" s="2308"/>
      <c r="K153" s="2308"/>
      <c r="L153" s="2308"/>
      <c r="M153" s="2308"/>
      <c r="N153" s="2308"/>
      <c r="O153" s="2308"/>
      <c r="P153" s="2308"/>
      <c r="Q153" s="2308"/>
      <c r="R153" s="2308"/>
      <c r="S153" s="2308"/>
      <c r="T153" s="2308"/>
      <c r="U153" s="2308"/>
      <c r="V153" s="2308"/>
      <c r="W153" s="2308"/>
      <c r="X153" s="2308"/>
      <c r="Y153" s="2308"/>
      <c r="Z153" s="2308"/>
      <c r="AA153" s="2308"/>
      <c r="AB153" s="2308"/>
      <c r="AC153" s="2308"/>
      <c r="AD153" s="2308"/>
      <c r="AE153" s="2308"/>
      <c r="AF153" s="2308"/>
      <c r="AG153" s="2308"/>
      <c r="AH153" s="2308"/>
    </row>
    <row r="154" spans="1:34">
      <c r="A154" s="2232" t="s">
        <v>1378</v>
      </c>
      <c r="B154" s="2232"/>
      <c r="C154" s="2232"/>
      <c r="D154" s="2232"/>
      <c r="E154" s="2232"/>
      <c r="F154" s="2232"/>
      <c r="G154" s="2232"/>
      <c r="H154" s="2232"/>
      <c r="I154" s="2232"/>
      <c r="J154" s="2232"/>
      <c r="K154" s="2232"/>
      <c r="L154" s="2232"/>
      <c r="M154" s="2232"/>
      <c r="N154" s="2232"/>
      <c r="O154" s="2232"/>
      <c r="P154" s="2232"/>
      <c r="Q154" s="2232"/>
      <c r="R154" s="2232"/>
      <c r="S154" s="2232"/>
      <c r="T154" s="2232"/>
      <c r="U154" s="2232"/>
      <c r="V154" s="2232"/>
      <c r="W154" s="2232"/>
      <c r="X154" s="2232"/>
      <c r="Y154" s="2232"/>
      <c r="Z154" s="2232"/>
      <c r="AA154" s="2232"/>
      <c r="AB154" s="2232"/>
      <c r="AC154" s="2232"/>
      <c r="AD154" s="2232"/>
      <c r="AE154" s="2232"/>
      <c r="AF154" s="2232"/>
      <c r="AG154" s="2232"/>
      <c r="AH154" s="2232"/>
    </row>
    <row r="155" spans="1:34">
      <c r="A155" s="2308"/>
      <c r="B155" s="2308"/>
      <c r="C155" s="2308"/>
      <c r="D155" s="2308"/>
      <c r="E155" s="2308"/>
      <c r="F155" s="2308"/>
      <c r="G155" s="2308"/>
      <c r="H155" s="2308"/>
      <c r="I155" s="2308"/>
      <c r="J155" s="2308"/>
      <c r="K155" s="2308"/>
      <c r="L155" s="2308"/>
      <c r="M155" s="2308"/>
      <c r="N155" s="2308"/>
      <c r="O155" s="2308"/>
      <c r="P155" s="2308"/>
      <c r="Q155" s="2308"/>
      <c r="R155" s="2308"/>
      <c r="S155" s="2308"/>
      <c r="T155" s="2308"/>
      <c r="U155" s="2308"/>
      <c r="V155" s="2308"/>
      <c r="W155" s="2308"/>
      <c r="X155" s="2308"/>
      <c r="Y155" s="2308"/>
      <c r="Z155" s="2308"/>
      <c r="AA155" s="2308"/>
      <c r="AB155" s="2308"/>
      <c r="AC155" s="2308"/>
      <c r="AD155" s="2308"/>
      <c r="AE155" s="2308"/>
      <c r="AF155" s="2308"/>
      <c r="AG155" s="2308"/>
      <c r="AH155" s="2308"/>
    </row>
    <row r="156" spans="1:34">
      <c r="A156" s="2308" t="s">
        <v>1379</v>
      </c>
      <c r="B156" s="2308"/>
      <c r="C156" s="2308"/>
      <c r="D156" s="2308"/>
      <c r="E156" s="2308"/>
      <c r="F156" s="2308"/>
      <c r="G156" s="2308"/>
      <c r="H156" s="2308"/>
      <c r="I156" s="2308"/>
      <c r="J156" s="2308"/>
      <c r="K156" s="2308"/>
      <c r="L156" s="2308"/>
      <c r="M156" s="2308"/>
      <c r="N156" s="2308"/>
      <c r="O156" s="2308"/>
      <c r="P156" s="2308"/>
      <c r="Q156" s="2308"/>
      <c r="R156" s="2308"/>
      <c r="S156" s="2308"/>
      <c r="T156" s="2308"/>
      <c r="U156" s="2308"/>
      <c r="V156" s="2308"/>
      <c r="W156" s="2308"/>
      <c r="X156" s="2308"/>
      <c r="Y156" s="2308"/>
      <c r="Z156" s="2308"/>
      <c r="AA156" s="2308"/>
      <c r="AB156" s="2308"/>
      <c r="AC156" s="2308"/>
      <c r="AD156" s="2308"/>
      <c r="AE156" s="2308"/>
      <c r="AF156" s="2308"/>
      <c r="AG156" s="2308"/>
      <c r="AH156" s="2308"/>
    </row>
    <row r="157" spans="1:34">
      <c r="A157" s="2232" t="s">
        <v>1380</v>
      </c>
      <c r="B157" s="2232"/>
      <c r="C157" s="2232"/>
      <c r="D157" s="2232"/>
      <c r="E157" s="2232"/>
      <c r="F157" s="2232"/>
      <c r="G157" s="2232"/>
      <c r="H157" s="2232"/>
      <c r="I157" s="2232"/>
      <c r="J157" s="2232"/>
      <c r="K157" s="2232"/>
      <c r="L157" s="2232"/>
      <c r="M157" s="2232"/>
      <c r="N157" s="2232"/>
      <c r="O157" s="2232"/>
      <c r="P157" s="2232"/>
      <c r="Q157" s="2232"/>
      <c r="R157" s="2232"/>
      <c r="S157" s="2232"/>
      <c r="T157" s="2232"/>
      <c r="U157" s="2232"/>
      <c r="V157" s="2232"/>
      <c r="W157" s="2232"/>
      <c r="X157" s="2232"/>
      <c r="Y157" s="2232"/>
      <c r="Z157" s="2232"/>
      <c r="AA157" s="2232"/>
      <c r="AB157" s="2232"/>
      <c r="AC157" s="2232"/>
      <c r="AD157" s="2232"/>
      <c r="AE157" s="2232"/>
      <c r="AF157" s="2232"/>
      <c r="AG157" s="2232"/>
      <c r="AH157" s="2232"/>
    </row>
    <row r="158" spans="1:34">
      <c r="A158" s="2308"/>
      <c r="B158" s="2308"/>
      <c r="C158" s="2308"/>
      <c r="D158" s="2308"/>
      <c r="E158" s="2308"/>
      <c r="F158" s="2308"/>
      <c r="G158" s="2308"/>
      <c r="H158" s="2308"/>
      <c r="I158" s="2308"/>
      <c r="J158" s="2308"/>
      <c r="K158" s="2308"/>
      <c r="L158" s="2308"/>
      <c r="M158" s="2308"/>
      <c r="N158" s="2308"/>
      <c r="O158" s="2308"/>
      <c r="P158" s="2308"/>
      <c r="Q158" s="2308"/>
      <c r="R158" s="2308"/>
      <c r="S158" s="2308"/>
      <c r="T158" s="2308"/>
      <c r="U158" s="2308"/>
      <c r="V158" s="2308"/>
      <c r="W158" s="2308"/>
      <c r="X158" s="2308"/>
      <c r="Y158" s="2308"/>
      <c r="Z158" s="2308"/>
      <c r="AA158" s="2308"/>
      <c r="AB158" s="2308"/>
      <c r="AC158" s="2308"/>
      <c r="AD158" s="2308"/>
      <c r="AE158" s="2308"/>
      <c r="AF158" s="2308"/>
      <c r="AG158" s="2308"/>
      <c r="AH158" s="2308"/>
    </row>
    <row r="159" spans="1:34">
      <c r="A159" s="2308" t="s">
        <v>1381</v>
      </c>
      <c r="B159" s="2308"/>
      <c r="C159" s="2308"/>
      <c r="D159" s="2308"/>
      <c r="E159" s="2308"/>
      <c r="F159" s="2308"/>
      <c r="G159" s="2308"/>
      <c r="H159" s="2308"/>
      <c r="I159" s="2308"/>
      <c r="J159" s="2308"/>
      <c r="K159" s="2308"/>
      <c r="L159" s="2308"/>
      <c r="M159" s="2308"/>
      <c r="N159" s="2308"/>
      <c r="O159" s="2308"/>
      <c r="P159" s="2308"/>
      <c r="Q159" s="2308"/>
      <c r="R159" s="2308"/>
      <c r="S159" s="2308"/>
      <c r="T159" s="2308"/>
      <c r="U159" s="2308"/>
      <c r="V159" s="2308"/>
      <c r="W159" s="2308"/>
      <c r="X159" s="2308"/>
      <c r="Y159" s="2308"/>
      <c r="Z159" s="2308"/>
      <c r="AA159" s="2308"/>
      <c r="AB159" s="2308"/>
      <c r="AC159" s="2308"/>
      <c r="AD159" s="2308"/>
      <c r="AE159" s="2308"/>
      <c r="AF159" s="2308"/>
      <c r="AG159" s="2308"/>
      <c r="AH159" s="2308"/>
    </row>
    <row r="160" spans="1:34">
      <c r="A160" s="2232" t="s">
        <v>1382</v>
      </c>
      <c r="B160" s="2232"/>
      <c r="C160" s="2232"/>
      <c r="D160" s="2232"/>
      <c r="E160" s="2232"/>
      <c r="F160" s="2232"/>
      <c r="G160" s="2232"/>
      <c r="H160" s="2232"/>
      <c r="I160" s="2232"/>
      <c r="J160" s="2232"/>
      <c r="K160" s="2232"/>
      <c r="L160" s="2232"/>
      <c r="M160" s="2232"/>
      <c r="N160" s="2232"/>
      <c r="O160" s="2232"/>
      <c r="P160" s="2232"/>
      <c r="Q160" s="2232"/>
      <c r="R160" s="2232"/>
      <c r="S160" s="2232"/>
      <c r="T160" s="2232"/>
      <c r="U160" s="2232"/>
      <c r="V160" s="2232"/>
      <c r="W160" s="2232"/>
      <c r="X160" s="2232"/>
      <c r="Y160" s="2232"/>
      <c r="Z160" s="2232"/>
      <c r="AA160" s="2232"/>
      <c r="AB160" s="2232"/>
      <c r="AC160" s="2232"/>
      <c r="AD160" s="2232"/>
      <c r="AE160" s="2232"/>
      <c r="AF160" s="2232"/>
      <c r="AG160" s="2232"/>
      <c r="AH160" s="2232"/>
    </row>
    <row r="161" spans="1:34">
      <c r="A161" s="2232" t="s">
        <v>1383</v>
      </c>
      <c r="B161" s="2232"/>
      <c r="C161" s="2232"/>
      <c r="D161" s="2232"/>
      <c r="E161" s="2232"/>
      <c r="F161" s="2232"/>
      <c r="G161" s="2232"/>
      <c r="H161" s="2232"/>
      <c r="I161" s="2232"/>
      <c r="J161" s="2232"/>
      <c r="K161" s="2232"/>
      <c r="L161" s="2232"/>
      <c r="M161" s="2232"/>
      <c r="N161" s="2232"/>
      <c r="O161" s="2232"/>
      <c r="P161" s="2232"/>
      <c r="Q161" s="2232"/>
      <c r="R161" s="2232"/>
      <c r="S161" s="2232"/>
      <c r="T161" s="2232"/>
      <c r="U161" s="2232"/>
      <c r="V161" s="2232"/>
      <c r="W161" s="2232"/>
      <c r="X161" s="2232"/>
      <c r="Y161" s="2232"/>
      <c r="Z161" s="2232"/>
      <c r="AA161" s="2232"/>
      <c r="AB161" s="2232"/>
      <c r="AC161" s="2232"/>
      <c r="AD161" s="2232"/>
      <c r="AE161" s="2232"/>
      <c r="AF161" s="2232"/>
      <c r="AG161" s="2232"/>
      <c r="AH161" s="2232"/>
    </row>
    <row r="162" spans="1:34">
      <c r="A162" s="2308"/>
      <c r="B162" s="2308"/>
      <c r="C162" s="2308"/>
      <c r="D162" s="2308"/>
      <c r="E162" s="2308"/>
      <c r="F162" s="2308"/>
      <c r="G162" s="2308"/>
      <c r="H162" s="2308"/>
      <c r="I162" s="2308"/>
      <c r="J162" s="2308"/>
      <c r="K162" s="2308"/>
      <c r="L162" s="2308"/>
      <c r="M162" s="2308"/>
      <c r="N162" s="2308"/>
      <c r="O162" s="2308"/>
      <c r="P162" s="2308"/>
      <c r="Q162" s="2308"/>
      <c r="R162" s="2308"/>
      <c r="S162" s="2308"/>
      <c r="T162" s="2308"/>
      <c r="U162" s="2308"/>
      <c r="V162" s="2308"/>
      <c r="W162" s="2308"/>
      <c r="X162" s="2308"/>
      <c r="Y162" s="2308"/>
      <c r="Z162" s="2308"/>
      <c r="AA162" s="2308"/>
      <c r="AB162" s="2308"/>
      <c r="AC162" s="2308"/>
      <c r="AD162" s="2308"/>
      <c r="AE162" s="2308"/>
      <c r="AF162" s="2308"/>
      <c r="AG162" s="2308"/>
      <c r="AH162" s="2308"/>
    </row>
    <row r="163" spans="1:34">
      <c r="A163" s="2308" t="s">
        <v>1384</v>
      </c>
      <c r="B163" s="2308"/>
      <c r="C163" s="2308"/>
      <c r="D163" s="2308"/>
      <c r="E163" s="2308"/>
      <c r="F163" s="2308"/>
      <c r="G163" s="2308"/>
      <c r="H163" s="2308"/>
      <c r="I163" s="2308"/>
      <c r="J163" s="2308"/>
      <c r="K163" s="2308"/>
      <c r="L163" s="2308"/>
      <c r="M163" s="2308"/>
      <c r="N163" s="2308"/>
      <c r="O163" s="2308"/>
      <c r="P163" s="2308"/>
      <c r="Q163" s="2308"/>
      <c r="R163" s="2308"/>
      <c r="S163" s="2308"/>
      <c r="T163" s="2308"/>
      <c r="U163" s="2308"/>
      <c r="V163" s="2308"/>
      <c r="W163" s="2308"/>
      <c r="X163" s="2308"/>
      <c r="Y163" s="2308"/>
      <c r="Z163" s="2308"/>
      <c r="AA163" s="2308"/>
      <c r="AB163" s="2308"/>
      <c r="AC163" s="2308"/>
      <c r="AD163" s="2308"/>
      <c r="AE163" s="2308"/>
      <c r="AF163" s="2308"/>
      <c r="AG163" s="2308"/>
      <c r="AH163" s="2308"/>
    </row>
    <row r="164" spans="1:34">
      <c r="A164" s="2232" t="s">
        <v>1385</v>
      </c>
      <c r="B164" s="2232"/>
      <c r="C164" s="2232"/>
      <c r="D164" s="2232"/>
      <c r="E164" s="2232"/>
      <c r="F164" s="2232"/>
      <c r="G164" s="2232"/>
      <c r="H164" s="2232"/>
      <c r="I164" s="2232"/>
      <c r="J164" s="2232"/>
      <c r="K164" s="2232"/>
      <c r="L164" s="2232"/>
      <c r="M164" s="2232"/>
      <c r="N164" s="2232"/>
      <c r="O164" s="2232"/>
      <c r="P164" s="2232"/>
      <c r="Q164" s="2232"/>
      <c r="R164" s="2232"/>
      <c r="S164" s="2232"/>
      <c r="T164" s="2232"/>
      <c r="U164" s="2232"/>
      <c r="V164" s="2232"/>
      <c r="W164" s="2232"/>
      <c r="X164" s="2232"/>
      <c r="Y164" s="2232"/>
      <c r="Z164" s="2232"/>
      <c r="AA164" s="2232"/>
      <c r="AB164" s="2232"/>
      <c r="AC164" s="2232"/>
      <c r="AD164" s="2232"/>
      <c r="AE164" s="2232"/>
      <c r="AF164" s="2232"/>
      <c r="AG164" s="2232"/>
      <c r="AH164" s="2232"/>
    </row>
    <row r="165" spans="1:34">
      <c r="A165" s="2308"/>
      <c r="B165" s="2308"/>
      <c r="C165" s="2308"/>
      <c r="D165" s="2308"/>
      <c r="E165" s="2308"/>
      <c r="F165" s="2308"/>
      <c r="G165" s="2308"/>
      <c r="H165" s="2308"/>
      <c r="I165" s="2308"/>
      <c r="J165" s="2308"/>
      <c r="K165" s="2308"/>
      <c r="L165" s="2308"/>
      <c r="M165" s="2308"/>
      <c r="N165" s="2308"/>
      <c r="O165" s="2308"/>
      <c r="P165" s="2308"/>
      <c r="Q165" s="2308"/>
      <c r="R165" s="2308"/>
      <c r="S165" s="2308"/>
      <c r="T165" s="2308"/>
      <c r="U165" s="2308"/>
      <c r="V165" s="2308"/>
      <c r="W165" s="2308"/>
      <c r="X165" s="2308"/>
      <c r="Y165" s="2308"/>
      <c r="Z165" s="2308"/>
      <c r="AA165" s="2308"/>
      <c r="AB165" s="2308"/>
      <c r="AC165" s="2308"/>
      <c r="AD165" s="2308"/>
      <c r="AE165" s="2308"/>
      <c r="AF165" s="2308"/>
      <c r="AG165" s="2308"/>
      <c r="AH165" s="2308"/>
    </row>
    <row r="166" spans="1:34">
      <c r="A166" s="2308" t="s">
        <v>1386</v>
      </c>
      <c r="B166" s="2308"/>
      <c r="C166" s="2308"/>
      <c r="D166" s="2308"/>
      <c r="E166" s="2308"/>
      <c r="F166" s="2308"/>
      <c r="G166" s="2308"/>
      <c r="H166" s="2308"/>
      <c r="I166" s="2308"/>
      <c r="J166" s="2308"/>
      <c r="K166" s="2308"/>
      <c r="L166" s="2308"/>
      <c r="M166" s="2308"/>
      <c r="N166" s="2308"/>
      <c r="O166" s="2308"/>
      <c r="P166" s="2308"/>
      <c r="Q166" s="2308"/>
      <c r="R166" s="2308"/>
      <c r="S166" s="2308"/>
      <c r="T166" s="2308"/>
      <c r="U166" s="2308"/>
      <c r="V166" s="2308"/>
      <c r="W166" s="2308"/>
      <c r="X166" s="2308"/>
      <c r="Y166" s="2308"/>
      <c r="Z166" s="2308"/>
      <c r="AA166" s="2308"/>
      <c r="AB166" s="2308"/>
      <c r="AC166" s="2308"/>
      <c r="AD166" s="2308"/>
      <c r="AE166" s="2308"/>
      <c r="AF166" s="2308"/>
      <c r="AG166" s="2308"/>
      <c r="AH166" s="2308"/>
    </row>
    <row r="167" spans="1:34">
      <c r="A167" s="2232" t="s">
        <v>1387</v>
      </c>
      <c r="B167" s="2232"/>
      <c r="C167" s="2232"/>
      <c r="D167" s="2232"/>
      <c r="E167" s="2232"/>
      <c r="F167" s="2232"/>
      <c r="G167" s="2232"/>
      <c r="H167" s="2232"/>
      <c r="I167" s="2232"/>
      <c r="J167" s="2232"/>
      <c r="K167" s="2232"/>
      <c r="L167" s="2232"/>
      <c r="M167" s="2232"/>
      <c r="N167" s="2232"/>
      <c r="O167" s="2232"/>
      <c r="P167" s="2232"/>
      <c r="Q167" s="2232"/>
      <c r="R167" s="2232"/>
      <c r="S167" s="2232"/>
      <c r="T167" s="2232"/>
      <c r="U167" s="2232"/>
      <c r="V167" s="2232"/>
      <c r="W167" s="2232"/>
      <c r="X167" s="2232"/>
      <c r="Y167" s="2232"/>
      <c r="Z167" s="2232"/>
      <c r="AA167" s="2232"/>
      <c r="AB167" s="2232"/>
      <c r="AC167" s="2232"/>
      <c r="AD167" s="2232"/>
      <c r="AE167" s="2232"/>
      <c r="AF167" s="2232"/>
      <c r="AG167" s="2232"/>
      <c r="AH167" s="2232"/>
    </row>
    <row r="168" spans="1:34">
      <c r="A168" s="2308"/>
      <c r="B168" s="2308"/>
      <c r="C168" s="2308"/>
      <c r="D168" s="2308"/>
      <c r="E168" s="2308"/>
      <c r="F168" s="2308"/>
      <c r="G168" s="2308"/>
      <c r="H168" s="2308"/>
      <c r="I168" s="2308"/>
      <c r="J168" s="2308"/>
      <c r="K168" s="2308"/>
      <c r="L168" s="2308"/>
      <c r="M168" s="2308"/>
      <c r="N168" s="2308"/>
      <c r="O168" s="2308"/>
      <c r="P168" s="2308"/>
      <c r="Q168" s="2308"/>
      <c r="R168" s="2308"/>
      <c r="S168" s="2308"/>
      <c r="T168" s="2308"/>
      <c r="U168" s="2308"/>
      <c r="V168" s="2308"/>
      <c r="W168" s="2308"/>
      <c r="X168" s="2308"/>
      <c r="Y168" s="2308"/>
      <c r="Z168" s="2308"/>
      <c r="AA168" s="2308"/>
      <c r="AB168" s="2308"/>
      <c r="AC168" s="2308"/>
      <c r="AD168" s="2308"/>
      <c r="AE168" s="2308"/>
      <c r="AF168" s="2308"/>
      <c r="AG168" s="2308"/>
      <c r="AH168" s="2308"/>
    </row>
    <row r="169" spans="1:34">
      <c r="A169" s="2308" t="s">
        <v>1388</v>
      </c>
      <c r="B169" s="2308"/>
      <c r="C169" s="2308"/>
      <c r="D169" s="2308"/>
      <c r="E169" s="2308"/>
      <c r="F169" s="2308"/>
      <c r="G169" s="2308"/>
      <c r="H169" s="2308"/>
      <c r="I169" s="2308"/>
      <c r="J169" s="2308"/>
      <c r="K169" s="2308"/>
      <c r="L169" s="2308"/>
      <c r="M169" s="2308"/>
      <c r="N169" s="2308"/>
      <c r="O169" s="2308"/>
      <c r="P169" s="2308"/>
      <c r="Q169" s="2308"/>
      <c r="R169" s="2308"/>
      <c r="S169" s="2308"/>
      <c r="T169" s="2308"/>
      <c r="U169" s="2308"/>
      <c r="V169" s="2308"/>
      <c r="W169" s="2308"/>
      <c r="X169" s="2308"/>
      <c r="Y169" s="2308"/>
      <c r="Z169" s="2308"/>
      <c r="AA169" s="2308"/>
      <c r="AB169" s="2308"/>
      <c r="AC169" s="2308"/>
      <c r="AD169" s="2308"/>
      <c r="AE169" s="2308"/>
      <c r="AF169" s="2308"/>
      <c r="AG169" s="2308"/>
      <c r="AH169" s="2308"/>
    </row>
    <row r="170" spans="1:34">
      <c r="A170" s="2296" t="s">
        <v>1389</v>
      </c>
      <c r="B170" s="2296"/>
      <c r="C170" s="2296"/>
      <c r="D170" s="2296"/>
      <c r="E170" s="2296"/>
      <c r="F170" s="2296"/>
      <c r="G170" s="2296"/>
      <c r="H170" s="2296"/>
      <c r="I170" s="2296"/>
      <c r="J170" s="2296"/>
      <c r="K170" s="2296"/>
      <c r="L170" s="2296"/>
      <c r="M170" s="2296"/>
      <c r="N170" s="2296"/>
      <c r="O170" s="2296"/>
      <c r="P170" s="2296"/>
      <c r="Q170" s="2296"/>
      <c r="R170" s="2296"/>
      <c r="S170" s="2296"/>
      <c r="T170" s="2296"/>
      <c r="U170" s="2296"/>
      <c r="V170" s="2296"/>
      <c r="W170" s="2296"/>
      <c r="X170" s="2296"/>
      <c r="Y170" s="2296"/>
      <c r="Z170" s="2296"/>
      <c r="AA170" s="2296"/>
      <c r="AB170" s="2296"/>
      <c r="AC170" s="2296"/>
      <c r="AD170" s="2296"/>
      <c r="AE170" s="2296"/>
      <c r="AF170" s="2296"/>
      <c r="AG170" s="2296"/>
      <c r="AH170" s="2296"/>
    </row>
    <row r="171" spans="1:34" ht="14.25">
      <c r="A171" s="2232" t="s">
        <v>1390</v>
      </c>
      <c r="B171" s="2232"/>
      <c r="C171" s="2232"/>
      <c r="D171" s="2232"/>
      <c r="E171" s="2232"/>
      <c r="F171" s="2232"/>
      <c r="G171" s="2232"/>
      <c r="H171" s="2232"/>
      <c r="I171" s="2232"/>
      <c r="J171" s="2232"/>
      <c r="K171" s="2232"/>
      <c r="L171" s="2232"/>
      <c r="M171" s="2232"/>
      <c r="N171" s="2232"/>
      <c r="O171" s="2232"/>
      <c r="P171" s="2232"/>
      <c r="Q171" s="2232"/>
      <c r="R171" s="2232"/>
      <c r="S171" s="2232"/>
      <c r="T171" s="2232"/>
      <c r="U171" s="2232"/>
      <c r="V171" s="2232"/>
      <c r="W171" s="2232"/>
      <c r="X171" s="2232"/>
      <c r="Y171" s="2232"/>
      <c r="Z171" s="2232"/>
      <c r="AA171" s="2232"/>
      <c r="AB171" s="2232"/>
      <c r="AC171" s="2232"/>
      <c r="AD171" s="2232"/>
      <c r="AE171" s="2232"/>
      <c r="AF171" s="2232"/>
      <c r="AG171" s="2232"/>
      <c r="AH171" s="2232"/>
    </row>
    <row r="172" spans="1:34">
      <c r="A172" s="2296" t="s">
        <v>1391</v>
      </c>
      <c r="B172" s="2296"/>
      <c r="C172" s="2296"/>
      <c r="D172" s="2296"/>
      <c r="E172" s="2296"/>
      <c r="F172" s="2296"/>
      <c r="G172" s="2296"/>
      <c r="H172" s="2296"/>
      <c r="I172" s="2296"/>
      <c r="J172" s="2296"/>
      <c r="K172" s="2296"/>
      <c r="L172" s="2296"/>
      <c r="M172" s="2296"/>
      <c r="N172" s="2296"/>
      <c r="O172" s="2296"/>
      <c r="P172" s="2296"/>
      <c r="Q172" s="2296"/>
      <c r="R172" s="2296"/>
      <c r="S172" s="2296"/>
      <c r="T172" s="2296"/>
      <c r="U172" s="2296"/>
      <c r="V172" s="2296"/>
      <c r="W172" s="2296"/>
      <c r="X172" s="2296"/>
      <c r="Y172" s="2296"/>
      <c r="Z172" s="2296"/>
      <c r="AA172" s="2296"/>
      <c r="AB172" s="2296"/>
      <c r="AC172" s="2296"/>
      <c r="AD172" s="2296"/>
      <c r="AE172" s="2296"/>
      <c r="AF172" s="2296"/>
      <c r="AG172" s="2296"/>
      <c r="AH172" s="2296"/>
    </row>
    <row r="173" spans="1:34">
      <c r="A173" s="2308"/>
      <c r="B173" s="2308"/>
      <c r="C173" s="2308"/>
      <c r="D173" s="2308"/>
      <c r="E173" s="2308"/>
      <c r="F173" s="2308"/>
      <c r="G173" s="2308"/>
      <c r="H173" s="2308"/>
      <c r="I173" s="2308"/>
      <c r="J173" s="2308"/>
      <c r="K173" s="2308"/>
      <c r="L173" s="2308"/>
      <c r="M173" s="2308"/>
      <c r="N173" s="2308"/>
      <c r="O173" s="2308"/>
      <c r="P173" s="2308"/>
      <c r="Q173" s="2308"/>
      <c r="R173" s="2308"/>
      <c r="S173" s="2308"/>
      <c r="T173" s="2308"/>
      <c r="U173" s="2308"/>
      <c r="V173" s="2308"/>
      <c r="W173" s="2308"/>
      <c r="X173" s="2308"/>
      <c r="Y173" s="2308"/>
      <c r="Z173" s="2308"/>
      <c r="AA173" s="2308"/>
      <c r="AB173" s="2308"/>
      <c r="AC173" s="2308"/>
      <c r="AD173" s="2308"/>
      <c r="AE173" s="2308"/>
      <c r="AF173" s="2308"/>
      <c r="AG173" s="2308"/>
      <c r="AH173" s="2308"/>
    </row>
    <row r="174" spans="1:34">
      <c r="A174" s="2308"/>
      <c r="B174" s="2308"/>
      <c r="C174" s="2308"/>
      <c r="D174" s="2308"/>
      <c r="E174" s="2308"/>
      <c r="F174" s="2308"/>
      <c r="G174" s="2308"/>
      <c r="H174" s="2308"/>
      <c r="I174" s="2308"/>
      <c r="J174" s="2308"/>
      <c r="K174" s="2308"/>
      <c r="L174" s="2308"/>
      <c r="M174" s="2308"/>
      <c r="N174" s="2308"/>
      <c r="O174" s="2308"/>
      <c r="P174" s="2308"/>
      <c r="Q174" s="2308"/>
      <c r="R174" s="2308"/>
      <c r="S174" s="2308"/>
      <c r="T174" s="2308"/>
      <c r="U174" s="2308"/>
      <c r="V174" s="2308"/>
      <c r="W174" s="2308"/>
      <c r="X174" s="2308"/>
      <c r="Y174" s="2308"/>
      <c r="Z174" s="2308"/>
      <c r="AA174" s="2308"/>
      <c r="AB174" s="2308"/>
      <c r="AC174" s="2308"/>
      <c r="AD174" s="2308"/>
      <c r="AE174" s="2308"/>
      <c r="AF174" s="2308"/>
      <c r="AG174" s="2308"/>
      <c r="AH174" s="2308"/>
    </row>
    <row r="175" spans="1:34" ht="14.25">
      <c r="A175" s="2297" t="s">
        <v>1392</v>
      </c>
      <c r="B175" s="2297"/>
      <c r="C175" s="2297"/>
      <c r="D175" s="2297"/>
      <c r="E175" s="2297"/>
      <c r="F175" s="2297"/>
      <c r="G175" s="2297"/>
      <c r="H175" s="2297"/>
      <c r="I175" s="2297"/>
      <c r="J175" s="2297"/>
      <c r="K175" s="2297"/>
      <c r="L175" s="2297"/>
      <c r="M175" s="2297"/>
      <c r="N175" s="2297"/>
      <c r="O175" s="2297"/>
      <c r="P175" s="2297"/>
      <c r="Q175" s="2297"/>
      <c r="R175" s="2297"/>
      <c r="S175" s="2297"/>
      <c r="T175" s="2297"/>
      <c r="U175" s="2297"/>
      <c r="V175" s="2297"/>
      <c r="W175" s="2297"/>
      <c r="X175" s="2297"/>
      <c r="Y175" s="2297"/>
      <c r="Z175" s="2297"/>
      <c r="AA175" s="2297"/>
      <c r="AB175" s="2297"/>
      <c r="AC175" s="2297"/>
      <c r="AD175" s="2297"/>
      <c r="AE175" s="2297"/>
      <c r="AF175" s="2297"/>
      <c r="AG175" s="2297"/>
      <c r="AH175" s="2297"/>
    </row>
    <row r="176" spans="1:34">
      <c r="A176" s="2232" t="s">
        <v>1393</v>
      </c>
      <c r="B176" s="2232"/>
      <c r="C176" s="2232"/>
      <c r="D176" s="2232"/>
      <c r="E176" s="2232"/>
      <c r="F176" s="2232"/>
      <c r="G176" s="2232"/>
      <c r="H176" s="2232"/>
      <c r="I176" s="2232"/>
      <c r="J176" s="2232"/>
      <c r="K176" s="2232"/>
      <c r="L176" s="2232"/>
      <c r="M176" s="2232"/>
      <c r="N176" s="2232"/>
      <c r="O176" s="2232"/>
      <c r="P176" s="2232"/>
      <c r="Q176" s="2232"/>
      <c r="R176" s="2232"/>
      <c r="S176" s="2232"/>
      <c r="T176" s="2232"/>
      <c r="U176" s="2232"/>
      <c r="V176" s="2232"/>
      <c r="W176" s="2232"/>
      <c r="X176" s="2232"/>
      <c r="Y176" s="2232"/>
      <c r="Z176" s="2232"/>
      <c r="AA176" s="2232"/>
      <c r="AB176" s="2232"/>
      <c r="AC176" s="2232"/>
      <c r="AD176" s="2232"/>
      <c r="AE176" s="2232"/>
      <c r="AF176" s="2232"/>
      <c r="AG176" s="2232"/>
      <c r="AH176" s="2232"/>
    </row>
    <row r="177" spans="1:34">
      <c r="A177" s="2317"/>
      <c r="B177" s="2317"/>
      <c r="C177" s="2317"/>
      <c r="D177" s="2317"/>
      <c r="E177" s="2317"/>
      <c r="F177" s="2317"/>
      <c r="G177" s="2317"/>
      <c r="H177" s="2317"/>
      <c r="I177" s="2317"/>
      <c r="J177" s="2317"/>
      <c r="K177" s="2317"/>
      <c r="L177" s="2317"/>
      <c r="M177" s="2317"/>
      <c r="N177" s="2317"/>
      <c r="O177" s="2317"/>
      <c r="P177" s="2317"/>
      <c r="Q177" s="2317"/>
      <c r="R177" s="2317"/>
      <c r="S177" s="2317"/>
      <c r="T177" s="2317"/>
      <c r="U177" s="2317"/>
      <c r="V177" s="2317"/>
      <c r="W177" s="2317"/>
      <c r="X177" s="2317"/>
      <c r="Y177" s="2317"/>
      <c r="Z177" s="2317"/>
      <c r="AA177" s="2317"/>
      <c r="AB177" s="2317"/>
      <c r="AC177" s="2317"/>
      <c r="AD177" s="2317"/>
      <c r="AE177" s="2317"/>
      <c r="AF177" s="2317"/>
      <c r="AG177" s="2317"/>
      <c r="AH177" s="2317"/>
    </row>
    <row r="178" spans="1:34" ht="14.25">
      <c r="A178" s="1995" t="s">
        <v>1172</v>
      </c>
      <c r="B178" s="1996"/>
      <c r="C178" s="1996"/>
      <c r="D178" s="1996"/>
      <c r="E178" s="1996"/>
      <c r="F178" s="1997"/>
      <c r="G178" s="1998" t="s">
        <v>221</v>
      </c>
      <c r="H178" s="1999"/>
      <c r="I178" s="1999"/>
      <c r="J178" s="1999"/>
      <c r="K178" s="1999"/>
      <c r="L178" s="1999"/>
      <c r="M178" s="2000"/>
      <c r="N178" s="2001" t="s">
        <v>150</v>
      </c>
      <c r="O178" s="2002"/>
      <c r="P178" s="2002"/>
      <c r="Q178" s="2002"/>
      <c r="R178" s="2002"/>
      <c r="S178" s="2002"/>
      <c r="T178" s="2002"/>
      <c r="U178" s="2002"/>
      <c r="V178" s="2002"/>
      <c r="W178" s="2002"/>
      <c r="X178" s="2002"/>
      <c r="Y178" s="2002"/>
      <c r="Z178" s="2002"/>
      <c r="AA178" s="2002"/>
      <c r="AB178" s="2002"/>
      <c r="AC178" s="2002"/>
      <c r="AD178" s="2002"/>
      <c r="AE178" s="2002"/>
      <c r="AF178" s="2002"/>
      <c r="AG178" s="2002"/>
      <c r="AH178" s="2003"/>
    </row>
    <row r="179" spans="1:34">
      <c r="A179" s="1947" t="s">
        <v>224</v>
      </c>
      <c r="B179" s="1948"/>
      <c r="C179" s="1948"/>
      <c r="D179" s="1948"/>
      <c r="E179" s="1948"/>
      <c r="F179" s="1948"/>
      <c r="G179" s="1948"/>
      <c r="H179" s="1948"/>
      <c r="I179" s="1948"/>
      <c r="J179" s="1948"/>
      <c r="K179" s="1948"/>
      <c r="L179" s="1948"/>
      <c r="M179" s="1949"/>
      <c r="N179" s="1947" t="s">
        <v>225</v>
      </c>
      <c r="O179" s="1948"/>
      <c r="P179" s="1948"/>
      <c r="Q179" s="1948"/>
      <c r="R179" s="1948"/>
      <c r="S179" s="1948"/>
      <c r="T179" s="1948"/>
      <c r="U179" s="1948"/>
      <c r="V179" s="1948"/>
      <c r="W179" s="1948"/>
      <c r="X179" s="1948"/>
      <c r="Y179" s="1948"/>
      <c r="Z179" s="1948"/>
      <c r="AA179" s="1948"/>
      <c r="AB179" s="1948"/>
      <c r="AC179" s="1948"/>
      <c r="AD179" s="1948"/>
      <c r="AE179" s="1948"/>
      <c r="AF179" s="1948"/>
      <c r="AG179" s="1948"/>
      <c r="AH179" s="1949"/>
    </row>
    <row r="180" spans="1:34">
      <c r="A180" s="1947"/>
      <c r="B180" s="1948"/>
      <c r="C180" s="1948"/>
      <c r="D180" s="1948"/>
      <c r="E180" s="1948"/>
      <c r="F180" s="1948"/>
      <c r="G180" s="1948"/>
      <c r="H180" s="1948"/>
      <c r="I180" s="1948"/>
      <c r="J180" s="1948"/>
      <c r="K180" s="1948"/>
      <c r="L180" s="1948"/>
      <c r="M180" s="1949"/>
      <c r="N180" s="2023" t="s">
        <v>229</v>
      </c>
      <c r="O180" s="2023"/>
      <c r="P180" s="2023"/>
      <c r="Q180" s="2023"/>
      <c r="R180" s="2023"/>
      <c r="S180" s="1983" t="s">
        <v>230</v>
      </c>
      <c r="T180" s="1983"/>
      <c r="U180" s="1983"/>
      <c r="V180" s="1983"/>
      <c r="W180" s="1983"/>
      <c r="X180" s="1886" t="s">
        <v>231</v>
      </c>
      <c r="Y180" s="1887"/>
      <c r="Z180" s="1887"/>
      <c r="AA180" s="1887"/>
      <c r="AB180" s="1888"/>
      <c r="AC180" s="1886" t="s">
        <v>232</v>
      </c>
      <c r="AD180" s="1887"/>
      <c r="AE180" s="1888"/>
      <c r="AF180" s="1869" t="s">
        <v>599</v>
      </c>
      <c r="AG180" s="1869"/>
      <c r="AH180" s="1869"/>
    </row>
    <row r="181" spans="1:34">
      <c r="A181" s="1947"/>
      <c r="B181" s="1948"/>
      <c r="C181" s="1948"/>
      <c r="D181" s="1948"/>
      <c r="E181" s="1948"/>
      <c r="F181" s="1948"/>
      <c r="G181" s="1948"/>
      <c r="H181" s="1948"/>
      <c r="I181" s="1948"/>
      <c r="J181" s="1948"/>
      <c r="K181" s="1948"/>
      <c r="L181" s="1948"/>
      <c r="M181" s="1949"/>
      <c r="N181" s="2024" t="s">
        <v>235</v>
      </c>
      <c r="O181" s="2024"/>
      <c r="P181" s="2024"/>
      <c r="Q181" s="2024"/>
      <c r="R181" s="2024"/>
      <c r="S181" s="2024" t="s">
        <v>235</v>
      </c>
      <c r="T181" s="2024"/>
      <c r="U181" s="2024"/>
      <c r="V181" s="2024"/>
      <c r="W181" s="2024"/>
      <c r="X181" s="1958" t="s">
        <v>235</v>
      </c>
      <c r="Y181" s="1929"/>
      <c r="Z181" s="1929"/>
      <c r="AA181" s="1929"/>
      <c r="AB181" s="1930"/>
      <c r="AC181" s="1958" t="s">
        <v>601</v>
      </c>
      <c r="AD181" s="1929"/>
      <c r="AE181" s="1930"/>
      <c r="AF181" s="1869"/>
      <c r="AG181" s="1869"/>
      <c r="AH181" s="1869"/>
    </row>
    <row r="182" spans="1:34" ht="14.25">
      <c r="A182" s="2033" t="s">
        <v>653</v>
      </c>
      <c r="B182" s="2033"/>
      <c r="C182" s="2033"/>
      <c r="D182" s="2033"/>
      <c r="E182" s="2033"/>
      <c r="F182" s="2033"/>
      <c r="G182" s="2033"/>
      <c r="H182" s="2033"/>
      <c r="I182" s="2033"/>
      <c r="J182" s="2033"/>
      <c r="K182" s="2033"/>
      <c r="L182" s="2033"/>
      <c r="M182" s="2033"/>
      <c r="N182" s="2026">
        <v>2733500</v>
      </c>
      <c r="O182" s="2027"/>
      <c r="P182" s="2027"/>
      <c r="Q182" s="2027"/>
      <c r="R182" s="2028"/>
      <c r="S182" s="2026">
        <v>1505490</v>
      </c>
      <c r="T182" s="2027"/>
      <c r="U182" s="2027"/>
      <c r="V182" s="2027"/>
      <c r="W182" s="2028"/>
      <c r="X182" s="2029">
        <v>1228010</v>
      </c>
      <c r="Y182" s="2030"/>
      <c r="Z182" s="2030"/>
      <c r="AA182" s="2030"/>
      <c r="AB182" s="2031"/>
      <c r="AC182" s="2032">
        <v>44.9</v>
      </c>
      <c r="AD182" s="2032"/>
      <c r="AE182" s="2032"/>
      <c r="AF182" s="2016">
        <v>0.56000000000000005</v>
      </c>
      <c r="AG182" s="2016"/>
      <c r="AH182" s="2016"/>
    </row>
    <row r="183" spans="1:34" ht="14.25">
      <c r="A183" s="2025" t="s">
        <v>654</v>
      </c>
      <c r="B183" s="2025"/>
      <c r="C183" s="2025"/>
      <c r="D183" s="2025"/>
      <c r="E183" s="2025"/>
      <c r="F183" s="2025"/>
      <c r="G183" s="2025"/>
      <c r="H183" s="2025"/>
      <c r="I183" s="2025"/>
      <c r="J183" s="2025"/>
      <c r="K183" s="2025"/>
      <c r="L183" s="2025"/>
      <c r="M183" s="2025"/>
      <c r="N183" s="2026">
        <v>129100</v>
      </c>
      <c r="O183" s="2027"/>
      <c r="P183" s="2027"/>
      <c r="Q183" s="2027"/>
      <c r="R183" s="2028"/>
      <c r="S183" s="2026">
        <v>52300</v>
      </c>
      <c r="T183" s="2027"/>
      <c r="U183" s="2027"/>
      <c r="V183" s="2027"/>
      <c r="W183" s="2028"/>
      <c r="X183" s="2029">
        <v>76800</v>
      </c>
      <c r="Y183" s="2030"/>
      <c r="Z183" s="2030"/>
      <c r="AA183" s="2030"/>
      <c r="AB183" s="2031"/>
      <c r="AC183" s="2032">
        <v>59.4</v>
      </c>
      <c r="AD183" s="2032"/>
      <c r="AE183" s="2032"/>
      <c r="AF183" s="2016">
        <v>0.41000000000000003</v>
      </c>
      <c r="AG183" s="2016"/>
      <c r="AH183" s="2016"/>
    </row>
    <row r="184" spans="1:34" ht="14.25">
      <c r="A184" s="2018" t="s">
        <v>655</v>
      </c>
      <c r="B184" s="2018"/>
      <c r="C184" s="2018"/>
      <c r="D184" s="2018"/>
      <c r="E184" s="2018"/>
      <c r="F184" s="2018"/>
      <c r="G184" s="2018"/>
      <c r="H184" s="2018"/>
      <c r="I184" s="2018"/>
      <c r="J184" s="2018"/>
      <c r="K184" s="2018"/>
      <c r="L184" s="2018"/>
      <c r="M184" s="2018"/>
      <c r="N184" s="2026">
        <v>1120000</v>
      </c>
      <c r="O184" s="2027"/>
      <c r="P184" s="2027"/>
      <c r="Q184" s="2027"/>
      <c r="R184" s="2028"/>
      <c r="S184" s="2026">
        <v>342440</v>
      </c>
      <c r="T184" s="2027"/>
      <c r="U184" s="2027"/>
      <c r="V184" s="2027"/>
      <c r="W184" s="2028"/>
      <c r="X184" s="2029">
        <v>777560</v>
      </c>
      <c r="Y184" s="2030"/>
      <c r="Z184" s="2030"/>
      <c r="AA184" s="2030"/>
      <c r="AB184" s="2031"/>
      <c r="AC184" s="2032">
        <v>69.400000000000006</v>
      </c>
      <c r="AD184" s="2032"/>
      <c r="AE184" s="2032"/>
      <c r="AF184" s="2016">
        <v>0.31</v>
      </c>
      <c r="AG184" s="2016"/>
      <c r="AH184" s="2016"/>
    </row>
    <row r="185" spans="1:34" ht="14.25">
      <c r="A185" s="2040" t="s">
        <v>656</v>
      </c>
      <c r="B185" s="2040"/>
      <c r="C185" s="2040"/>
      <c r="D185" s="2040"/>
      <c r="E185" s="2040"/>
      <c r="F185" s="2040"/>
      <c r="G185" s="2040"/>
      <c r="H185" s="2040"/>
      <c r="I185" s="2040"/>
      <c r="J185" s="2040"/>
      <c r="K185" s="2040"/>
      <c r="L185" s="2040"/>
      <c r="M185" s="2040"/>
      <c r="N185" s="2026">
        <v>641020</v>
      </c>
      <c r="O185" s="2027"/>
      <c r="P185" s="2027"/>
      <c r="Q185" s="2027"/>
      <c r="R185" s="2028"/>
      <c r="S185" s="2026">
        <v>298130</v>
      </c>
      <c r="T185" s="2027"/>
      <c r="U185" s="2027"/>
      <c r="V185" s="2027"/>
      <c r="W185" s="2028"/>
      <c r="X185" s="2029">
        <v>342890</v>
      </c>
      <c r="Y185" s="2030"/>
      <c r="Z185" s="2030"/>
      <c r="AA185" s="2030"/>
      <c r="AB185" s="2031"/>
      <c r="AC185" s="2032">
        <v>53.4</v>
      </c>
      <c r="AD185" s="2032"/>
      <c r="AE185" s="2032"/>
      <c r="AF185" s="2016">
        <v>0.47000000000000003</v>
      </c>
      <c r="AG185" s="2016"/>
      <c r="AH185" s="2016"/>
    </row>
    <row r="186" spans="1:34" ht="14.25">
      <c r="A186" s="2034" t="s">
        <v>657</v>
      </c>
      <c r="B186" s="2034"/>
      <c r="C186" s="2034"/>
      <c r="D186" s="2034"/>
      <c r="E186" s="2034"/>
      <c r="F186" s="2034"/>
      <c r="G186" s="2034"/>
      <c r="H186" s="2034"/>
      <c r="I186" s="2034"/>
      <c r="J186" s="2034"/>
      <c r="K186" s="2034"/>
      <c r="L186" s="2034"/>
      <c r="M186" s="2034"/>
      <c r="N186" s="2026">
        <v>107780</v>
      </c>
      <c r="O186" s="2027"/>
      <c r="P186" s="2027"/>
      <c r="Q186" s="2027"/>
      <c r="R186" s="2028"/>
      <c r="S186" s="2026">
        <v>107780</v>
      </c>
      <c r="T186" s="2027"/>
      <c r="U186" s="2027"/>
      <c r="V186" s="2027"/>
      <c r="W186" s="2028"/>
      <c r="X186" s="2029">
        <v>0</v>
      </c>
      <c r="Y186" s="2030"/>
      <c r="Z186" s="2030"/>
      <c r="AA186" s="2030"/>
      <c r="AB186" s="2031"/>
      <c r="AC186" s="2035">
        <v>0</v>
      </c>
      <c r="AD186" s="2035"/>
      <c r="AE186" s="2035"/>
      <c r="AF186" s="2036">
        <v>1</v>
      </c>
      <c r="AG186" s="2036"/>
      <c r="AH186" s="2036"/>
    </row>
    <row r="187" spans="1:34" ht="13.5" customHeight="1">
      <c r="A187" s="2041" t="s">
        <v>242</v>
      </c>
      <c r="B187" s="1880"/>
      <c r="C187" s="1880"/>
      <c r="D187" s="1880"/>
      <c r="E187" s="1881"/>
      <c r="F187" s="2043" t="s">
        <v>613</v>
      </c>
      <c r="G187" s="2044"/>
      <c r="H187" s="2044"/>
      <c r="I187" s="2044"/>
      <c r="J187" s="2044"/>
      <c r="K187" s="2044"/>
      <c r="L187" s="2044"/>
      <c r="M187" s="2045"/>
      <c r="N187" s="2026">
        <v>0</v>
      </c>
      <c r="O187" s="2027"/>
      <c r="P187" s="2027"/>
      <c r="Q187" s="2027"/>
      <c r="R187" s="2028"/>
      <c r="S187" s="2026">
        <v>0</v>
      </c>
      <c r="T187" s="2027"/>
      <c r="U187" s="2027"/>
      <c r="V187" s="2027"/>
      <c r="W187" s="2028"/>
      <c r="X187" s="2029">
        <v>0</v>
      </c>
      <c r="Y187" s="2030"/>
      <c r="Z187" s="2030"/>
      <c r="AA187" s="2030"/>
      <c r="AB187" s="2031"/>
      <c r="AC187" s="2032" t="s">
        <v>103</v>
      </c>
      <c r="AD187" s="2032"/>
      <c r="AE187" s="2032"/>
      <c r="AF187" s="2016" t="s">
        <v>103</v>
      </c>
      <c r="AG187" s="2016"/>
      <c r="AH187" s="2016"/>
    </row>
    <row r="188" spans="1:34" ht="14.25">
      <c r="A188" s="2042"/>
      <c r="B188" s="1884"/>
      <c r="C188" s="1884"/>
      <c r="D188" s="1884"/>
      <c r="E188" s="1885"/>
      <c r="F188" s="2048" t="s">
        <v>612</v>
      </c>
      <c r="G188" s="2049"/>
      <c r="H188" s="2049"/>
      <c r="I188" s="2050" t="s">
        <v>632</v>
      </c>
      <c r="J188" s="2051"/>
      <c r="K188" s="2051"/>
      <c r="L188" s="2051"/>
      <c r="M188" s="2052"/>
      <c r="N188" s="2026">
        <v>0</v>
      </c>
      <c r="O188" s="2027"/>
      <c r="P188" s="2027"/>
      <c r="Q188" s="2027"/>
      <c r="R188" s="2028"/>
      <c r="S188" s="2026">
        <v>-755810</v>
      </c>
      <c r="T188" s="2027"/>
      <c r="U188" s="2027"/>
      <c r="V188" s="2027"/>
      <c r="W188" s="2028"/>
      <c r="X188" s="2029">
        <v>755810</v>
      </c>
      <c r="Y188" s="2030"/>
      <c r="Z188" s="2030"/>
      <c r="AA188" s="2030"/>
      <c r="AB188" s="2031"/>
      <c r="AC188" s="2032" t="s">
        <v>103</v>
      </c>
      <c r="AD188" s="2032"/>
      <c r="AE188" s="2032"/>
      <c r="AF188" s="2016" t="s">
        <v>103</v>
      </c>
      <c r="AG188" s="2016"/>
      <c r="AH188" s="2016"/>
    </row>
    <row r="189" spans="1:34" ht="14.25">
      <c r="A189" s="1947" t="s">
        <v>244</v>
      </c>
      <c r="B189" s="1948"/>
      <c r="C189" s="1948"/>
      <c r="D189" s="1948"/>
      <c r="E189" s="1948"/>
      <c r="F189" s="1948"/>
      <c r="G189" s="1948"/>
      <c r="H189" s="1948"/>
      <c r="I189" s="1948"/>
      <c r="J189" s="1948"/>
      <c r="K189" s="1948"/>
      <c r="L189" s="1948"/>
      <c r="M189" s="1949"/>
      <c r="N189" s="2026">
        <v>650780</v>
      </c>
      <c r="O189" s="2027"/>
      <c r="P189" s="2027"/>
      <c r="Q189" s="2027"/>
      <c r="R189" s="2028"/>
      <c r="S189" s="2026">
        <v>650780</v>
      </c>
      <c r="T189" s="2027"/>
      <c r="U189" s="2027"/>
      <c r="V189" s="2027"/>
      <c r="W189" s="2028"/>
      <c r="X189" s="2029">
        <v>0</v>
      </c>
      <c r="Y189" s="2030"/>
      <c r="Z189" s="2030"/>
      <c r="AA189" s="2030"/>
      <c r="AB189" s="2031"/>
      <c r="AC189" s="2032" t="s">
        <v>103</v>
      </c>
      <c r="AD189" s="2032"/>
      <c r="AE189" s="2032"/>
      <c r="AF189" s="2016" t="s">
        <v>103</v>
      </c>
      <c r="AG189" s="2016"/>
      <c r="AH189" s="2016"/>
    </row>
    <row r="190" spans="1:34" ht="13.5" customHeight="1">
      <c r="A190" s="1623" t="s">
        <v>246</v>
      </c>
      <c r="B190" s="1448"/>
      <c r="C190" s="1448"/>
      <c r="D190" s="1448"/>
      <c r="E190" s="1448"/>
      <c r="F190" s="1448"/>
      <c r="G190" s="1448"/>
      <c r="H190" s="1448"/>
      <c r="I190" s="1448"/>
      <c r="J190" s="1448"/>
      <c r="K190" s="1448"/>
      <c r="L190" s="1448"/>
      <c r="M190" s="1624"/>
      <c r="N190" s="2059">
        <v>5382180</v>
      </c>
      <c r="O190" s="2060"/>
      <c r="P190" s="2060"/>
      <c r="Q190" s="2060"/>
      <c r="R190" s="2061"/>
      <c r="S190" s="2059">
        <v>2201110</v>
      </c>
      <c r="T190" s="2060"/>
      <c r="U190" s="2060"/>
      <c r="V190" s="2060"/>
      <c r="W190" s="2061"/>
      <c r="X190" s="2059">
        <v>3181070</v>
      </c>
      <c r="Y190" s="2060"/>
      <c r="Z190" s="2060"/>
      <c r="AA190" s="2060"/>
      <c r="AB190" s="2061"/>
      <c r="AC190" s="2062">
        <v>59.1</v>
      </c>
      <c r="AD190" s="2062"/>
      <c r="AE190" s="2062"/>
      <c r="AF190" s="2063">
        <v>0.41000000000000003</v>
      </c>
      <c r="AG190" s="2063"/>
      <c r="AH190" s="2063"/>
    </row>
    <row r="191" spans="1:34" ht="15.75">
      <c r="A191" s="2075" t="s">
        <v>1200</v>
      </c>
      <c r="B191" s="2076"/>
      <c r="C191" s="2076"/>
      <c r="D191" s="2076"/>
      <c r="E191" s="2076"/>
      <c r="F191" s="2076"/>
      <c r="G191" s="2076"/>
      <c r="H191" s="2076"/>
      <c r="I191" s="2076"/>
      <c r="J191" s="2076"/>
      <c r="K191" s="2076"/>
      <c r="L191" s="2076"/>
      <c r="M191" s="2077"/>
      <c r="N191" s="2078">
        <v>1346</v>
      </c>
      <c r="O191" s="2079"/>
      <c r="P191" s="2079"/>
      <c r="Q191" s="2079"/>
      <c r="R191" s="2080"/>
      <c r="S191" s="2078">
        <v>551</v>
      </c>
      <c r="T191" s="2079"/>
      <c r="U191" s="2079"/>
      <c r="V191" s="2079"/>
      <c r="W191" s="2080"/>
      <c r="X191" s="2078">
        <v>796</v>
      </c>
      <c r="Y191" s="2079"/>
      <c r="Z191" s="2079"/>
      <c r="AA191" s="2079"/>
      <c r="AB191" s="2080"/>
      <c r="AC191" s="2081" t="s">
        <v>103</v>
      </c>
      <c r="AD191" s="2081"/>
      <c r="AE191" s="2081"/>
      <c r="AF191" s="2082" t="s">
        <v>103</v>
      </c>
      <c r="AG191" s="2082"/>
      <c r="AH191" s="2082"/>
    </row>
    <row r="192" spans="1:34" ht="13.5" customHeight="1">
      <c r="A192" s="2091" t="s">
        <v>252</v>
      </c>
      <c r="B192" s="2092"/>
      <c r="C192" s="2092"/>
      <c r="D192" s="2092"/>
      <c r="E192" s="2092"/>
      <c r="F192" s="2092"/>
      <c r="G192" s="2092"/>
      <c r="H192" s="2092"/>
      <c r="I192" s="2092"/>
      <c r="J192" s="2092"/>
      <c r="K192" s="2092"/>
      <c r="L192" s="2092"/>
      <c r="M192" s="2092"/>
      <c r="N192" s="2078">
        <v>4731400</v>
      </c>
      <c r="O192" s="2079"/>
      <c r="P192" s="2079"/>
      <c r="Q192" s="2079"/>
      <c r="R192" s="2080"/>
      <c r="S192" s="2078">
        <v>1550330</v>
      </c>
      <c r="T192" s="2079"/>
      <c r="U192" s="2079"/>
      <c r="V192" s="2079"/>
      <c r="W192" s="2080"/>
      <c r="X192" s="2078">
        <v>3181070</v>
      </c>
      <c r="Y192" s="2079"/>
      <c r="Z192" s="2079"/>
      <c r="AA192" s="2079"/>
      <c r="AB192" s="2080"/>
      <c r="AC192" s="2081">
        <v>67.2</v>
      </c>
      <c r="AD192" s="2081"/>
      <c r="AE192" s="2081"/>
      <c r="AF192" s="2082">
        <v>0.32</v>
      </c>
      <c r="AG192" s="2082"/>
      <c r="AH192" s="2082"/>
    </row>
    <row r="193" spans="1:34" ht="15.75">
      <c r="A193" s="2089" t="s">
        <v>1210</v>
      </c>
      <c r="B193" s="2090"/>
      <c r="C193" s="2090"/>
      <c r="D193" s="2090"/>
      <c r="E193" s="2090"/>
      <c r="F193" s="2090"/>
      <c r="G193" s="2090"/>
      <c r="H193" s="2090"/>
      <c r="I193" s="2090"/>
      <c r="J193" s="2090"/>
      <c r="K193" s="2090"/>
      <c r="L193" s="2090"/>
      <c r="M193" s="2090"/>
      <c r="N193" s="2078">
        <v>1183</v>
      </c>
      <c r="O193" s="2079"/>
      <c r="P193" s="2079"/>
      <c r="Q193" s="2079"/>
      <c r="R193" s="2080"/>
      <c r="S193" s="2078">
        <v>388</v>
      </c>
      <c r="T193" s="2079"/>
      <c r="U193" s="2079"/>
      <c r="V193" s="2079"/>
      <c r="W193" s="2080"/>
      <c r="X193" s="2078">
        <v>796</v>
      </c>
      <c r="Y193" s="2079"/>
      <c r="Z193" s="2079"/>
      <c r="AA193" s="2079"/>
      <c r="AB193" s="2080"/>
      <c r="AC193" s="2081" t="s">
        <v>103</v>
      </c>
      <c r="AD193" s="2081"/>
      <c r="AE193" s="2081"/>
      <c r="AF193" s="2082" t="s">
        <v>103</v>
      </c>
      <c r="AG193" s="2082"/>
      <c r="AH193" s="2082"/>
    </row>
    <row r="194" spans="1:34" ht="13.5" customHeight="1">
      <c r="A194" s="2106" t="s">
        <v>260</v>
      </c>
      <c r="B194" s="2107"/>
      <c r="C194" s="2107"/>
      <c r="D194" s="2107"/>
      <c r="E194" s="2107"/>
      <c r="F194" s="2107"/>
      <c r="G194" s="2107"/>
      <c r="H194" s="2107"/>
      <c r="I194" s="2107"/>
      <c r="J194" s="2107"/>
      <c r="K194" s="2107"/>
      <c r="L194" s="2107"/>
      <c r="M194" s="2107"/>
      <c r="N194" s="2078">
        <v>4731400</v>
      </c>
      <c r="O194" s="2079"/>
      <c r="P194" s="2079"/>
      <c r="Q194" s="2079"/>
      <c r="R194" s="2080"/>
      <c r="S194" s="2078">
        <v>2306140</v>
      </c>
      <c r="T194" s="2079"/>
      <c r="U194" s="2079"/>
      <c r="V194" s="2079"/>
      <c r="W194" s="2080"/>
      <c r="X194" s="2078">
        <v>2425260</v>
      </c>
      <c r="Y194" s="2079"/>
      <c r="Z194" s="2079"/>
      <c r="AA194" s="2079"/>
      <c r="AB194" s="2080"/>
      <c r="AC194" s="2081">
        <v>51.2</v>
      </c>
      <c r="AD194" s="2081"/>
      <c r="AE194" s="2081"/>
      <c r="AF194" s="2082">
        <v>0.49</v>
      </c>
      <c r="AG194" s="2082"/>
      <c r="AH194" s="2082"/>
    </row>
    <row r="195" spans="1:34" ht="15.75">
      <c r="A195" s="2113" t="s">
        <v>1210</v>
      </c>
      <c r="B195" s="2114"/>
      <c r="C195" s="2114"/>
      <c r="D195" s="2114"/>
      <c r="E195" s="2114"/>
      <c r="F195" s="2114"/>
      <c r="G195" s="2114"/>
      <c r="H195" s="2114"/>
      <c r="I195" s="2114"/>
      <c r="J195" s="2114"/>
      <c r="K195" s="2114"/>
      <c r="L195" s="2114"/>
      <c r="M195" s="2114"/>
      <c r="N195" s="2078">
        <v>1183</v>
      </c>
      <c r="O195" s="2079"/>
      <c r="P195" s="2079"/>
      <c r="Q195" s="2079"/>
      <c r="R195" s="2080"/>
      <c r="S195" s="2078">
        <v>577</v>
      </c>
      <c r="T195" s="2079"/>
      <c r="U195" s="2079"/>
      <c r="V195" s="2079"/>
      <c r="W195" s="2080"/>
      <c r="X195" s="2078">
        <v>607</v>
      </c>
      <c r="Y195" s="2079"/>
      <c r="Z195" s="2079"/>
      <c r="AA195" s="2079"/>
      <c r="AB195" s="2080"/>
      <c r="AC195" s="2081" t="s">
        <v>103</v>
      </c>
      <c r="AD195" s="2081"/>
      <c r="AE195" s="2081"/>
      <c r="AF195" s="2082" t="s">
        <v>103</v>
      </c>
      <c r="AG195" s="2082"/>
      <c r="AH195" s="2082"/>
    </row>
    <row r="196" spans="1:34" ht="13.5" customHeight="1">
      <c r="A196" s="2108" t="s">
        <v>280</v>
      </c>
      <c r="B196" s="2109"/>
      <c r="C196" s="2109"/>
      <c r="D196" s="2109"/>
      <c r="E196" s="2109"/>
      <c r="F196" s="2109"/>
      <c r="G196" s="2109"/>
      <c r="H196" s="2109"/>
      <c r="I196" s="2109"/>
      <c r="J196" s="2109"/>
      <c r="K196" s="2109"/>
      <c r="L196" s="2109"/>
      <c r="M196" s="2110"/>
      <c r="N196" s="2078">
        <v>5382180</v>
      </c>
      <c r="O196" s="2079"/>
      <c r="P196" s="2079"/>
      <c r="Q196" s="2079"/>
      <c r="R196" s="2080"/>
      <c r="S196" s="2078">
        <v>2956920</v>
      </c>
      <c r="T196" s="2079"/>
      <c r="U196" s="2079"/>
      <c r="V196" s="2079"/>
      <c r="W196" s="2080"/>
      <c r="X196" s="2078">
        <v>2425260</v>
      </c>
      <c r="Y196" s="2079"/>
      <c r="Z196" s="2079"/>
      <c r="AA196" s="2079"/>
      <c r="AB196" s="2080"/>
      <c r="AC196" s="2314" t="s">
        <v>1709</v>
      </c>
      <c r="AD196" s="2315"/>
      <c r="AE196" s="2316"/>
      <c r="AF196" s="2082">
        <v>0.55000000000000004</v>
      </c>
      <c r="AG196" s="2082"/>
      <c r="AH196" s="2082"/>
    </row>
    <row r="197" spans="1:34" ht="16.5" thickBot="1">
      <c r="A197" s="2099" t="s">
        <v>1200</v>
      </c>
      <c r="B197" s="2100"/>
      <c r="C197" s="2100"/>
      <c r="D197" s="2100"/>
      <c r="E197" s="2100"/>
      <c r="F197" s="2100"/>
      <c r="G197" s="2100"/>
      <c r="H197" s="2100"/>
      <c r="I197" s="2100"/>
      <c r="J197" s="2100"/>
      <c r="K197" s="2100"/>
      <c r="L197" s="2100"/>
      <c r="M197" s="2101"/>
      <c r="N197" s="2102">
        <v>1346</v>
      </c>
      <c r="O197" s="2103"/>
      <c r="P197" s="2103"/>
      <c r="Q197" s="2103"/>
      <c r="R197" s="2104"/>
      <c r="S197" s="2102">
        <v>740</v>
      </c>
      <c r="T197" s="2103"/>
      <c r="U197" s="2103"/>
      <c r="V197" s="2103"/>
      <c r="W197" s="2104"/>
      <c r="X197" s="2102">
        <v>607</v>
      </c>
      <c r="Y197" s="2103"/>
      <c r="Z197" s="2103"/>
      <c r="AA197" s="2103"/>
      <c r="AB197" s="2104"/>
      <c r="AC197" s="2105" t="s">
        <v>103</v>
      </c>
      <c r="AD197" s="2105"/>
      <c r="AE197" s="2105"/>
      <c r="AF197" s="2105" t="s">
        <v>103</v>
      </c>
      <c r="AG197" s="2105"/>
      <c r="AH197" s="2105"/>
    </row>
    <row r="198" spans="1:34" ht="14.25" thickTop="1">
      <c r="A198" s="2308"/>
      <c r="B198" s="2308"/>
      <c r="C198" s="2308"/>
      <c r="D198" s="2308"/>
      <c r="E198" s="2308"/>
      <c r="F198" s="2308"/>
      <c r="G198" s="2308"/>
      <c r="H198" s="2308"/>
      <c r="I198" s="2308"/>
      <c r="J198" s="2308"/>
      <c r="K198" s="2308"/>
      <c r="L198" s="2308"/>
      <c r="M198" s="2308"/>
      <c r="N198" s="2308"/>
      <c r="O198" s="2308"/>
      <c r="P198" s="2308"/>
      <c r="Q198" s="2308"/>
      <c r="R198" s="2308"/>
      <c r="S198" s="2308"/>
      <c r="T198" s="2308"/>
      <c r="U198" s="2308"/>
      <c r="V198" s="2308"/>
      <c r="W198" s="2308"/>
      <c r="X198" s="2308"/>
      <c r="Y198" s="2308"/>
      <c r="Z198" s="2308"/>
      <c r="AA198" s="2308"/>
      <c r="AB198" s="2308"/>
      <c r="AC198" s="2308"/>
      <c r="AD198" s="2308"/>
      <c r="AE198" s="2308"/>
      <c r="AF198" s="2308"/>
      <c r="AG198" s="2308"/>
      <c r="AH198" s="2308"/>
    </row>
    <row r="199" spans="1:34">
      <c r="A199" s="2308" t="s">
        <v>1284</v>
      </c>
      <c r="B199" s="2308"/>
      <c r="C199" s="2308"/>
      <c r="D199" s="2308"/>
      <c r="E199" s="2308"/>
      <c r="F199" s="2308"/>
      <c r="G199" s="2308"/>
      <c r="H199" s="2308"/>
      <c r="I199" s="2308"/>
      <c r="J199" s="2308"/>
      <c r="K199" s="2308"/>
      <c r="L199" s="2308"/>
      <c r="M199" s="2308"/>
      <c r="N199" s="2308"/>
      <c r="O199" s="2308"/>
      <c r="P199" s="2308"/>
      <c r="Q199" s="2308"/>
      <c r="R199" s="2308"/>
      <c r="S199" s="2308"/>
      <c r="T199" s="2308"/>
      <c r="U199" s="2308"/>
      <c r="V199" s="2308"/>
      <c r="W199" s="2308"/>
      <c r="X199" s="2308"/>
      <c r="Y199" s="2308"/>
      <c r="Z199" s="2308"/>
      <c r="AA199" s="2308"/>
      <c r="AB199" s="2308"/>
      <c r="AC199" s="2308"/>
      <c r="AD199" s="2308"/>
      <c r="AE199" s="2308"/>
      <c r="AF199" s="2308"/>
      <c r="AG199" s="2308"/>
      <c r="AH199" s="2308"/>
    </row>
    <row r="200" spans="1:34">
      <c r="A200" s="2308" t="s">
        <v>1394</v>
      </c>
      <c r="B200" s="2308"/>
      <c r="C200" s="2308"/>
      <c r="D200" s="2308"/>
      <c r="E200" s="2308"/>
      <c r="F200" s="2308"/>
      <c r="G200" s="2308"/>
      <c r="H200" s="2308"/>
      <c r="I200" s="2308"/>
      <c r="J200" s="2308"/>
      <c r="K200" s="2308"/>
      <c r="L200" s="2308"/>
      <c r="M200" s="2308"/>
      <c r="N200" s="2308"/>
      <c r="O200" s="2308"/>
      <c r="P200" s="2308"/>
      <c r="Q200" s="2308"/>
      <c r="R200" s="2308"/>
      <c r="S200" s="2308"/>
      <c r="T200" s="2308"/>
      <c r="U200" s="2308"/>
      <c r="V200" s="2308"/>
      <c r="W200" s="2308"/>
      <c r="X200" s="2308"/>
      <c r="Y200" s="2308"/>
      <c r="Z200" s="2308"/>
      <c r="AA200" s="2308"/>
      <c r="AB200" s="2308"/>
      <c r="AC200" s="2308"/>
      <c r="AD200" s="2308"/>
      <c r="AE200" s="2308"/>
      <c r="AF200" s="2308"/>
      <c r="AG200" s="2308"/>
      <c r="AH200" s="2308"/>
    </row>
    <row r="201" spans="1:34">
      <c r="A201" s="2232" t="s">
        <v>1325</v>
      </c>
      <c r="B201" s="2232"/>
      <c r="C201" s="2232"/>
      <c r="D201" s="2232"/>
      <c r="E201" s="2232"/>
      <c r="F201" s="2232"/>
      <c r="G201" s="2232"/>
      <c r="H201" s="2232"/>
      <c r="I201" s="2232"/>
      <c r="J201" s="2232"/>
      <c r="K201" s="2232"/>
      <c r="L201" s="2232"/>
      <c r="M201" s="2232"/>
      <c r="N201" s="2232"/>
      <c r="O201" s="2232"/>
      <c r="P201" s="2232"/>
      <c r="Q201" s="2232"/>
      <c r="R201" s="2232"/>
      <c r="S201" s="2232"/>
      <c r="T201" s="2232"/>
      <c r="U201" s="2232"/>
      <c r="V201" s="2232"/>
      <c r="W201" s="2232"/>
      <c r="X201" s="2232"/>
      <c r="Y201" s="2232"/>
      <c r="Z201" s="2232"/>
      <c r="AA201" s="2232"/>
      <c r="AB201" s="2232"/>
      <c r="AC201" s="2232"/>
      <c r="AD201" s="2232"/>
      <c r="AE201" s="2232"/>
      <c r="AF201" s="2232"/>
      <c r="AG201" s="2232"/>
      <c r="AH201" s="2232"/>
    </row>
    <row r="202" spans="1:34">
      <c r="A202" s="857"/>
      <c r="B202" s="2281" t="s">
        <v>1395</v>
      </c>
      <c r="C202" s="2282"/>
      <c r="D202" s="2282"/>
      <c r="E202" s="2282"/>
      <c r="F202" s="2282"/>
      <c r="G202" s="2282"/>
      <c r="H202" s="2282"/>
      <c r="I202" s="2282"/>
      <c r="J202" s="854"/>
      <c r="K202" s="855"/>
      <c r="L202" s="855"/>
      <c r="M202" s="855"/>
      <c r="N202" s="855"/>
      <c r="O202" s="855"/>
      <c r="P202" s="855"/>
      <c r="Q202" s="855"/>
      <c r="R202" s="855"/>
      <c r="S202" s="855"/>
      <c r="T202" s="855"/>
      <c r="U202" s="855"/>
      <c r="V202" s="855"/>
      <c r="W202" s="855"/>
      <c r="X202" s="855"/>
      <c r="Y202" s="855"/>
      <c r="Z202" s="857"/>
    </row>
    <row r="203" spans="1:34">
      <c r="A203" s="857"/>
      <c r="B203" s="2283" t="s">
        <v>1396</v>
      </c>
      <c r="C203" s="2283"/>
      <c r="D203" s="2283"/>
      <c r="E203" s="2283"/>
      <c r="F203" s="2283"/>
      <c r="G203" s="2283"/>
      <c r="H203" s="2283"/>
      <c r="I203" s="2283"/>
      <c r="J203" s="865"/>
      <c r="K203" s="866"/>
      <c r="L203" s="866"/>
      <c r="M203" s="866"/>
      <c r="N203" s="866"/>
      <c r="O203" s="866"/>
      <c r="P203" s="866"/>
      <c r="Q203" s="866"/>
      <c r="R203" s="866"/>
      <c r="S203" s="866"/>
      <c r="T203" s="866"/>
      <c r="U203" s="866"/>
      <c r="V203" s="866"/>
      <c r="W203" s="866"/>
      <c r="X203" s="866"/>
      <c r="Y203" s="866"/>
      <c r="Z203" s="857"/>
    </row>
    <row r="204" spans="1:34">
      <c r="A204" s="2296" t="s">
        <v>1397</v>
      </c>
      <c r="B204" s="2296"/>
      <c r="C204" s="2296"/>
      <c r="D204" s="2296"/>
      <c r="E204" s="2296"/>
      <c r="F204" s="2296"/>
      <c r="G204" s="2296"/>
      <c r="H204" s="2296"/>
      <c r="I204" s="2296"/>
      <c r="J204" s="2296"/>
      <c r="K204" s="2296"/>
      <c r="L204" s="2296"/>
      <c r="M204" s="2296"/>
      <c r="N204" s="2296"/>
      <c r="O204" s="2296"/>
      <c r="P204" s="2296"/>
      <c r="Q204" s="2296"/>
      <c r="R204" s="2296"/>
      <c r="S204" s="2296"/>
      <c r="T204" s="2296"/>
      <c r="U204" s="2296"/>
      <c r="V204" s="2296"/>
      <c r="W204" s="2296"/>
      <c r="X204" s="2296"/>
      <c r="Y204" s="2296"/>
      <c r="Z204" s="2296"/>
      <c r="AA204" s="2296"/>
      <c r="AB204" s="2296"/>
      <c r="AC204" s="2296"/>
      <c r="AD204" s="2296"/>
      <c r="AE204" s="2296"/>
      <c r="AF204" s="2296"/>
      <c r="AG204" s="2296"/>
      <c r="AH204" s="2296"/>
    </row>
    <row r="205" spans="1:34">
      <c r="A205" s="2308"/>
      <c r="B205" s="2308"/>
      <c r="C205" s="2308"/>
      <c r="D205" s="2308"/>
      <c r="E205" s="2308"/>
      <c r="F205" s="2308"/>
      <c r="G205" s="2308"/>
      <c r="H205" s="2308"/>
      <c r="I205" s="2308"/>
      <c r="J205" s="2308"/>
      <c r="K205" s="2308"/>
      <c r="L205" s="2308"/>
      <c r="M205" s="2308"/>
      <c r="N205" s="2308"/>
      <c r="O205" s="2308"/>
      <c r="P205" s="2308"/>
      <c r="Q205" s="2308"/>
      <c r="R205" s="2308"/>
      <c r="S205" s="2308"/>
      <c r="T205" s="2308"/>
      <c r="U205" s="2308"/>
      <c r="V205" s="2308"/>
      <c r="W205" s="2308"/>
      <c r="X205" s="2308"/>
      <c r="Y205" s="2308"/>
      <c r="Z205" s="2308"/>
      <c r="AA205" s="2308"/>
      <c r="AB205" s="2308"/>
      <c r="AC205" s="2308"/>
      <c r="AD205" s="2308"/>
      <c r="AE205" s="2308"/>
      <c r="AF205" s="2308"/>
      <c r="AG205" s="2308"/>
      <c r="AH205" s="2308"/>
    </row>
    <row r="206" spans="1:34">
      <c r="A206" s="2308" t="s">
        <v>1398</v>
      </c>
      <c r="B206" s="2308"/>
      <c r="C206" s="2308"/>
      <c r="D206" s="2308"/>
      <c r="E206" s="2308"/>
      <c r="F206" s="2308"/>
      <c r="G206" s="2308"/>
      <c r="H206" s="2308"/>
      <c r="I206" s="2308"/>
      <c r="J206" s="2308"/>
      <c r="K206" s="2308"/>
      <c r="L206" s="2308"/>
      <c r="M206" s="2308"/>
      <c r="N206" s="2308"/>
      <c r="O206" s="2308"/>
      <c r="P206" s="2308"/>
      <c r="Q206" s="2308"/>
      <c r="R206" s="2308"/>
      <c r="S206" s="2308"/>
      <c r="T206" s="2308"/>
      <c r="U206" s="2308"/>
      <c r="V206" s="2308"/>
      <c r="W206" s="2308"/>
      <c r="X206" s="2308"/>
      <c r="Y206" s="2308"/>
      <c r="Z206" s="2308"/>
      <c r="AA206" s="2308"/>
      <c r="AB206" s="2308"/>
      <c r="AC206" s="2308"/>
      <c r="AD206" s="2308"/>
      <c r="AE206" s="2308"/>
      <c r="AF206" s="2308"/>
      <c r="AG206" s="2308"/>
      <c r="AH206" s="2308"/>
    </row>
    <row r="207" spans="1:34">
      <c r="A207" s="2232" t="s">
        <v>1325</v>
      </c>
      <c r="B207" s="2232"/>
      <c r="C207" s="2232"/>
      <c r="D207" s="2232"/>
      <c r="E207" s="2232"/>
      <c r="F207" s="2232"/>
      <c r="G207" s="2232"/>
      <c r="H207" s="2232"/>
      <c r="I207" s="2232"/>
      <c r="J207" s="2232"/>
      <c r="K207" s="2232"/>
      <c r="L207" s="2232"/>
      <c r="M207" s="2232"/>
      <c r="N207" s="2232"/>
      <c r="O207" s="2232"/>
      <c r="P207" s="2232"/>
      <c r="Q207" s="2232"/>
      <c r="R207" s="2232"/>
      <c r="S207" s="2232"/>
      <c r="T207" s="2232"/>
      <c r="U207" s="2232"/>
      <c r="V207" s="2232"/>
      <c r="W207" s="2232"/>
      <c r="X207" s="2232"/>
      <c r="Y207" s="2232"/>
      <c r="Z207" s="2232"/>
      <c r="AA207" s="2232"/>
      <c r="AB207" s="2232"/>
      <c r="AC207" s="2232"/>
      <c r="AD207" s="2232"/>
      <c r="AE207" s="2232"/>
      <c r="AF207" s="2232"/>
      <c r="AG207" s="2232"/>
      <c r="AH207" s="2232"/>
    </row>
    <row r="208" spans="1:34">
      <c r="A208" s="857"/>
      <c r="B208" s="2288" t="s">
        <v>1399</v>
      </c>
      <c r="C208" s="2288"/>
      <c r="D208" s="2288"/>
      <c r="E208" s="2288"/>
      <c r="F208" s="2288"/>
      <c r="G208" s="2288"/>
      <c r="H208" s="2288"/>
      <c r="I208" s="2288"/>
      <c r="J208" s="2288"/>
      <c r="K208" s="2288"/>
      <c r="L208" s="2288"/>
      <c r="M208" s="2288"/>
      <c r="N208" s="2288"/>
      <c r="O208" s="2288"/>
      <c r="P208" s="2288"/>
      <c r="Q208" s="2288"/>
      <c r="R208" s="2288"/>
      <c r="S208" s="2288"/>
      <c r="T208" s="2288"/>
      <c r="U208" s="2288"/>
      <c r="V208" s="2288"/>
      <c r="W208" s="2288"/>
      <c r="X208" s="2288"/>
      <c r="Y208" s="2288"/>
      <c r="Z208" s="2288"/>
      <c r="AA208" s="2288"/>
      <c r="AB208" s="2288"/>
      <c r="AC208" s="2288"/>
      <c r="AD208" s="2288"/>
      <c r="AE208" s="2288"/>
      <c r="AF208" s="2288"/>
      <c r="AG208" s="2288"/>
      <c r="AH208" s="857"/>
    </row>
    <row r="209" spans="1:34">
      <c r="A209" s="857"/>
      <c r="B209" s="2283" t="s">
        <v>155</v>
      </c>
      <c r="C209" s="2283"/>
      <c r="D209" s="2283"/>
      <c r="E209" s="2283"/>
      <c r="F209" s="2283"/>
      <c r="G209" s="2283"/>
      <c r="H209" s="2283"/>
      <c r="I209" s="2283"/>
      <c r="J209" s="2283" t="s">
        <v>630</v>
      </c>
      <c r="K209" s="2283"/>
      <c r="L209" s="2283"/>
      <c r="M209" s="2283"/>
      <c r="N209" s="2283"/>
      <c r="O209" s="2283"/>
      <c r="P209" s="2283"/>
      <c r="Q209" s="2283"/>
      <c r="R209" s="2283" t="s">
        <v>632</v>
      </c>
      <c r="S209" s="2283"/>
      <c r="T209" s="2283"/>
      <c r="U209" s="2283"/>
      <c r="V209" s="2283"/>
      <c r="W209" s="2283"/>
      <c r="X209" s="2283"/>
      <c r="Y209" s="2289"/>
      <c r="Z209" s="2283" t="s">
        <v>1697</v>
      </c>
      <c r="AA209" s="2283"/>
      <c r="AB209" s="2283"/>
      <c r="AC209" s="2283"/>
      <c r="AD209" s="2283"/>
      <c r="AE209" s="2283"/>
      <c r="AF209" s="2283"/>
      <c r="AG209" s="2283"/>
      <c r="AH209" s="857"/>
    </row>
    <row r="210" spans="1:34">
      <c r="A210" s="2296" t="s">
        <v>1400</v>
      </c>
      <c r="B210" s="2296"/>
      <c r="C210" s="2296"/>
      <c r="D210" s="2296"/>
      <c r="E210" s="2296"/>
      <c r="F210" s="2296"/>
      <c r="G210" s="2296"/>
      <c r="H210" s="2296"/>
      <c r="I210" s="2296"/>
      <c r="J210" s="2296"/>
      <c r="K210" s="2296"/>
      <c r="L210" s="2296"/>
      <c r="M210" s="2296"/>
      <c r="N210" s="2296"/>
      <c r="O210" s="2296"/>
      <c r="P210" s="2296"/>
      <c r="Q210" s="2296"/>
      <c r="R210" s="2296"/>
      <c r="S210" s="2296"/>
      <c r="T210" s="2296"/>
      <c r="U210" s="2296"/>
      <c r="V210" s="2296"/>
      <c r="W210" s="2296"/>
      <c r="X210" s="2296"/>
      <c r="Y210" s="2296"/>
      <c r="Z210" s="2296"/>
      <c r="AA210" s="2296"/>
      <c r="AB210" s="2296"/>
      <c r="AC210" s="2296"/>
      <c r="AD210" s="2296"/>
      <c r="AE210" s="2296"/>
      <c r="AF210" s="2296"/>
      <c r="AG210" s="2296"/>
      <c r="AH210" s="2296"/>
    </row>
    <row r="211" spans="1:34">
      <c r="A211" s="2308"/>
      <c r="B211" s="2308"/>
      <c r="C211" s="2308"/>
      <c r="D211" s="2308"/>
      <c r="E211" s="2308"/>
      <c r="F211" s="2308"/>
      <c r="G211" s="2308"/>
      <c r="H211" s="2308"/>
      <c r="I211" s="2308"/>
      <c r="J211" s="2308"/>
      <c r="K211" s="2308"/>
      <c r="L211" s="2308"/>
      <c r="M211" s="2308"/>
      <c r="N211" s="2308"/>
      <c r="O211" s="2308"/>
      <c r="P211" s="2308"/>
      <c r="Q211" s="2308"/>
      <c r="R211" s="2308"/>
      <c r="S211" s="2308"/>
      <c r="T211" s="2308"/>
      <c r="U211" s="2308"/>
      <c r="V211" s="2308"/>
      <c r="W211" s="2308"/>
      <c r="X211" s="2308"/>
      <c r="Y211" s="2308"/>
      <c r="Z211" s="2308"/>
      <c r="AA211" s="2308"/>
      <c r="AB211" s="2308"/>
      <c r="AC211" s="2308"/>
      <c r="AD211" s="2308"/>
      <c r="AE211" s="2308"/>
      <c r="AF211" s="2308"/>
      <c r="AG211" s="2308"/>
      <c r="AH211" s="2308"/>
    </row>
    <row r="212" spans="1:34">
      <c r="A212" s="2308" t="s">
        <v>1304</v>
      </c>
      <c r="B212" s="2308"/>
      <c r="C212" s="2308"/>
      <c r="D212" s="2308"/>
      <c r="E212" s="2308"/>
      <c r="F212" s="2308"/>
      <c r="G212" s="2308"/>
      <c r="H212" s="2308"/>
      <c r="I212" s="2308"/>
      <c r="J212" s="2308"/>
      <c r="K212" s="2308"/>
      <c r="L212" s="2308"/>
      <c r="M212" s="2308"/>
      <c r="N212" s="2308"/>
      <c r="O212" s="2308"/>
      <c r="P212" s="2308"/>
      <c r="Q212" s="2308"/>
      <c r="R212" s="2308"/>
      <c r="S212" s="2308"/>
      <c r="T212" s="2308"/>
      <c r="U212" s="2308"/>
      <c r="V212" s="2308"/>
      <c r="W212" s="2308"/>
      <c r="X212" s="2308"/>
      <c r="Y212" s="2308"/>
      <c r="Z212" s="2308"/>
      <c r="AA212" s="2308"/>
      <c r="AB212" s="2308"/>
      <c r="AC212" s="2308"/>
      <c r="AD212" s="2308"/>
      <c r="AE212" s="2308"/>
      <c r="AF212" s="2308"/>
      <c r="AG212" s="2308"/>
      <c r="AH212" s="2308"/>
    </row>
    <row r="213" spans="1:34">
      <c r="A213" s="2308" t="s">
        <v>1401</v>
      </c>
      <c r="B213" s="2308"/>
      <c r="C213" s="2308"/>
      <c r="D213" s="2308"/>
      <c r="E213" s="2308"/>
      <c r="F213" s="2308"/>
      <c r="G213" s="2308"/>
      <c r="H213" s="2308"/>
      <c r="I213" s="2308"/>
      <c r="J213" s="2308"/>
      <c r="K213" s="2308"/>
      <c r="L213" s="2308"/>
      <c r="M213" s="2308"/>
      <c r="N213" s="2308"/>
      <c r="O213" s="2308"/>
      <c r="P213" s="2308"/>
      <c r="Q213" s="2308"/>
      <c r="R213" s="2308"/>
      <c r="S213" s="2308"/>
      <c r="T213" s="2308"/>
      <c r="U213" s="2308"/>
      <c r="V213" s="2308"/>
      <c r="W213" s="2308"/>
      <c r="X213" s="2308"/>
      <c r="Y213" s="2308"/>
      <c r="Z213" s="2308"/>
      <c r="AA213" s="2308"/>
      <c r="AB213" s="2308"/>
      <c r="AC213" s="2308"/>
      <c r="AD213" s="2308"/>
      <c r="AE213" s="2308"/>
      <c r="AF213" s="2308"/>
      <c r="AG213" s="2308"/>
      <c r="AH213" s="2308"/>
    </row>
    <row r="214" spans="1:34">
      <c r="A214" s="2232" t="s">
        <v>1402</v>
      </c>
      <c r="B214" s="2232"/>
      <c r="C214" s="2232"/>
      <c r="D214" s="2232"/>
      <c r="E214" s="2232"/>
      <c r="F214" s="2232"/>
      <c r="G214" s="2232"/>
      <c r="H214" s="2232"/>
      <c r="I214" s="2232"/>
      <c r="J214" s="2232"/>
      <c r="K214" s="2232"/>
      <c r="L214" s="2232"/>
      <c r="M214" s="2232"/>
      <c r="N214" s="2232"/>
      <c r="O214" s="2232"/>
      <c r="P214" s="2232"/>
      <c r="Q214" s="2232"/>
      <c r="R214" s="2232"/>
      <c r="S214" s="2232"/>
      <c r="T214" s="2232"/>
      <c r="U214" s="2232"/>
      <c r="V214" s="2232"/>
      <c r="W214" s="2232"/>
      <c r="X214" s="2232"/>
      <c r="Y214" s="2232"/>
      <c r="Z214" s="2232"/>
      <c r="AA214" s="2232"/>
      <c r="AB214" s="2232"/>
      <c r="AC214" s="2232"/>
      <c r="AD214" s="2232"/>
      <c r="AE214" s="2232"/>
      <c r="AF214" s="2232"/>
      <c r="AG214" s="2232"/>
      <c r="AH214" s="2232"/>
    </row>
    <row r="215" spans="1:34">
      <c r="A215" s="2296" t="s">
        <v>1403</v>
      </c>
      <c r="B215" s="2296"/>
      <c r="C215" s="2296"/>
      <c r="D215" s="2296"/>
      <c r="E215" s="2296"/>
      <c r="F215" s="2296"/>
      <c r="G215" s="2296"/>
      <c r="H215" s="2296"/>
      <c r="I215" s="2296"/>
      <c r="J215" s="2296"/>
      <c r="K215" s="2296"/>
      <c r="L215" s="2296"/>
      <c r="M215" s="2296"/>
      <c r="N215" s="2296"/>
      <c r="O215" s="2296"/>
      <c r="P215" s="2296"/>
      <c r="Q215" s="2296"/>
      <c r="R215" s="2296"/>
      <c r="S215" s="2296"/>
      <c r="T215" s="2296"/>
      <c r="U215" s="2296"/>
      <c r="V215" s="2296"/>
      <c r="W215" s="2296"/>
      <c r="X215" s="2296"/>
      <c r="Y215" s="2296"/>
      <c r="Z215" s="2296"/>
      <c r="AA215" s="2296"/>
      <c r="AB215" s="2296"/>
      <c r="AC215" s="2296"/>
      <c r="AD215" s="2296"/>
      <c r="AE215" s="2296"/>
      <c r="AF215" s="2296"/>
      <c r="AG215" s="2296"/>
      <c r="AH215" s="2296"/>
    </row>
    <row r="216" spans="1:34">
      <c r="A216" s="2308"/>
      <c r="B216" s="2308"/>
      <c r="C216" s="2308"/>
      <c r="D216" s="2308"/>
      <c r="E216" s="2308"/>
      <c r="F216" s="2308"/>
      <c r="G216" s="2308"/>
      <c r="H216" s="2308"/>
      <c r="I216" s="2308"/>
      <c r="J216" s="2308"/>
      <c r="K216" s="2308"/>
      <c r="L216" s="2308"/>
      <c r="M216" s="2308"/>
      <c r="N216" s="2308"/>
      <c r="O216" s="2308"/>
      <c r="P216" s="2308"/>
      <c r="Q216" s="2308"/>
      <c r="R216" s="2308"/>
      <c r="S216" s="2308"/>
      <c r="T216" s="2308"/>
      <c r="U216" s="2308"/>
      <c r="V216" s="2308"/>
      <c r="W216" s="2308"/>
      <c r="X216" s="2308"/>
      <c r="Y216" s="2308"/>
      <c r="Z216" s="2308"/>
      <c r="AA216" s="2308"/>
      <c r="AB216" s="2308"/>
      <c r="AC216" s="2308"/>
      <c r="AD216" s="2308"/>
      <c r="AE216" s="2308"/>
      <c r="AF216" s="2308"/>
      <c r="AG216" s="2308"/>
      <c r="AH216" s="2308"/>
    </row>
    <row r="217" spans="1:34">
      <c r="A217" s="2231" t="s">
        <v>1288</v>
      </c>
      <c r="B217" s="2231"/>
      <c r="C217" s="2231"/>
      <c r="D217" s="2231"/>
      <c r="E217" s="2231"/>
      <c r="F217" s="2231"/>
      <c r="G217" s="2231"/>
      <c r="H217" s="2231"/>
      <c r="I217" s="2231"/>
      <c r="J217" s="2231"/>
      <c r="K217" s="2231"/>
      <c r="L217" s="2231"/>
      <c r="M217" s="2231"/>
      <c r="N217" s="2231"/>
      <c r="O217" s="2231"/>
      <c r="P217" s="2231"/>
      <c r="Q217" s="2231"/>
      <c r="R217" s="2231"/>
      <c r="S217" s="2231"/>
      <c r="T217" s="2231"/>
      <c r="U217" s="2231"/>
      <c r="V217" s="2231"/>
      <c r="W217" s="2231"/>
      <c r="X217" s="2231"/>
      <c r="Y217" s="2231"/>
      <c r="Z217" s="2231"/>
      <c r="AA217" s="2231"/>
      <c r="AB217" s="2231"/>
      <c r="AC217" s="2231"/>
      <c r="AD217" s="2231"/>
      <c r="AE217" s="2231"/>
      <c r="AF217" s="2231"/>
      <c r="AG217" s="2231"/>
      <c r="AH217" s="2231"/>
    </row>
    <row r="218" spans="1:34">
      <c r="A218" s="2232" t="s">
        <v>1404</v>
      </c>
      <c r="B218" s="2232"/>
      <c r="C218" s="2232"/>
      <c r="D218" s="2232"/>
      <c r="E218" s="2232"/>
      <c r="F218" s="2232"/>
      <c r="G218" s="2232"/>
      <c r="H218" s="2232"/>
      <c r="I218" s="2232"/>
      <c r="J218" s="2232"/>
      <c r="K218" s="2232"/>
      <c r="L218" s="2232"/>
      <c r="M218" s="2232"/>
      <c r="N218" s="2232"/>
      <c r="O218" s="2232"/>
      <c r="P218" s="2232"/>
      <c r="Q218" s="2232"/>
      <c r="R218" s="2232"/>
      <c r="S218" s="2232"/>
      <c r="T218" s="2232"/>
      <c r="U218" s="2232"/>
      <c r="V218" s="2232"/>
      <c r="W218" s="2232"/>
      <c r="X218" s="2232"/>
      <c r="Y218" s="2232"/>
      <c r="Z218" s="2232"/>
      <c r="AA218" s="2232"/>
      <c r="AB218" s="2232"/>
      <c r="AC218" s="2232"/>
      <c r="AD218" s="2232"/>
      <c r="AE218" s="2232"/>
      <c r="AF218" s="2232"/>
      <c r="AG218" s="2232"/>
      <c r="AH218" s="2232"/>
    </row>
    <row r="219" spans="1:34">
      <c r="A219" s="2232" t="s">
        <v>1405</v>
      </c>
      <c r="B219" s="2232"/>
      <c r="C219" s="2232"/>
      <c r="D219" s="2232"/>
      <c r="E219" s="2232"/>
      <c r="F219" s="2232"/>
      <c r="G219" s="2232"/>
      <c r="H219" s="2232"/>
      <c r="I219" s="2232"/>
      <c r="J219" s="2232"/>
      <c r="K219" s="2232"/>
      <c r="L219" s="2232"/>
      <c r="M219" s="2232"/>
      <c r="N219" s="2232"/>
      <c r="O219" s="2232"/>
      <c r="P219" s="2232"/>
      <c r="Q219" s="2232"/>
      <c r="R219" s="2232"/>
      <c r="S219" s="2232"/>
      <c r="T219" s="2232"/>
      <c r="U219" s="2232"/>
      <c r="V219" s="2232"/>
      <c r="W219" s="2232"/>
      <c r="X219" s="2232"/>
      <c r="Y219" s="2232"/>
      <c r="Z219" s="2232"/>
      <c r="AA219" s="2232"/>
      <c r="AB219" s="2232"/>
      <c r="AC219" s="2232"/>
      <c r="AD219" s="2232"/>
      <c r="AE219" s="2232"/>
      <c r="AF219" s="2232"/>
      <c r="AG219" s="2232"/>
      <c r="AH219" s="2232"/>
    </row>
    <row r="220" spans="1:34">
      <c r="A220" s="2296"/>
      <c r="B220" s="2296"/>
      <c r="C220" s="2296"/>
      <c r="D220" s="2296"/>
      <c r="E220" s="2296"/>
      <c r="F220" s="2296"/>
      <c r="G220" s="2296"/>
      <c r="H220" s="2296"/>
      <c r="I220" s="2296"/>
      <c r="J220" s="2296"/>
      <c r="K220" s="2296"/>
      <c r="L220" s="2296"/>
      <c r="M220" s="2296"/>
      <c r="N220" s="2296"/>
      <c r="O220" s="2296"/>
      <c r="P220" s="2296"/>
      <c r="Q220" s="2296"/>
      <c r="R220" s="2296"/>
      <c r="S220" s="2296"/>
      <c r="T220" s="2296"/>
      <c r="U220" s="2296"/>
      <c r="V220" s="2296"/>
      <c r="W220" s="2296"/>
      <c r="X220" s="2296"/>
      <c r="Y220" s="2296"/>
      <c r="Z220" s="2296"/>
      <c r="AA220" s="2296"/>
      <c r="AB220" s="2296"/>
      <c r="AC220" s="2296"/>
      <c r="AD220" s="2296"/>
      <c r="AE220" s="2296"/>
      <c r="AF220" s="2296"/>
      <c r="AG220" s="2296"/>
      <c r="AH220" s="2296"/>
    </row>
    <row r="221" spans="1:34" ht="14.25">
      <c r="A221" s="2297" t="s">
        <v>1406</v>
      </c>
      <c r="B221" s="2297"/>
      <c r="C221" s="2297"/>
      <c r="D221" s="2297"/>
      <c r="E221" s="2297"/>
      <c r="F221" s="2297"/>
      <c r="G221" s="2297"/>
      <c r="H221" s="2297"/>
      <c r="I221" s="2297"/>
      <c r="J221" s="2297"/>
      <c r="K221" s="2297"/>
      <c r="L221" s="2297"/>
      <c r="M221" s="2297"/>
      <c r="N221" s="2297"/>
      <c r="O221" s="2297"/>
      <c r="P221" s="2297"/>
      <c r="Q221" s="2297"/>
      <c r="R221" s="2297"/>
      <c r="S221" s="2297"/>
      <c r="T221" s="2297"/>
      <c r="U221" s="2297"/>
      <c r="V221" s="2297"/>
      <c r="W221" s="2297"/>
      <c r="X221" s="2297"/>
      <c r="Y221" s="2297"/>
      <c r="Z221" s="2297"/>
      <c r="AA221" s="2297"/>
      <c r="AB221" s="2297"/>
      <c r="AC221" s="2297"/>
      <c r="AD221" s="2297"/>
      <c r="AE221" s="2297"/>
      <c r="AF221" s="2297"/>
      <c r="AG221" s="2297"/>
      <c r="AH221" s="2297"/>
    </row>
    <row r="222" spans="1:34">
      <c r="A222" s="2232" t="s">
        <v>1407</v>
      </c>
      <c r="B222" s="2232"/>
      <c r="C222" s="2232"/>
      <c r="D222" s="2232"/>
      <c r="E222" s="2232"/>
      <c r="F222" s="2232"/>
      <c r="G222" s="2232"/>
      <c r="H222" s="2232"/>
      <c r="I222" s="2232"/>
      <c r="J222" s="2232"/>
      <c r="K222" s="2232"/>
      <c r="L222" s="2232"/>
      <c r="M222" s="2232"/>
      <c r="N222" s="2232"/>
      <c r="O222" s="2232"/>
      <c r="P222" s="2232"/>
      <c r="Q222" s="2232"/>
      <c r="R222" s="2232"/>
      <c r="S222" s="2232"/>
      <c r="T222" s="2232"/>
      <c r="U222" s="2232"/>
      <c r="V222" s="2232"/>
      <c r="W222" s="2232"/>
      <c r="X222" s="2232"/>
      <c r="Y222" s="2232"/>
      <c r="Z222" s="2232"/>
      <c r="AA222" s="2232"/>
      <c r="AB222" s="2232"/>
      <c r="AC222" s="2232"/>
      <c r="AD222" s="2232"/>
      <c r="AE222" s="2232"/>
      <c r="AF222" s="2232"/>
      <c r="AG222" s="2232"/>
      <c r="AH222" s="2232"/>
    </row>
    <row r="223" spans="1:34">
      <c r="A223" s="2308"/>
      <c r="B223" s="2308"/>
      <c r="C223" s="2308"/>
      <c r="D223" s="2308"/>
      <c r="E223" s="2308"/>
      <c r="F223" s="2308"/>
      <c r="G223" s="2308"/>
      <c r="H223" s="2308"/>
      <c r="I223" s="2308"/>
      <c r="J223" s="2308"/>
      <c r="K223" s="2308"/>
      <c r="L223" s="2308"/>
      <c r="M223" s="2308"/>
      <c r="N223" s="2308"/>
      <c r="O223" s="2308"/>
      <c r="P223" s="2308"/>
      <c r="Q223" s="2308"/>
      <c r="R223" s="2308"/>
      <c r="S223" s="2308"/>
      <c r="T223" s="2308"/>
      <c r="U223" s="2308"/>
      <c r="V223" s="2308"/>
      <c r="W223" s="2308"/>
      <c r="X223" s="2308"/>
      <c r="Y223" s="2308"/>
      <c r="Z223" s="2308"/>
      <c r="AA223" s="2308"/>
      <c r="AB223" s="2308"/>
      <c r="AC223" s="2308"/>
      <c r="AD223" s="2308"/>
      <c r="AE223" s="2308"/>
      <c r="AF223" s="2308"/>
      <c r="AG223" s="2308"/>
      <c r="AH223" s="2308"/>
    </row>
    <row r="224" spans="1:34" ht="14.25">
      <c r="A224" s="2115" t="s">
        <v>1219</v>
      </c>
      <c r="B224" s="1971"/>
      <c r="C224" s="1971"/>
      <c r="D224" s="1971"/>
      <c r="E224" s="1971"/>
      <c r="F224" s="1971"/>
      <c r="G224" s="1971"/>
      <c r="H224" s="1971"/>
      <c r="I224" s="1971"/>
      <c r="J224" s="1971"/>
      <c r="K224" s="1971"/>
      <c r="L224" s="1971"/>
      <c r="M224" s="1971"/>
      <c r="N224" s="1971"/>
      <c r="O224" s="1971"/>
      <c r="P224" s="1971"/>
      <c r="Q224" s="1971"/>
      <c r="R224" s="1971"/>
      <c r="S224" s="857"/>
      <c r="T224" s="857"/>
      <c r="U224" s="857"/>
      <c r="V224" s="857"/>
      <c r="W224" s="857"/>
      <c r="X224" s="857"/>
      <c r="Y224" s="857"/>
      <c r="Z224" s="857"/>
      <c r="AA224" s="857"/>
      <c r="AB224" s="857"/>
      <c r="AC224" s="857"/>
      <c r="AD224" s="857"/>
      <c r="AE224" s="857"/>
      <c r="AF224" s="857"/>
      <c r="AG224" s="857"/>
      <c r="AH224" s="857"/>
    </row>
    <row r="225" spans="1:34">
      <c r="A225" s="1983" t="s">
        <v>289</v>
      </c>
      <c r="B225" s="1983"/>
      <c r="C225" s="1983"/>
      <c r="D225" s="1983"/>
      <c r="E225" s="1983"/>
      <c r="F225" s="1983"/>
      <c r="G225" s="1983" t="s">
        <v>290</v>
      </c>
      <c r="H225" s="1983"/>
      <c r="I225" s="1983"/>
      <c r="J225" s="1983"/>
      <c r="K225" s="1983"/>
      <c r="L225" s="1983"/>
      <c r="M225" s="1983" t="s">
        <v>291</v>
      </c>
      <c r="N225" s="1983"/>
      <c r="O225" s="1983"/>
      <c r="P225" s="1983"/>
      <c r="Q225" s="1983"/>
      <c r="R225" s="1983"/>
      <c r="S225" s="857"/>
      <c r="T225" s="857"/>
      <c r="U225" s="857"/>
      <c r="V225" s="857"/>
      <c r="W225" s="857"/>
      <c r="X225" s="857"/>
      <c r="Y225" s="857"/>
      <c r="Z225" s="857"/>
      <c r="AA225" s="857"/>
      <c r="AB225" s="857"/>
      <c r="AC225" s="857"/>
      <c r="AD225" s="857"/>
      <c r="AE225" s="857"/>
      <c r="AF225" s="857"/>
      <c r="AG225" s="857"/>
      <c r="AH225" s="857"/>
    </row>
    <row r="226" spans="1:34" ht="15.75">
      <c r="A226" s="2127" t="s">
        <v>1221</v>
      </c>
      <c r="B226" s="2127"/>
      <c r="C226" s="2127"/>
      <c r="D226" s="2127"/>
      <c r="E226" s="2127"/>
      <c r="F226" s="2127"/>
      <c r="G226" s="2127" t="s">
        <v>1221</v>
      </c>
      <c r="H226" s="2127"/>
      <c r="I226" s="2127"/>
      <c r="J226" s="2127"/>
      <c r="K226" s="2127"/>
      <c r="L226" s="2127"/>
      <c r="M226" s="2128" t="s">
        <v>601</v>
      </c>
      <c r="N226" s="2128"/>
      <c r="O226" s="2128"/>
      <c r="P226" s="2128"/>
      <c r="Q226" s="2128"/>
      <c r="R226" s="2128"/>
      <c r="S226" s="857"/>
      <c r="T226" s="857"/>
      <c r="U226" s="857"/>
      <c r="V226" s="857"/>
      <c r="W226" s="857"/>
      <c r="X226" s="857"/>
      <c r="Y226" s="857"/>
      <c r="Z226" s="857"/>
      <c r="AA226" s="857"/>
      <c r="AB226" s="857"/>
      <c r="AC226" s="857"/>
      <c r="AD226" s="857"/>
      <c r="AE226" s="857"/>
      <c r="AF226" s="857"/>
      <c r="AG226" s="857"/>
      <c r="AH226" s="857"/>
    </row>
    <row r="227" spans="1:34" ht="15" thickBot="1">
      <c r="A227" s="2120">
        <v>470</v>
      </c>
      <c r="B227" s="2120"/>
      <c r="C227" s="2120"/>
      <c r="D227" s="2120"/>
      <c r="E227" s="2120"/>
      <c r="F227" s="2120"/>
      <c r="G227" s="2121">
        <v>304</v>
      </c>
      <c r="H227" s="2121"/>
      <c r="I227" s="2121"/>
      <c r="J227" s="2121"/>
      <c r="K227" s="2121"/>
      <c r="L227" s="2121"/>
      <c r="M227" s="2122">
        <v>35.299999999999997</v>
      </c>
      <c r="N227" s="2122"/>
      <c r="O227" s="2122"/>
      <c r="P227" s="2122"/>
      <c r="Q227" s="2122"/>
      <c r="R227" s="2122"/>
      <c r="S227" s="857"/>
      <c r="T227" s="857"/>
      <c r="U227" s="857"/>
      <c r="V227" s="857"/>
      <c r="W227" s="857"/>
      <c r="X227" s="857"/>
      <c r="Y227" s="857"/>
      <c r="Z227" s="857"/>
      <c r="AA227" s="857"/>
      <c r="AB227" s="857"/>
      <c r="AC227" s="857"/>
      <c r="AD227" s="857"/>
      <c r="AE227" s="857"/>
      <c r="AF227" s="857"/>
      <c r="AG227" s="857"/>
      <c r="AH227" s="857"/>
    </row>
    <row r="228" spans="1:34" ht="14.25" thickTop="1">
      <c r="A228" s="2308"/>
      <c r="B228" s="2308"/>
      <c r="C228" s="2308"/>
      <c r="D228" s="2308"/>
      <c r="E228" s="2308"/>
      <c r="F228" s="2308"/>
      <c r="G228" s="2308"/>
      <c r="H228" s="2308"/>
      <c r="I228" s="2308"/>
      <c r="J228" s="2308"/>
      <c r="K228" s="2308"/>
      <c r="L228" s="2308"/>
      <c r="M228" s="2308"/>
      <c r="N228" s="2308"/>
      <c r="O228" s="2308"/>
      <c r="P228" s="2308"/>
      <c r="Q228" s="2308"/>
      <c r="R228" s="2308"/>
      <c r="S228" s="2308"/>
      <c r="T228" s="2308"/>
      <c r="U228" s="2308"/>
      <c r="V228" s="2308"/>
      <c r="W228" s="2308"/>
      <c r="X228" s="2308"/>
      <c r="Y228" s="2308"/>
      <c r="Z228" s="2308"/>
      <c r="AA228" s="2308"/>
      <c r="AB228" s="2308"/>
      <c r="AC228" s="2308"/>
      <c r="AD228" s="2308"/>
      <c r="AE228" s="2308"/>
      <c r="AF228" s="2308"/>
      <c r="AG228" s="2308"/>
      <c r="AH228" s="2308"/>
    </row>
    <row r="229" spans="1:34">
      <c r="A229" s="2308" t="s">
        <v>1318</v>
      </c>
      <c r="B229" s="2308"/>
      <c r="C229" s="2308"/>
      <c r="D229" s="2308"/>
      <c r="E229" s="2308"/>
      <c r="F229" s="2308"/>
      <c r="G229" s="2308"/>
      <c r="H229" s="2308"/>
      <c r="I229" s="2308"/>
      <c r="J229" s="2308"/>
      <c r="K229" s="2308"/>
      <c r="L229" s="2308"/>
      <c r="M229" s="2308"/>
      <c r="N229" s="2308"/>
      <c r="O229" s="2308"/>
      <c r="P229" s="2308"/>
      <c r="Q229" s="2308"/>
      <c r="R229" s="2308"/>
      <c r="S229" s="2308"/>
      <c r="T229" s="2308"/>
      <c r="U229" s="2308"/>
      <c r="V229" s="2308"/>
      <c r="W229" s="2308"/>
      <c r="X229" s="2308"/>
      <c r="Y229" s="2308"/>
      <c r="Z229" s="2308"/>
      <c r="AA229" s="2308"/>
      <c r="AB229" s="2308"/>
      <c r="AC229" s="2308"/>
      <c r="AD229" s="2308"/>
      <c r="AE229" s="2308"/>
      <c r="AF229" s="2308"/>
      <c r="AG229" s="2308"/>
      <c r="AH229" s="2308"/>
    </row>
    <row r="230" spans="1:34">
      <c r="A230" s="2308" t="s">
        <v>1408</v>
      </c>
      <c r="B230" s="2308"/>
      <c r="C230" s="2308"/>
      <c r="D230" s="2308"/>
      <c r="E230" s="2308"/>
      <c r="F230" s="2308"/>
      <c r="G230" s="2308"/>
      <c r="H230" s="2308"/>
      <c r="I230" s="2308"/>
      <c r="J230" s="2308"/>
      <c r="K230" s="2308"/>
      <c r="L230" s="2308"/>
      <c r="M230" s="2308"/>
      <c r="N230" s="2308"/>
      <c r="O230" s="2308"/>
      <c r="P230" s="2308"/>
      <c r="Q230" s="2308"/>
      <c r="R230" s="2308"/>
      <c r="S230" s="2308"/>
      <c r="T230" s="2308"/>
      <c r="U230" s="2308"/>
      <c r="V230" s="2308"/>
      <c r="W230" s="2308"/>
      <c r="X230" s="2308"/>
      <c r="Y230" s="2308"/>
      <c r="Z230" s="2308"/>
      <c r="AA230" s="2308"/>
      <c r="AB230" s="2308"/>
      <c r="AC230" s="2308"/>
      <c r="AD230" s="2308"/>
      <c r="AE230" s="2308"/>
      <c r="AF230" s="2308"/>
      <c r="AG230" s="2308"/>
      <c r="AH230" s="2308"/>
    </row>
    <row r="231" spans="1:34">
      <c r="A231" s="2232" t="s">
        <v>1409</v>
      </c>
      <c r="B231" s="2232"/>
      <c r="C231" s="2232"/>
      <c r="D231" s="2232"/>
      <c r="E231" s="2232"/>
      <c r="F231" s="2232"/>
      <c r="G231" s="2232"/>
      <c r="H231" s="2232"/>
      <c r="I231" s="2232"/>
      <c r="J231" s="2232"/>
      <c r="K231" s="2232"/>
      <c r="L231" s="2232"/>
      <c r="M231" s="2232"/>
      <c r="N231" s="2232"/>
      <c r="O231" s="2232"/>
      <c r="P231" s="2232"/>
      <c r="Q231" s="2232"/>
      <c r="R231" s="2232"/>
      <c r="S231" s="2232"/>
      <c r="T231" s="2232"/>
      <c r="U231" s="2232"/>
      <c r="V231" s="2232"/>
      <c r="W231" s="2232"/>
      <c r="X231" s="2232"/>
      <c r="Y231" s="2232"/>
      <c r="Z231" s="2232"/>
      <c r="AA231" s="2232"/>
      <c r="AB231" s="2232"/>
      <c r="AC231" s="2232"/>
      <c r="AD231" s="2232"/>
      <c r="AE231" s="2232"/>
      <c r="AF231" s="2232"/>
      <c r="AG231" s="2232"/>
      <c r="AH231" s="2232"/>
    </row>
    <row r="232" spans="1:34">
      <c r="A232" s="2308"/>
      <c r="B232" s="2308"/>
      <c r="C232" s="2308"/>
      <c r="D232" s="2308"/>
      <c r="E232" s="2308"/>
      <c r="F232" s="2308"/>
      <c r="G232" s="2308"/>
      <c r="H232" s="2308"/>
      <c r="I232" s="2308"/>
      <c r="J232" s="2308"/>
      <c r="K232" s="2308"/>
      <c r="L232" s="2308"/>
      <c r="M232" s="2308"/>
      <c r="N232" s="2308"/>
      <c r="O232" s="2308"/>
      <c r="P232" s="2308"/>
      <c r="Q232" s="2308"/>
      <c r="R232" s="2308"/>
      <c r="S232" s="2308"/>
      <c r="T232" s="2308"/>
      <c r="U232" s="2308"/>
      <c r="V232" s="2308"/>
      <c r="W232" s="2308"/>
      <c r="X232" s="2308"/>
      <c r="Y232" s="2308"/>
      <c r="Z232" s="2308"/>
      <c r="AA232" s="2308"/>
      <c r="AB232" s="2308"/>
      <c r="AC232" s="2308"/>
      <c r="AD232" s="2308"/>
      <c r="AE232" s="2308"/>
      <c r="AF232" s="2308"/>
      <c r="AG232" s="2308"/>
      <c r="AH232" s="2308"/>
    </row>
    <row r="233" spans="1:34">
      <c r="A233" s="2231" t="s">
        <v>1410</v>
      </c>
      <c r="B233" s="2231"/>
      <c r="C233" s="2231"/>
      <c r="D233" s="2231"/>
      <c r="E233" s="2231"/>
      <c r="F233" s="2231"/>
      <c r="G233" s="2231"/>
      <c r="H233" s="2231"/>
      <c r="I233" s="2231"/>
      <c r="J233" s="2231"/>
      <c r="K233" s="2231"/>
      <c r="L233" s="2231"/>
      <c r="M233" s="2231"/>
      <c r="N233" s="2231"/>
      <c r="O233" s="2231"/>
      <c r="P233" s="2231"/>
      <c r="Q233" s="2231"/>
      <c r="R233" s="2231"/>
      <c r="S233" s="2231"/>
      <c r="T233" s="2231"/>
      <c r="U233" s="2231"/>
      <c r="V233" s="2231"/>
      <c r="W233" s="2231"/>
      <c r="X233" s="2231"/>
      <c r="Y233" s="2231"/>
      <c r="Z233" s="2231"/>
      <c r="AA233" s="2231"/>
      <c r="AB233" s="2231"/>
      <c r="AC233" s="2231"/>
      <c r="AD233" s="2231"/>
      <c r="AE233" s="2231"/>
      <c r="AF233" s="2231"/>
      <c r="AG233" s="2231"/>
      <c r="AH233" s="2231"/>
    </row>
    <row r="234" spans="1:34">
      <c r="A234" s="2232" t="s">
        <v>1411</v>
      </c>
      <c r="B234" s="2232"/>
      <c r="C234" s="2232"/>
      <c r="D234" s="2232"/>
      <c r="E234" s="2232"/>
      <c r="F234" s="2232"/>
      <c r="G234" s="2232"/>
      <c r="H234" s="2232"/>
      <c r="I234" s="2232"/>
      <c r="J234" s="2232"/>
      <c r="K234" s="2232"/>
      <c r="L234" s="2232"/>
      <c r="M234" s="2232"/>
      <c r="N234" s="2232"/>
      <c r="O234" s="2232"/>
      <c r="P234" s="2232"/>
      <c r="Q234" s="2232"/>
      <c r="R234" s="2232"/>
      <c r="S234" s="2232"/>
      <c r="T234" s="2232"/>
      <c r="U234" s="2232"/>
      <c r="V234" s="2232"/>
      <c r="W234" s="2232"/>
      <c r="X234" s="2232"/>
      <c r="Y234" s="2232"/>
      <c r="Z234" s="2232"/>
      <c r="AA234" s="2232"/>
      <c r="AB234" s="2232"/>
      <c r="AC234" s="2232"/>
      <c r="AD234" s="2232"/>
      <c r="AE234" s="2232"/>
      <c r="AF234" s="2232"/>
      <c r="AG234" s="2232"/>
      <c r="AH234" s="2232"/>
    </row>
    <row r="235" spans="1:34">
      <c r="A235" s="2232" t="s">
        <v>1412</v>
      </c>
      <c r="B235" s="2232"/>
      <c r="C235" s="2232"/>
      <c r="D235" s="2232"/>
      <c r="E235" s="2232"/>
      <c r="F235" s="2232"/>
      <c r="G235" s="2232"/>
      <c r="H235" s="2232"/>
      <c r="I235" s="2232"/>
      <c r="J235" s="2232"/>
      <c r="K235" s="2232"/>
      <c r="L235" s="2232"/>
      <c r="M235" s="2232"/>
      <c r="N235" s="2232"/>
      <c r="O235" s="2232"/>
      <c r="P235" s="2232"/>
      <c r="Q235" s="2232"/>
      <c r="R235" s="2232"/>
      <c r="S235" s="2232"/>
      <c r="T235" s="2232"/>
      <c r="U235" s="2232"/>
      <c r="V235" s="2232"/>
      <c r="W235" s="2232"/>
      <c r="X235" s="2232"/>
      <c r="Y235" s="2232"/>
      <c r="Z235" s="2232"/>
      <c r="AA235" s="2232"/>
      <c r="AB235" s="2232"/>
      <c r="AC235" s="2232"/>
      <c r="AD235" s="2232"/>
      <c r="AE235" s="2232"/>
      <c r="AF235" s="2232"/>
      <c r="AG235" s="2232"/>
      <c r="AH235" s="2232"/>
    </row>
    <row r="236" spans="1:34">
      <c r="A236" s="2296" t="s">
        <v>1413</v>
      </c>
      <c r="B236" s="2296"/>
      <c r="C236" s="2296"/>
      <c r="D236" s="2296"/>
      <c r="E236" s="2296"/>
      <c r="F236" s="2296"/>
      <c r="G236" s="2296"/>
      <c r="H236" s="2296"/>
      <c r="I236" s="2296"/>
      <c r="J236" s="2296"/>
      <c r="K236" s="2296"/>
      <c r="L236" s="2296"/>
      <c r="M236" s="2296"/>
      <c r="N236" s="2296"/>
      <c r="O236" s="2296"/>
      <c r="P236" s="2296"/>
      <c r="Q236" s="2296"/>
      <c r="R236" s="2296"/>
      <c r="S236" s="2296"/>
      <c r="T236" s="2296"/>
      <c r="U236" s="2296"/>
      <c r="V236" s="2296"/>
      <c r="W236" s="2296"/>
      <c r="X236" s="2296"/>
      <c r="Y236" s="2296"/>
      <c r="Z236" s="2296"/>
      <c r="AA236" s="2296"/>
      <c r="AB236" s="2296"/>
      <c r="AC236" s="2296"/>
      <c r="AD236" s="2296"/>
      <c r="AE236" s="2296"/>
      <c r="AF236" s="2296"/>
      <c r="AG236" s="2296"/>
      <c r="AH236" s="2296"/>
    </row>
    <row r="237" spans="1:34" ht="13.5" customHeight="1">
      <c r="A237" s="2308"/>
      <c r="B237" s="2308"/>
      <c r="C237" s="2308"/>
      <c r="D237" s="2308"/>
      <c r="E237" s="2308"/>
      <c r="F237" s="2308"/>
      <c r="G237" s="2308"/>
      <c r="H237" s="2308"/>
      <c r="I237" s="2308"/>
      <c r="J237" s="2308"/>
      <c r="K237" s="2308"/>
      <c r="L237" s="2308"/>
      <c r="M237" s="2308"/>
      <c r="N237" s="2308"/>
      <c r="O237" s="2308"/>
      <c r="P237" s="2308"/>
      <c r="Q237" s="2308"/>
      <c r="R237" s="2308"/>
      <c r="S237" s="2308"/>
      <c r="T237" s="2308"/>
      <c r="U237" s="2308"/>
      <c r="V237" s="2308"/>
      <c r="W237" s="2308"/>
      <c r="X237" s="2308"/>
      <c r="Y237" s="2308"/>
      <c r="Z237" s="2308"/>
      <c r="AA237" s="2308"/>
      <c r="AB237" s="2308"/>
      <c r="AC237" s="2308"/>
      <c r="AD237" s="2308"/>
      <c r="AE237" s="2308"/>
      <c r="AF237" s="2308"/>
      <c r="AG237" s="2308"/>
      <c r="AH237" s="2308"/>
    </row>
    <row r="238" spans="1:34" ht="13.5" customHeight="1">
      <c r="A238" s="2308"/>
      <c r="B238" s="2308"/>
      <c r="C238" s="2308"/>
      <c r="D238" s="2308"/>
      <c r="E238" s="2308"/>
      <c r="F238" s="2308"/>
      <c r="G238" s="2308"/>
      <c r="H238" s="2308"/>
      <c r="I238" s="2308"/>
      <c r="J238" s="2308"/>
      <c r="K238" s="2308"/>
      <c r="L238" s="2308"/>
      <c r="M238" s="2308"/>
      <c r="N238" s="2308"/>
      <c r="O238" s="2308"/>
      <c r="P238" s="2308"/>
      <c r="Q238" s="2308"/>
      <c r="R238" s="2308"/>
      <c r="S238" s="2308"/>
      <c r="T238" s="2308"/>
      <c r="U238" s="2308"/>
      <c r="V238" s="2308"/>
      <c r="W238" s="2308"/>
      <c r="X238" s="2308"/>
      <c r="Y238" s="2308"/>
      <c r="Z238" s="2308"/>
      <c r="AA238" s="2308"/>
      <c r="AB238" s="2308"/>
      <c r="AC238" s="2308"/>
      <c r="AD238" s="2308"/>
      <c r="AE238" s="2308"/>
      <c r="AF238" s="2308"/>
      <c r="AG238" s="2308"/>
      <c r="AH238" s="2308"/>
    </row>
    <row r="239" spans="1:34" ht="13.5" customHeight="1">
      <c r="A239" s="2297" t="s">
        <v>1414</v>
      </c>
      <c r="B239" s="2297"/>
      <c r="C239" s="2297"/>
      <c r="D239" s="2297"/>
      <c r="E239" s="2297"/>
      <c r="F239" s="2297"/>
      <c r="G239" s="2297"/>
      <c r="H239" s="2297"/>
      <c r="I239" s="2297"/>
      <c r="J239" s="2297"/>
      <c r="K239" s="2297"/>
      <c r="L239" s="2297"/>
      <c r="M239" s="2297"/>
      <c r="N239" s="2297"/>
      <c r="O239" s="2297"/>
      <c r="P239" s="2297"/>
      <c r="Q239" s="2297"/>
      <c r="R239" s="2297"/>
      <c r="S239" s="2297"/>
      <c r="T239" s="2297"/>
      <c r="U239" s="2297"/>
      <c r="V239" s="2297"/>
      <c r="W239" s="2297"/>
      <c r="X239" s="2297"/>
      <c r="Y239" s="2297"/>
      <c r="Z239" s="2297"/>
      <c r="AA239" s="2297"/>
      <c r="AB239" s="2297"/>
      <c r="AC239" s="2297"/>
      <c r="AD239" s="2297"/>
      <c r="AE239" s="2297"/>
      <c r="AF239" s="2297"/>
      <c r="AG239" s="2297"/>
      <c r="AH239" s="2297"/>
    </row>
    <row r="240" spans="1:34" ht="13.5" customHeight="1">
      <c r="A240" s="2232" t="s">
        <v>1415</v>
      </c>
      <c r="B240" s="2232"/>
      <c r="C240" s="2232"/>
      <c r="D240" s="2232"/>
      <c r="E240" s="2232"/>
      <c r="F240" s="2232"/>
      <c r="G240" s="2232"/>
      <c r="H240" s="2232"/>
      <c r="I240" s="2232"/>
      <c r="J240" s="2232"/>
      <c r="K240" s="2232"/>
      <c r="L240" s="2232"/>
      <c r="M240" s="2232"/>
      <c r="N240" s="2232"/>
      <c r="O240" s="2232"/>
      <c r="P240" s="2232"/>
      <c r="Q240" s="2232"/>
      <c r="R240" s="2232"/>
      <c r="S240" s="2232"/>
      <c r="T240" s="2232"/>
      <c r="U240" s="2232"/>
      <c r="V240" s="2232"/>
      <c r="W240" s="2232"/>
      <c r="X240" s="2232"/>
      <c r="Y240" s="2232"/>
      <c r="Z240" s="2232"/>
      <c r="AA240" s="2232"/>
      <c r="AB240" s="2232"/>
      <c r="AC240" s="2232"/>
      <c r="AD240" s="2232"/>
      <c r="AE240" s="2232"/>
      <c r="AF240" s="2232"/>
      <c r="AG240" s="2232"/>
      <c r="AH240" s="2232"/>
    </row>
    <row r="241" spans="1:34" ht="13.5" customHeight="1">
      <c r="A241" s="2296" t="s">
        <v>1416</v>
      </c>
      <c r="B241" s="2296"/>
      <c r="C241" s="2296"/>
      <c r="D241" s="2296"/>
      <c r="E241" s="2296"/>
      <c r="F241" s="2296"/>
      <c r="G241" s="2296"/>
      <c r="H241" s="2296"/>
      <c r="I241" s="2296"/>
      <c r="J241" s="2296"/>
      <c r="K241" s="2296"/>
      <c r="L241" s="2296"/>
      <c r="M241" s="2296"/>
      <c r="N241" s="2296"/>
      <c r="O241" s="2296"/>
      <c r="P241" s="2296"/>
      <c r="Q241" s="2296"/>
      <c r="R241" s="2296"/>
      <c r="S241" s="2296"/>
      <c r="T241" s="2296"/>
      <c r="U241" s="2296"/>
      <c r="V241" s="2296"/>
      <c r="W241" s="2296"/>
      <c r="X241" s="2296"/>
      <c r="Y241" s="2296"/>
      <c r="Z241" s="2296"/>
      <c r="AA241" s="2296"/>
      <c r="AB241" s="2296"/>
      <c r="AC241" s="2296"/>
      <c r="AD241" s="2296"/>
      <c r="AE241" s="2296"/>
      <c r="AF241" s="2296"/>
      <c r="AG241" s="2296"/>
      <c r="AH241" s="2296"/>
    </row>
    <row r="242" spans="1:34" ht="13.5" customHeight="1">
      <c r="A242" s="2296"/>
      <c r="B242" s="2296"/>
      <c r="C242" s="2296"/>
      <c r="D242" s="2296"/>
      <c r="E242" s="2296"/>
      <c r="F242" s="2296"/>
      <c r="G242" s="2296"/>
      <c r="H242" s="2296"/>
      <c r="I242" s="2296"/>
      <c r="J242" s="2296"/>
      <c r="K242" s="2296"/>
      <c r="L242" s="2296"/>
      <c r="M242" s="2296"/>
      <c r="N242" s="2296"/>
      <c r="O242" s="2296"/>
      <c r="P242" s="2296"/>
      <c r="Q242" s="2296"/>
      <c r="R242" s="2296"/>
      <c r="S242" s="2296"/>
      <c r="T242" s="2296"/>
      <c r="U242" s="2296"/>
      <c r="V242" s="2296"/>
      <c r="W242" s="2296"/>
      <c r="X242" s="2296"/>
      <c r="Y242" s="2296"/>
      <c r="Z242" s="2296"/>
      <c r="AA242" s="2296"/>
      <c r="AB242" s="2296"/>
      <c r="AC242" s="2296"/>
      <c r="AD242" s="2296"/>
      <c r="AE242" s="2296"/>
      <c r="AF242" s="2296"/>
      <c r="AG242" s="2296"/>
      <c r="AH242" s="2296"/>
    </row>
    <row r="243" spans="1:34" ht="13.5" customHeight="1">
      <c r="A243" s="2311" t="s">
        <v>1417</v>
      </c>
      <c r="B243" s="2312"/>
      <c r="C243" s="2312"/>
      <c r="D243" s="2312"/>
      <c r="E243" s="2312"/>
      <c r="F243" s="2312"/>
      <c r="G243" s="2312"/>
      <c r="H243" s="2312"/>
      <c r="I243" s="2312"/>
      <c r="J243" s="2312"/>
      <c r="K243" s="2312"/>
      <c r="L243" s="2312"/>
      <c r="M243" s="2312"/>
      <c r="N243" s="2312"/>
      <c r="O243" s="2313"/>
      <c r="P243" s="867"/>
      <c r="Q243" s="857"/>
      <c r="R243" s="857"/>
      <c r="S243" s="857"/>
      <c r="T243" s="857"/>
      <c r="U243" s="857"/>
      <c r="V243" s="857"/>
      <c r="W243" s="857"/>
      <c r="X243" s="857"/>
      <c r="Y243" s="857"/>
      <c r="Z243" s="857"/>
      <c r="AA243" s="857"/>
      <c r="AB243" s="857"/>
      <c r="AC243" s="857"/>
      <c r="AD243" s="857"/>
      <c r="AE243" s="857"/>
      <c r="AF243" s="857"/>
      <c r="AG243" s="857"/>
      <c r="AH243" s="857"/>
    </row>
    <row r="244" spans="1:34" ht="13.5" customHeight="1">
      <c r="A244" s="2144" t="s">
        <v>627</v>
      </c>
      <c r="B244" s="2145"/>
      <c r="C244" s="2145"/>
      <c r="D244" s="2145"/>
      <c r="E244" s="2145"/>
      <c r="F244" s="2145"/>
      <c r="G244" s="2145"/>
      <c r="H244" s="2146"/>
      <c r="I244" s="2147" t="s">
        <v>1238</v>
      </c>
      <c r="J244" s="2148"/>
      <c r="K244" s="2148"/>
      <c r="L244" s="2148"/>
      <c r="M244" s="2148"/>
      <c r="N244" s="2148"/>
      <c r="O244" s="2149"/>
      <c r="P244" s="857"/>
      <c r="Q244" s="857"/>
      <c r="R244" s="857"/>
      <c r="S244" s="857"/>
      <c r="T244" s="857"/>
      <c r="U244" s="857"/>
      <c r="V244" s="857"/>
      <c r="W244" s="857"/>
      <c r="X244" s="857"/>
      <c r="Y244" s="857"/>
      <c r="Z244" s="857"/>
      <c r="AA244" s="857"/>
      <c r="AB244" s="857"/>
      <c r="AC244" s="857"/>
      <c r="AD244" s="857"/>
      <c r="AE244" s="857"/>
      <c r="AF244" s="857"/>
      <c r="AG244" s="857"/>
      <c r="AH244" s="857"/>
    </row>
    <row r="245" spans="1:34" ht="13.5" customHeight="1" thickBot="1">
      <c r="A245" s="2157" t="s">
        <v>332</v>
      </c>
      <c r="B245" s="2158"/>
      <c r="C245" s="2158"/>
      <c r="D245" s="2158"/>
      <c r="E245" s="2159"/>
      <c r="F245" s="2160">
        <v>51.2</v>
      </c>
      <c r="G245" s="2161"/>
      <c r="H245" s="828" t="s">
        <v>595</v>
      </c>
      <c r="I245" s="2139" t="s">
        <v>333</v>
      </c>
      <c r="J245" s="2140"/>
      <c r="K245" s="2140"/>
      <c r="L245" s="2162"/>
      <c r="M245" s="2163">
        <v>16</v>
      </c>
      <c r="N245" s="2164"/>
      <c r="O245" s="828" t="s">
        <v>595</v>
      </c>
      <c r="P245" s="857"/>
      <c r="Q245" s="857"/>
      <c r="R245" s="857"/>
      <c r="S245" s="857"/>
      <c r="T245" s="857"/>
      <c r="U245" s="857"/>
      <c r="V245" s="857"/>
      <c r="W245" s="857"/>
      <c r="X245" s="857"/>
      <c r="Y245" s="857"/>
      <c r="Z245" s="857"/>
      <c r="AA245" s="857"/>
      <c r="AB245" s="857"/>
      <c r="AC245" s="857"/>
      <c r="AD245" s="857"/>
      <c r="AE245" s="857"/>
      <c r="AF245" s="857"/>
      <c r="AG245" s="857"/>
      <c r="AH245" s="857"/>
    </row>
    <row r="246" spans="1:34" ht="13.5" customHeight="1" thickTop="1">
      <c r="A246" s="2308"/>
      <c r="B246" s="2308"/>
      <c r="C246" s="2308"/>
      <c r="D246" s="2308"/>
      <c r="E246" s="2308"/>
      <c r="F246" s="2308"/>
      <c r="G246" s="2308"/>
      <c r="H246" s="2308"/>
      <c r="I246" s="2308"/>
      <c r="J246" s="2308"/>
      <c r="K246" s="2308"/>
      <c r="L246" s="2308"/>
      <c r="M246" s="2308"/>
      <c r="N246" s="2308"/>
      <c r="O246" s="2308"/>
      <c r="P246" s="2308"/>
      <c r="Q246" s="2308"/>
      <c r="R246" s="2308"/>
      <c r="S246" s="2308"/>
      <c r="T246" s="2308"/>
      <c r="U246" s="2308"/>
      <c r="V246" s="2308"/>
      <c r="W246" s="2308"/>
      <c r="X246" s="2308"/>
      <c r="Y246" s="2308"/>
      <c r="Z246" s="2308"/>
      <c r="AA246" s="2308"/>
      <c r="AB246" s="2308"/>
      <c r="AC246" s="2308"/>
      <c r="AD246" s="2308"/>
      <c r="AE246" s="2308"/>
      <c r="AF246" s="2308"/>
      <c r="AG246" s="2308"/>
      <c r="AH246" s="2308"/>
    </row>
    <row r="247" spans="1:34" ht="13.5" customHeight="1">
      <c r="A247" s="2308" t="s">
        <v>1427</v>
      </c>
      <c r="B247" s="2308"/>
      <c r="C247" s="2308"/>
      <c r="D247" s="2308"/>
      <c r="E247" s="2308"/>
      <c r="F247" s="2308"/>
      <c r="G247" s="2308"/>
      <c r="H247" s="2308"/>
      <c r="I247" s="2308"/>
      <c r="J247" s="2308"/>
      <c r="K247" s="2308"/>
      <c r="L247" s="2308"/>
      <c r="M247" s="2308"/>
      <c r="N247" s="2308"/>
      <c r="O247" s="2308"/>
      <c r="P247" s="2308"/>
      <c r="Q247" s="2308"/>
      <c r="R247" s="2308"/>
      <c r="S247" s="2308"/>
      <c r="T247" s="2308"/>
      <c r="U247" s="2308"/>
      <c r="V247" s="2308"/>
      <c r="W247" s="2308"/>
      <c r="X247" s="2308"/>
      <c r="Y247" s="2308"/>
      <c r="Z247" s="2308"/>
      <c r="AA247" s="2308"/>
      <c r="AB247" s="2308"/>
      <c r="AC247" s="2308"/>
      <c r="AD247" s="2308"/>
      <c r="AE247" s="2308"/>
      <c r="AF247" s="2308"/>
      <c r="AG247" s="2308"/>
      <c r="AH247" s="2308"/>
    </row>
    <row r="248" spans="1:34" ht="13.5" customHeight="1">
      <c r="A248" s="2308" t="s">
        <v>1418</v>
      </c>
      <c r="B248" s="2308"/>
      <c r="C248" s="2308"/>
      <c r="D248" s="2308"/>
      <c r="E248" s="2308"/>
      <c r="F248" s="2308"/>
      <c r="G248" s="2308"/>
      <c r="H248" s="2308"/>
      <c r="I248" s="2308"/>
      <c r="J248" s="2308"/>
      <c r="K248" s="2308"/>
      <c r="L248" s="2308"/>
      <c r="M248" s="2308"/>
      <c r="N248" s="2308"/>
      <c r="O248" s="2308"/>
      <c r="P248" s="2308"/>
      <c r="Q248" s="2308"/>
      <c r="R248" s="2308"/>
      <c r="S248" s="2308"/>
      <c r="T248" s="2308"/>
      <c r="U248" s="2308"/>
      <c r="V248" s="2308"/>
      <c r="W248" s="2308"/>
      <c r="X248" s="2308"/>
      <c r="Y248" s="2308"/>
      <c r="Z248" s="2308"/>
      <c r="AA248" s="2308"/>
      <c r="AB248" s="2308"/>
      <c r="AC248" s="2308"/>
      <c r="AD248" s="2308"/>
      <c r="AE248" s="2308"/>
      <c r="AF248" s="2308"/>
      <c r="AG248" s="2308"/>
      <c r="AH248" s="2308"/>
    </row>
    <row r="249" spans="1:34" ht="13.5" customHeight="1">
      <c r="A249" s="2232" t="s">
        <v>1699</v>
      </c>
      <c r="B249" s="2232"/>
      <c r="C249" s="2232"/>
      <c r="D249" s="2232"/>
      <c r="E249" s="2232"/>
      <c r="F249" s="2232"/>
      <c r="G249" s="2232"/>
      <c r="H249" s="2232"/>
      <c r="I249" s="2232"/>
      <c r="J249" s="2232"/>
      <c r="K249" s="2232"/>
      <c r="L249" s="2232"/>
      <c r="M249" s="2232"/>
      <c r="N249" s="2232"/>
      <c r="O249" s="2232"/>
      <c r="P249" s="2232"/>
      <c r="Q249" s="2232"/>
      <c r="R249" s="2232"/>
      <c r="S249" s="2232"/>
      <c r="T249" s="2232"/>
      <c r="U249" s="2232"/>
      <c r="V249" s="2232"/>
      <c r="W249" s="2232"/>
      <c r="X249" s="2232"/>
      <c r="Y249" s="2232"/>
      <c r="Z249" s="2232"/>
      <c r="AA249" s="2232"/>
      <c r="AB249" s="2232"/>
      <c r="AC249" s="2232"/>
      <c r="AD249" s="2232"/>
      <c r="AE249" s="2232"/>
      <c r="AF249" s="2232"/>
      <c r="AG249" s="2232"/>
      <c r="AH249" s="2232"/>
    </row>
    <row r="250" spans="1:34" ht="13.5" customHeight="1">
      <c r="A250" s="2308"/>
      <c r="B250" s="2308"/>
      <c r="C250" s="2308"/>
      <c r="D250" s="2308"/>
      <c r="E250" s="2308"/>
      <c r="F250" s="2308"/>
      <c r="G250" s="2308"/>
      <c r="H250" s="2308"/>
      <c r="I250" s="2308"/>
      <c r="J250" s="2308"/>
      <c r="K250" s="2308"/>
      <c r="L250" s="2308"/>
      <c r="M250" s="2308"/>
      <c r="N250" s="2308"/>
      <c r="O250" s="2308"/>
      <c r="P250" s="2308"/>
      <c r="Q250" s="2308"/>
      <c r="R250" s="2308"/>
      <c r="S250" s="2308"/>
      <c r="T250" s="2308"/>
      <c r="U250" s="2308"/>
      <c r="V250" s="2308"/>
      <c r="W250" s="2308"/>
      <c r="X250" s="2308"/>
      <c r="Y250" s="2308"/>
      <c r="Z250" s="2308"/>
      <c r="AA250" s="2308"/>
      <c r="AB250" s="2308"/>
      <c r="AC250" s="2308"/>
      <c r="AD250" s="2308"/>
      <c r="AE250" s="2308"/>
      <c r="AF250" s="2308"/>
      <c r="AG250" s="2308"/>
      <c r="AH250" s="2308"/>
    </row>
    <row r="251" spans="1:34" ht="13.5" customHeight="1">
      <c r="A251" s="2232" t="s">
        <v>1700</v>
      </c>
      <c r="B251" s="2232"/>
      <c r="C251" s="2232"/>
      <c r="D251" s="2232"/>
      <c r="E251" s="2232"/>
      <c r="F251" s="2232"/>
      <c r="G251" s="2232"/>
      <c r="H251" s="2232"/>
      <c r="I251" s="2232"/>
      <c r="J251" s="2232"/>
      <c r="K251" s="2232"/>
      <c r="L251" s="2232"/>
      <c r="M251" s="2232"/>
      <c r="N251" s="2232"/>
      <c r="O251" s="2232"/>
      <c r="P251" s="2232"/>
      <c r="Q251" s="2232"/>
      <c r="R251" s="2232"/>
      <c r="S251" s="2232"/>
      <c r="T251" s="2232"/>
      <c r="U251" s="2232"/>
      <c r="V251" s="2232"/>
      <c r="W251" s="2232"/>
      <c r="X251" s="2232"/>
      <c r="Y251" s="2232"/>
      <c r="Z251" s="2232"/>
      <c r="AA251" s="2232"/>
      <c r="AB251" s="2232"/>
      <c r="AC251" s="2232"/>
      <c r="AD251" s="2232"/>
      <c r="AE251" s="2232"/>
      <c r="AF251" s="2232"/>
      <c r="AG251" s="2232"/>
      <c r="AH251" s="2232"/>
    </row>
    <row r="252" spans="1:34" ht="13.5" customHeight="1">
      <c r="A252" s="2232" t="s">
        <v>1699</v>
      </c>
      <c r="B252" s="2232"/>
      <c r="C252" s="2232"/>
      <c r="D252" s="2232"/>
      <c r="E252" s="2232"/>
      <c r="F252" s="2232"/>
      <c r="G252" s="2232"/>
      <c r="H252" s="2232"/>
      <c r="I252" s="2232"/>
      <c r="J252" s="2232"/>
      <c r="K252" s="2232"/>
      <c r="L252" s="2232"/>
      <c r="M252" s="2232"/>
      <c r="N252" s="2232"/>
      <c r="O252" s="2232"/>
      <c r="P252" s="2232"/>
      <c r="Q252" s="2232"/>
      <c r="R252" s="2232"/>
      <c r="S252" s="2232"/>
      <c r="T252" s="2232"/>
      <c r="U252" s="2232"/>
      <c r="V252" s="2232"/>
      <c r="W252" s="2232"/>
      <c r="X252" s="2232"/>
      <c r="Y252" s="2232"/>
      <c r="Z252" s="2232"/>
      <c r="AA252" s="2232"/>
      <c r="AB252" s="2232"/>
      <c r="AC252" s="2232"/>
      <c r="AD252" s="2232"/>
      <c r="AE252" s="2232"/>
      <c r="AF252" s="2232"/>
      <c r="AG252" s="2232"/>
      <c r="AH252" s="2232"/>
    </row>
    <row r="253" spans="1:34" ht="13.5" customHeight="1">
      <c r="A253" s="2232"/>
      <c r="B253" s="2232"/>
      <c r="C253" s="2232"/>
      <c r="D253" s="2232"/>
      <c r="E253" s="2232"/>
      <c r="F253" s="2232"/>
      <c r="G253" s="2232"/>
      <c r="H253" s="2232"/>
      <c r="I253" s="2232"/>
      <c r="J253" s="2232"/>
      <c r="K253" s="2232"/>
      <c r="L253" s="2232"/>
      <c r="M253" s="2232"/>
      <c r="N253" s="2232"/>
      <c r="O253" s="2232"/>
      <c r="P253" s="2232"/>
      <c r="Q253" s="2232"/>
      <c r="R253" s="2232"/>
      <c r="S253" s="2232"/>
      <c r="T253" s="2232"/>
      <c r="U253" s="2232"/>
      <c r="V253" s="2232"/>
      <c r="W253" s="2232"/>
      <c r="X253" s="2232"/>
      <c r="Y253" s="2232"/>
      <c r="Z253" s="2232"/>
      <c r="AA253" s="2232"/>
      <c r="AB253" s="2232"/>
      <c r="AC253" s="2232"/>
      <c r="AD253" s="2232"/>
      <c r="AE253" s="2232"/>
      <c r="AF253" s="2232"/>
      <c r="AG253" s="2232"/>
      <c r="AH253" s="2232"/>
    </row>
    <row r="254" spans="1:34" ht="13.5" customHeight="1">
      <c r="A254" s="2232" t="s">
        <v>1701</v>
      </c>
      <c r="B254" s="2232"/>
      <c r="C254" s="2232"/>
      <c r="D254" s="2232"/>
      <c r="E254" s="2232"/>
      <c r="F254" s="2232"/>
      <c r="G254" s="2232"/>
      <c r="H254" s="2232"/>
      <c r="I254" s="2232"/>
      <c r="J254" s="2232"/>
      <c r="K254" s="2232"/>
      <c r="L254" s="2232"/>
      <c r="M254" s="2232"/>
      <c r="N254" s="2232"/>
      <c r="O254" s="2232"/>
      <c r="P254" s="2232"/>
      <c r="Q254" s="2232"/>
      <c r="R254" s="2232"/>
      <c r="S254" s="2232"/>
      <c r="T254" s="2232"/>
      <c r="U254" s="2232"/>
      <c r="V254" s="2232"/>
      <c r="W254" s="2232"/>
      <c r="X254" s="2232"/>
      <c r="Y254" s="2232"/>
      <c r="Z254" s="2232"/>
      <c r="AA254" s="2232"/>
      <c r="AB254" s="2232"/>
      <c r="AC254" s="2232"/>
      <c r="AD254" s="2232"/>
      <c r="AE254" s="2232"/>
      <c r="AF254" s="2232"/>
      <c r="AG254" s="2232"/>
      <c r="AH254" s="2232"/>
    </row>
    <row r="255" spans="1:34" ht="13.5" customHeight="1">
      <c r="A255" s="2232" t="s">
        <v>1419</v>
      </c>
      <c r="B255" s="2232"/>
      <c r="C255" s="2232"/>
      <c r="D255" s="2232"/>
      <c r="E255" s="2232"/>
      <c r="F255" s="2232"/>
      <c r="G255" s="2232"/>
      <c r="H255" s="2232"/>
      <c r="I255" s="2232"/>
      <c r="J255" s="2232"/>
      <c r="K255" s="2232"/>
      <c r="L255" s="2232"/>
      <c r="M255" s="2232"/>
      <c r="N255" s="2232"/>
      <c r="O255" s="2232"/>
      <c r="P255" s="2232"/>
      <c r="Q255" s="2232"/>
      <c r="R255" s="2232"/>
      <c r="S255" s="2232"/>
      <c r="T255" s="2232"/>
      <c r="U255" s="2232"/>
      <c r="V255" s="2232"/>
      <c r="W255" s="2232"/>
      <c r="X255" s="2232"/>
      <c r="Y255" s="2232"/>
      <c r="Z255" s="2232"/>
      <c r="AA255" s="2232"/>
      <c r="AB255" s="2232"/>
      <c r="AC255" s="2232"/>
      <c r="AD255" s="2232"/>
      <c r="AE255" s="2232"/>
      <c r="AF255" s="2232"/>
      <c r="AG255" s="2232"/>
      <c r="AH255" s="2232"/>
    </row>
    <row r="256" spans="1:34" ht="13.5" customHeight="1">
      <c r="A256" s="2296" t="s">
        <v>1420</v>
      </c>
      <c r="B256" s="2296"/>
      <c r="C256" s="2296"/>
      <c r="D256" s="2296"/>
      <c r="E256" s="2296"/>
      <c r="F256" s="2296"/>
      <c r="G256" s="2296"/>
      <c r="H256" s="2296"/>
      <c r="I256" s="2296"/>
      <c r="J256" s="2296"/>
      <c r="K256" s="2296"/>
      <c r="L256" s="2296"/>
      <c r="M256" s="2296"/>
      <c r="N256" s="2296"/>
      <c r="O256" s="2296"/>
      <c r="P256" s="2296"/>
      <c r="Q256" s="2296"/>
      <c r="R256" s="2296"/>
      <c r="S256" s="2296"/>
      <c r="T256" s="2296"/>
      <c r="U256" s="2296"/>
      <c r="V256" s="2296"/>
      <c r="W256" s="2296"/>
      <c r="X256" s="2296"/>
      <c r="Y256" s="2296"/>
      <c r="Z256" s="2296"/>
      <c r="AA256" s="2296"/>
      <c r="AB256" s="2296"/>
      <c r="AC256" s="2296"/>
      <c r="AD256" s="2296"/>
      <c r="AE256" s="2296"/>
      <c r="AF256" s="2296"/>
      <c r="AG256" s="2296"/>
      <c r="AH256" s="2296"/>
    </row>
    <row r="257" spans="1:34" ht="13.5" customHeight="1">
      <c r="A257" s="2296"/>
      <c r="B257" s="2296"/>
      <c r="C257" s="2296"/>
      <c r="D257" s="2296"/>
      <c r="E257" s="2296"/>
      <c r="F257" s="2296"/>
      <c r="G257" s="2296"/>
      <c r="H257" s="2296"/>
      <c r="I257" s="2296"/>
      <c r="J257" s="2296"/>
      <c r="K257" s="2296"/>
      <c r="L257" s="2296"/>
      <c r="M257" s="2296"/>
      <c r="N257" s="2296"/>
      <c r="O257" s="2296"/>
      <c r="P257" s="2296"/>
      <c r="Q257" s="2296"/>
      <c r="R257" s="2296"/>
      <c r="S257" s="2296"/>
      <c r="T257" s="2296"/>
      <c r="U257" s="2296"/>
      <c r="V257" s="2296"/>
      <c r="W257" s="2296"/>
      <c r="X257" s="2296"/>
      <c r="Y257" s="2296"/>
      <c r="Z257" s="2296"/>
      <c r="AA257" s="2296"/>
      <c r="AB257" s="2296"/>
      <c r="AC257" s="2296"/>
      <c r="AD257" s="2296"/>
      <c r="AE257" s="2296"/>
      <c r="AF257" s="2296"/>
      <c r="AG257" s="2296"/>
      <c r="AH257" s="2296"/>
    </row>
    <row r="258" spans="1:34" ht="13.5" customHeight="1">
      <c r="A258" s="2308"/>
      <c r="B258" s="2308"/>
      <c r="C258" s="2308"/>
      <c r="D258" s="2308"/>
      <c r="E258" s="2308"/>
      <c r="F258" s="2308"/>
      <c r="G258" s="2308"/>
      <c r="H258" s="2308"/>
      <c r="I258" s="2308"/>
      <c r="J258" s="2308"/>
      <c r="K258" s="2308"/>
      <c r="L258" s="2308"/>
      <c r="M258" s="2308"/>
      <c r="N258" s="2308"/>
      <c r="O258" s="2308"/>
      <c r="P258" s="2308"/>
      <c r="Q258" s="2308"/>
      <c r="R258" s="2308"/>
      <c r="S258" s="2308"/>
      <c r="T258" s="2308"/>
      <c r="U258" s="2308"/>
      <c r="V258" s="2308"/>
      <c r="W258" s="2308"/>
      <c r="X258" s="2308"/>
      <c r="Y258" s="2308"/>
      <c r="Z258" s="2308"/>
      <c r="AA258" s="2308"/>
      <c r="AB258" s="2308"/>
      <c r="AC258" s="2308"/>
      <c r="AD258" s="2308"/>
      <c r="AE258" s="2308"/>
      <c r="AF258" s="2308"/>
      <c r="AG258" s="2308"/>
      <c r="AH258" s="2308"/>
    </row>
    <row r="259" spans="1:34" ht="13.5" customHeight="1">
      <c r="A259" s="2297" t="s">
        <v>1421</v>
      </c>
      <c r="B259" s="2297"/>
      <c r="C259" s="2297"/>
      <c r="D259" s="2297"/>
      <c r="E259" s="2297"/>
      <c r="F259" s="2297"/>
      <c r="G259" s="2297"/>
      <c r="H259" s="2297"/>
      <c r="I259" s="2297"/>
      <c r="J259" s="2297"/>
      <c r="K259" s="2297"/>
      <c r="L259" s="2297"/>
      <c r="M259" s="2297"/>
      <c r="N259" s="2297"/>
      <c r="O259" s="2297"/>
      <c r="P259" s="2297"/>
      <c r="Q259" s="2297"/>
      <c r="R259" s="2297"/>
      <c r="S259" s="2297"/>
      <c r="T259" s="2297"/>
      <c r="U259" s="2297"/>
      <c r="V259" s="2297"/>
      <c r="W259" s="2297"/>
      <c r="X259" s="2297"/>
      <c r="Y259" s="2297"/>
      <c r="Z259" s="2297"/>
      <c r="AA259" s="2297"/>
      <c r="AB259" s="2297"/>
      <c r="AC259" s="2297"/>
      <c r="AD259" s="2297"/>
      <c r="AE259" s="2297"/>
      <c r="AF259" s="2297"/>
      <c r="AG259" s="2297"/>
      <c r="AH259" s="2297"/>
    </row>
    <row r="260" spans="1:34" ht="13.5" customHeight="1">
      <c r="A260" s="2232" t="s">
        <v>1422</v>
      </c>
      <c r="B260" s="2232"/>
      <c r="C260" s="2232"/>
      <c r="D260" s="2232"/>
      <c r="E260" s="2232"/>
      <c r="F260" s="2232"/>
      <c r="G260" s="2232"/>
      <c r="H260" s="2232"/>
      <c r="I260" s="2232"/>
      <c r="J260" s="2232"/>
      <c r="K260" s="2232"/>
      <c r="L260" s="2232"/>
      <c r="M260" s="2232"/>
      <c r="N260" s="2232"/>
      <c r="O260" s="2232"/>
      <c r="P260" s="2232"/>
      <c r="Q260" s="2232"/>
      <c r="R260" s="2232"/>
      <c r="S260" s="2232"/>
      <c r="T260" s="2232"/>
      <c r="U260" s="2232"/>
      <c r="V260" s="2232"/>
      <c r="W260" s="2232"/>
      <c r="X260" s="2232"/>
      <c r="Y260" s="2232"/>
      <c r="Z260" s="2232"/>
      <c r="AA260" s="2232"/>
      <c r="AB260" s="2232"/>
      <c r="AC260" s="2232"/>
      <c r="AD260" s="2232"/>
      <c r="AE260" s="2232"/>
      <c r="AF260" s="2232"/>
      <c r="AG260" s="2232"/>
      <c r="AH260" s="2232"/>
    </row>
    <row r="261" spans="1:34" ht="13.5" customHeight="1">
      <c r="A261" s="2232" t="s">
        <v>1423</v>
      </c>
      <c r="B261" s="2232"/>
      <c r="C261" s="2232"/>
      <c r="D261" s="2232"/>
      <c r="E261" s="2232"/>
      <c r="F261" s="2232"/>
      <c r="G261" s="2232"/>
      <c r="H261" s="2232"/>
      <c r="I261" s="2232"/>
      <c r="J261" s="2232"/>
      <c r="K261" s="2232"/>
      <c r="L261" s="2232"/>
      <c r="M261" s="2232"/>
      <c r="N261" s="2232"/>
      <c r="O261" s="2232"/>
      <c r="P261" s="2232"/>
      <c r="Q261" s="2232"/>
      <c r="R261" s="2232"/>
      <c r="S261" s="2232"/>
      <c r="T261" s="2232"/>
      <c r="U261" s="2232"/>
      <c r="V261" s="2232"/>
      <c r="W261" s="2232"/>
      <c r="X261" s="2232"/>
      <c r="Y261" s="2232"/>
      <c r="Z261" s="2232"/>
      <c r="AA261" s="2232"/>
      <c r="AB261" s="2232"/>
      <c r="AC261" s="2232"/>
      <c r="AD261" s="2232"/>
      <c r="AE261" s="2232"/>
      <c r="AF261" s="2232"/>
      <c r="AG261" s="2232"/>
      <c r="AH261" s="2232"/>
    </row>
    <row r="262" spans="1:34" ht="13.5" customHeight="1">
      <c r="A262" s="2232"/>
      <c r="B262" s="2232"/>
      <c r="C262" s="2232"/>
      <c r="D262" s="2232"/>
      <c r="E262" s="2232"/>
      <c r="F262" s="2232"/>
      <c r="G262" s="2232"/>
      <c r="H262" s="2232"/>
      <c r="I262" s="2232"/>
      <c r="J262" s="2232"/>
      <c r="K262" s="2232"/>
      <c r="L262" s="2232"/>
      <c r="M262" s="2232"/>
      <c r="N262" s="2232"/>
      <c r="O262" s="2232"/>
      <c r="P262" s="2232"/>
      <c r="Q262" s="2232"/>
      <c r="R262" s="2232"/>
      <c r="S262" s="2232"/>
      <c r="T262" s="2232"/>
      <c r="U262" s="2232"/>
      <c r="V262" s="2232"/>
      <c r="W262" s="2232"/>
      <c r="X262" s="2232"/>
      <c r="Y262" s="2232"/>
      <c r="Z262" s="2232"/>
      <c r="AA262" s="2232"/>
      <c r="AB262" s="2232"/>
      <c r="AC262" s="2232"/>
      <c r="AD262" s="2232"/>
      <c r="AE262" s="2232"/>
      <c r="AF262" s="2232"/>
      <c r="AG262" s="2232"/>
      <c r="AH262" s="2232"/>
    </row>
    <row r="263" spans="1:34" ht="13.5" customHeight="1">
      <c r="A263" s="2115" t="s">
        <v>1224</v>
      </c>
      <c r="B263" s="1971"/>
      <c r="C263" s="1971"/>
      <c r="D263" s="1971"/>
      <c r="E263" s="1971"/>
      <c r="F263" s="1971"/>
      <c r="G263" s="1971"/>
      <c r="H263" s="1971"/>
      <c r="I263" s="1971"/>
      <c r="J263" s="1971"/>
      <c r="K263" s="1971"/>
      <c r="L263" s="1971"/>
      <c r="M263" s="1971"/>
      <c r="N263" s="1971"/>
      <c r="O263" s="1971"/>
      <c r="P263" s="1971"/>
      <c r="Q263" s="1971"/>
      <c r="R263" s="1971"/>
    </row>
    <row r="264" spans="1:34" ht="13.5" customHeight="1">
      <c r="A264" s="1947" t="s">
        <v>299</v>
      </c>
      <c r="B264" s="1948"/>
      <c r="C264" s="1948"/>
      <c r="D264" s="1948"/>
      <c r="E264" s="1948"/>
      <c r="F264" s="1949"/>
      <c r="G264" s="2129" t="s">
        <v>1225</v>
      </c>
      <c r="H264" s="1869"/>
      <c r="I264" s="1869"/>
      <c r="J264" s="1869"/>
      <c r="K264" s="2130" t="s">
        <v>300</v>
      </c>
      <c r="L264" s="2131"/>
      <c r="M264" s="2131"/>
      <c r="N264" s="2131"/>
      <c r="O264" s="2130" t="s">
        <v>301</v>
      </c>
      <c r="P264" s="2131"/>
      <c r="Q264" s="2131"/>
      <c r="R264" s="2131"/>
    </row>
    <row r="265" spans="1:34" ht="13.5" customHeight="1">
      <c r="A265" s="1947"/>
      <c r="B265" s="1948"/>
      <c r="C265" s="1948"/>
      <c r="D265" s="1948"/>
      <c r="E265" s="1948"/>
      <c r="F265" s="1949"/>
      <c r="G265" s="1983"/>
      <c r="H265" s="1983"/>
      <c r="I265" s="1983"/>
      <c r="J265" s="1983"/>
      <c r="K265" s="2132"/>
      <c r="L265" s="2132"/>
      <c r="M265" s="2132"/>
      <c r="N265" s="2132"/>
      <c r="O265" s="2132"/>
      <c r="P265" s="2132"/>
      <c r="Q265" s="2132"/>
      <c r="R265" s="2132"/>
    </row>
    <row r="266" spans="1:34" ht="13.5" customHeight="1">
      <c r="A266" s="1947"/>
      <c r="B266" s="1948"/>
      <c r="C266" s="1948"/>
      <c r="D266" s="1948"/>
      <c r="E266" s="1948"/>
      <c r="F266" s="1949"/>
      <c r="G266" s="1958" t="s">
        <v>309</v>
      </c>
      <c r="H266" s="1929"/>
      <c r="I266" s="1929"/>
      <c r="J266" s="1930"/>
      <c r="K266" s="1958" t="s">
        <v>309</v>
      </c>
      <c r="L266" s="1929"/>
      <c r="M266" s="1929"/>
      <c r="N266" s="1930"/>
      <c r="O266" s="1958" t="s">
        <v>309</v>
      </c>
      <c r="P266" s="1929"/>
      <c r="Q266" s="1929"/>
      <c r="R266" s="1930"/>
    </row>
    <row r="267" spans="1:34" ht="13.5" customHeight="1">
      <c r="A267" s="1947" t="s">
        <v>311</v>
      </c>
      <c r="B267" s="1948"/>
      <c r="C267" s="1948"/>
      <c r="D267" s="1948"/>
      <c r="E267" s="1948"/>
      <c r="F267" s="1949"/>
      <c r="G267" s="2136">
        <v>3500000</v>
      </c>
      <c r="H267" s="2136"/>
      <c r="I267" s="2136"/>
      <c r="J267" s="2136"/>
      <c r="K267" s="2136">
        <v>2300000</v>
      </c>
      <c r="L267" s="2136"/>
      <c r="M267" s="2136"/>
      <c r="N267" s="2136"/>
      <c r="O267" s="2136">
        <v>1200000</v>
      </c>
      <c r="P267" s="2136"/>
      <c r="Q267" s="2136"/>
      <c r="R267" s="2136"/>
    </row>
    <row r="268" spans="1:34" ht="13.5" customHeight="1">
      <c r="A268" s="1947" t="s">
        <v>314</v>
      </c>
      <c r="B268" s="1948"/>
      <c r="C268" s="1948"/>
      <c r="D268" s="1948"/>
      <c r="E268" s="1948"/>
      <c r="F268" s="1949"/>
      <c r="G268" s="2136">
        <v>123770063</v>
      </c>
      <c r="H268" s="2136"/>
      <c r="I268" s="2136"/>
      <c r="J268" s="2136"/>
      <c r="K268" s="2136">
        <v>110868060</v>
      </c>
      <c r="L268" s="2136"/>
      <c r="M268" s="2136"/>
      <c r="N268" s="2136"/>
      <c r="O268" s="2136">
        <v>12902003</v>
      </c>
      <c r="P268" s="2136"/>
      <c r="Q268" s="2136"/>
      <c r="R268" s="2136"/>
    </row>
    <row r="269" spans="1:34" ht="13.5" customHeight="1">
      <c r="A269" s="1947" t="s">
        <v>317</v>
      </c>
      <c r="B269" s="1948"/>
      <c r="C269" s="1948"/>
      <c r="D269" s="1948"/>
      <c r="E269" s="1948"/>
      <c r="F269" s="1949"/>
      <c r="G269" s="2136">
        <v>102431340</v>
      </c>
      <c r="H269" s="2136"/>
      <c r="I269" s="2136"/>
      <c r="J269" s="2136"/>
      <c r="K269" s="2136">
        <v>70331340</v>
      </c>
      <c r="L269" s="2136"/>
      <c r="M269" s="2136"/>
      <c r="N269" s="2136"/>
      <c r="O269" s="2136">
        <v>32100000</v>
      </c>
      <c r="P269" s="2136"/>
      <c r="Q269" s="2136"/>
      <c r="R269" s="2136"/>
    </row>
    <row r="270" spans="1:34" ht="13.5" customHeight="1">
      <c r="A270" s="1947" t="s">
        <v>321</v>
      </c>
      <c r="B270" s="1948"/>
      <c r="C270" s="1948"/>
      <c r="D270" s="1948"/>
      <c r="E270" s="1948"/>
      <c r="F270" s="1949"/>
      <c r="G270" s="2136">
        <v>229701403</v>
      </c>
      <c r="H270" s="2136"/>
      <c r="I270" s="2136"/>
      <c r="J270" s="2136"/>
      <c r="K270" s="2136">
        <v>183499400</v>
      </c>
      <c r="L270" s="2136"/>
      <c r="M270" s="2136"/>
      <c r="N270" s="2136"/>
      <c r="O270" s="2136">
        <v>46202003</v>
      </c>
      <c r="P270" s="2136"/>
      <c r="Q270" s="2136"/>
      <c r="R270" s="2136"/>
    </row>
    <row r="271" spans="1:34" ht="13.5" customHeight="1">
      <c r="A271" s="1962" t="s">
        <v>1231</v>
      </c>
      <c r="B271" s="1963"/>
      <c r="C271" s="1963"/>
      <c r="D271" s="1963"/>
      <c r="E271" s="1963"/>
      <c r="F271" s="1964"/>
      <c r="G271" s="2142">
        <v>57426</v>
      </c>
      <c r="H271" s="2142"/>
      <c r="I271" s="2142"/>
      <c r="J271" s="2142"/>
      <c r="K271" s="2142">
        <v>45875</v>
      </c>
      <c r="L271" s="2142"/>
      <c r="M271" s="2142"/>
      <c r="N271" s="2142"/>
      <c r="O271" s="2142">
        <v>11551</v>
      </c>
      <c r="P271" s="2142"/>
      <c r="Q271" s="2142"/>
      <c r="R271" s="2142"/>
    </row>
    <row r="272" spans="1:34" ht="13.5" customHeight="1" thickBot="1">
      <c r="A272" s="2139"/>
      <c r="B272" s="2140"/>
      <c r="C272" s="2140"/>
      <c r="D272" s="2140"/>
      <c r="E272" s="2140"/>
      <c r="F272" s="2141"/>
      <c r="G272" s="2143"/>
      <c r="H272" s="2143"/>
      <c r="I272" s="2143"/>
      <c r="J272" s="2143"/>
      <c r="K272" s="2143"/>
      <c r="L272" s="2143"/>
      <c r="M272" s="2143"/>
      <c r="N272" s="2143"/>
      <c r="O272" s="2143"/>
      <c r="P272" s="2143"/>
      <c r="Q272" s="2143"/>
      <c r="R272" s="2143"/>
    </row>
    <row r="273" spans="1:34" ht="13.5" customHeight="1" thickTop="1"/>
    <row r="274" spans="1:34" ht="13.5" customHeight="1">
      <c r="A274" s="2231" t="s">
        <v>1312</v>
      </c>
      <c r="B274" s="2231"/>
      <c r="C274" s="2231"/>
      <c r="D274" s="2231"/>
      <c r="E274" s="2231"/>
      <c r="F274" s="2231"/>
      <c r="G274" s="2231"/>
      <c r="H274" s="2231"/>
      <c r="I274" s="2231"/>
      <c r="J274" s="2231"/>
      <c r="K274" s="2231"/>
      <c r="L274" s="2231"/>
      <c r="M274" s="2231"/>
      <c r="N274" s="2231"/>
      <c r="O274" s="2231"/>
      <c r="P274" s="2231"/>
      <c r="Q274" s="2231"/>
      <c r="R274" s="2231"/>
      <c r="S274" s="2231"/>
      <c r="T274" s="2231"/>
      <c r="U274" s="2231"/>
      <c r="V274" s="2231"/>
      <c r="W274" s="2231"/>
      <c r="X274" s="2231"/>
      <c r="Y274" s="2231"/>
      <c r="Z274" s="2231"/>
      <c r="AA274" s="2231"/>
      <c r="AB274" s="2231"/>
      <c r="AC274" s="2231"/>
      <c r="AD274" s="2231"/>
      <c r="AE274" s="2231"/>
      <c r="AF274" s="2231"/>
      <c r="AG274" s="2231"/>
      <c r="AH274" s="2231"/>
    </row>
    <row r="275" spans="1:34" ht="13.5" customHeight="1">
      <c r="A275" s="2232" t="s">
        <v>1702</v>
      </c>
      <c r="B275" s="2232"/>
      <c r="C275" s="2232"/>
      <c r="D275" s="2232"/>
      <c r="E275" s="2232"/>
      <c r="F275" s="2232"/>
      <c r="G275" s="2232"/>
      <c r="H275" s="2232"/>
      <c r="I275" s="2232"/>
      <c r="J275" s="2232"/>
      <c r="K275" s="2232"/>
      <c r="L275" s="2232"/>
      <c r="M275" s="2232"/>
      <c r="N275" s="2232"/>
      <c r="O275" s="2232"/>
      <c r="P275" s="2232"/>
      <c r="Q275" s="2232"/>
      <c r="R275" s="2232"/>
      <c r="S275" s="2232"/>
      <c r="T275" s="2232"/>
      <c r="U275" s="2232"/>
      <c r="V275" s="2232"/>
      <c r="W275" s="2232"/>
      <c r="X275" s="2232"/>
      <c r="Y275" s="2232"/>
      <c r="Z275" s="2232"/>
      <c r="AA275" s="2232"/>
      <c r="AB275" s="2232"/>
      <c r="AC275" s="2232"/>
      <c r="AD275" s="2232"/>
      <c r="AE275" s="2232"/>
      <c r="AF275" s="2232"/>
      <c r="AG275" s="2232"/>
      <c r="AH275" s="2232"/>
    </row>
    <row r="276" spans="1:34" ht="13.5" customHeight="1">
      <c r="A276" s="2232" t="s">
        <v>1704</v>
      </c>
      <c r="B276" s="2232"/>
      <c r="C276" s="2232"/>
      <c r="D276" s="2232"/>
      <c r="E276" s="2232"/>
      <c r="F276" s="2232"/>
      <c r="G276" s="2232"/>
      <c r="H276" s="2232"/>
      <c r="I276" s="2232"/>
      <c r="J276" s="2232"/>
      <c r="K276" s="2232"/>
      <c r="L276" s="2232"/>
      <c r="M276" s="2232"/>
      <c r="N276" s="2232"/>
      <c r="O276" s="2232"/>
      <c r="P276" s="2232"/>
      <c r="Q276" s="2232"/>
      <c r="R276" s="2232"/>
      <c r="S276" s="2232"/>
      <c r="T276" s="2232"/>
      <c r="U276" s="2232"/>
      <c r="V276" s="2232"/>
      <c r="W276" s="2232"/>
      <c r="X276" s="2232"/>
      <c r="Y276" s="2232"/>
      <c r="Z276" s="2232"/>
      <c r="AA276" s="2232"/>
      <c r="AB276" s="2232"/>
      <c r="AC276" s="2232"/>
      <c r="AD276" s="2232"/>
      <c r="AE276" s="2232"/>
      <c r="AF276" s="2232"/>
      <c r="AG276" s="2232"/>
      <c r="AH276" s="2232"/>
    </row>
    <row r="277" spans="1:34" ht="13.5" customHeight="1">
      <c r="A277" s="2231"/>
      <c r="B277" s="2231"/>
      <c r="C277" s="2231"/>
      <c r="D277" s="2231"/>
      <c r="E277" s="2231"/>
      <c r="F277" s="2231"/>
      <c r="G277" s="2231"/>
      <c r="H277" s="2231"/>
      <c r="I277" s="2231"/>
      <c r="J277" s="2231"/>
      <c r="K277" s="2231"/>
      <c r="L277" s="2231"/>
      <c r="M277" s="2231"/>
      <c r="N277" s="2231"/>
      <c r="O277" s="2231"/>
      <c r="P277" s="2231"/>
      <c r="Q277" s="2231"/>
      <c r="R277" s="2231"/>
      <c r="S277" s="2231"/>
      <c r="T277" s="2231"/>
      <c r="U277" s="2231"/>
      <c r="V277" s="2231"/>
      <c r="W277" s="2231"/>
      <c r="X277" s="2231"/>
      <c r="Y277" s="2231"/>
      <c r="Z277" s="2231"/>
      <c r="AA277" s="2231"/>
      <c r="AB277" s="2231"/>
      <c r="AC277" s="2231"/>
      <c r="AD277" s="2231"/>
      <c r="AE277" s="2231"/>
      <c r="AF277" s="2231"/>
      <c r="AG277" s="2231"/>
      <c r="AH277" s="2231"/>
    </row>
    <row r="278" spans="1:34" ht="13.5" customHeight="1">
      <c r="A278" s="2231" t="s">
        <v>1410</v>
      </c>
      <c r="B278" s="2231"/>
      <c r="C278" s="2231"/>
      <c r="D278" s="2231"/>
      <c r="E278" s="2231"/>
      <c r="F278" s="2231"/>
      <c r="G278" s="2231"/>
      <c r="H278" s="2231"/>
      <c r="I278" s="2231"/>
      <c r="J278" s="2231"/>
      <c r="K278" s="2231"/>
      <c r="L278" s="2231"/>
      <c r="M278" s="2231"/>
      <c r="N278" s="2231"/>
      <c r="O278" s="2231"/>
      <c r="P278" s="2231"/>
      <c r="Q278" s="2231"/>
      <c r="R278" s="2231"/>
      <c r="S278" s="2231"/>
      <c r="T278" s="2231"/>
      <c r="U278" s="2231"/>
      <c r="V278" s="2231"/>
      <c r="W278" s="2231"/>
      <c r="X278" s="2231"/>
      <c r="Y278" s="2231"/>
      <c r="Z278" s="2231"/>
      <c r="AA278" s="2231"/>
      <c r="AB278" s="2231"/>
      <c r="AC278" s="2231"/>
      <c r="AD278" s="2231"/>
      <c r="AE278" s="2231"/>
      <c r="AF278" s="2231"/>
      <c r="AG278" s="2231"/>
      <c r="AH278" s="2231"/>
    </row>
    <row r="279" spans="1:34" ht="13.5" customHeight="1">
      <c r="A279" s="2296" t="s">
        <v>1424</v>
      </c>
      <c r="B279" s="2296"/>
      <c r="C279" s="2296"/>
      <c r="D279" s="2296"/>
      <c r="E279" s="2296"/>
      <c r="F279" s="2296"/>
      <c r="G279" s="2296"/>
      <c r="H279" s="2296"/>
      <c r="I279" s="2296"/>
      <c r="J279" s="2296"/>
      <c r="K279" s="2296"/>
      <c r="L279" s="2296"/>
      <c r="M279" s="2296"/>
      <c r="N279" s="2296"/>
      <c r="O279" s="2296"/>
      <c r="P279" s="2296"/>
      <c r="Q279" s="2296"/>
      <c r="R279" s="2296"/>
      <c r="S279" s="2296"/>
      <c r="T279" s="2296"/>
      <c r="U279" s="2296"/>
      <c r="V279" s="2296"/>
      <c r="W279" s="2296"/>
      <c r="X279" s="2296"/>
      <c r="Y279" s="2296"/>
      <c r="Z279" s="2296"/>
      <c r="AA279" s="2296"/>
      <c r="AB279" s="2296"/>
      <c r="AC279" s="2296"/>
      <c r="AD279" s="2296"/>
      <c r="AE279" s="2296"/>
      <c r="AF279" s="2296"/>
      <c r="AG279" s="2296"/>
      <c r="AH279" s="2296"/>
    </row>
    <row r="280" spans="1:34" ht="13.5" customHeight="1">
      <c r="A280" s="2231"/>
      <c r="B280" s="2231"/>
      <c r="C280" s="2231"/>
      <c r="D280" s="2231"/>
      <c r="E280" s="2231"/>
      <c r="F280" s="2231"/>
      <c r="G280" s="2231"/>
      <c r="H280" s="2231"/>
      <c r="I280" s="2231"/>
      <c r="J280" s="2231"/>
      <c r="K280" s="2231"/>
      <c r="L280" s="2231"/>
      <c r="M280" s="2231"/>
      <c r="N280" s="2231"/>
      <c r="O280" s="2231"/>
      <c r="P280" s="2231"/>
      <c r="Q280" s="2231"/>
      <c r="R280" s="2231"/>
      <c r="S280" s="2231"/>
      <c r="T280" s="2231"/>
      <c r="U280" s="2231"/>
      <c r="V280" s="2231"/>
      <c r="W280" s="2231"/>
      <c r="X280" s="2231"/>
      <c r="Y280" s="2231"/>
      <c r="Z280" s="2231"/>
      <c r="AA280" s="2231"/>
      <c r="AB280" s="2231"/>
      <c r="AC280" s="2231"/>
      <c r="AD280" s="2231"/>
      <c r="AE280" s="2231"/>
      <c r="AF280" s="2231"/>
      <c r="AG280" s="2231"/>
      <c r="AH280" s="2231"/>
    </row>
    <row r="281" spans="1:34" ht="13.5" customHeight="1">
      <c r="A281" s="2231"/>
      <c r="B281" s="2231"/>
      <c r="C281" s="2231"/>
      <c r="D281" s="2231"/>
      <c r="E281" s="2231"/>
      <c r="F281" s="2231"/>
      <c r="G281" s="2231"/>
      <c r="H281" s="2231"/>
      <c r="I281" s="2231"/>
      <c r="J281" s="2231"/>
      <c r="K281" s="2231"/>
      <c r="L281" s="2231"/>
      <c r="M281" s="2231"/>
      <c r="N281" s="2231"/>
      <c r="O281" s="2231"/>
      <c r="P281" s="2231"/>
      <c r="Q281" s="2231"/>
      <c r="R281" s="2231"/>
      <c r="S281" s="2231"/>
      <c r="T281" s="2231"/>
      <c r="U281" s="2231"/>
      <c r="V281" s="2231"/>
      <c r="W281" s="2231"/>
      <c r="X281" s="2231"/>
      <c r="Y281" s="2231"/>
      <c r="Z281" s="2231"/>
      <c r="AA281" s="2231"/>
      <c r="AB281" s="2231"/>
      <c r="AC281" s="2231"/>
      <c r="AD281" s="2231"/>
      <c r="AE281" s="2231"/>
      <c r="AF281" s="2231"/>
      <c r="AG281" s="2231"/>
      <c r="AH281" s="2231"/>
    </row>
    <row r="282" spans="1:34" ht="13.5" customHeight="1">
      <c r="A282" s="2297" t="s">
        <v>1425</v>
      </c>
      <c r="B282" s="2297"/>
      <c r="C282" s="2297"/>
      <c r="D282" s="2297"/>
      <c r="E282" s="2297"/>
      <c r="F282" s="2297"/>
      <c r="G282" s="2297"/>
      <c r="H282" s="2297"/>
      <c r="I282" s="2297"/>
      <c r="J282" s="2297"/>
      <c r="K282" s="2297"/>
      <c r="L282" s="2297"/>
      <c r="M282" s="2297"/>
      <c r="N282" s="2297"/>
      <c r="O282" s="2297"/>
      <c r="P282" s="2297"/>
      <c r="Q282" s="2297"/>
      <c r="R282" s="2297"/>
      <c r="S282" s="2297"/>
      <c r="T282" s="2297"/>
      <c r="U282" s="2297"/>
      <c r="V282" s="2297"/>
      <c r="W282" s="2297"/>
      <c r="X282" s="2297"/>
      <c r="Y282" s="2297"/>
      <c r="Z282" s="2297"/>
      <c r="AA282" s="2297"/>
      <c r="AB282" s="2297"/>
      <c r="AC282" s="2297"/>
      <c r="AD282" s="2297"/>
      <c r="AE282" s="2297"/>
      <c r="AF282" s="2297"/>
      <c r="AG282" s="2297"/>
      <c r="AH282" s="2297"/>
    </row>
    <row r="283" spans="1:34" ht="13.5" customHeight="1">
      <c r="A283" s="2232" t="s">
        <v>1426</v>
      </c>
      <c r="B283" s="2232"/>
      <c r="C283" s="2232"/>
      <c r="D283" s="2232"/>
      <c r="E283" s="2232"/>
      <c r="F283" s="2232"/>
      <c r="G283" s="2232"/>
      <c r="H283" s="2232"/>
      <c r="I283" s="2232"/>
      <c r="J283" s="2232"/>
      <c r="K283" s="2232"/>
      <c r="L283" s="2232"/>
      <c r="M283" s="2232"/>
      <c r="N283" s="2232"/>
      <c r="O283" s="2232"/>
      <c r="P283" s="2232"/>
      <c r="Q283" s="2232"/>
      <c r="R283" s="2232"/>
      <c r="S283" s="2232"/>
      <c r="T283" s="2232"/>
      <c r="U283" s="2232"/>
      <c r="V283" s="2232"/>
      <c r="W283" s="2232"/>
      <c r="X283" s="2232"/>
      <c r="Y283" s="2232"/>
      <c r="Z283" s="2232"/>
      <c r="AA283" s="2232"/>
      <c r="AB283" s="2232"/>
      <c r="AC283" s="2232"/>
      <c r="AD283" s="2232"/>
      <c r="AE283" s="2232"/>
      <c r="AF283" s="2232"/>
      <c r="AG283" s="2232"/>
      <c r="AH283" s="2232"/>
    </row>
    <row r="284" spans="1:34" ht="13.5" customHeight="1">
      <c r="A284" s="2231"/>
      <c r="B284" s="2231"/>
      <c r="C284" s="2231"/>
      <c r="D284" s="2231"/>
      <c r="E284" s="2231"/>
      <c r="F284" s="2231"/>
      <c r="G284" s="2231"/>
      <c r="H284" s="2231"/>
      <c r="I284" s="2231"/>
      <c r="J284" s="2231"/>
      <c r="K284" s="2231"/>
      <c r="L284" s="2231"/>
      <c r="M284" s="2231"/>
      <c r="N284" s="2231"/>
      <c r="O284" s="2231"/>
      <c r="P284" s="2231"/>
      <c r="Q284" s="2231"/>
      <c r="R284" s="2231"/>
      <c r="S284" s="2231"/>
      <c r="T284" s="2231"/>
      <c r="U284" s="2231"/>
      <c r="V284" s="2231"/>
      <c r="W284" s="2231"/>
      <c r="X284" s="2231"/>
      <c r="Y284" s="2231"/>
      <c r="Z284" s="2231"/>
      <c r="AA284" s="2231"/>
      <c r="AB284" s="2231"/>
      <c r="AC284" s="2231"/>
      <c r="AD284" s="2231"/>
      <c r="AE284" s="2231"/>
      <c r="AF284" s="2231"/>
      <c r="AG284" s="2231"/>
      <c r="AH284" s="2231"/>
    </row>
    <row r="285" spans="1:34" ht="13.5" customHeight="1">
      <c r="A285" s="2115" t="s">
        <v>1236</v>
      </c>
      <c r="B285" s="1971"/>
      <c r="C285" s="1971"/>
      <c r="D285" s="1971"/>
      <c r="E285" s="1971"/>
      <c r="F285" s="1971"/>
      <c r="G285" s="1971"/>
      <c r="H285" s="1971"/>
      <c r="I285" s="1971"/>
      <c r="J285" s="1971"/>
      <c r="K285" s="1971"/>
      <c r="L285" s="1971"/>
      <c r="M285" s="1971"/>
      <c r="N285" s="1971"/>
      <c r="O285" s="1971"/>
      <c r="P285" s="1971"/>
      <c r="Q285" s="1971"/>
      <c r="R285" s="1971"/>
      <c r="S285" s="785"/>
      <c r="T285" s="785"/>
      <c r="U285" s="785"/>
      <c r="V285" s="785"/>
      <c r="W285" s="785"/>
      <c r="X285" s="785"/>
      <c r="Y285" s="785"/>
      <c r="Z285" s="785"/>
      <c r="AA285" s="785"/>
      <c r="AB285" s="785"/>
      <c r="AC285" s="785"/>
      <c r="AD285" s="785"/>
      <c r="AE285" s="785"/>
      <c r="AF285" s="785"/>
      <c r="AG285" s="785"/>
      <c r="AH285" s="785"/>
    </row>
    <row r="286" spans="1:34" ht="13.5" customHeight="1">
      <c r="A286" s="2041" t="s">
        <v>35</v>
      </c>
      <c r="B286" s="1880"/>
      <c r="C286" s="1880"/>
      <c r="D286" s="1880"/>
      <c r="E286" s="1880"/>
      <c r="F286" s="1880"/>
      <c r="G286" s="1880"/>
      <c r="H286" s="1880"/>
      <c r="I286" s="1880"/>
      <c r="J286" s="1880"/>
      <c r="K286" s="1886" t="s">
        <v>36</v>
      </c>
      <c r="L286" s="1887"/>
      <c r="M286" s="1887"/>
      <c r="N286" s="1887"/>
      <c r="O286" s="1887"/>
      <c r="P286" s="1887"/>
      <c r="Q286" s="1887"/>
      <c r="R286" s="1888"/>
      <c r="S286" s="785"/>
      <c r="T286" s="785"/>
      <c r="U286" s="785"/>
      <c r="V286" s="785"/>
      <c r="W286" s="785"/>
      <c r="X286" s="785"/>
      <c r="Y286" s="785"/>
      <c r="Z286" s="785"/>
      <c r="AA286" s="785"/>
      <c r="AB286" s="785"/>
      <c r="AC286" s="785"/>
      <c r="AD286" s="785"/>
      <c r="AE286" s="785"/>
      <c r="AF286" s="785"/>
      <c r="AG286" s="785"/>
      <c r="AH286" s="785"/>
    </row>
    <row r="287" spans="1:34" ht="13.5" customHeight="1">
      <c r="A287" s="1958" t="s">
        <v>329</v>
      </c>
      <c r="B287" s="1929"/>
      <c r="C287" s="1929"/>
      <c r="D287" s="1929"/>
      <c r="E287" s="1929"/>
      <c r="F287" s="1929"/>
      <c r="G287" s="1929"/>
      <c r="H287" s="1929"/>
      <c r="I287" s="1929"/>
      <c r="J287" s="1929"/>
      <c r="K287" s="1958" t="s">
        <v>329</v>
      </c>
      <c r="L287" s="1929"/>
      <c r="M287" s="1929"/>
      <c r="N287" s="1929"/>
      <c r="O287" s="1929"/>
      <c r="P287" s="1929"/>
      <c r="Q287" s="1929"/>
      <c r="R287" s="1930"/>
      <c r="S287" s="785"/>
      <c r="T287" s="785"/>
      <c r="U287" s="785"/>
      <c r="V287" s="785"/>
      <c r="W287" s="785"/>
      <c r="X287" s="785"/>
      <c r="Y287" s="785"/>
      <c r="Z287" s="785"/>
      <c r="AA287" s="785"/>
      <c r="AB287" s="785"/>
      <c r="AC287" s="785"/>
      <c r="AD287" s="785"/>
      <c r="AE287" s="785"/>
      <c r="AF287" s="785"/>
      <c r="AG287" s="785"/>
      <c r="AH287" s="785"/>
    </row>
    <row r="288" spans="1:34" ht="13.5" customHeight="1" thickBot="1">
      <c r="A288" s="2153">
        <v>72209</v>
      </c>
      <c r="B288" s="2154"/>
      <c r="C288" s="2154"/>
      <c r="D288" s="2154"/>
      <c r="E288" s="2154"/>
      <c r="F288" s="2154"/>
      <c r="G288" s="2154"/>
      <c r="H288" s="2154"/>
      <c r="I288" s="2154"/>
      <c r="J288" s="2154"/>
      <c r="K288" s="2155">
        <v>57684</v>
      </c>
      <c r="L288" s="2156"/>
      <c r="M288" s="2156"/>
      <c r="N288" s="2156"/>
      <c r="O288" s="2156"/>
      <c r="P288" s="2156"/>
      <c r="Q288" s="2156"/>
      <c r="R288" s="2156"/>
      <c r="S288" s="785"/>
      <c r="T288" s="785"/>
      <c r="U288" s="785"/>
      <c r="V288" s="785"/>
      <c r="W288" s="785"/>
      <c r="X288" s="785"/>
      <c r="Y288" s="785"/>
      <c r="Z288" s="785"/>
      <c r="AA288" s="785"/>
      <c r="AB288" s="785"/>
      <c r="AC288" s="785"/>
      <c r="AD288" s="785"/>
      <c r="AE288" s="785"/>
      <c r="AF288" s="785"/>
      <c r="AG288" s="785"/>
      <c r="AH288" s="785"/>
    </row>
    <row r="289" spans="1:34" ht="13.5" customHeight="1" thickTop="1">
      <c r="A289" s="2231"/>
      <c r="B289" s="2231"/>
      <c r="C289" s="2231"/>
      <c r="D289" s="2231"/>
      <c r="E289" s="2231"/>
      <c r="F289" s="2231"/>
      <c r="G289" s="2231"/>
      <c r="H289" s="2231"/>
      <c r="I289" s="2231"/>
      <c r="J289" s="2231"/>
      <c r="K289" s="2231"/>
      <c r="L289" s="2231"/>
      <c r="M289" s="2231"/>
      <c r="N289" s="2231"/>
      <c r="O289" s="2231"/>
      <c r="P289" s="2231"/>
      <c r="Q289" s="2231"/>
      <c r="R289" s="2231"/>
      <c r="S289" s="2231"/>
      <c r="T289" s="2231"/>
      <c r="U289" s="2231"/>
      <c r="V289" s="2231"/>
      <c r="W289" s="2231"/>
      <c r="X289" s="2231"/>
      <c r="Y289" s="2231"/>
      <c r="Z289" s="2231"/>
      <c r="AA289" s="2231"/>
      <c r="AB289" s="2231"/>
      <c r="AC289" s="2231"/>
      <c r="AD289" s="2231"/>
      <c r="AE289" s="2231"/>
      <c r="AF289" s="2231"/>
      <c r="AG289" s="2231"/>
      <c r="AH289" s="2231"/>
    </row>
    <row r="290" spans="1:34" ht="13.5" customHeight="1">
      <c r="A290" s="2231" t="s">
        <v>1427</v>
      </c>
      <c r="B290" s="2231"/>
      <c r="C290" s="2231"/>
      <c r="D290" s="2231"/>
      <c r="E290" s="2231"/>
      <c r="F290" s="2231"/>
      <c r="G290" s="2231"/>
      <c r="H290" s="2231"/>
      <c r="I290" s="2231"/>
      <c r="J290" s="2231"/>
      <c r="K290" s="2231"/>
      <c r="L290" s="2231"/>
      <c r="M290" s="2231"/>
      <c r="N290" s="2231"/>
      <c r="O290" s="2231"/>
      <c r="P290" s="2231"/>
      <c r="Q290" s="2231"/>
      <c r="R290" s="2231"/>
      <c r="S290" s="2231"/>
      <c r="T290" s="2231"/>
      <c r="U290" s="2231"/>
      <c r="V290" s="2231"/>
      <c r="W290" s="2231"/>
      <c r="X290" s="2231"/>
      <c r="Y290" s="2231"/>
      <c r="Z290" s="2231"/>
      <c r="AA290" s="2231"/>
      <c r="AB290" s="2231"/>
      <c r="AC290" s="2231"/>
      <c r="AD290" s="2231"/>
      <c r="AE290" s="2231"/>
      <c r="AF290" s="2231"/>
      <c r="AG290" s="2231"/>
      <c r="AH290" s="2231"/>
    </row>
    <row r="291" spans="1:34" ht="13.5" customHeight="1">
      <c r="A291" s="2296" t="s">
        <v>1428</v>
      </c>
      <c r="B291" s="2296"/>
      <c r="C291" s="2296"/>
      <c r="D291" s="2296"/>
      <c r="E291" s="2296"/>
      <c r="F291" s="2296"/>
      <c r="G291" s="2296"/>
      <c r="H291" s="2296"/>
      <c r="I291" s="2296"/>
      <c r="J291" s="2296"/>
      <c r="K291" s="2296"/>
      <c r="L291" s="2296"/>
      <c r="M291" s="2296"/>
      <c r="N291" s="2296"/>
      <c r="O291" s="2296"/>
      <c r="P291" s="2296"/>
      <c r="Q291" s="2296"/>
      <c r="R291" s="2296"/>
      <c r="S291" s="2296"/>
      <c r="T291" s="2296"/>
      <c r="U291" s="2296"/>
      <c r="V291" s="2296"/>
      <c r="W291" s="2296"/>
      <c r="X291" s="2296"/>
      <c r="Y291" s="2296"/>
      <c r="Z291" s="2296"/>
      <c r="AA291" s="2296"/>
      <c r="AB291" s="2296"/>
      <c r="AC291" s="2296"/>
      <c r="AD291" s="2296"/>
      <c r="AE291" s="2296"/>
      <c r="AF291" s="2296"/>
      <c r="AG291" s="2296"/>
      <c r="AH291" s="2296"/>
    </row>
    <row r="292" spans="1:34" ht="13.5" customHeight="1">
      <c r="A292" s="2308"/>
      <c r="B292" s="2308"/>
      <c r="C292" s="2308"/>
      <c r="D292" s="2308"/>
      <c r="E292" s="2308"/>
      <c r="F292" s="2308"/>
      <c r="G292" s="2308"/>
      <c r="H292" s="2308"/>
      <c r="I292" s="2308"/>
      <c r="J292" s="2308"/>
      <c r="K292" s="2308"/>
      <c r="L292" s="2308"/>
      <c r="M292" s="2308"/>
      <c r="N292" s="2308"/>
      <c r="O292" s="2308"/>
      <c r="P292" s="2308"/>
      <c r="Q292" s="2308"/>
      <c r="R292" s="2308"/>
      <c r="S292" s="2308"/>
      <c r="T292" s="2308"/>
      <c r="U292" s="2308"/>
      <c r="V292" s="2308"/>
      <c r="W292" s="2308"/>
      <c r="X292" s="2308"/>
      <c r="Y292" s="2308"/>
      <c r="Z292" s="2308"/>
      <c r="AA292" s="2308"/>
      <c r="AB292" s="2308"/>
      <c r="AC292" s="2308"/>
      <c r="AD292" s="2308"/>
      <c r="AE292" s="2308"/>
      <c r="AF292" s="2308"/>
      <c r="AG292" s="2308"/>
      <c r="AH292" s="2308"/>
    </row>
    <row r="293" spans="1:34" ht="13.5" customHeight="1">
      <c r="A293" s="2297" t="s">
        <v>1429</v>
      </c>
      <c r="B293" s="2297"/>
      <c r="C293" s="2297"/>
      <c r="D293" s="2297"/>
      <c r="E293" s="2297"/>
      <c r="F293" s="2297"/>
      <c r="G293" s="2297"/>
      <c r="H293" s="2297"/>
      <c r="I293" s="2297"/>
      <c r="J293" s="2297"/>
      <c r="K293" s="2297"/>
      <c r="L293" s="2297"/>
      <c r="M293" s="2297"/>
      <c r="N293" s="2297"/>
      <c r="O293" s="2297"/>
      <c r="P293" s="2297"/>
      <c r="Q293" s="2297"/>
      <c r="R293" s="2297"/>
      <c r="S293" s="2297"/>
      <c r="T293" s="2297"/>
      <c r="U293" s="2297"/>
      <c r="V293" s="2297"/>
      <c r="W293" s="2297"/>
      <c r="X293" s="2297"/>
      <c r="Y293" s="2297"/>
      <c r="Z293" s="2297"/>
      <c r="AA293" s="2297"/>
      <c r="AB293" s="2297"/>
      <c r="AC293" s="2297"/>
      <c r="AD293" s="2297"/>
      <c r="AE293" s="2297"/>
      <c r="AF293" s="2297"/>
      <c r="AG293" s="2297"/>
      <c r="AH293" s="2297"/>
    </row>
    <row r="294" spans="1:34" ht="13.5" customHeight="1">
      <c r="A294" s="2232" t="s">
        <v>1430</v>
      </c>
      <c r="B294" s="2232"/>
      <c r="C294" s="2232"/>
      <c r="D294" s="2232"/>
      <c r="E294" s="2232"/>
      <c r="F294" s="2232"/>
      <c r="G294" s="2232"/>
      <c r="H294" s="2232"/>
      <c r="I294" s="2232"/>
      <c r="J294" s="2232"/>
      <c r="K294" s="2232"/>
      <c r="L294" s="2232"/>
      <c r="M294" s="2232"/>
      <c r="N294" s="2232"/>
      <c r="O294" s="2232"/>
      <c r="P294" s="2232"/>
      <c r="Q294" s="2232"/>
      <c r="R294" s="2232"/>
      <c r="S294" s="2232"/>
      <c r="T294" s="2232"/>
      <c r="U294" s="2232"/>
      <c r="V294" s="2232"/>
      <c r="W294" s="2232"/>
      <c r="X294" s="2232"/>
      <c r="Y294" s="2232"/>
      <c r="Z294" s="2232"/>
      <c r="AA294" s="2232"/>
      <c r="AB294" s="2232"/>
      <c r="AC294" s="2232"/>
      <c r="AD294" s="2232"/>
      <c r="AE294" s="2232"/>
      <c r="AF294" s="2232"/>
      <c r="AG294" s="2232"/>
      <c r="AH294" s="2232"/>
    </row>
    <row r="295" spans="1:34" ht="13.5" customHeight="1">
      <c r="A295" s="2308"/>
      <c r="B295" s="2308"/>
      <c r="C295" s="2308"/>
      <c r="D295" s="2308"/>
      <c r="E295" s="2308"/>
      <c r="F295" s="2308"/>
      <c r="G295" s="2308"/>
      <c r="H295" s="2308"/>
      <c r="I295" s="2308"/>
      <c r="J295" s="2308"/>
      <c r="K295" s="2308"/>
      <c r="L295" s="2308"/>
      <c r="M295" s="2308"/>
      <c r="N295" s="2308"/>
      <c r="O295" s="2308"/>
      <c r="P295" s="2308"/>
      <c r="Q295" s="2308"/>
      <c r="R295" s="2308"/>
      <c r="S295" s="2308"/>
      <c r="T295" s="2308"/>
      <c r="U295" s="2308"/>
      <c r="V295" s="2308"/>
      <c r="W295" s="2308"/>
      <c r="X295" s="2308"/>
      <c r="Y295" s="2308"/>
      <c r="Z295" s="2308"/>
      <c r="AA295" s="2308"/>
      <c r="AB295" s="2308"/>
      <c r="AC295" s="2308"/>
      <c r="AD295" s="2308"/>
      <c r="AE295" s="2308"/>
      <c r="AF295" s="2308"/>
      <c r="AG295" s="2308"/>
      <c r="AH295" s="2308"/>
    </row>
    <row r="296" spans="1:34" ht="13.5" customHeight="1">
      <c r="A296" s="2115" t="s">
        <v>1243</v>
      </c>
      <c r="B296" s="1971"/>
      <c r="C296" s="1971"/>
      <c r="D296" s="1971"/>
      <c r="E296" s="1971"/>
      <c r="F296" s="1971"/>
      <c r="G296" s="1971"/>
      <c r="H296" s="1971"/>
      <c r="I296" s="1971"/>
      <c r="J296" s="1971"/>
      <c r="K296" s="1971"/>
      <c r="L296" s="1971"/>
      <c r="M296" s="1971"/>
      <c r="N296" s="1971"/>
      <c r="O296" s="1971"/>
      <c r="P296" s="1971"/>
      <c r="Q296" s="1971"/>
      <c r="R296" s="1971"/>
      <c r="S296" s="2150"/>
      <c r="T296" s="2150"/>
      <c r="U296" s="2150"/>
      <c r="V296" s="2150"/>
      <c r="W296" s="2150"/>
      <c r="X296" s="2151"/>
      <c r="Y296" s="2151"/>
      <c r="Z296" s="830"/>
      <c r="AA296" s="2152"/>
      <c r="AB296" s="2152"/>
      <c r="AC296" s="2152"/>
      <c r="AD296" s="2152"/>
      <c r="AE296" s="2152"/>
      <c r="AF296" s="2152"/>
      <c r="AG296" s="2152"/>
      <c r="AH296" s="831"/>
    </row>
    <row r="297" spans="1:34" ht="13.5" customHeight="1">
      <c r="A297" s="1886" t="s">
        <v>340</v>
      </c>
      <c r="B297" s="1887"/>
      <c r="C297" s="1887"/>
      <c r="D297" s="1887"/>
      <c r="E297" s="1887"/>
      <c r="F297" s="1887"/>
      <c r="G297" s="1887"/>
      <c r="H297" s="1887"/>
      <c r="I297" s="1887"/>
      <c r="J297" s="1888"/>
      <c r="K297" s="2173" t="s">
        <v>341</v>
      </c>
      <c r="L297" s="2174"/>
      <c r="M297" s="2174"/>
      <c r="N297" s="2174"/>
      <c r="O297" s="2174"/>
      <c r="P297" s="2175">
        <v>97</v>
      </c>
      <c r="Q297" s="2176"/>
      <c r="R297" s="832" t="s">
        <v>342</v>
      </c>
      <c r="S297" s="2144" t="s">
        <v>343</v>
      </c>
      <c r="T297" s="2145"/>
      <c r="U297" s="2145"/>
      <c r="V297" s="2145"/>
      <c r="W297" s="2177"/>
      <c r="X297" s="2178">
        <v>17</v>
      </c>
      <c r="Y297" s="2178"/>
      <c r="Z297" s="833" t="s">
        <v>342</v>
      </c>
      <c r="AA297" s="1962" t="s">
        <v>344</v>
      </c>
      <c r="AB297" s="1963"/>
      <c r="AC297" s="1963"/>
      <c r="AD297" s="1963"/>
      <c r="AE297" s="1963"/>
      <c r="AF297" s="2171">
        <v>6</v>
      </c>
      <c r="AG297" s="2172"/>
      <c r="AH297" s="834" t="s">
        <v>342</v>
      </c>
    </row>
    <row r="298" spans="1:34" ht="13.5" customHeight="1">
      <c r="A298" s="1889"/>
      <c r="B298" s="1890"/>
      <c r="C298" s="1890"/>
      <c r="D298" s="1890"/>
      <c r="E298" s="1890"/>
      <c r="F298" s="1890"/>
      <c r="G298" s="1890"/>
      <c r="H298" s="1890"/>
      <c r="I298" s="1890"/>
      <c r="J298" s="1891"/>
      <c r="K298" s="835" t="s">
        <v>596</v>
      </c>
      <c r="L298" s="2167" t="s">
        <v>1245</v>
      </c>
      <c r="M298" s="2167"/>
      <c r="N298" s="2167"/>
      <c r="O298" s="2167"/>
      <c r="P298" s="2167"/>
      <c r="Q298" s="2167"/>
      <c r="R298" s="2167"/>
      <c r="S298" s="2167"/>
      <c r="T298" s="2167"/>
      <c r="U298" s="2167"/>
      <c r="V298" s="2168"/>
      <c r="W298" s="836" t="s">
        <v>603</v>
      </c>
      <c r="X298" s="2169"/>
      <c r="Y298" s="2169"/>
      <c r="Z298" s="2169"/>
      <c r="AA298" s="2169"/>
      <c r="AB298" s="2169"/>
      <c r="AC298" s="2169"/>
      <c r="AD298" s="2169"/>
      <c r="AE298" s="2169"/>
      <c r="AF298" s="2169"/>
      <c r="AG298" s="2169"/>
      <c r="AH298" s="2170"/>
    </row>
    <row r="299" spans="1:34" ht="13.5" customHeight="1">
      <c r="A299" s="1889"/>
      <c r="B299" s="1890"/>
      <c r="C299" s="1890"/>
      <c r="D299" s="1890"/>
      <c r="E299" s="1890"/>
      <c r="F299" s="1890"/>
      <c r="G299" s="1890"/>
      <c r="H299" s="1890"/>
      <c r="I299" s="1890"/>
      <c r="J299" s="1891"/>
      <c r="K299" s="803" t="s">
        <v>597</v>
      </c>
      <c r="L299" s="2021" t="s">
        <v>1251</v>
      </c>
      <c r="M299" s="2021"/>
      <c r="N299" s="2021"/>
      <c r="O299" s="2021"/>
      <c r="P299" s="2021"/>
      <c r="Q299" s="2021"/>
      <c r="R299" s="2021"/>
      <c r="S299" s="2021"/>
      <c r="T299" s="2021"/>
      <c r="U299" s="2021"/>
      <c r="V299" s="2022"/>
      <c r="W299" s="803" t="s">
        <v>604</v>
      </c>
      <c r="X299" s="2021"/>
      <c r="Y299" s="2021"/>
      <c r="Z299" s="2021"/>
      <c r="AA299" s="2021"/>
      <c r="AB299" s="2021"/>
      <c r="AC299" s="2021"/>
      <c r="AD299" s="2021"/>
      <c r="AE299" s="2021"/>
      <c r="AF299" s="2021"/>
      <c r="AG299" s="2021"/>
      <c r="AH299" s="2022"/>
    </row>
    <row r="300" spans="1:34" ht="13.5" customHeight="1">
      <c r="A300" s="1889"/>
      <c r="B300" s="1890"/>
      <c r="C300" s="1890"/>
      <c r="D300" s="1890"/>
      <c r="E300" s="1890"/>
      <c r="F300" s="1890"/>
      <c r="G300" s="1890"/>
      <c r="H300" s="1890"/>
      <c r="I300" s="1890"/>
      <c r="J300" s="1891"/>
      <c r="K300" s="838" t="s">
        <v>598</v>
      </c>
      <c r="L300" s="2179" t="s">
        <v>1254</v>
      </c>
      <c r="M300" s="2179"/>
      <c r="N300" s="2179"/>
      <c r="O300" s="2179"/>
      <c r="P300" s="2179"/>
      <c r="Q300" s="2179"/>
      <c r="R300" s="2179"/>
      <c r="S300" s="2179"/>
      <c r="T300" s="2179"/>
      <c r="U300" s="2179"/>
      <c r="V300" s="2180"/>
      <c r="W300" s="729" t="s">
        <v>606</v>
      </c>
      <c r="X300" s="2021"/>
      <c r="Y300" s="2021"/>
      <c r="Z300" s="2021"/>
      <c r="AA300" s="2021"/>
      <c r="AB300" s="2021"/>
      <c r="AC300" s="2021"/>
      <c r="AD300" s="2021"/>
      <c r="AE300" s="2021"/>
      <c r="AF300" s="2021"/>
      <c r="AG300" s="2021"/>
      <c r="AH300" s="2022"/>
    </row>
    <row r="301" spans="1:34" ht="13.5" customHeight="1">
      <c r="A301" s="1889"/>
      <c r="B301" s="1890"/>
      <c r="C301" s="1890"/>
      <c r="D301" s="1890"/>
      <c r="E301" s="1890"/>
      <c r="F301" s="1890"/>
      <c r="G301" s="1890"/>
      <c r="H301" s="1890"/>
      <c r="I301" s="1890"/>
      <c r="J301" s="1891"/>
      <c r="K301" s="838" t="s">
        <v>600</v>
      </c>
      <c r="L301" s="2179" t="s">
        <v>1261</v>
      </c>
      <c r="M301" s="2179"/>
      <c r="N301" s="2179"/>
      <c r="O301" s="2179"/>
      <c r="P301" s="2179"/>
      <c r="Q301" s="2179"/>
      <c r="R301" s="2179"/>
      <c r="S301" s="2179"/>
      <c r="T301" s="2179"/>
      <c r="U301" s="2179"/>
      <c r="V301" s="2180"/>
      <c r="W301" s="803" t="s">
        <v>610</v>
      </c>
      <c r="X301" s="2021"/>
      <c r="Y301" s="2021"/>
      <c r="Z301" s="2021"/>
      <c r="AA301" s="2021"/>
      <c r="AB301" s="2021"/>
      <c r="AC301" s="2021"/>
      <c r="AD301" s="2021"/>
      <c r="AE301" s="2021"/>
      <c r="AF301" s="2021"/>
      <c r="AG301" s="2021"/>
      <c r="AH301" s="2022"/>
    </row>
    <row r="302" spans="1:34" ht="13.5" customHeight="1" thickBot="1">
      <c r="A302" s="1892"/>
      <c r="B302" s="1893"/>
      <c r="C302" s="1893"/>
      <c r="D302" s="1893"/>
      <c r="E302" s="1893"/>
      <c r="F302" s="1893"/>
      <c r="G302" s="1893"/>
      <c r="H302" s="1893"/>
      <c r="I302" s="1893"/>
      <c r="J302" s="1894"/>
      <c r="K302" s="847" t="s">
        <v>602</v>
      </c>
      <c r="L302" s="2199" t="s">
        <v>1268</v>
      </c>
      <c r="M302" s="2199"/>
      <c r="N302" s="2199"/>
      <c r="O302" s="2199"/>
      <c r="P302" s="2199"/>
      <c r="Q302" s="2199"/>
      <c r="R302" s="2199"/>
      <c r="S302" s="2199"/>
      <c r="T302" s="2199"/>
      <c r="U302" s="2199"/>
      <c r="V302" s="2200"/>
      <c r="W302" s="848" t="s">
        <v>611</v>
      </c>
      <c r="X302" s="2201"/>
      <c r="Y302" s="2201"/>
      <c r="Z302" s="2201"/>
      <c r="AA302" s="2201"/>
      <c r="AB302" s="2201"/>
      <c r="AC302" s="2201"/>
      <c r="AD302" s="2201"/>
      <c r="AE302" s="2201"/>
      <c r="AF302" s="2201"/>
      <c r="AG302" s="2201"/>
      <c r="AH302" s="2202"/>
    </row>
    <row r="303" spans="1:34" ht="13.5" customHeight="1" thickTop="1">
      <c r="A303" s="2310"/>
      <c r="B303" s="2310"/>
      <c r="C303" s="2310"/>
      <c r="D303" s="2310"/>
      <c r="E303" s="2310"/>
      <c r="F303" s="2310"/>
      <c r="G303" s="2310"/>
      <c r="H303" s="2310"/>
      <c r="I303" s="2310"/>
      <c r="J303" s="2310"/>
      <c r="K303" s="2310"/>
      <c r="L303" s="2310"/>
      <c r="M303" s="2310"/>
      <c r="N303" s="2310"/>
      <c r="O303" s="2310"/>
      <c r="P303" s="2310"/>
      <c r="Q303" s="2310"/>
      <c r="R303" s="2310"/>
      <c r="S303" s="2310"/>
      <c r="T303" s="2310"/>
      <c r="U303" s="2310"/>
      <c r="V303" s="2310"/>
      <c r="W303" s="2310"/>
      <c r="X303" s="2310"/>
      <c r="Y303" s="2310"/>
      <c r="Z303" s="2310"/>
      <c r="AA303" s="2310"/>
      <c r="AB303" s="2310"/>
      <c r="AC303" s="2310"/>
      <c r="AD303" s="2310"/>
      <c r="AE303" s="2310"/>
      <c r="AF303" s="2310"/>
      <c r="AG303" s="2310"/>
      <c r="AH303" s="2310"/>
    </row>
    <row r="304" spans="1:34" ht="13.5" customHeight="1">
      <c r="A304" s="2308" t="s">
        <v>1318</v>
      </c>
      <c r="B304" s="2308"/>
      <c r="C304" s="2308"/>
      <c r="D304" s="2308"/>
      <c r="E304" s="2308"/>
      <c r="F304" s="2308"/>
      <c r="G304" s="2308"/>
      <c r="H304" s="2308"/>
      <c r="I304" s="2308"/>
      <c r="J304" s="2308"/>
      <c r="K304" s="2308"/>
      <c r="L304" s="2308"/>
      <c r="M304" s="2308"/>
      <c r="N304" s="2308"/>
      <c r="O304" s="2308"/>
      <c r="P304" s="2308"/>
      <c r="Q304" s="2308"/>
      <c r="R304" s="2308"/>
      <c r="S304" s="2308"/>
      <c r="T304" s="2308"/>
      <c r="U304" s="2308"/>
      <c r="V304" s="2308"/>
      <c r="W304" s="2308"/>
      <c r="X304" s="2308"/>
      <c r="Y304" s="2308"/>
      <c r="Z304" s="2308"/>
      <c r="AA304" s="2308"/>
      <c r="AB304" s="2308"/>
      <c r="AC304" s="2308"/>
      <c r="AD304" s="2308"/>
      <c r="AE304" s="2308"/>
      <c r="AF304" s="2308"/>
      <c r="AG304" s="2308"/>
      <c r="AH304" s="2308"/>
    </row>
    <row r="305" spans="1:34" ht="13.5" customHeight="1">
      <c r="A305" s="2308" t="s">
        <v>1431</v>
      </c>
      <c r="B305" s="2308"/>
      <c r="C305" s="2308"/>
      <c r="D305" s="2308"/>
      <c r="E305" s="2308"/>
      <c r="F305" s="2308"/>
      <c r="G305" s="2308"/>
      <c r="H305" s="2308"/>
      <c r="I305" s="2308"/>
      <c r="J305" s="2308"/>
      <c r="K305" s="2308"/>
      <c r="L305" s="2308"/>
      <c r="M305" s="2308"/>
      <c r="N305" s="2308"/>
      <c r="O305" s="2308"/>
      <c r="P305" s="2308"/>
      <c r="Q305" s="2308"/>
      <c r="R305" s="2308"/>
      <c r="S305" s="2308"/>
      <c r="T305" s="2308"/>
      <c r="U305" s="2308"/>
      <c r="V305" s="2308"/>
      <c r="W305" s="2308"/>
      <c r="X305" s="2308"/>
      <c r="Y305" s="2308"/>
      <c r="Z305" s="2308"/>
      <c r="AA305" s="2308"/>
      <c r="AB305" s="2308"/>
      <c r="AC305" s="2308"/>
      <c r="AD305" s="2308"/>
      <c r="AE305" s="2308"/>
      <c r="AF305" s="2308"/>
      <c r="AG305" s="2308"/>
      <c r="AH305" s="2308"/>
    </row>
    <row r="306" spans="1:34" ht="13.5" customHeight="1">
      <c r="A306" s="2232" t="s">
        <v>1432</v>
      </c>
      <c r="B306" s="2232"/>
      <c r="C306" s="2232"/>
      <c r="D306" s="2232"/>
      <c r="E306" s="2232"/>
      <c r="F306" s="2232"/>
      <c r="G306" s="2232"/>
      <c r="H306" s="2232"/>
      <c r="I306" s="2232"/>
      <c r="J306" s="2232"/>
      <c r="K306" s="2232"/>
      <c r="L306" s="2232"/>
      <c r="M306" s="2232"/>
      <c r="N306" s="2232"/>
      <c r="O306" s="2232"/>
      <c r="P306" s="2232"/>
      <c r="Q306" s="2232"/>
      <c r="R306" s="2232"/>
      <c r="S306" s="2232"/>
      <c r="T306" s="2232"/>
      <c r="U306" s="2232"/>
      <c r="V306" s="2232"/>
      <c r="W306" s="2232"/>
      <c r="X306" s="2232"/>
      <c r="Y306" s="2232"/>
      <c r="Z306" s="2232"/>
      <c r="AA306" s="2232"/>
      <c r="AB306" s="2232"/>
      <c r="AC306" s="2232"/>
      <c r="AD306" s="2232"/>
      <c r="AE306" s="2232"/>
      <c r="AF306" s="2232"/>
      <c r="AG306" s="2232"/>
      <c r="AH306" s="2232"/>
    </row>
    <row r="307" spans="1:34" ht="13.5" customHeight="1">
      <c r="A307" s="2296" t="s">
        <v>1433</v>
      </c>
      <c r="B307" s="2296"/>
      <c r="C307" s="2296"/>
      <c r="D307" s="2296"/>
      <c r="E307" s="2296"/>
      <c r="F307" s="2296"/>
      <c r="G307" s="2296"/>
      <c r="H307" s="2296"/>
      <c r="I307" s="2296"/>
      <c r="J307" s="2296"/>
      <c r="K307" s="2296"/>
      <c r="L307" s="2296"/>
      <c r="M307" s="2296"/>
      <c r="N307" s="2296"/>
      <c r="O307" s="2296"/>
      <c r="P307" s="2296"/>
      <c r="Q307" s="2296"/>
      <c r="R307" s="2296"/>
      <c r="S307" s="2296"/>
      <c r="T307" s="2296"/>
      <c r="U307" s="2296"/>
      <c r="V307" s="2296"/>
      <c r="W307" s="2296"/>
      <c r="X307" s="2296"/>
      <c r="Y307" s="2296"/>
      <c r="Z307" s="2296"/>
      <c r="AA307" s="2296"/>
      <c r="AB307" s="2296"/>
      <c r="AC307" s="2296"/>
      <c r="AD307" s="2296"/>
      <c r="AE307" s="2296"/>
      <c r="AF307" s="2296"/>
      <c r="AG307" s="2296"/>
      <c r="AH307" s="2296"/>
    </row>
    <row r="308" spans="1:34" ht="13.5" customHeight="1">
      <c r="A308" s="2308"/>
      <c r="B308" s="2308"/>
      <c r="C308" s="2308"/>
      <c r="D308" s="2308"/>
      <c r="E308" s="2308"/>
      <c r="F308" s="2308"/>
      <c r="G308" s="2308"/>
      <c r="H308" s="2308"/>
      <c r="I308" s="2308"/>
      <c r="J308" s="2308"/>
      <c r="K308" s="2308"/>
      <c r="L308" s="2308"/>
      <c r="M308" s="2308"/>
      <c r="N308" s="2308"/>
      <c r="O308" s="2308"/>
      <c r="P308" s="2308"/>
      <c r="Q308" s="2308"/>
      <c r="R308" s="2308"/>
      <c r="S308" s="2308"/>
      <c r="T308" s="2308"/>
      <c r="U308" s="2308"/>
      <c r="V308" s="2308"/>
      <c r="W308" s="2308"/>
      <c r="X308" s="2308"/>
      <c r="Y308" s="2308"/>
      <c r="Z308" s="2308"/>
      <c r="AA308" s="2308"/>
      <c r="AB308" s="2308"/>
      <c r="AC308" s="2308"/>
      <c r="AD308" s="2308"/>
      <c r="AE308" s="2308"/>
      <c r="AF308" s="2308"/>
      <c r="AG308" s="2308"/>
      <c r="AH308" s="2308"/>
    </row>
    <row r="309" spans="1:34" ht="13.5" customHeight="1">
      <c r="A309" s="2308" t="s">
        <v>1434</v>
      </c>
      <c r="B309" s="2308"/>
      <c r="C309" s="2308"/>
      <c r="D309" s="2308"/>
      <c r="E309" s="2308"/>
      <c r="F309" s="2308"/>
      <c r="G309" s="2308"/>
      <c r="H309" s="2308"/>
      <c r="I309" s="2308"/>
      <c r="J309" s="2308"/>
      <c r="K309" s="2308"/>
      <c r="L309" s="2308"/>
      <c r="M309" s="2308"/>
      <c r="N309" s="2308"/>
      <c r="O309" s="2308"/>
      <c r="P309" s="2308"/>
      <c r="Q309" s="2308"/>
      <c r="R309" s="2308"/>
      <c r="S309" s="2308"/>
      <c r="T309" s="2308"/>
      <c r="U309" s="2308"/>
      <c r="V309" s="2308"/>
      <c r="W309" s="2308"/>
      <c r="X309" s="2308"/>
      <c r="Y309" s="2308"/>
      <c r="Z309" s="2308"/>
      <c r="AA309" s="2308"/>
      <c r="AB309" s="2308"/>
      <c r="AC309" s="2308"/>
      <c r="AD309" s="2308"/>
      <c r="AE309" s="2308"/>
      <c r="AF309" s="2308"/>
      <c r="AG309" s="2308"/>
      <c r="AH309" s="2308"/>
    </row>
    <row r="310" spans="1:34" ht="13.5" customHeight="1">
      <c r="A310" s="2232" t="s">
        <v>1435</v>
      </c>
      <c r="B310" s="2232"/>
      <c r="C310" s="2232"/>
      <c r="D310" s="2232"/>
      <c r="E310" s="2232"/>
      <c r="F310" s="2232"/>
      <c r="G310" s="2232"/>
      <c r="H310" s="2232"/>
      <c r="I310" s="2232"/>
      <c r="J310" s="2232"/>
      <c r="K310" s="2232"/>
      <c r="L310" s="2232"/>
      <c r="M310" s="2232"/>
      <c r="N310" s="2232"/>
      <c r="O310" s="2232"/>
      <c r="P310" s="2232"/>
      <c r="Q310" s="2232"/>
      <c r="R310" s="2232"/>
      <c r="S310" s="2232"/>
      <c r="T310" s="2232"/>
      <c r="U310" s="2232"/>
      <c r="V310" s="2232"/>
      <c r="W310" s="2232"/>
      <c r="X310" s="2232"/>
      <c r="Y310" s="2232"/>
      <c r="Z310" s="2232"/>
      <c r="AA310" s="2232"/>
      <c r="AB310" s="2232"/>
      <c r="AC310" s="2232"/>
      <c r="AD310" s="2232"/>
      <c r="AE310" s="2232"/>
      <c r="AF310" s="2232"/>
      <c r="AG310" s="2232"/>
      <c r="AH310" s="2232"/>
    </row>
    <row r="311" spans="1:34" ht="13.5" customHeight="1">
      <c r="A311" s="2296" t="s">
        <v>1436</v>
      </c>
      <c r="B311" s="2296"/>
      <c r="C311" s="2296"/>
      <c r="D311" s="2296"/>
      <c r="E311" s="2296"/>
      <c r="F311" s="2296"/>
      <c r="G311" s="2296"/>
      <c r="H311" s="2296"/>
      <c r="I311" s="2296"/>
      <c r="J311" s="2296"/>
      <c r="K311" s="2296"/>
      <c r="L311" s="2296"/>
      <c r="M311" s="2296"/>
      <c r="N311" s="2296"/>
      <c r="O311" s="2296"/>
      <c r="P311" s="2296"/>
      <c r="Q311" s="2296"/>
      <c r="R311" s="2296"/>
      <c r="S311" s="2296"/>
      <c r="T311" s="2296"/>
      <c r="U311" s="2296"/>
      <c r="V311" s="2296"/>
      <c r="W311" s="2296"/>
      <c r="X311" s="2296"/>
      <c r="Y311" s="2296"/>
      <c r="Z311" s="2296"/>
      <c r="AA311" s="2296"/>
      <c r="AB311" s="2296"/>
      <c r="AC311" s="2296"/>
      <c r="AD311" s="2296"/>
      <c r="AE311" s="2296"/>
      <c r="AF311" s="2296"/>
      <c r="AG311" s="2296"/>
      <c r="AH311" s="2296"/>
    </row>
    <row r="312" spans="1:34" ht="13.5" customHeight="1"/>
    <row r="313" spans="1:34" ht="13.5" customHeight="1">
      <c r="A313" s="2308" t="s">
        <v>1437</v>
      </c>
      <c r="B313" s="2308"/>
      <c r="C313" s="2308"/>
      <c r="D313" s="2308"/>
      <c r="E313" s="2308"/>
      <c r="F313" s="2308"/>
      <c r="G313" s="2308"/>
      <c r="H313" s="2308"/>
      <c r="I313" s="2308"/>
      <c r="J313" s="2308"/>
      <c r="K313" s="2308"/>
      <c r="L313" s="2308"/>
      <c r="M313" s="2308"/>
      <c r="N313" s="2308"/>
      <c r="O313" s="2308"/>
      <c r="P313" s="2308"/>
      <c r="Q313" s="2308"/>
      <c r="R313" s="2308"/>
      <c r="S313" s="2308"/>
      <c r="T313" s="2308"/>
      <c r="U313" s="2308"/>
      <c r="V313" s="2308"/>
      <c r="W313" s="2308"/>
      <c r="X313" s="2308"/>
      <c r="Y313" s="2308"/>
      <c r="Z313" s="2308"/>
      <c r="AA313" s="2308"/>
      <c r="AB313" s="2308"/>
      <c r="AC313" s="2308"/>
      <c r="AD313" s="2308"/>
      <c r="AE313" s="2308"/>
      <c r="AF313" s="2308"/>
      <c r="AG313" s="2308"/>
      <c r="AH313" s="2308"/>
    </row>
    <row r="314" spans="1:34" ht="13.5" customHeight="1">
      <c r="A314" s="2232" t="s">
        <v>1438</v>
      </c>
      <c r="B314" s="2232"/>
      <c r="C314" s="2232"/>
      <c r="D314" s="2232"/>
      <c r="E314" s="2232"/>
      <c r="F314" s="2232"/>
      <c r="G314" s="2232"/>
      <c r="H314" s="2232"/>
      <c r="I314" s="2232"/>
      <c r="J314" s="2232"/>
      <c r="K314" s="2232"/>
      <c r="L314" s="2232"/>
      <c r="M314" s="2232"/>
      <c r="N314" s="2232"/>
      <c r="O314" s="2232"/>
      <c r="P314" s="2232"/>
      <c r="Q314" s="2232"/>
      <c r="R314" s="2232"/>
      <c r="S314" s="2232"/>
      <c r="T314" s="2232"/>
      <c r="U314" s="2232"/>
      <c r="V314" s="2232"/>
      <c r="W314" s="2232"/>
      <c r="X314" s="2232"/>
      <c r="Y314" s="2232"/>
      <c r="Z314" s="2232"/>
      <c r="AA314" s="2232"/>
      <c r="AB314" s="2232"/>
      <c r="AC314" s="2232"/>
      <c r="AD314" s="2232"/>
      <c r="AE314" s="2232"/>
      <c r="AF314" s="2232"/>
      <c r="AG314" s="2232"/>
      <c r="AH314" s="2232"/>
    </row>
    <row r="315" spans="1:34" ht="13.5" customHeight="1">
      <c r="A315" s="2296" t="s">
        <v>1439</v>
      </c>
      <c r="B315" s="2296"/>
      <c r="C315" s="2296"/>
      <c r="D315" s="2296"/>
      <c r="E315" s="2296"/>
      <c r="F315" s="2296"/>
      <c r="G315" s="2296"/>
      <c r="H315" s="2296"/>
      <c r="I315" s="2296"/>
      <c r="J315" s="2296"/>
      <c r="K315" s="2296"/>
      <c r="L315" s="2296"/>
      <c r="M315" s="2296"/>
      <c r="N315" s="2296"/>
      <c r="O315" s="2296"/>
      <c r="P315" s="2296"/>
      <c r="Q315" s="2296"/>
      <c r="R315" s="2296"/>
      <c r="S315" s="2296"/>
      <c r="T315" s="2296"/>
      <c r="U315" s="2296"/>
      <c r="V315" s="2296"/>
      <c r="W315" s="2296"/>
      <c r="X315" s="2296"/>
      <c r="Y315" s="2296"/>
      <c r="Z315" s="2296"/>
      <c r="AA315" s="2296"/>
      <c r="AB315" s="2296"/>
      <c r="AC315" s="2296"/>
      <c r="AD315" s="2296"/>
      <c r="AE315" s="2296"/>
      <c r="AF315" s="2296"/>
      <c r="AG315" s="2296"/>
      <c r="AH315" s="2296"/>
    </row>
    <row r="316" spans="1:34" ht="13.5" customHeight="1"/>
    <row r="317" spans="1:34" ht="13.5" customHeight="1">
      <c r="A317" s="2308" t="s">
        <v>1440</v>
      </c>
      <c r="B317" s="2308"/>
      <c r="C317" s="2308"/>
      <c r="D317" s="2308"/>
      <c r="E317" s="2308"/>
      <c r="F317" s="2308"/>
      <c r="G317" s="2308"/>
      <c r="H317" s="2308"/>
      <c r="I317" s="2308"/>
      <c r="J317" s="2308"/>
      <c r="K317" s="2308"/>
      <c r="L317" s="2308"/>
      <c r="M317" s="2308"/>
      <c r="N317" s="2308"/>
      <c r="O317" s="2308"/>
      <c r="P317" s="2308"/>
      <c r="Q317" s="2308"/>
      <c r="R317" s="2308"/>
      <c r="S317" s="2308"/>
      <c r="T317" s="2308"/>
      <c r="U317" s="2308"/>
      <c r="V317" s="2308"/>
      <c r="W317" s="2308"/>
      <c r="X317" s="2308"/>
      <c r="Y317" s="2308"/>
      <c r="Z317" s="2308"/>
      <c r="AA317" s="2308"/>
      <c r="AB317" s="2308"/>
      <c r="AC317" s="2308"/>
      <c r="AD317" s="2308"/>
      <c r="AE317" s="2308"/>
      <c r="AF317" s="2308"/>
      <c r="AG317" s="2308"/>
      <c r="AH317" s="2308"/>
    </row>
    <row r="318" spans="1:34" ht="13.5" customHeight="1">
      <c r="A318" s="2232" t="s">
        <v>1441</v>
      </c>
      <c r="B318" s="2232"/>
      <c r="C318" s="2232"/>
      <c r="D318" s="2232"/>
      <c r="E318" s="2232"/>
      <c r="F318" s="2232"/>
      <c r="G318" s="2232"/>
      <c r="H318" s="2232"/>
      <c r="I318" s="2232"/>
      <c r="J318" s="2232"/>
      <c r="K318" s="2232"/>
      <c r="L318" s="2232"/>
      <c r="M318" s="2232"/>
      <c r="N318" s="2232"/>
      <c r="O318" s="2232"/>
      <c r="P318" s="2232"/>
      <c r="Q318" s="2232"/>
      <c r="R318" s="2232"/>
      <c r="S318" s="2232"/>
      <c r="T318" s="2232"/>
      <c r="U318" s="2232"/>
      <c r="V318" s="2232"/>
      <c r="W318" s="2232"/>
      <c r="X318" s="2232"/>
      <c r="Y318" s="2232"/>
      <c r="Z318" s="2232"/>
      <c r="AA318" s="2232"/>
      <c r="AB318" s="2232"/>
      <c r="AC318" s="2232"/>
      <c r="AD318" s="2232"/>
      <c r="AE318" s="2232"/>
      <c r="AF318" s="2232"/>
      <c r="AG318" s="2232"/>
      <c r="AH318" s="2232"/>
    </row>
    <row r="319" spans="1:34" ht="13.5" customHeight="1">
      <c r="A319" s="2296" t="s">
        <v>1442</v>
      </c>
      <c r="B319" s="2296"/>
      <c r="C319" s="2296"/>
      <c r="D319" s="2296"/>
      <c r="E319" s="2296"/>
      <c r="F319" s="2296"/>
      <c r="G319" s="2296"/>
      <c r="H319" s="2296"/>
      <c r="I319" s="2296"/>
      <c r="J319" s="2296"/>
      <c r="K319" s="2296"/>
      <c r="L319" s="2296"/>
      <c r="M319" s="2296"/>
      <c r="N319" s="2296"/>
      <c r="O319" s="2296"/>
      <c r="P319" s="2296"/>
      <c r="Q319" s="2296"/>
      <c r="R319" s="2296"/>
      <c r="S319" s="2296"/>
      <c r="T319" s="2296"/>
      <c r="U319" s="2296"/>
      <c r="V319" s="2296"/>
      <c r="W319" s="2296"/>
      <c r="X319" s="2296"/>
      <c r="Y319" s="2296"/>
      <c r="Z319" s="2296"/>
      <c r="AA319" s="2296"/>
      <c r="AB319" s="2296"/>
      <c r="AC319" s="2296"/>
      <c r="AD319" s="2296"/>
      <c r="AE319" s="2296"/>
      <c r="AF319" s="2296"/>
      <c r="AG319" s="2296"/>
      <c r="AH319" s="2296"/>
    </row>
    <row r="320" spans="1:34" ht="13.5" customHeight="1">
      <c r="A320" s="2296" t="s">
        <v>1443</v>
      </c>
      <c r="B320" s="2296"/>
      <c r="C320" s="2296"/>
      <c r="D320" s="2296"/>
      <c r="E320" s="2296"/>
      <c r="F320" s="2296"/>
      <c r="G320" s="2296"/>
      <c r="H320" s="2296"/>
      <c r="I320" s="2296"/>
      <c r="J320" s="2296"/>
      <c r="K320" s="2296"/>
      <c r="L320" s="2296"/>
      <c r="M320" s="2296"/>
      <c r="N320" s="2296"/>
      <c r="O320" s="2296"/>
      <c r="P320" s="2296"/>
      <c r="Q320" s="2296"/>
      <c r="R320" s="2296"/>
      <c r="S320" s="2296"/>
      <c r="T320" s="2296"/>
      <c r="U320" s="2296"/>
      <c r="V320" s="2296"/>
      <c r="W320" s="2296"/>
      <c r="X320" s="2296"/>
      <c r="Y320" s="2296"/>
      <c r="Z320" s="2296"/>
      <c r="AA320" s="2296"/>
      <c r="AB320" s="2296"/>
      <c r="AC320" s="2296"/>
      <c r="AD320" s="2296"/>
      <c r="AE320" s="2296"/>
      <c r="AF320" s="2296"/>
      <c r="AG320" s="2296"/>
      <c r="AH320" s="2296"/>
    </row>
    <row r="321" spans="1:34" ht="13.5" customHeight="1">
      <c r="A321" s="2296" t="s">
        <v>1444</v>
      </c>
      <c r="B321" s="2296"/>
      <c r="C321" s="2296"/>
      <c r="D321" s="2296"/>
      <c r="E321" s="2296"/>
      <c r="F321" s="2296"/>
      <c r="G321" s="2296"/>
      <c r="H321" s="2296"/>
      <c r="I321" s="2296"/>
      <c r="J321" s="2296"/>
      <c r="K321" s="2296"/>
      <c r="L321" s="2296"/>
      <c r="M321" s="2296"/>
      <c r="N321" s="2296"/>
      <c r="O321" s="2296"/>
      <c r="P321" s="2296"/>
      <c r="Q321" s="2296"/>
      <c r="R321" s="2296"/>
      <c r="S321" s="2296"/>
      <c r="T321" s="2296"/>
      <c r="U321" s="2296"/>
      <c r="V321" s="2296"/>
      <c r="W321" s="2296"/>
      <c r="X321" s="2296"/>
      <c r="Y321" s="2296"/>
      <c r="Z321" s="2296"/>
      <c r="AA321" s="2296"/>
      <c r="AB321" s="2296"/>
      <c r="AC321" s="2296"/>
      <c r="AD321" s="2296"/>
      <c r="AE321" s="2296"/>
      <c r="AF321" s="2296"/>
      <c r="AG321" s="2296"/>
      <c r="AH321" s="2296"/>
    </row>
    <row r="322" spans="1:34" ht="13.5" customHeight="1">
      <c r="A322" s="2296" t="s">
        <v>1445</v>
      </c>
      <c r="B322" s="2296"/>
      <c r="C322" s="2296"/>
      <c r="D322" s="2296"/>
      <c r="E322" s="2296"/>
      <c r="F322" s="2296"/>
      <c r="G322" s="2296"/>
      <c r="H322" s="2296"/>
      <c r="I322" s="2296"/>
      <c r="J322" s="2296"/>
      <c r="K322" s="2296"/>
      <c r="L322" s="2296"/>
      <c r="M322" s="2296"/>
      <c r="N322" s="2296"/>
      <c r="O322" s="2296"/>
      <c r="P322" s="2296"/>
      <c r="Q322" s="2296"/>
      <c r="R322" s="2296"/>
      <c r="S322" s="2296"/>
      <c r="T322" s="2296"/>
      <c r="U322" s="2296"/>
      <c r="V322" s="2296"/>
      <c r="W322" s="2296"/>
      <c r="X322" s="2296"/>
      <c r="Y322" s="2296"/>
      <c r="Z322" s="2296"/>
      <c r="AA322" s="2296"/>
      <c r="AB322" s="2296"/>
      <c r="AC322" s="2296"/>
      <c r="AD322" s="2296"/>
      <c r="AE322" s="2296"/>
      <c r="AF322" s="2296"/>
      <c r="AG322" s="2296"/>
      <c r="AH322" s="2296"/>
    </row>
    <row r="323" spans="1:34" ht="13.5" customHeight="1">
      <c r="A323" s="2296" t="s">
        <v>1446</v>
      </c>
      <c r="B323" s="2296"/>
      <c r="C323" s="2296"/>
      <c r="D323" s="2296"/>
      <c r="E323" s="2296"/>
      <c r="F323" s="2296"/>
      <c r="G323" s="2296"/>
      <c r="H323" s="2296"/>
      <c r="I323" s="2296"/>
      <c r="J323" s="2296"/>
      <c r="K323" s="2296"/>
      <c r="L323" s="2296"/>
      <c r="M323" s="2296"/>
      <c r="N323" s="2296"/>
      <c r="O323" s="2296"/>
      <c r="P323" s="2296"/>
      <c r="Q323" s="2296"/>
      <c r="R323" s="2296"/>
      <c r="S323" s="2296"/>
      <c r="T323" s="2296"/>
      <c r="U323" s="2296"/>
      <c r="V323" s="2296"/>
      <c r="W323" s="2296"/>
      <c r="X323" s="2296"/>
      <c r="Y323" s="2296"/>
      <c r="Z323" s="2296"/>
      <c r="AA323" s="2296"/>
      <c r="AB323" s="2296"/>
      <c r="AC323" s="2296"/>
      <c r="AD323" s="2296"/>
      <c r="AE323" s="2296"/>
      <c r="AF323" s="2296"/>
      <c r="AG323" s="2296"/>
      <c r="AH323" s="2296"/>
    </row>
    <row r="324" spans="1:34" ht="13.5" customHeight="1">
      <c r="A324" s="2296" t="s">
        <v>1447</v>
      </c>
      <c r="B324" s="2296"/>
      <c r="C324" s="2296"/>
      <c r="D324" s="2296"/>
      <c r="E324" s="2296"/>
      <c r="F324" s="2296"/>
      <c r="G324" s="2296"/>
      <c r="H324" s="2296"/>
      <c r="I324" s="2296"/>
      <c r="J324" s="2296"/>
      <c r="K324" s="2296"/>
      <c r="L324" s="2296"/>
      <c r="M324" s="2296"/>
      <c r="N324" s="2296"/>
      <c r="O324" s="2296"/>
      <c r="P324" s="2296"/>
      <c r="Q324" s="2296"/>
      <c r="R324" s="2296"/>
      <c r="S324" s="2296"/>
      <c r="T324" s="2296"/>
      <c r="U324" s="2296"/>
      <c r="V324" s="2296"/>
      <c r="W324" s="2296"/>
      <c r="X324" s="2296"/>
      <c r="Y324" s="2296"/>
      <c r="Z324" s="2296"/>
      <c r="AA324" s="2296"/>
      <c r="AB324" s="2296"/>
      <c r="AC324" s="2296"/>
      <c r="AD324" s="2296"/>
      <c r="AE324" s="2296"/>
      <c r="AF324" s="2296"/>
      <c r="AG324" s="2296"/>
      <c r="AH324" s="2296"/>
    </row>
    <row r="325" spans="1:34" ht="13.5" customHeight="1">
      <c r="A325" s="2296" t="s">
        <v>1448</v>
      </c>
      <c r="B325" s="2296"/>
      <c r="C325" s="2296"/>
      <c r="D325" s="2296"/>
      <c r="E325" s="2296"/>
      <c r="F325" s="2296"/>
      <c r="G325" s="2296"/>
      <c r="H325" s="2296"/>
      <c r="I325" s="2296"/>
      <c r="J325" s="2296"/>
      <c r="K325" s="2296"/>
      <c r="L325" s="2296"/>
      <c r="M325" s="2296"/>
      <c r="N325" s="2296"/>
      <c r="O325" s="2296"/>
      <c r="P325" s="2296"/>
      <c r="Q325" s="2296"/>
      <c r="R325" s="2296"/>
      <c r="S325" s="2296"/>
      <c r="T325" s="2296"/>
      <c r="U325" s="2296"/>
      <c r="V325" s="2296"/>
      <c r="W325" s="2296"/>
      <c r="X325" s="2296"/>
      <c r="Y325" s="2296"/>
      <c r="Z325" s="2296"/>
      <c r="AA325" s="2296"/>
      <c r="AB325" s="2296"/>
      <c r="AC325" s="2296"/>
      <c r="AD325" s="2296"/>
      <c r="AE325" s="2296"/>
      <c r="AF325" s="2296"/>
      <c r="AG325" s="2296"/>
      <c r="AH325" s="2296"/>
    </row>
    <row r="326" spans="1:34" ht="13.5" customHeight="1">
      <c r="A326" s="2231"/>
      <c r="B326" s="2231"/>
      <c r="C326" s="2231"/>
      <c r="D326" s="2231"/>
      <c r="E326" s="2231"/>
      <c r="F326" s="2231"/>
      <c r="G326" s="2231"/>
      <c r="H326" s="2231"/>
      <c r="I326" s="2231"/>
      <c r="J326" s="2231"/>
      <c r="K326" s="2231"/>
      <c r="L326" s="2231"/>
      <c r="M326" s="2231"/>
      <c r="N326" s="2231"/>
      <c r="O326" s="2231"/>
      <c r="P326" s="2231"/>
      <c r="Q326" s="2231"/>
      <c r="R326" s="2231"/>
      <c r="S326" s="2231"/>
      <c r="T326" s="2231"/>
      <c r="U326" s="2231"/>
      <c r="V326" s="2231"/>
      <c r="W326" s="2231"/>
      <c r="X326" s="2231"/>
      <c r="Y326" s="2231"/>
      <c r="Z326" s="2231"/>
      <c r="AA326" s="2231"/>
      <c r="AB326" s="2231"/>
      <c r="AC326" s="2231"/>
      <c r="AD326" s="2231"/>
      <c r="AE326" s="2231"/>
      <c r="AF326" s="2231"/>
      <c r="AG326" s="2231"/>
      <c r="AH326" s="2231"/>
    </row>
    <row r="327" spans="1:34" ht="13.5" customHeight="1">
      <c r="A327" s="2231"/>
      <c r="B327" s="2231"/>
      <c r="C327" s="2231"/>
      <c r="D327" s="2231"/>
      <c r="E327" s="2231"/>
      <c r="F327" s="2231"/>
      <c r="G327" s="2231"/>
      <c r="H327" s="2231"/>
      <c r="I327" s="2231"/>
      <c r="J327" s="2231"/>
      <c r="K327" s="2231"/>
      <c r="L327" s="2231"/>
      <c r="M327" s="2231"/>
      <c r="N327" s="2231"/>
      <c r="O327" s="2231"/>
      <c r="P327" s="2231"/>
      <c r="Q327" s="2231"/>
      <c r="R327" s="2231"/>
      <c r="S327" s="2231"/>
      <c r="T327" s="2231"/>
      <c r="U327" s="2231"/>
      <c r="V327" s="2231"/>
      <c r="W327" s="2231"/>
      <c r="X327" s="2231"/>
      <c r="Y327" s="2231"/>
      <c r="Z327" s="2231"/>
      <c r="AA327" s="2231"/>
      <c r="AB327" s="2231"/>
      <c r="AC327" s="2231"/>
      <c r="AD327" s="2231"/>
      <c r="AE327" s="2231"/>
      <c r="AF327" s="2231"/>
      <c r="AG327" s="2231"/>
      <c r="AH327" s="2231"/>
    </row>
    <row r="328" spans="1:34" ht="13.5" customHeight="1">
      <c r="A328" s="2297" t="s">
        <v>1449</v>
      </c>
      <c r="B328" s="2297"/>
      <c r="C328" s="2297"/>
      <c r="D328" s="2297"/>
      <c r="E328" s="2297"/>
      <c r="F328" s="2297"/>
      <c r="G328" s="2297"/>
      <c r="H328" s="2297"/>
      <c r="I328" s="2297"/>
      <c r="J328" s="2297"/>
      <c r="K328" s="2297"/>
      <c r="L328" s="2297"/>
      <c r="M328" s="2297"/>
      <c r="N328" s="2297"/>
      <c r="O328" s="2297"/>
      <c r="P328" s="2297"/>
      <c r="Q328" s="2297"/>
      <c r="R328" s="2297"/>
      <c r="S328" s="2297"/>
      <c r="T328" s="2297"/>
      <c r="U328" s="2297"/>
      <c r="V328" s="2297"/>
      <c r="W328" s="2297"/>
      <c r="X328" s="2297"/>
      <c r="Y328" s="2297"/>
      <c r="Z328" s="2297"/>
      <c r="AA328" s="2297"/>
      <c r="AB328" s="2297"/>
      <c r="AC328" s="2297"/>
      <c r="AD328" s="2297"/>
      <c r="AE328" s="2297"/>
      <c r="AF328" s="2297"/>
      <c r="AG328" s="2297"/>
      <c r="AH328" s="2297"/>
    </row>
    <row r="329" spans="1:34" ht="13.5" customHeight="1">
      <c r="A329" s="2232" t="s">
        <v>1707</v>
      </c>
      <c r="B329" s="2232"/>
      <c r="C329" s="2232"/>
      <c r="D329" s="2232"/>
      <c r="E329" s="2232"/>
      <c r="F329" s="2232"/>
      <c r="G329" s="2232"/>
      <c r="H329" s="2232"/>
      <c r="I329" s="2232"/>
      <c r="J329" s="2232"/>
      <c r="K329" s="2232"/>
      <c r="L329" s="2232"/>
      <c r="M329" s="2232"/>
      <c r="N329" s="2232"/>
      <c r="O329" s="2232"/>
      <c r="P329" s="2232"/>
      <c r="Q329" s="2232"/>
      <c r="R329" s="2232"/>
      <c r="S329" s="2232"/>
      <c r="T329" s="2232"/>
      <c r="U329" s="2232"/>
      <c r="V329" s="2232"/>
      <c r="W329" s="2232"/>
      <c r="X329" s="2232"/>
      <c r="Y329" s="2232"/>
      <c r="Z329" s="2232"/>
      <c r="AA329" s="2232"/>
      <c r="AB329" s="2232"/>
      <c r="AC329" s="2232"/>
      <c r="AD329" s="2232"/>
      <c r="AE329" s="2232"/>
      <c r="AF329" s="2232"/>
      <c r="AG329" s="2232"/>
      <c r="AH329" s="2232"/>
    </row>
    <row r="330" spans="1:34" ht="13.5" customHeight="1">
      <c r="A330" s="2231"/>
      <c r="B330" s="2231"/>
      <c r="C330" s="2231"/>
      <c r="D330" s="2231"/>
      <c r="E330" s="2231"/>
      <c r="F330" s="2231"/>
      <c r="G330" s="2231"/>
      <c r="H330" s="2231"/>
      <c r="I330" s="2231"/>
      <c r="J330" s="2231"/>
      <c r="K330" s="2231"/>
      <c r="L330" s="2231"/>
      <c r="M330" s="2231"/>
      <c r="N330" s="2231"/>
      <c r="O330" s="2231"/>
      <c r="P330" s="2231"/>
      <c r="Q330" s="2231"/>
      <c r="R330" s="2231"/>
      <c r="S330" s="2231"/>
      <c r="T330" s="2231"/>
      <c r="U330" s="2231"/>
      <c r="V330" s="2231"/>
      <c r="W330" s="2231"/>
      <c r="X330" s="2231"/>
      <c r="Y330" s="2231"/>
      <c r="Z330" s="2231"/>
      <c r="AA330" s="2231"/>
      <c r="AB330" s="2231"/>
      <c r="AC330" s="2231"/>
      <c r="AD330" s="2231"/>
      <c r="AE330" s="2231"/>
      <c r="AF330" s="2231"/>
      <c r="AG330" s="2231"/>
      <c r="AH330" s="2231"/>
    </row>
    <row r="331" spans="1:34" ht="13.5" customHeight="1">
      <c r="A331" s="2195" t="s">
        <v>1271</v>
      </c>
      <c r="B331" s="2196"/>
      <c r="C331" s="2196"/>
      <c r="D331" s="2196"/>
      <c r="E331" s="2196"/>
      <c r="F331" s="2196"/>
      <c r="G331" s="2196"/>
      <c r="H331" s="2196"/>
      <c r="I331" s="2196"/>
      <c r="J331" s="2196"/>
      <c r="K331" s="2196"/>
      <c r="L331" s="2196"/>
      <c r="M331" s="2196"/>
      <c r="N331" s="2196"/>
      <c r="O331" s="2196"/>
      <c r="P331" s="2196"/>
      <c r="Q331" s="2196"/>
      <c r="R331" s="2196"/>
      <c r="S331" s="2196"/>
      <c r="T331" s="2196"/>
      <c r="U331" s="2196"/>
      <c r="V331" s="2196"/>
      <c r="W331" s="2196"/>
      <c r="X331" s="2196"/>
      <c r="Y331" s="2196"/>
      <c r="Z331" s="2196"/>
      <c r="AA331" s="2196"/>
      <c r="AB331" s="2196"/>
      <c r="AC331" s="2196"/>
      <c r="AD331" s="2196"/>
      <c r="AE331" s="2196"/>
      <c r="AF331" s="2196"/>
      <c r="AG331" s="2196"/>
      <c r="AH331" s="2197"/>
    </row>
    <row r="332" spans="1:34" ht="13.5" customHeight="1">
      <c r="A332" s="1869" t="s">
        <v>381</v>
      </c>
      <c r="B332" s="1869"/>
      <c r="C332" s="1869"/>
      <c r="D332" s="1869"/>
      <c r="E332" s="1869"/>
      <c r="F332" s="1869"/>
      <c r="G332" s="1869"/>
      <c r="H332" s="1869"/>
      <c r="I332" s="1869"/>
      <c r="J332" s="1869"/>
      <c r="K332" s="2131" t="s">
        <v>382</v>
      </c>
      <c r="L332" s="2131"/>
      <c r="M332" s="2131" t="s">
        <v>383</v>
      </c>
      <c r="N332" s="2131"/>
      <c r="O332" s="2131"/>
      <c r="P332" s="2131"/>
      <c r="Q332" s="2131"/>
      <c r="R332" s="2131"/>
      <c r="S332" s="2131"/>
      <c r="T332" s="2131"/>
      <c r="U332" s="2131"/>
      <c r="V332" s="2131"/>
      <c r="W332" s="2131"/>
      <c r="X332" s="2131"/>
      <c r="Y332" s="2131"/>
      <c r="Z332" s="2131"/>
      <c r="AA332" s="2131"/>
      <c r="AB332" s="2131"/>
      <c r="AC332" s="2131"/>
      <c r="AD332" s="2131"/>
      <c r="AE332" s="2131"/>
      <c r="AF332" s="2131"/>
      <c r="AG332" s="2131"/>
      <c r="AH332" s="2131"/>
    </row>
    <row r="333" spans="1:34" ht="13.5" customHeight="1">
      <c r="A333" s="918">
        <v>1</v>
      </c>
      <c r="B333" s="2208" t="s">
        <v>392</v>
      </c>
      <c r="C333" s="2208"/>
      <c r="D333" s="2208"/>
      <c r="E333" s="2208"/>
      <c r="F333" s="2208"/>
      <c r="G333" s="2208"/>
      <c r="H333" s="2208"/>
      <c r="I333" s="2208"/>
      <c r="J333" s="2208"/>
      <c r="K333" s="2209" t="s">
        <v>1277</v>
      </c>
      <c r="L333" s="2210"/>
      <c r="M333" s="2211"/>
      <c r="N333" s="2211"/>
      <c r="O333" s="2211"/>
      <c r="P333" s="2211"/>
      <c r="Q333" s="2211"/>
      <c r="R333" s="2211"/>
      <c r="S333" s="2211"/>
      <c r="T333" s="2211"/>
      <c r="U333" s="2211"/>
      <c r="V333" s="2211"/>
      <c r="W333" s="2211"/>
      <c r="X333" s="2211"/>
      <c r="Y333" s="2211"/>
      <c r="Z333" s="2211"/>
      <c r="AA333" s="2211"/>
      <c r="AB333" s="2211"/>
      <c r="AC333" s="2211"/>
      <c r="AD333" s="2211"/>
      <c r="AE333" s="2211"/>
      <c r="AF333" s="2211"/>
      <c r="AG333" s="2211"/>
      <c r="AH333" s="2212"/>
    </row>
    <row r="334" spans="1:34" ht="13.5" customHeight="1">
      <c r="A334" s="918">
        <v>2</v>
      </c>
      <c r="B334" s="2208" t="s">
        <v>396</v>
      </c>
      <c r="C334" s="2208"/>
      <c r="D334" s="2208"/>
      <c r="E334" s="2208"/>
      <c r="F334" s="2208"/>
      <c r="G334" s="2208"/>
      <c r="H334" s="2208"/>
      <c r="I334" s="2208"/>
      <c r="J334" s="2208"/>
      <c r="K334" s="1871" t="s">
        <v>1277</v>
      </c>
      <c r="L334" s="1873"/>
      <c r="M334" s="1975"/>
      <c r="N334" s="1975"/>
      <c r="O334" s="1975"/>
      <c r="P334" s="1975"/>
      <c r="Q334" s="1975"/>
      <c r="R334" s="1975"/>
      <c r="S334" s="1975"/>
      <c r="T334" s="1975"/>
      <c r="U334" s="1975"/>
      <c r="V334" s="1975"/>
      <c r="W334" s="1975"/>
      <c r="X334" s="1975"/>
      <c r="Y334" s="1975"/>
      <c r="Z334" s="1975"/>
      <c r="AA334" s="1975"/>
      <c r="AB334" s="1975"/>
      <c r="AC334" s="1975"/>
      <c r="AD334" s="1975"/>
      <c r="AE334" s="1975"/>
      <c r="AF334" s="1975"/>
      <c r="AG334" s="1975"/>
      <c r="AH334" s="1976"/>
    </row>
    <row r="335" spans="1:34" ht="13.5" customHeight="1">
      <c r="A335" s="918">
        <v>3</v>
      </c>
      <c r="B335" s="2222" t="s">
        <v>400</v>
      </c>
      <c r="C335" s="2222"/>
      <c r="D335" s="2222"/>
      <c r="E335" s="2222"/>
      <c r="F335" s="2222"/>
      <c r="G335" s="2222"/>
      <c r="H335" s="2222"/>
      <c r="I335" s="2222"/>
      <c r="J335" s="2222"/>
      <c r="K335" s="1871" t="s">
        <v>1177</v>
      </c>
      <c r="L335" s="1873"/>
      <c r="M335" s="1975" t="s">
        <v>1279</v>
      </c>
      <c r="N335" s="1975"/>
      <c r="O335" s="1975"/>
      <c r="P335" s="1975"/>
      <c r="Q335" s="1975"/>
      <c r="R335" s="1975"/>
      <c r="S335" s="1975"/>
      <c r="T335" s="1975"/>
      <c r="U335" s="1975"/>
      <c r="V335" s="1975"/>
      <c r="W335" s="1975"/>
      <c r="X335" s="1975"/>
      <c r="Y335" s="1975"/>
      <c r="Z335" s="1975"/>
      <c r="AA335" s="1975"/>
      <c r="AB335" s="1975"/>
      <c r="AC335" s="1975"/>
      <c r="AD335" s="1975"/>
      <c r="AE335" s="1975"/>
      <c r="AF335" s="1975"/>
      <c r="AG335" s="1975"/>
      <c r="AH335" s="1976"/>
    </row>
    <row r="336" spans="1:34" ht="13.5" customHeight="1">
      <c r="A336" s="918">
        <v>4</v>
      </c>
      <c r="B336" s="2208" t="s">
        <v>402</v>
      </c>
      <c r="C336" s="2208"/>
      <c r="D336" s="2208"/>
      <c r="E336" s="2208"/>
      <c r="F336" s="2208"/>
      <c r="G336" s="2208"/>
      <c r="H336" s="2208"/>
      <c r="I336" s="2208"/>
      <c r="J336" s="2208"/>
      <c r="K336" s="1871" t="s">
        <v>1277</v>
      </c>
      <c r="L336" s="1873"/>
      <c r="M336" s="1975"/>
      <c r="N336" s="1975"/>
      <c r="O336" s="1975"/>
      <c r="P336" s="1975"/>
      <c r="Q336" s="1975"/>
      <c r="R336" s="1975"/>
      <c r="S336" s="1975"/>
      <c r="T336" s="1975"/>
      <c r="U336" s="1975"/>
      <c r="V336" s="1975"/>
      <c r="W336" s="1975"/>
      <c r="X336" s="1975"/>
      <c r="Y336" s="1975"/>
      <c r="Z336" s="1975"/>
      <c r="AA336" s="1975"/>
      <c r="AB336" s="1975"/>
      <c r="AC336" s="1975"/>
      <c r="AD336" s="1975"/>
      <c r="AE336" s="1975"/>
      <c r="AF336" s="1975"/>
      <c r="AG336" s="1975"/>
      <c r="AH336" s="1976"/>
    </row>
    <row r="337" spans="1:34" ht="13.5" customHeight="1">
      <c r="A337" s="918">
        <v>5</v>
      </c>
      <c r="B337" s="2229" t="s">
        <v>404</v>
      </c>
      <c r="C337" s="2229"/>
      <c r="D337" s="2229"/>
      <c r="E337" s="2229"/>
      <c r="F337" s="2229"/>
      <c r="G337" s="2229"/>
      <c r="H337" s="2229"/>
      <c r="I337" s="2229"/>
      <c r="J337" s="2229"/>
      <c r="K337" s="2209" t="s">
        <v>1177</v>
      </c>
      <c r="L337" s="2210"/>
      <c r="M337" s="2230" t="s">
        <v>1280</v>
      </c>
      <c r="N337" s="2211"/>
      <c r="O337" s="2211"/>
      <c r="P337" s="2211"/>
      <c r="Q337" s="2211"/>
      <c r="R337" s="2211"/>
      <c r="S337" s="2211"/>
      <c r="T337" s="2211"/>
      <c r="U337" s="2211"/>
      <c r="V337" s="2211"/>
      <c r="W337" s="2211"/>
      <c r="X337" s="2211"/>
      <c r="Y337" s="2211"/>
      <c r="Z337" s="2211"/>
      <c r="AA337" s="2211"/>
      <c r="AB337" s="2211"/>
      <c r="AC337" s="2211"/>
      <c r="AD337" s="2211"/>
      <c r="AE337" s="2211"/>
      <c r="AF337" s="2211"/>
      <c r="AG337" s="2211"/>
      <c r="AH337" s="2212"/>
    </row>
    <row r="338" spans="1:34" ht="13.5" customHeight="1">
      <c r="A338" s="2298"/>
      <c r="B338" s="2298"/>
      <c r="C338" s="2298"/>
      <c r="D338" s="2298"/>
      <c r="E338" s="2298"/>
      <c r="F338" s="2298"/>
      <c r="G338" s="2298"/>
      <c r="H338" s="2298"/>
      <c r="I338" s="2298"/>
      <c r="J338" s="2298"/>
      <c r="K338" s="2298"/>
      <c r="L338" s="2298"/>
      <c r="M338" s="2298"/>
      <c r="N338" s="2298"/>
      <c r="O338" s="2298"/>
      <c r="P338" s="2298"/>
      <c r="Q338" s="2298"/>
      <c r="R338" s="2298"/>
      <c r="S338" s="2298"/>
      <c r="T338" s="2298"/>
      <c r="U338" s="2298"/>
      <c r="V338" s="2298"/>
      <c r="W338" s="2298"/>
      <c r="X338" s="2298"/>
      <c r="Y338" s="2298"/>
      <c r="Z338" s="2298"/>
      <c r="AA338" s="2298"/>
      <c r="AB338" s="2298"/>
      <c r="AC338" s="2298"/>
      <c r="AD338" s="2298"/>
      <c r="AE338" s="2298"/>
      <c r="AF338" s="2298"/>
      <c r="AG338" s="2298"/>
      <c r="AH338" s="2298"/>
    </row>
    <row r="339" spans="1:34" ht="13.5" customHeight="1">
      <c r="A339" s="2308" t="s">
        <v>1284</v>
      </c>
      <c r="B339" s="2308"/>
      <c r="C339" s="2308"/>
      <c r="D339" s="2308"/>
      <c r="E339" s="2308"/>
      <c r="F339" s="2308"/>
      <c r="G339" s="2308"/>
      <c r="H339" s="2308"/>
      <c r="I339" s="2308"/>
      <c r="J339" s="2308"/>
      <c r="K339" s="2308"/>
      <c r="L339" s="2308"/>
      <c r="M339" s="2308"/>
      <c r="N339" s="2308"/>
      <c r="O339" s="2308"/>
      <c r="P339" s="2308"/>
      <c r="Q339" s="2308"/>
      <c r="R339" s="2308"/>
      <c r="S339" s="2308"/>
      <c r="T339" s="2308"/>
      <c r="U339" s="2308"/>
      <c r="V339" s="2308"/>
      <c r="W339" s="2308"/>
      <c r="X339" s="2308"/>
      <c r="Y339" s="2308"/>
      <c r="Z339" s="2308"/>
      <c r="AA339" s="2308"/>
      <c r="AB339" s="2308"/>
      <c r="AC339" s="2308"/>
      <c r="AD339" s="2308"/>
      <c r="AE339" s="2308"/>
      <c r="AF339" s="2308"/>
      <c r="AG339" s="2308"/>
      <c r="AH339" s="2308"/>
    </row>
    <row r="340" spans="1:34" ht="13.5" customHeight="1">
      <c r="A340" s="2308" t="s">
        <v>1450</v>
      </c>
      <c r="B340" s="2308"/>
      <c r="C340" s="2308"/>
      <c r="D340" s="2308"/>
      <c r="E340" s="2308"/>
      <c r="F340" s="2308"/>
      <c r="G340" s="2308"/>
      <c r="H340" s="2308"/>
      <c r="I340" s="2308"/>
      <c r="J340" s="2308"/>
      <c r="K340" s="2308"/>
      <c r="L340" s="2308"/>
      <c r="M340" s="2308"/>
      <c r="N340" s="2308"/>
      <c r="O340" s="2308"/>
      <c r="P340" s="2308"/>
      <c r="Q340" s="2308"/>
      <c r="R340" s="2308"/>
      <c r="S340" s="2308"/>
      <c r="T340" s="2308"/>
      <c r="U340" s="2308"/>
      <c r="V340" s="2308"/>
      <c r="W340" s="2308"/>
      <c r="X340" s="2308"/>
      <c r="Y340" s="2308"/>
      <c r="Z340" s="2308"/>
      <c r="AA340" s="2308"/>
      <c r="AB340" s="2308"/>
      <c r="AC340" s="2308"/>
      <c r="AD340" s="2308"/>
      <c r="AE340" s="2308"/>
      <c r="AF340" s="2308"/>
      <c r="AG340" s="2308"/>
      <c r="AH340" s="2308"/>
    </row>
    <row r="341" spans="1:34" ht="13.5" customHeight="1">
      <c r="A341" s="2232" t="s">
        <v>1325</v>
      </c>
      <c r="B341" s="2232"/>
      <c r="C341" s="2232"/>
      <c r="D341" s="2232"/>
      <c r="E341" s="2232"/>
      <c r="F341" s="2232"/>
      <c r="G341" s="2232"/>
      <c r="H341" s="2232"/>
      <c r="I341" s="2232"/>
      <c r="J341" s="2232"/>
      <c r="K341" s="2232"/>
      <c r="L341" s="2232"/>
      <c r="M341" s="2232"/>
      <c r="N341" s="2232"/>
      <c r="O341" s="2232"/>
      <c r="P341" s="2232"/>
      <c r="Q341" s="2232"/>
      <c r="R341" s="2232"/>
      <c r="S341" s="2232"/>
      <c r="T341" s="2232"/>
      <c r="U341" s="2232"/>
      <c r="V341" s="2232"/>
      <c r="W341" s="2232"/>
      <c r="X341" s="2232"/>
      <c r="Y341" s="2232"/>
      <c r="Z341" s="2232"/>
      <c r="AA341" s="2232"/>
      <c r="AB341" s="2232"/>
      <c r="AC341" s="2232"/>
      <c r="AD341" s="2232"/>
      <c r="AE341" s="2232"/>
      <c r="AF341" s="2232"/>
      <c r="AG341" s="2232"/>
      <c r="AH341" s="2232"/>
    </row>
    <row r="342" spans="1:34" ht="13.5" customHeight="1">
      <c r="A342" s="857"/>
      <c r="B342" s="2281" t="s">
        <v>1451</v>
      </c>
      <c r="C342" s="2282"/>
      <c r="D342" s="2282"/>
      <c r="E342" s="2282"/>
      <c r="F342" s="2282"/>
      <c r="G342" s="2282"/>
      <c r="H342" s="2282"/>
      <c r="I342" s="2282"/>
      <c r="J342" s="2282"/>
      <c r="K342" s="2282"/>
      <c r="L342" s="2282"/>
      <c r="M342" s="2282"/>
      <c r="N342" s="2282"/>
      <c r="O342" s="2282"/>
      <c r="P342" s="2282"/>
      <c r="Q342" s="2287"/>
      <c r="R342" s="868"/>
      <c r="S342" s="868"/>
      <c r="T342" s="868"/>
      <c r="U342" s="868"/>
      <c r="V342" s="868"/>
      <c r="W342" s="868"/>
      <c r="X342" s="868"/>
      <c r="Y342" s="868"/>
      <c r="Z342" s="868"/>
      <c r="AA342" s="868"/>
      <c r="AB342" s="868"/>
      <c r="AC342" s="868"/>
      <c r="AD342" s="868"/>
      <c r="AE342" s="868"/>
      <c r="AF342" s="868"/>
      <c r="AG342" s="868"/>
      <c r="AH342" s="857"/>
    </row>
    <row r="343" spans="1:34" ht="13.5" customHeight="1">
      <c r="A343" s="857"/>
      <c r="B343" s="2309" t="s">
        <v>1452</v>
      </c>
      <c r="C343" s="2283"/>
      <c r="D343" s="2283"/>
      <c r="E343" s="2283"/>
      <c r="F343" s="2283"/>
      <c r="G343" s="2283"/>
      <c r="H343" s="2283"/>
      <c r="I343" s="2283"/>
      <c r="J343" s="2283" t="s">
        <v>1453</v>
      </c>
      <c r="K343" s="2283"/>
      <c r="L343" s="2283"/>
      <c r="M343" s="2283"/>
      <c r="N343" s="2283"/>
      <c r="O343" s="2283"/>
      <c r="P343" s="2283"/>
      <c r="Q343" s="2283"/>
      <c r="R343" s="869"/>
      <c r="S343" s="870"/>
      <c r="T343" s="870"/>
      <c r="U343" s="870"/>
      <c r="V343" s="870"/>
      <c r="W343" s="870"/>
      <c r="X343" s="870"/>
      <c r="Y343" s="870"/>
      <c r="Z343" s="870"/>
      <c r="AA343" s="870"/>
      <c r="AB343" s="870"/>
      <c r="AC343" s="870"/>
      <c r="AD343" s="870"/>
      <c r="AE343" s="870"/>
      <c r="AF343" s="870"/>
      <c r="AG343" s="870"/>
      <c r="AH343" s="857"/>
    </row>
    <row r="344" spans="1:34" ht="13.5" customHeight="1">
      <c r="B344" s="2284" t="s">
        <v>1454</v>
      </c>
      <c r="C344" s="2284"/>
      <c r="D344" s="2284"/>
      <c r="E344" s="2284"/>
      <c r="F344" s="2284"/>
      <c r="G344" s="2284"/>
      <c r="H344" s="2284"/>
      <c r="I344" s="2284"/>
      <c r="J344" s="2284" t="s">
        <v>1455</v>
      </c>
      <c r="K344" s="2284"/>
      <c r="L344" s="2284"/>
      <c r="M344" s="2284"/>
      <c r="N344" s="2284"/>
      <c r="O344" s="2284"/>
      <c r="P344" s="2284"/>
      <c r="Q344" s="2284"/>
      <c r="R344" s="871"/>
      <c r="S344" s="871"/>
      <c r="T344" s="871"/>
      <c r="U344" s="871"/>
      <c r="V344" s="871"/>
      <c r="W344" s="871"/>
      <c r="X344" s="871"/>
      <c r="Y344" s="871"/>
      <c r="Z344" s="871"/>
      <c r="AA344" s="871"/>
      <c r="AB344" s="871"/>
      <c r="AC344" s="871"/>
      <c r="AD344" s="871"/>
      <c r="AE344" s="871"/>
      <c r="AF344" s="871"/>
      <c r="AG344" s="871"/>
    </row>
    <row r="345" spans="1:34" ht="13.5" customHeight="1">
      <c r="R345" s="871"/>
      <c r="S345" s="871"/>
      <c r="T345" s="871"/>
      <c r="U345" s="871"/>
      <c r="V345" s="871"/>
      <c r="W345" s="871"/>
      <c r="X345" s="871"/>
      <c r="Y345" s="871"/>
      <c r="Z345" s="871"/>
      <c r="AA345" s="871"/>
      <c r="AB345" s="871"/>
      <c r="AC345" s="871"/>
      <c r="AD345" s="871"/>
      <c r="AE345" s="871"/>
      <c r="AF345" s="871"/>
      <c r="AG345" s="871"/>
    </row>
    <row r="346" spans="1:34" ht="13.5" customHeight="1">
      <c r="A346" s="2231" t="s">
        <v>1304</v>
      </c>
      <c r="B346" s="2231"/>
      <c r="C346" s="2231"/>
      <c r="D346" s="2231"/>
      <c r="E346" s="2231"/>
      <c r="F346" s="2231"/>
      <c r="G346" s="2231"/>
      <c r="H346" s="2231"/>
      <c r="I346" s="2231"/>
      <c r="J346" s="2231"/>
      <c r="K346" s="2231"/>
      <c r="L346" s="2231"/>
      <c r="M346" s="2231"/>
      <c r="N346" s="2231"/>
      <c r="O346" s="2231"/>
      <c r="P346" s="2231"/>
      <c r="Q346" s="2231"/>
      <c r="R346" s="2231"/>
      <c r="S346" s="2231"/>
      <c r="T346" s="2231"/>
      <c r="U346" s="2231"/>
      <c r="V346" s="2231"/>
      <c r="W346" s="2231"/>
      <c r="X346" s="2231"/>
      <c r="Y346" s="2231"/>
      <c r="Z346" s="2231"/>
      <c r="AA346" s="2231"/>
      <c r="AB346" s="2231"/>
      <c r="AC346" s="2231"/>
      <c r="AD346" s="2231"/>
      <c r="AE346" s="2231"/>
      <c r="AF346" s="2231"/>
      <c r="AG346" s="2231"/>
      <c r="AH346" s="2231"/>
    </row>
    <row r="347" spans="1:34" ht="13.5" customHeight="1">
      <c r="A347" s="2231" t="s">
        <v>1456</v>
      </c>
      <c r="B347" s="2231"/>
      <c r="C347" s="2231"/>
      <c r="D347" s="2231"/>
      <c r="E347" s="2231"/>
      <c r="F347" s="2231"/>
      <c r="G347" s="2231"/>
      <c r="H347" s="2231"/>
      <c r="I347" s="2231"/>
      <c r="J347" s="2231"/>
      <c r="K347" s="2231"/>
      <c r="L347" s="2231"/>
      <c r="M347" s="2231"/>
      <c r="N347" s="2231"/>
      <c r="O347" s="2231"/>
      <c r="P347" s="2231"/>
      <c r="Q347" s="2231"/>
      <c r="R347" s="2231"/>
      <c r="S347" s="2231"/>
      <c r="T347" s="2231"/>
      <c r="U347" s="2231"/>
      <c r="V347" s="2231"/>
      <c r="W347" s="2231"/>
      <c r="X347" s="2231"/>
      <c r="Y347" s="2231"/>
      <c r="Z347" s="2231"/>
      <c r="AA347" s="2231"/>
      <c r="AB347" s="2231"/>
      <c r="AC347" s="2231"/>
      <c r="AD347" s="2231"/>
      <c r="AE347" s="2231"/>
      <c r="AF347" s="2231"/>
      <c r="AG347" s="2231"/>
      <c r="AH347" s="2231"/>
    </row>
    <row r="348" spans="1:34" ht="13.5" customHeight="1">
      <c r="A348" s="2232" t="s">
        <v>1457</v>
      </c>
      <c r="B348" s="2232"/>
      <c r="C348" s="2232"/>
      <c r="D348" s="2232"/>
      <c r="E348" s="2232"/>
      <c r="F348" s="2232"/>
      <c r="G348" s="2232"/>
      <c r="H348" s="2232"/>
      <c r="I348" s="2232"/>
      <c r="J348" s="2232"/>
      <c r="K348" s="2232"/>
      <c r="L348" s="2232"/>
      <c r="M348" s="2232"/>
      <c r="N348" s="2232"/>
      <c r="O348" s="2232"/>
      <c r="P348" s="2232"/>
      <c r="Q348" s="2232"/>
      <c r="R348" s="2232"/>
      <c r="S348" s="2232"/>
      <c r="T348" s="2232"/>
      <c r="U348" s="2232"/>
      <c r="V348" s="2232"/>
      <c r="W348" s="2232"/>
      <c r="X348" s="2232"/>
      <c r="Y348" s="2232"/>
      <c r="Z348" s="2232"/>
      <c r="AA348" s="2232"/>
      <c r="AB348" s="2232"/>
      <c r="AC348" s="2232"/>
      <c r="AD348" s="2232"/>
      <c r="AE348" s="2232"/>
      <c r="AF348" s="2232"/>
      <c r="AG348" s="2232"/>
      <c r="AH348" s="2232"/>
    </row>
    <row r="349" spans="1:34" ht="13.5" customHeight="1">
      <c r="A349" s="2232" t="s">
        <v>1458</v>
      </c>
      <c r="B349" s="2232"/>
      <c r="C349" s="2232"/>
      <c r="D349" s="2232"/>
      <c r="E349" s="2232"/>
      <c r="F349" s="2232"/>
      <c r="G349" s="2232"/>
      <c r="H349" s="2232"/>
      <c r="I349" s="2232"/>
      <c r="J349" s="2232"/>
      <c r="K349" s="2232"/>
      <c r="L349" s="2232"/>
      <c r="M349" s="2232"/>
      <c r="N349" s="2232"/>
      <c r="O349" s="2232"/>
      <c r="P349" s="2232"/>
      <c r="Q349" s="2232"/>
      <c r="R349" s="2232"/>
      <c r="S349" s="2232"/>
      <c r="T349" s="2232"/>
      <c r="U349" s="2232"/>
      <c r="V349" s="2232"/>
      <c r="W349" s="2232"/>
      <c r="X349" s="2232"/>
      <c r="Y349" s="2232"/>
      <c r="Z349" s="2232"/>
      <c r="AA349" s="2232"/>
      <c r="AB349" s="2232"/>
      <c r="AC349" s="2232"/>
      <c r="AD349" s="2232"/>
      <c r="AE349" s="2232"/>
      <c r="AF349" s="2232"/>
      <c r="AG349" s="2232"/>
      <c r="AH349" s="2232"/>
    </row>
    <row r="350" spans="1:34" ht="13.5" customHeight="1">
      <c r="A350" s="2308"/>
      <c r="B350" s="2308"/>
      <c r="C350" s="2308"/>
      <c r="D350" s="2308"/>
      <c r="E350" s="2308"/>
      <c r="F350" s="2308"/>
      <c r="G350" s="2308"/>
      <c r="H350" s="2308"/>
      <c r="I350" s="2308"/>
      <c r="J350" s="2308"/>
      <c r="K350" s="2308"/>
      <c r="L350" s="2308"/>
      <c r="M350" s="2308"/>
      <c r="N350" s="2308"/>
      <c r="O350" s="2308"/>
      <c r="P350" s="2308"/>
      <c r="Q350" s="2308"/>
      <c r="R350" s="2308"/>
      <c r="S350" s="2308"/>
      <c r="T350" s="2308"/>
      <c r="U350" s="2308"/>
      <c r="V350" s="2308"/>
      <c r="W350" s="2308"/>
      <c r="X350" s="2308"/>
      <c r="Y350" s="2308"/>
      <c r="Z350" s="2308"/>
      <c r="AA350" s="2308"/>
      <c r="AB350" s="2308"/>
      <c r="AC350" s="2308"/>
      <c r="AD350" s="2308"/>
      <c r="AE350" s="2308"/>
      <c r="AF350" s="2308"/>
      <c r="AG350" s="2308"/>
      <c r="AH350" s="2308"/>
    </row>
    <row r="351" spans="1:34" ht="13.5" customHeight="1">
      <c r="B351" s="2284" t="s">
        <v>381</v>
      </c>
      <c r="C351" s="2284"/>
      <c r="D351" s="2284"/>
      <c r="E351" s="2284"/>
      <c r="F351" s="2284"/>
      <c r="G351" s="2284"/>
      <c r="H351" s="2284"/>
      <c r="I351" s="2284"/>
      <c r="J351" s="2284" t="s">
        <v>1459</v>
      </c>
      <c r="K351" s="2284"/>
      <c r="L351" s="2284"/>
      <c r="M351" s="2284"/>
      <c r="N351" s="2284"/>
      <c r="O351" s="2284"/>
      <c r="P351" s="2284"/>
      <c r="Q351" s="2284"/>
      <c r="R351" s="2284"/>
      <c r="S351" s="2284"/>
      <c r="T351" s="2284"/>
      <c r="U351" s="2284"/>
      <c r="V351" s="2284"/>
      <c r="W351" s="2284"/>
      <c r="X351" s="2284"/>
      <c r="Y351" s="2284"/>
      <c r="Z351" s="2284"/>
      <c r="AA351" s="2284"/>
      <c r="AB351" s="2284"/>
      <c r="AC351" s="2284"/>
      <c r="AD351" s="2284"/>
      <c r="AE351" s="2284"/>
      <c r="AF351" s="2284"/>
      <c r="AG351" s="2284"/>
    </row>
    <row r="352" spans="1:34" ht="13.5" customHeight="1">
      <c r="B352" s="2284">
        <v>1</v>
      </c>
      <c r="C352" s="2301" t="s">
        <v>392</v>
      </c>
      <c r="D352" s="2301"/>
      <c r="E352" s="2301"/>
      <c r="F352" s="2301"/>
      <c r="G352" s="2301"/>
      <c r="H352" s="2301"/>
      <c r="I352" s="2301"/>
      <c r="J352" s="2302" t="s">
        <v>1460</v>
      </c>
      <c r="K352" s="2303"/>
      <c r="L352" s="2303"/>
      <c r="M352" s="2303"/>
      <c r="N352" s="2303"/>
      <c r="O352" s="2303"/>
      <c r="P352" s="2303"/>
      <c r="Q352" s="2303"/>
      <c r="R352" s="2303"/>
      <c r="S352" s="2303"/>
      <c r="T352" s="2303"/>
      <c r="U352" s="2303"/>
      <c r="V352" s="2303"/>
      <c r="W352" s="2303"/>
      <c r="X352" s="2303"/>
      <c r="Y352" s="2303"/>
      <c r="Z352" s="2303"/>
      <c r="AA352" s="2303"/>
      <c r="AB352" s="2303"/>
      <c r="AC352" s="2303"/>
      <c r="AD352" s="2303"/>
      <c r="AE352" s="2303"/>
      <c r="AF352" s="2303"/>
      <c r="AG352" s="2303"/>
    </row>
    <row r="353" spans="2:33" ht="13.5" customHeight="1">
      <c r="B353" s="2284"/>
      <c r="C353" s="2301"/>
      <c r="D353" s="2301"/>
      <c r="E353" s="2301"/>
      <c r="F353" s="2301"/>
      <c r="G353" s="2301"/>
      <c r="H353" s="2301"/>
      <c r="I353" s="2301"/>
      <c r="J353" s="2303"/>
      <c r="K353" s="2303"/>
      <c r="L353" s="2303"/>
      <c r="M353" s="2303"/>
      <c r="N353" s="2303"/>
      <c r="O353" s="2303"/>
      <c r="P353" s="2303"/>
      <c r="Q353" s="2303"/>
      <c r="R353" s="2303"/>
      <c r="S353" s="2303"/>
      <c r="T353" s="2303"/>
      <c r="U353" s="2303"/>
      <c r="V353" s="2303"/>
      <c r="W353" s="2303"/>
      <c r="X353" s="2303"/>
      <c r="Y353" s="2303"/>
      <c r="Z353" s="2303"/>
      <c r="AA353" s="2303"/>
      <c r="AB353" s="2303"/>
      <c r="AC353" s="2303"/>
      <c r="AD353" s="2303"/>
      <c r="AE353" s="2303"/>
      <c r="AF353" s="2303"/>
      <c r="AG353" s="2303"/>
    </row>
    <row r="354" spans="2:33" ht="13.5" customHeight="1">
      <c r="B354" s="2284"/>
      <c r="C354" s="2301"/>
      <c r="D354" s="2301"/>
      <c r="E354" s="2301"/>
      <c r="F354" s="2301"/>
      <c r="G354" s="2301"/>
      <c r="H354" s="2301"/>
      <c r="I354" s="2301"/>
      <c r="J354" s="2303"/>
      <c r="K354" s="2303"/>
      <c r="L354" s="2303"/>
      <c r="M354" s="2303"/>
      <c r="N354" s="2303"/>
      <c r="O354" s="2303"/>
      <c r="P354" s="2303"/>
      <c r="Q354" s="2303"/>
      <c r="R354" s="2303"/>
      <c r="S354" s="2303"/>
      <c r="T354" s="2303"/>
      <c r="U354" s="2303"/>
      <c r="V354" s="2303"/>
      <c r="W354" s="2303"/>
      <c r="X354" s="2303"/>
      <c r="Y354" s="2303"/>
      <c r="Z354" s="2303"/>
      <c r="AA354" s="2303"/>
      <c r="AB354" s="2303"/>
      <c r="AC354" s="2303"/>
      <c r="AD354" s="2303"/>
      <c r="AE354" s="2303"/>
      <c r="AF354" s="2303"/>
      <c r="AG354" s="2303"/>
    </row>
    <row r="355" spans="2:33" ht="13.5" customHeight="1">
      <c r="B355" s="2284">
        <v>2</v>
      </c>
      <c r="C355" s="2300" t="s">
        <v>1461</v>
      </c>
      <c r="D355" s="2301"/>
      <c r="E355" s="2301"/>
      <c r="F355" s="2301"/>
      <c r="G355" s="2301"/>
      <c r="H355" s="2301"/>
      <c r="I355" s="2301"/>
      <c r="J355" s="2302" t="s">
        <v>1462</v>
      </c>
      <c r="K355" s="2303"/>
      <c r="L355" s="2303"/>
      <c r="M355" s="2303"/>
      <c r="N355" s="2303"/>
      <c r="O355" s="2303"/>
      <c r="P355" s="2303"/>
      <c r="Q355" s="2303"/>
      <c r="R355" s="2303"/>
      <c r="S355" s="2303"/>
      <c r="T355" s="2303"/>
      <c r="U355" s="2303"/>
      <c r="V355" s="2303"/>
      <c r="W355" s="2303"/>
      <c r="X355" s="2303"/>
      <c r="Y355" s="2303"/>
      <c r="Z355" s="2303"/>
      <c r="AA355" s="2303"/>
      <c r="AB355" s="2303"/>
      <c r="AC355" s="2303"/>
      <c r="AD355" s="2303"/>
      <c r="AE355" s="2303"/>
      <c r="AF355" s="2303"/>
      <c r="AG355" s="2303"/>
    </row>
    <row r="356" spans="2:33" ht="13.5" customHeight="1">
      <c r="B356" s="2284"/>
      <c r="C356" s="2301"/>
      <c r="D356" s="2301"/>
      <c r="E356" s="2301"/>
      <c r="F356" s="2301"/>
      <c r="G356" s="2301"/>
      <c r="H356" s="2301"/>
      <c r="I356" s="2301"/>
      <c r="J356" s="2303"/>
      <c r="K356" s="2303"/>
      <c r="L356" s="2303"/>
      <c r="M356" s="2303"/>
      <c r="N356" s="2303"/>
      <c r="O356" s="2303"/>
      <c r="P356" s="2303"/>
      <c r="Q356" s="2303"/>
      <c r="R356" s="2303"/>
      <c r="S356" s="2303"/>
      <c r="T356" s="2303"/>
      <c r="U356" s="2303"/>
      <c r="V356" s="2303"/>
      <c r="W356" s="2303"/>
      <c r="X356" s="2303"/>
      <c r="Y356" s="2303"/>
      <c r="Z356" s="2303"/>
      <c r="AA356" s="2303"/>
      <c r="AB356" s="2303"/>
      <c r="AC356" s="2303"/>
      <c r="AD356" s="2303"/>
      <c r="AE356" s="2303"/>
      <c r="AF356" s="2303"/>
      <c r="AG356" s="2303"/>
    </row>
    <row r="357" spans="2:33" ht="13.5" customHeight="1">
      <c r="B357" s="2284"/>
      <c r="C357" s="2301"/>
      <c r="D357" s="2301"/>
      <c r="E357" s="2301"/>
      <c r="F357" s="2301"/>
      <c r="G357" s="2301"/>
      <c r="H357" s="2301"/>
      <c r="I357" s="2301"/>
      <c r="J357" s="2303"/>
      <c r="K357" s="2303"/>
      <c r="L357" s="2303"/>
      <c r="M357" s="2303"/>
      <c r="N357" s="2303"/>
      <c r="O357" s="2303"/>
      <c r="P357" s="2303"/>
      <c r="Q357" s="2303"/>
      <c r="R357" s="2303"/>
      <c r="S357" s="2303"/>
      <c r="T357" s="2303"/>
      <c r="U357" s="2303"/>
      <c r="V357" s="2303"/>
      <c r="W357" s="2303"/>
      <c r="X357" s="2303"/>
      <c r="Y357" s="2303"/>
      <c r="Z357" s="2303"/>
      <c r="AA357" s="2303"/>
      <c r="AB357" s="2303"/>
      <c r="AC357" s="2303"/>
      <c r="AD357" s="2303"/>
      <c r="AE357" s="2303"/>
      <c r="AF357" s="2303"/>
      <c r="AG357" s="2303"/>
    </row>
    <row r="358" spans="2:33" ht="13.5" customHeight="1">
      <c r="B358" s="2284">
        <v>3</v>
      </c>
      <c r="C358" s="2301" t="s">
        <v>400</v>
      </c>
      <c r="D358" s="2301"/>
      <c r="E358" s="2301"/>
      <c r="F358" s="2301"/>
      <c r="G358" s="2301"/>
      <c r="H358" s="2301"/>
      <c r="I358" s="2301"/>
      <c r="J358" s="2302" t="s">
        <v>1463</v>
      </c>
      <c r="K358" s="2303"/>
      <c r="L358" s="2303"/>
      <c r="M358" s="2303"/>
      <c r="N358" s="2303"/>
      <c r="O358" s="2303"/>
      <c r="P358" s="2303"/>
      <c r="Q358" s="2303"/>
      <c r="R358" s="2303"/>
      <c r="S358" s="2303"/>
      <c r="T358" s="2303"/>
      <c r="U358" s="2303"/>
      <c r="V358" s="2303"/>
      <c r="W358" s="2303"/>
      <c r="X358" s="2303"/>
      <c r="Y358" s="2303"/>
      <c r="Z358" s="2303"/>
      <c r="AA358" s="2303"/>
      <c r="AB358" s="2303"/>
      <c r="AC358" s="2303"/>
      <c r="AD358" s="2303"/>
      <c r="AE358" s="2303"/>
      <c r="AF358" s="2303"/>
      <c r="AG358" s="2303"/>
    </row>
    <row r="359" spans="2:33" ht="13.5" customHeight="1">
      <c r="B359" s="2284"/>
      <c r="C359" s="2301"/>
      <c r="D359" s="2301"/>
      <c r="E359" s="2301"/>
      <c r="F359" s="2301"/>
      <c r="G359" s="2301"/>
      <c r="H359" s="2301"/>
      <c r="I359" s="2301"/>
      <c r="J359" s="2303"/>
      <c r="K359" s="2303"/>
      <c r="L359" s="2303"/>
      <c r="M359" s="2303"/>
      <c r="N359" s="2303"/>
      <c r="O359" s="2303"/>
      <c r="P359" s="2303"/>
      <c r="Q359" s="2303"/>
      <c r="R359" s="2303"/>
      <c r="S359" s="2303"/>
      <c r="T359" s="2303"/>
      <c r="U359" s="2303"/>
      <c r="V359" s="2303"/>
      <c r="W359" s="2303"/>
      <c r="X359" s="2303"/>
      <c r="Y359" s="2303"/>
      <c r="Z359" s="2303"/>
      <c r="AA359" s="2303"/>
      <c r="AB359" s="2303"/>
      <c r="AC359" s="2303"/>
      <c r="AD359" s="2303"/>
      <c r="AE359" s="2303"/>
      <c r="AF359" s="2303"/>
      <c r="AG359" s="2303"/>
    </row>
    <row r="360" spans="2:33" ht="13.5" customHeight="1">
      <c r="B360" s="2284"/>
      <c r="C360" s="2301"/>
      <c r="D360" s="2301"/>
      <c r="E360" s="2301"/>
      <c r="F360" s="2301"/>
      <c r="G360" s="2301"/>
      <c r="H360" s="2301"/>
      <c r="I360" s="2301"/>
      <c r="J360" s="2303"/>
      <c r="K360" s="2303"/>
      <c r="L360" s="2303"/>
      <c r="M360" s="2303"/>
      <c r="N360" s="2303"/>
      <c r="O360" s="2303"/>
      <c r="P360" s="2303"/>
      <c r="Q360" s="2303"/>
      <c r="R360" s="2303"/>
      <c r="S360" s="2303"/>
      <c r="T360" s="2303"/>
      <c r="U360" s="2303"/>
      <c r="V360" s="2303"/>
      <c r="W360" s="2303"/>
      <c r="X360" s="2303"/>
      <c r="Y360" s="2303"/>
      <c r="Z360" s="2303"/>
      <c r="AA360" s="2303"/>
      <c r="AB360" s="2303"/>
      <c r="AC360" s="2303"/>
      <c r="AD360" s="2303"/>
      <c r="AE360" s="2303"/>
      <c r="AF360" s="2303"/>
      <c r="AG360" s="2303"/>
    </row>
    <row r="361" spans="2:33" ht="13.5" customHeight="1">
      <c r="B361" s="2284"/>
      <c r="C361" s="2301"/>
      <c r="D361" s="2301"/>
      <c r="E361" s="2301"/>
      <c r="F361" s="2301"/>
      <c r="G361" s="2301"/>
      <c r="H361" s="2301"/>
      <c r="I361" s="2301"/>
      <c r="J361" s="2303"/>
      <c r="K361" s="2303"/>
      <c r="L361" s="2303"/>
      <c r="M361" s="2303"/>
      <c r="N361" s="2303"/>
      <c r="O361" s="2303"/>
      <c r="P361" s="2303"/>
      <c r="Q361" s="2303"/>
      <c r="R361" s="2303"/>
      <c r="S361" s="2303"/>
      <c r="T361" s="2303"/>
      <c r="U361" s="2303"/>
      <c r="V361" s="2303"/>
      <c r="W361" s="2303"/>
      <c r="X361" s="2303"/>
      <c r="Y361" s="2303"/>
      <c r="Z361" s="2303"/>
      <c r="AA361" s="2303"/>
      <c r="AB361" s="2303"/>
      <c r="AC361" s="2303"/>
      <c r="AD361" s="2303"/>
      <c r="AE361" s="2303"/>
      <c r="AF361" s="2303"/>
      <c r="AG361" s="2303"/>
    </row>
    <row r="362" spans="2:33" ht="13.5" customHeight="1">
      <c r="B362" s="2284">
        <v>4</v>
      </c>
      <c r="C362" s="2301" t="s">
        <v>402</v>
      </c>
      <c r="D362" s="2301"/>
      <c r="E362" s="2301"/>
      <c r="F362" s="2301"/>
      <c r="G362" s="2301"/>
      <c r="H362" s="2301"/>
      <c r="I362" s="2301"/>
      <c r="J362" s="2302" t="s">
        <v>1464</v>
      </c>
      <c r="K362" s="2303"/>
      <c r="L362" s="2303"/>
      <c r="M362" s="2303"/>
      <c r="N362" s="2303"/>
      <c r="O362" s="2303"/>
      <c r="P362" s="2303"/>
      <c r="Q362" s="2303"/>
      <c r="R362" s="2303"/>
      <c r="S362" s="2303"/>
      <c r="T362" s="2303"/>
      <c r="U362" s="2303"/>
      <c r="V362" s="2303"/>
      <c r="W362" s="2303"/>
      <c r="X362" s="2303"/>
      <c r="Y362" s="2303"/>
      <c r="Z362" s="2303"/>
      <c r="AA362" s="2303"/>
      <c r="AB362" s="2303"/>
      <c r="AC362" s="2303"/>
      <c r="AD362" s="2303"/>
      <c r="AE362" s="2303"/>
      <c r="AF362" s="2303"/>
      <c r="AG362" s="2303"/>
    </row>
    <row r="363" spans="2:33" ht="13.5" customHeight="1">
      <c r="B363" s="2284"/>
      <c r="C363" s="2301"/>
      <c r="D363" s="2301"/>
      <c r="E363" s="2301"/>
      <c r="F363" s="2301"/>
      <c r="G363" s="2301"/>
      <c r="H363" s="2301"/>
      <c r="I363" s="2301"/>
      <c r="J363" s="2303"/>
      <c r="K363" s="2303"/>
      <c r="L363" s="2303"/>
      <c r="M363" s="2303"/>
      <c r="N363" s="2303"/>
      <c r="O363" s="2303"/>
      <c r="P363" s="2303"/>
      <c r="Q363" s="2303"/>
      <c r="R363" s="2303"/>
      <c r="S363" s="2303"/>
      <c r="T363" s="2303"/>
      <c r="U363" s="2303"/>
      <c r="V363" s="2303"/>
      <c r="W363" s="2303"/>
      <c r="X363" s="2303"/>
      <c r="Y363" s="2303"/>
      <c r="Z363" s="2303"/>
      <c r="AA363" s="2303"/>
      <c r="AB363" s="2303"/>
      <c r="AC363" s="2303"/>
      <c r="AD363" s="2303"/>
      <c r="AE363" s="2303"/>
      <c r="AF363" s="2303"/>
      <c r="AG363" s="2303"/>
    </row>
    <row r="364" spans="2:33" ht="13.5" customHeight="1">
      <c r="B364" s="2284"/>
      <c r="C364" s="2301"/>
      <c r="D364" s="2301"/>
      <c r="E364" s="2301"/>
      <c r="F364" s="2301"/>
      <c r="G364" s="2301"/>
      <c r="H364" s="2301"/>
      <c r="I364" s="2301"/>
      <c r="J364" s="2303"/>
      <c r="K364" s="2303"/>
      <c r="L364" s="2303"/>
      <c r="M364" s="2303"/>
      <c r="N364" s="2303"/>
      <c r="O364" s="2303"/>
      <c r="P364" s="2303"/>
      <c r="Q364" s="2303"/>
      <c r="R364" s="2303"/>
      <c r="S364" s="2303"/>
      <c r="T364" s="2303"/>
      <c r="U364" s="2303"/>
      <c r="V364" s="2303"/>
      <c r="W364" s="2303"/>
      <c r="X364" s="2303"/>
      <c r="Y364" s="2303"/>
      <c r="Z364" s="2303"/>
      <c r="AA364" s="2303"/>
      <c r="AB364" s="2303"/>
      <c r="AC364" s="2303"/>
      <c r="AD364" s="2303"/>
      <c r="AE364" s="2303"/>
      <c r="AF364" s="2303"/>
      <c r="AG364" s="2303"/>
    </row>
    <row r="365" spans="2:33" ht="13.5" customHeight="1">
      <c r="B365" s="2284">
        <v>5</v>
      </c>
      <c r="C365" s="2300" t="s">
        <v>1465</v>
      </c>
      <c r="D365" s="2301"/>
      <c r="E365" s="2301"/>
      <c r="F365" s="2301"/>
      <c r="G365" s="2301"/>
      <c r="H365" s="2301"/>
      <c r="I365" s="2301"/>
      <c r="J365" s="2302" t="s">
        <v>1466</v>
      </c>
      <c r="K365" s="2303"/>
      <c r="L365" s="2303"/>
      <c r="M365" s="2303"/>
      <c r="N365" s="2303"/>
      <c r="O365" s="2303"/>
      <c r="P365" s="2303"/>
      <c r="Q365" s="2303"/>
      <c r="R365" s="2303"/>
      <c r="S365" s="2303"/>
      <c r="T365" s="2303"/>
      <c r="U365" s="2303"/>
      <c r="V365" s="2303"/>
      <c r="W365" s="2303"/>
      <c r="X365" s="2303"/>
      <c r="Y365" s="2303"/>
      <c r="Z365" s="2303"/>
      <c r="AA365" s="2303"/>
      <c r="AB365" s="2303"/>
      <c r="AC365" s="2303"/>
      <c r="AD365" s="2303"/>
      <c r="AE365" s="2303"/>
      <c r="AF365" s="2303"/>
      <c r="AG365" s="2303"/>
    </row>
    <row r="366" spans="2:33" ht="13.5" customHeight="1">
      <c r="B366" s="2284"/>
      <c r="C366" s="2301"/>
      <c r="D366" s="2301"/>
      <c r="E366" s="2301"/>
      <c r="F366" s="2301"/>
      <c r="G366" s="2301"/>
      <c r="H366" s="2301"/>
      <c r="I366" s="2301"/>
      <c r="J366" s="2303"/>
      <c r="K366" s="2303"/>
      <c r="L366" s="2303"/>
      <c r="M366" s="2303"/>
      <c r="N366" s="2303"/>
      <c r="O366" s="2303"/>
      <c r="P366" s="2303"/>
      <c r="Q366" s="2303"/>
      <c r="R366" s="2303"/>
      <c r="S366" s="2303"/>
      <c r="T366" s="2303"/>
      <c r="U366" s="2303"/>
      <c r="V366" s="2303"/>
      <c r="W366" s="2303"/>
      <c r="X366" s="2303"/>
      <c r="Y366" s="2303"/>
      <c r="Z366" s="2303"/>
      <c r="AA366" s="2303"/>
      <c r="AB366" s="2303"/>
      <c r="AC366" s="2303"/>
      <c r="AD366" s="2303"/>
      <c r="AE366" s="2303"/>
      <c r="AF366" s="2303"/>
      <c r="AG366" s="2303"/>
    </row>
    <row r="367" spans="2:33" ht="13.5" customHeight="1">
      <c r="B367" s="2284"/>
      <c r="C367" s="2301"/>
      <c r="D367" s="2301"/>
      <c r="E367" s="2301"/>
      <c r="F367" s="2301"/>
      <c r="G367" s="2301"/>
      <c r="H367" s="2301"/>
      <c r="I367" s="2301"/>
      <c r="J367" s="2303"/>
      <c r="K367" s="2303"/>
      <c r="L367" s="2303"/>
      <c r="M367" s="2303"/>
      <c r="N367" s="2303"/>
      <c r="O367" s="2303"/>
      <c r="P367" s="2303"/>
      <c r="Q367" s="2303"/>
      <c r="R367" s="2303"/>
      <c r="S367" s="2303"/>
      <c r="T367" s="2303"/>
      <c r="U367" s="2303"/>
      <c r="V367" s="2303"/>
      <c r="W367" s="2303"/>
      <c r="X367" s="2303"/>
      <c r="Y367" s="2303"/>
      <c r="Z367" s="2303"/>
      <c r="AA367" s="2303"/>
      <c r="AB367" s="2303"/>
      <c r="AC367" s="2303"/>
      <c r="AD367" s="2303"/>
      <c r="AE367" s="2303"/>
      <c r="AF367" s="2303"/>
      <c r="AG367" s="2303"/>
    </row>
    <row r="368" spans="2:33" ht="13.5" customHeight="1">
      <c r="B368" s="2284"/>
      <c r="C368" s="2301"/>
      <c r="D368" s="2301"/>
      <c r="E368" s="2301"/>
      <c r="F368" s="2301"/>
      <c r="G368" s="2301"/>
      <c r="H368" s="2301"/>
      <c r="I368" s="2301"/>
      <c r="J368" s="2303"/>
      <c r="K368" s="2303"/>
      <c r="L368" s="2303"/>
      <c r="M368" s="2303"/>
      <c r="N368" s="2303"/>
      <c r="O368" s="2303"/>
      <c r="P368" s="2303"/>
      <c r="Q368" s="2303"/>
      <c r="R368" s="2303"/>
      <c r="S368" s="2303"/>
      <c r="T368" s="2303"/>
      <c r="U368" s="2303"/>
      <c r="V368" s="2303"/>
      <c r="W368" s="2303"/>
      <c r="X368" s="2303"/>
      <c r="Y368" s="2303"/>
      <c r="Z368" s="2303"/>
      <c r="AA368" s="2303"/>
      <c r="AB368" s="2303"/>
      <c r="AC368" s="2303"/>
      <c r="AD368" s="2303"/>
      <c r="AE368" s="2303"/>
      <c r="AF368" s="2303"/>
      <c r="AG368" s="2303"/>
    </row>
    <row r="369" spans="1:34" ht="13.5" customHeight="1">
      <c r="A369" s="2297" t="s">
        <v>1467</v>
      </c>
      <c r="B369" s="2297"/>
      <c r="C369" s="2297"/>
      <c r="D369" s="2297"/>
      <c r="E369" s="2297"/>
      <c r="F369" s="2297"/>
      <c r="G369" s="2297"/>
      <c r="H369" s="2297"/>
      <c r="I369" s="2297"/>
      <c r="J369" s="2297"/>
      <c r="K369" s="2297"/>
      <c r="L369" s="2297"/>
      <c r="M369" s="2297"/>
      <c r="N369" s="2297"/>
      <c r="O369" s="2297"/>
      <c r="P369" s="2297"/>
      <c r="Q369" s="2297"/>
      <c r="R369" s="2297"/>
      <c r="S369" s="2297"/>
      <c r="T369" s="2297"/>
      <c r="U369" s="2297"/>
      <c r="V369" s="2297"/>
      <c r="W369" s="2297"/>
      <c r="X369" s="2297"/>
      <c r="Y369" s="2297"/>
      <c r="Z369" s="2297"/>
      <c r="AA369" s="2297"/>
      <c r="AB369" s="2297"/>
      <c r="AC369" s="2297"/>
      <c r="AD369" s="2297"/>
      <c r="AE369" s="2297"/>
      <c r="AF369" s="2297"/>
      <c r="AG369" s="2297"/>
      <c r="AH369" s="2297"/>
    </row>
    <row r="370" spans="1:34" ht="13.5" customHeight="1">
      <c r="A370" s="2232" t="s">
        <v>1708</v>
      </c>
      <c r="B370" s="2232"/>
      <c r="C370" s="2232"/>
      <c r="D370" s="2232"/>
      <c r="E370" s="2232"/>
      <c r="F370" s="2232"/>
      <c r="G370" s="2232"/>
      <c r="H370" s="2232"/>
      <c r="I370" s="2232"/>
      <c r="J370" s="2232"/>
      <c r="K370" s="2232"/>
      <c r="L370" s="2232"/>
      <c r="M370" s="2232"/>
      <c r="N370" s="2232"/>
      <c r="O370" s="2232"/>
      <c r="P370" s="2232"/>
      <c r="Q370" s="2232"/>
      <c r="R370" s="2232"/>
      <c r="S370" s="2232"/>
      <c r="T370" s="2232"/>
      <c r="U370" s="2232"/>
      <c r="V370" s="2232"/>
      <c r="W370" s="2232"/>
      <c r="X370" s="2232"/>
      <c r="Y370" s="2232"/>
      <c r="Z370" s="2232"/>
      <c r="AA370" s="2232"/>
      <c r="AB370" s="2232"/>
      <c r="AC370" s="2232"/>
      <c r="AD370" s="2232"/>
      <c r="AE370" s="2232"/>
      <c r="AF370" s="2232"/>
      <c r="AG370" s="2232"/>
      <c r="AH370" s="2232"/>
    </row>
    <row r="371" spans="1:34" ht="13.5" customHeight="1">
      <c r="A371" s="2304"/>
      <c r="B371" s="2304"/>
      <c r="C371" s="2304"/>
      <c r="D371" s="2304"/>
      <c r="E371" s="2304"/>
      <c r="F371" s="2304"/>
      <c r="G371" s="2304"/>
      <c r="H371" s="2304"/>
      <c r="I371" s="2304"/>
      <c r="J371" s="2304"/>
      <c r="K371" s="2304"/>
      <c r="L371" s="2304"/>
      <c r="M371" s="2304"/>
      <c r="N371" s="2304"/>
      <c r="O371" s="2304"/>
      <c r="P371" s="2304"/>
      <c r="Q371" s="2304"/>
      <c r="R371" s="2304"/>
      <c r="S371" s="2304"/>
      <c r="T371" s="2304"/>
      <c r="U371" s="2304"/>
      <c r="V371" s="2304"/>
      <c r="W371" s="2304"/>
      <c r="X371" s="2304"/>
      <c r="Y371" s="2304"/>
      <c r="Z371" s="2304"/>
      <c r="AA371" s="2304"/>
      <c r="AB371" s="2304"/>
      <c r="AC371" s="2304"/>
      <c r="AD371" s="2304"/>
      <c r="AE371" s="2304"/>
      <c r="AF371" s="2304"/>
      <c r="AG371" s="2304"/>
      <c r="AH371" s="2304"/>
    </row>
    <row r="372" spans="1:34" ht="13.5" customHeight="1">
      <c r="A372" s="2305" t="s">
        <v>1141</v>
      </c>
      <c r="B372" s="2305"/>
      <c r="C372" s="2305"/>
      <c r="D372" s="2305"/>
      <c r="E372" s="2305"/>
      <c r="F372" s="2305"/>
      <c r="G372" s="2305"/>
      <c r="H372" s="2305"/>
      <c r="I372" s="2305"/>
      <c r="J372" s="2305"/>
      <c r="K372" s="2305"/>
      <c r="L372" s="2305"/>
      <c r="M372" s="2305"/>
      <c r="N372" s="2305"/>
      <c r="O372" s="2305"/>
      <c r="P372" s="2305"/>
      <c r="Q372" s="2305"/>
      <c r="R372" s="2305"/>
      <c r="S372" s="2305"/>
      <c r="T372" s="2305"/>
      <c r="U372" s="2305"/>
      <c r="V372" s="2305"/>
      <c r="W372" s="2305"/>
      <c r="X372" s="2305"/>
      <c r="Y372" s="2305"/>
      <c r="Z372" s="2305"/>
      <c r="AA372" s="2305"/>
      <c r="AB372" s="2305"/>
      <c r="AC372" s="2305"/>
      <c r="AD372" s="2305"/>
      <c r="AE372" s="2305"/>
      <c r="AF372" s="2305"/>
      <c r="AG372" s="2305"/>
      <c r="AH372" s="2305"/>
    </row>
    <row r="373" spans="1:34" ht="13.5" customHeight="1">
      <c r="A373" s="2299" t="s">
        <v>544</v>
      </c>
      <c r="B373" s="2299"/>
      <c r="C373" s="2129" t="s">
        <v>144</v>
      </c>
      <c r="D373" s="1869"/>
      <c r="E373" s="1869"/>
      <c r="F373" s="1869"/>
      <c r="G373" s="1869"/>
      <c r="H373" s="1869"/>
      <c r="I373" s="2306" t="s">
        <v>1145</v>
      </c>
      <c r="J373" s="2307"/>
      <c r="K373" s="2307"/>
      <c r="L373" s="2307"/>
      <c r="M373" s="2307"/>
      <c r="N373" s="2307"/>
      <c r="O373" s="2307"/>
      <c r="P373" s="2307"/>
      <c r="Q373" s="2307"/>
      <c r="R373" s="2307"/>
      <c r="S373" s="2307"/>
      <c r="T373" s="2307"/>
      <c r="U373" s="2307"/>
      <c r="V373" s="2307"/>
      <c r="W373" s="2307"/>
      <c r="X373" s="2307"/>
      <c r="Y373" s="2307"/>
      <c r="Z373" s="2307"/>
      <c r="AA373" s="2307"/>
      <c r="AB373" s="2307"/>
      <c r="AC373" s="2307"/>
      <c r="AD373" s="2307"/>
      <c r="AE373" s="2307"/>
      <c r="AF373" s="2307"/>
      <c r="AG373" s="2307"/>
      <c r="AH373" s="2307"/>
    </row>
    <row r="374" spans="1:34" ht="13.5" customHeight="1">
      <c r="A374" s="2299"/>
      <c r="B374" s="2299"/>
      <c r="C374" s="1869"/>
      <c r="D374" s="1869"/>
      <c r="E374" s="1869"/>
      <c r="F374" s="1869"/>
      <c r="G374" s="1869"/>
      <c r="H374" s="1869"/>
      <c r="I374" s="2307"/>
      <c r="J374" s="2307"/>
      <c r="K374" s="2307"/>
      <c r="L374" s="2307"/>
      <c r="M374" s="2307"/>
      <c r="N374" s="2307"/>
      <c r="O374" s="2307"/>
      <c r="P374" s="2307"/>
      <c r="Q374" s="2307"/>
      <c r="R374" s="2307"/>
      <c r="S374" s="2307"/>
      <c r="T374" s="2307"/>
      <c r="U374" s="2307"/>
      <c r="V374" s="2307"/>
      <c r="W374" s="2307"/>
      <c r="X374" s="2307"/>
      <c r="Y374" s="2307"/>
      <c r="Z374" s="2307"/>
      <c r="AA374" s="2307"/>
      <c r="AB374" s="2307"/>
      <c r="AC374" s="2307"/>
      <c r="AD374" s="2307"/>
      <c r="AE374" s="2307"/>
      <c r="AF374" s="2307"/>
      <c r="AG374" s="2307"/>
      <c r="AH374" s="2307"/>
    </row>
    <row r="375" spans="1:34" ht="13.5" customHeight="1">
      <c r="A375" s="2299"/>
      <c r="B375" s="2299"/>
      <c r="C375" s="1869"/>
      <c r="D375" s="1869"/>
      <c r="E375" s="1869"/>
      <c r="F375" s="1869"/>
      <c r="G375" s="1869"/>
      <c r="H375" s="1869"/>
      <c r="I375" s="2307"/>
      <c r="J375" s="2307"/>
      <c r="K375" s="2307"/>
      <c r="L375" s="2307"/>
      <c r="M375" s="2307"/>
      <c r="N375" s="2307"/>
      <c r="O375" s="2307"/>
      <c r="P375" s="2307"/>
      <c r="Q375" s="2307"/>
      <c r="R375" s="2307"/>
      <c r="S375" s="2307"/>
      <c r="T375" s="2307"/>
      <c r="U375" s="2307"/>
      <c r="V375" s="2307"/>
      <c r="W375" s="2307"/>
      <c r="X375" s="2307"/>
      <c r="Y375" s="2307"/>
      <c r="Z375" s="2307"/>
      <c r="AA375" s="2307"/>
      <c r="AB375" s="2307"/>
      <c r="AC375" s="2307"/>
      <c r="AD375" s="2307"/>
      <c r="AE375" s="2307"/>
      <c r="AF375" s="2307"/>
      <c r="AG375" s="2307"/>
      <c r="AH375" s="2307"/>
    </row>
    <row r="376" spans="1:34" ht="13.5" customHeight="1">
      <c r="A376" s="2299"/>
      <c r="B376" s="2299"/>
      <c r="C376" s="1869"/>
      <c r="D376" s="1869"/>
      <c r="E376" s="1869"/>
      <c r="F376" s="1869"/>
      <c r="G376" s="1869"/>
      <c r="H376" s="1869"/>
      <c r="I376" s="2307"/>
      <c r="J376" s="2307"/>
      <c r="K376" s="2307"/>
      <c r="L376" s="2307"/>
      <c r="M376" s="2307"/>
      <c r="N376" s="2307"/>
      <c r="O376" s="2307"/>
      <c r="P376" s="2307"/>
      <c r="Q376" s="2307"/>
      <c r="R376" s="2307"/>
      <c r="S376" s="2307"/>
      <c r="T376" s="2307"/>
      <c r="U376" s="2307"/>
      <c r="V376" s="2307"/>
      <c r="W376" s="2307"/>
      <c r="X376" s="2307"/>
      <c r="Y376" s="2307"/>
      <c r="Z376" s="2307"/>
      <c r="AA376" s="2307"/>
      <c r="AB376" s="2307"/>
      <c r="AC376" s="2307"/>
      <c r="AD376" s="2307"/>
      <c r="AE376" s="2307"/>
      <c r="AF376" s="2307"/>
      <c r="AG376" s="2307"/>
      <c r="AH376" s="2307"/>
    </row>
    <row r="377" spans="1:34" ht="13.5" customHeight="1">
      <c r="A377" s="2299"/>
      <c r="B377" s="2299"/>
      <c r="C377" s="1869"/>
      <c r="D377" s="1869"/>
      <c r="E377" s="1869"/>
      <c r="F377" s="1869"/>
      <c r="G377" s="1869"/>
      <c r="H377" s="1869"/>
      <c r="I377" s="2307"/>
      <c r="J377" s="2307"/>
      <c r="K377" s="2307"/>
      <c r="L377" s="2307"/>
      <c r="M377" s="2307"/>
      <c r="N377" s="2307"/>
      <c r="O377" s="2307"/>
      <c r="P377" s="2307"/>
      <c r="Q377" s="2307"/>
      <c r="R377" s="2307"/>
      <c r="S377" s="2307"/>
      <c r="T377" s="2307"/>
      <c r="U377" s="2307"/>
      <c r="V377" s="2307"/>
      <c r="W377" s="2307"/>
      <c r="X377" s="2307"/>
      <c r="Y377" s="2307"/>
      <c r="Z377" s="2307"/>
      <c r="AA377" s="2307"/>
      <c r="AB377" s="2307"/>
      <c r="AC377" s="2307"/>
      <c r="AD377" s="2307"/>
      <c r="AE377" s="2307"/>
      <c r="AF377" s="2307"/>
      <c r="AG377" s="2307"/>
      <c r="AH377" s="2307"/>
    </row>
    <row r="378" spans="1:34" ht="13.5" customHeight="1">
      <c r="A378" s="2299" t="s">
        <v>545</v>
      </c>
      <c r="B378" s="2299"/>
      <c r="C378" s="2129" t="s">
        <v>176</v>
      </c>
      <c r="D378" s="1869"/>
      <c r="E378" s="1869"/>
      <c r="F378" s="1869"/>
      <c r="G378" s="1869"/>
      <c r="H378" s="1869"/>
      <c r="I378" s="2306" t="s">
        <v>1152</v>
      </c>
      <c r="J378" s="2307"/>
      <c r="K378" s="2307"/>
      <c r="L378" s="2307"/>
      <c r="M378" s="2307"/>
      <c r="N378" s="2307"/>
      <c r="O378" s="2307"/>
      <c r="P378" s="2307"/>
      <c r="Q378" s="2307"/>
      <c r="R378" s="2307"/>
      <c r="S378" s="2307"/>
      <c r="T378" s="2307"/>
      <c r="U378" s="2307"/>
      <c r="V378" s="2307"/>
      <c r="W378" s="2307"/>
      <c r="X378" s="2307"/>
      <c r="Y378" s="2307"/>
      <c r="Z378" s="2307"/>
      <c r="AA378" s="2307"/>
      <c r="AB378" s="2307"/>
      <c r="AC378" s="2307"/>
      <c r="AD378" s="2307"/>
      <c r="AE378" s="2307"/>
      <c r="AF378" s="2307"/>
      <c r="AG378" s="2307"/>
      <c r="AH378" s="2307"/>
    </row>
    <row r="379" spans="1:34" ht="13.5" customHeight="1">
      <c r="A379" s="2299"/>
      <c r="B379" s="2299"/>
      <c r="C379" s="1869"/>
      <c r="D379" s="1869"/>
      <c r="E379" s="1869"/>
      <c r="F379" s="1869"/>
      <c r="G379" s="1869"/>
      <c r="H379" s="1869"/>
      <c r="I379" s="2307"/>
      <c r="J379" s="2307"/>
      <c r="K379" s="2307"/>
      <c r="L379" s="2307"/>
      <c r="M379" s="2307"/>
      <c r="N379" s="2307"/>
      <c r="O379" s="2307"/>
      <c r="P379" s="2307"/>
      <c r="Q379" s="2307"/>
      <c r="R379" s="2307"/>
      <c r="S379" s="2307"/>
      <c r="T379" s="2307"/>
      <c r="U379" s="2307"/>
      <c r="V379" s="2307"/>
      <c r="W379" s="2307"/>
      <c r="X379" s="2307"/>
      <c r="Y379" s="2307"/>
      <c r="Z379" s="2307"/>
      <c r="AA379" s="2307"/>
      <c r="AB379" s="2307"/>
      <c r="AC379" s="2307"/>
      <c r="AD379" s="2307"/>
      <c r="AE379" s="2307"/>
      <c r="AF379" s="2307"/>
      <c r="AG379" s="2307"/>
      <c r="AH379" s="2307"/>
    </row>
    <row r="380" spans="1:34" ht="13.5" customHeight="1">
      <c r="A380" s="2299"/>
      <c r="B380" s="2299"/>
      <c r="C380" s="1869"/>
      <c r="D380" s="1869"/>
      <c r="E380" s="1869"/>
      <c r="F380" s="1869"/>
      <c r="G380" s="1869"/>
      <c r="H380" s="1869"/>
      <c r="I380" s="2307"/>
      <c r="J380" s="2307"/>
      <c r="K380" s="2307"/>
      <c r="L380" s="2307"/>
      <c r="M380" s="2307"/>
      <c r="N380" s="2307"/>
      <c r="O380" s="2307"/>
      <c r="P380" s="2307"/>
      <c r="Q380" s="2307"/>
      <c r="R380" s="2307"/>
      <c r="S380" s="2307"/>
      <c r="T380" s="2307"/>
      <c r="U380" s="2307"/>
      <c r="V380" s="2307"/>
      <c r="W380" s="2307"/>
      <c r="X380" s="2307"/>
      <c r="Y380" s="2307"/>
      <c r="Z380" s="2307"/>
      <c r="AA380" s="2307"/>
      <c r="AB380" s="2307"/>
      <c r="AC380" s="2307"/>
      <c r="AD380" s="2307"/>
      <c r="AE380" s="2307"/>
      <c r="AF380" s="2307"/>
      <c r="AG380" s="2307"/>
      <c r="AH380" s="2307"/>
    </row>
    <row r="381" spans="1:34" ht="13.5" customHeight="1">
      <c r="A381" s="2299"/>
      <c r="B381" s="2299"/>
      <c r="C381" s="1869"/>
      <c r="D381" s="1869"/>
      <c r="E381" s="1869"/>
      <c r="F381" s="1869"/>
      <c r="G381" s="1869"/>
      <c r="H381" s="1869"/>
      <c r="I381" s="2307"/>
      <c r="J381" s="2307"/>
      <c r="K381" s="2307"/>
      <c r="L381" s="2307"/>
      <c r="M381" s="2307"/>
      <c r="N381" s="2307"/>
      <c r="O381" s="2307"/>
      <c r="P381" s="2307"/>
      <c r="Q381" s="2307"/>
      <c r="R381" s="2307"/>
      <c r="S381" s="2307"/>
      <c r="T381" s="2307"/>
      <c r="U381" s="2307"/>
      <c r="V381" s="2307"/>
      <c r="W381" s="2307"/>
      <c r="X381" s="2307"/>
      <c r="Y381" s="2307"/>
      <c r="Z381" s="2307"/>
      <c r="AA381" s="2307"/>
      <c r="AB381" s="2307"/>
      <c r="AC381" s="2307"/>
      <c r="AD381" s="2307"/>
      <c r="AE381" s="2307"/>
      <c r="AF381" s="2307"/>
      <c r="AG381" s="2307"/>
      <c r="AH381" s="2307"/>
    </row>
    <row r="382" spans="1:34" ht="13.5" customHeight="1">
      <c r="A382" s="2299"/>
      <c r="B382" s="2299"/>
      <c r="C382" s="1869"/>
      <c r="D382" s="1869"/>
      <c r="E382" s="1869"/>
      <c r="F382" s="1869"/>
      <c r="G382" s="1869"/>
      <c r="H382" s="1869"/>
      <c r="I382" s="2307"/>
      <c r="J382" s="2307"/>
      <c r="K382" s="2307"/>
      <c r="L382" s="2307"/>
      <c r="M382" s="2307"/>
      <c r="N382" s="2307"/>
      <c r="O382" s="2307"/>
      <c r="P382" s="2307"/>
      <c r="Q382" s="2307"/>
      <c r="R382" s="2307"/>
      <c r="S382" s="2307"/>
      <c r="T382" s="2307"/>
      <c r="U382" s="2307"/>
      <c r="V382" s="2307"/>
      <c r="W382" s="2307"/>
      <c r="X382" s="2307"/>
      <c r="Y382" s="2307"/>
      <c r="Z382" s="2307"/>
      <c r="AA382" s="2307"/>
      <c r="AB382" s="2307"/>
      <c r="AC382" s="2307"/>
      <c r="AD382" s="2307"/>
      <c r="AE382" s="2307"/>
      <c r="AF382" s="2307"/>
      <c r="AG382" s="2307"/>
      <c r="AH382" s="2307"/>
    </row>
    <row r="383" spans="1:34" ht="13.5" customHeight="1">
      <c r="A383" s="2299"/>
      <c r="B383" s="2299"/>
      <c r="C383" s="1869"/>
      <c r="D383" s="1869"/>
      <c r="E383" s="1869"/>
      <c r="F383" s="1869"/>
      <c r="G383" s="1869"/>
      <c r="H383" s="1869"/>
      <c r="I383" s="2307"/>
      <c r="J383" s="2307"/>
      <c r="K383" s="2307"/>
      <c r="L383" s="2307"/>
      <c r="M383" s="2307"/>
      <c r="N383" s="2307"/>
      <c r="O383" s="2307"/>
      <c r="P383" s="2307"/>
      <c r="Q383" s="2307"/>
      <c r="R383" s="2307"/>
      <c r="S383" s="2307"/>
      <c r="T383" s="2307"/>
      <c r="U383" s="2307"/>
      <c r="V383" s="2307"/>
      <c r="W383" s="2307"/>
      <c r="X383" s="2307"/>
      <c r="Y383" s="2307"/>
      <c r="Z383" s="2307"/>
      <c r="AA383" s="2307"/>
      <c r="AB383" s="2307"/>
      <c r="AC383" s="2307"/>
      <c r="AD383" s="2307"/>
      <c r="AE383" s="2307"/>
      <c r="AF383" s="2307"/>
      <c r="AG383" s="2307"/>
      <c r="AH383" s="2307"/>
    </row>
    <row r="384" spans="1:34" ht="13.5" customHeight="1">
      <c r="A384" s="2298"/>
      <c r="B384" s="2298"/>
      <c r="C384" s="2298"/>
      <c r="D384" s="2298"/>
      <c r="E384" s="2298"/>
      <c r="F384" s="2298"/>
      <c r="G384" s="2298"/>
      <c r="H384" s="2298"/>
      <c r="I384" s="2298"/>
      <c r="J384" s="2298"/>
      <c r="K384" s="2298"/>
      <c r="L384" s="2298"/>
      <c r="M384" s="2298"/>
      <c r="N384" s="2298"/>
      <c r="O384" s="2298"/>
      <c r="P384" s="2298"/>
      <c r="Q384" s="2298"/>
      <c r="R384" s="2298"/>
      <c r="S384" s="2298"/>
      <c r="T384" s="2298"/>
      <c r="U384" s="2298"/>
      <c r="V384" s="2298"/>
      <c r="W384" s="2298"/>
      <c r="X384" s="2298"/>
      <c r="Y384" s="2298"/>
      <c r="Z384" s="2298"/>
      <c r="AA384" s="2298"/>
      <c r="AB384" s="2298"/>
      <c r="AC384" s="2298"/>
      <c r="AD384" s="2298"/>
      <c r="AE384" s="2298"/>
      <c r="AF384" s="2298"/>
      <c r="AG384" s="2298"/>
      <c r="AH384" s="2298"/>
    </row>
    <row r="385" spans="1:34" ht="13.5" customHeight="1">
      <c r="A385" s="2231" t="s">
        <v>1318</v>
      </c>
      <c r="B385" s="2231"/>
      <c r="C385" s="2231"/>
      <c r="D385" s="2231"/>
      <c r="E385" s="2231"/>
      <c r="F385" s="2231"/>
      <c r="G385" s="2231"/>
      <c r="H385" s="2231"/>
      <c r="I385" s="2231"/>
      <c r="J385" s="2231"/>
      <c r="K385" s="2231"/>
      <c r="L385" s="2231"/>
      <c r="M385" s="2231"/>
      <c r="N385" s="2231"/>
      <c r="O385" s="2231"/>
      <c r="P385" s="2231"/>
      <c r="Q385" s="2231"/>
      <c r="R385" s="2231"/>
      <c r="S385" s="2231"/>
      <c r="T385" s="2231"/>
      <c r="U385" s="2231"/>
      <c r="V385" s="2231"/>
      <c r="W385" s="2231"/>
      <c r="X385" s="2231"/>
      <c r="Y385" s="2231"/>
      <c r="Z385" s="2231"/>
      <c r="AA385" s="2231"/>
      <c r="AB385" s="2231"/>
      <c r="AC385" s="2231"/>
      <c r="AD385" s="2231"/>
      <c r="AE385" s="2231"/>
      <c r="AF385" s="2231"/>
      <c r="AG385" s="2231"/>
      <c r="AH385" s="2231"/>
    </row>
    <row r="386" spans="1:34" ht="13.5" customHeight="1">
      <c r="A386" s="2231" t="s">
        <v>1468</v>
      </c>
      <c r="B386" s="2231"/>
      <c r="C386" s="2231"/>
      <c r="D386" s="2231"/>
      <c r="E386" s="2231"/>
      <c r="F386" s="2231"/>
      <c r="G386" s="2231"/>
      <c r="H386" s="2231"/>
      <c r="I386" s="2231"/>
      <c r="J386" s="2231"/>
      <c r="K386" s="2231"/>
      <c r="L386" s="2231"/>
      <c r="M386" s="2231"/>
      <c r="N386" s="2231"/>
      <c r="O386" s="2231"/>
      <c r="P386" s="2231"/>
      <c r="Q386" s="2231"/>
      <c r="R386" s="2231"/>
      <c r="S386" s="2231"/>
      <c r="T386" s="2231"/>
      <c r="U386" s="2231"/>
      <c r="V386" s="2231"/>
      <c r="W386" s="2231"/>
      <c r="X386" s="2231"/>
      <c r="Y386" s="2231"/>
      <c r="Z386" s="2231"/>
      <c r="AA386" s="2231"/>
      <c r="AB386" s="2231"/>
      <c r="AC386" s="2231"/>
      <c r="AD386" s="2231"/>
      <c r="AE386" s="2231"/>
      <c r="AF386" s="2231"/>
      <c r="AG386" s="2231"/>
      <c r="AH386" s="2231"/>
    </row>
    <row r="387" spans="1:34" ht="13.5" customHeight="1">
      <c r="A387" s="2232" t="s">
        <v>1469</v>
      </c>
      <c r="B387" s="2232"/>
      <c r="C387" s="2232"/>
      <c r="D387" s="2232"/>
      <c r="E387" s="2232"/>
      <c r="F387" s="2232"/>
      <c r="G387" s="2232"/>
      <c r="H387" s="2232"/>
      <c r="I387" s="2232"/>
      <c r="J387" s="2232"/>
      <c r="K387" s="2232"/>
      <c r="L387" s="2232"/>
      <c r="M387" s="2232"/>
      <c r="N387" s="2232"/>
      <c r="O387" s="2232"/>
      <c r="P387" s="2232"/>
      <c r="Q387" s="2232"/>
      <c r="R387" s="2232"/>
      <c r="S387" s="2232"/>
      <c r="T387" s="2232"/>
      <c r="U387" s="2232"/>
      <c r="V387" s="2232"/>
      <c r="W387" s="2232"/>
      <c r="X387" s="2232"/>
      <c r="Y387" s="2232"/>
      <c r="Z387" s="2232"/>
      <c r="AA387" s="2232"/>
      <c r="AB387" s="2232"/>
      <c r="AC387" s="2232"/>
      <c r="AD387" s="2232"/>
      <c r="AE387" s="2232"/>
      <c r="AF387" s="2232"/>
      <c r="AG387" s="2232"/>
      <c r="AH387" s="2232"/>
    </row>
    <row r="388" spans="1:34" ht="13.5" customHeight="1">
      <c r="A388" s="2232" t="s">
        <v>1470</v>
      </c>
      <c r="B388" s="2232"/>
      <c r="C388" s="2232"/>
      <c r="D388" s="2232"/>
      <c r="E388" s="2232"/>
      <c r="F388" s="2232"/>
      <c r="G388" s="2232"/>
      <c r="H388" s="2232"/>
      <c r="I388" s="2232"/>
      <c r="J388" s="2232"/>
      <c r="K388" s="2232"/>
      <c r="L388" s="2232"/>
      <c r="M388" s="2232"/>
      <c r="N388" s="2232"/>
      <c r="O388" s="2232"/>
      <c r="P388" s="2232"/>
      <c r="Q388" s="2232"/>
      <c r="R388" s="2232"/>
      <c r="S388" s="2232"/>
      <c r="T388" s="2232"/>
      <c r="U388" s="2232"/>
      <c r="V388" s="2232"/>
      <c r="W388" s="2232"/>
      <c r="X388" s="2232"/>
      <c r="Y388" s="2232"/>
      <c r="Z388" s="2232"/>
      <c r="AA388" s="2232"/>
      <c r="AB388" s="2232"/>
      <c r="AC388" s="2232"/>
      <c r="AD388" s="2232"/>
      <c r="AE388" s="2232"/>
      <c r="AF388" s="2232"/>
      <c r="AG388" s="2232"/>
      <c r="AH388" s="2232"/>
    </row>
    <row r="389" spans="1:34" ht="13.5" customHeight="1">
      <c r="A389" s="2232" t="s">
        <v>1471</v>
      </c>
      <c r="B389" s="2232"/>
      <c r="C389" s="2232"/>
      <c r="D389" s="2232"/>
      <c r="E389" s="2232"/>
      <c r="F389" s="2232"/>
      <c r="G389" s="2232"/>
      <c r="H389" s="2232"/>
      <c r="I389" s="2232"/>
      <c r="J389" s="2232"/>
      <c r="K389" s="2232"/>
      <c r="L389" s="2232"/>
      <c r="M389" s="2232"/>
      <c r="N389" s="2232"/>
      <c r="O389" s="2232"/>
      <c r="P389" s="2232"/>
      <c r="Q389" s="2232"/>
      <c r="R389" s="2232"/>
      <c r="S389" s="2232"/>
      <c r="T389" s="2232"/>
      <c r="U389" s="2232"/>
      <c r="V389" s="2232"/>
      <c r="W389" s="2232"/>
      <c r="X389" s="2232"/>
      <c r="Y389" s="2232"/>
      <c r="Z389" s="2232"/>
      <c r="AA389" s="2232"/>
      <c r="AB389" s="2232"/>
      <c r="AC389" s="2232"/>
      <c r="AD389" s="2232"/>
      <c r="AE389" s="2232"/>
      <c r="AF389" s="2232"/>
      <c r="AG389" s="2232"/>
      <c r="AH389" s="2232"/>
    </row>
    <row r="390" spans="1:34" ht="13.5" customHeight="1">
      <c r="A390" s="2296" t="s">
        <v>1472</v>
      </c>
      <c r="B390" s="2296"/>
      <c r="C390" s="2296"/>
      <c r="D390" s="2296"/>
      <c r="E390" s="2296"/>
      <c r="F390" s="2296"/>
      <c r="G390" s="2296"/>
      <c r="H390" s="2296"/>
      <c r="I390" s="2296"/>
      <c r="J390" s="2296"/>
      <c r="K390" s="2296"/>
      <c r="L390" s="2296"/>
      <c r="M390" s="2296"/>
      <c r="N390" s="2296"/>
      <c r="O390" s="2296"/>
      <c r="P390" s="2296"/>
      <c r="Q390" s="2296"/>
      <c r="R390" s="2296"/>
      <c r="S390" s="2296"/>
      <c r="T390" s="2296"/>
      <c r="U390" s="2296"/>
      <c r="V390" s="2296"/>
      <c r="W390" s="2296"/>
      <c r="X390" s="2296"/>
      <c r="Y390" s="2296"/>
      <c r="Z390" s="2296"/>
      <c r="AA390" s="2296"/>
      <c r="AB390" s="2296"/>
      <c r="AC390" s="2296"/>
      <c r="AD390" s="2296"/>
      <c r="AE390" s="2296"/>
      <c r="AF390" s="2296"/>
      <c r="AG390" s="2296"/>
      <c r="AH390" s="2296"/>
    </row>
    <row r="391" spans="1:34" ht="13.5" customHeight="1">
      <c r="A391" s="2232" t="s">
        <v>1473</v>
      </c>
      <c r="B391" s="2232"/>
      <c r="C391" s="2232"/>
      <c r="D391" s="2232"/>
      <c r="E391" s="2232"/>
      <c r="F391" s="2232"/>
      <c r="G391" s="2232"/>
      <c r="H391" s="2232"/>
      <c r="I391" s="2232"/>
      <c r="J391" s="2232"/>
      <c r="K391" s="2232"/>
      <c r="L391" s="2232"/>
      <c r="M391" s="2232"/>
      <c r="N391" s="2232"/>
      <c r="O391" s="2232"/>
      <c r="P391" s="2232"/>
      <c r="Q391" s="2232"/>
      <c r="R391" s="2232"/>
      <c r="S391" s="2232"/>
      <c r="T391" s="2232"/>
      <c r="U391" s="2232"/>
      <c r="V391" s="2232"/>
      <c r="W391" s="2232"/>
      <c r="X391" s="2232"/>
      <c r="Y391" s="2232"/>
      <c r="Z391" s="2232"/>
      <c r="AA391" s="2232"/>
      <c r="AB391" s="2232"/>
      <c r="AC391" s="2232"/>
      <c r="AD391" s="2232"/>
      <c r="AE391" s="2232"/>
      <c r="AF391" s="2232"/>
      <c r="AG391" s="2232"/>
      <c r="AH391" s="2232"/>
    </row>
    <row r="392" spans="1:34" ht="13.5" customHeight="1">
      <c r="A392" s="2232" t="s">
        <v>1474</v>
      </c>
      <c r="B392" s="2232"/>
      <c r="C392" s="2232"/>
      <c r="D392" s="2232"/>
      <c r="E392" s="2232"/>
      <c r="F392" s="2232"/>
      <c r="G392" s="2232"/>
      <c r="H392" s="2232"/>
      <c r="I392" s="2232"/>
      <c r="J392" s="2232"/>
      <c r="K392" s="2232"/>
      <c r="L392" s="2232"/>
      <c r="M392" s="2232"/>
      <c r="N392" s="2232"/>
      <c r="O392" s="2232"/>
      <c r="P392" s="2232"/>
      <c r="Q392" s="2232"/>
      <c r="R392" s="2232"/>
      <c r="S392" s="2232"/>
      <c r="T392" s="2232"/>
      <c r="U392" s="2232"/>
      <c r="V392" s="2232"/>
      <c r="W392" s="2232"/>
      <c r="X392" s="2232"/>
      <c r="Y392" s="2232"/>
      <c r="Z392" s="2232"/>
      <c r="AA392" s="2232"/>
      <c r="AB392" s="2232"/>
      <c r="AC392" s="2232"/>
      <c r="AD392" s="2232"/>
      <c r="AE392" s="2232"/>
      <c r="AF392" s="2232"/>
      <c r="AG392" s="2232"/>
      <c r="AH392" s="2232"/>
    </row>
    <row r="393" spans="1:34" ht="13.5" customHeight="1">
      <c r="A393" s="2232" t="s">
        <v>1475</v>
      </c>
      <c r="B393" s="2232"/>
      <c r="C393" s="2232"/>
      <c r="D393" s="2232"/>
      <c r="E393" s="2232"/>
      <c r="F393" s="2232"/>
      <c r="G393" s="2232"/>
      <c r="H393" s="2232"/>
      <c r="I393" s="2232"/>
      <c r="J393" s="2232"/>
      <c r="K393" s="2232"/>
      <c r="L393" s="2232"/>
      <c r="M393" s="2232"/>
      <c r="N393" s="2232"/>
      <c r="O393" s="2232"/>
      <c r="P393" s="2232"/>
      <c r="Q393" s="2232"/>
      <c r="R393" s="2232"/>
      <c r="S393" s="2232"/>
      <c r="T393" s="2232"/>
      <c r="U393" s="2232"/>
      <c r="V393" s="2232"/>
      <c r="W393" s="2232"/>
      <c r="X393" s="2232"/>
      <c r="Y393" s="2232"/>
      <c r="Z393" s="2232"/>
      <c r="AA393" s="2232"/>
      <c r="AB393" s="2232"/>
      <c r="AC393" s="2232"/>
      <c r="AD393" s="2232"/>
      <c r="AE393" s="2232"/>
      <c r="AF393" s="2232"/>
      <c r="AG393" s="2232"/>
      <c r="AH393" s="2232"/>
    </row>
    <row r="394" spans="1:34" ht="13.5" customHeight="1">
      <c r="A394" s="2232"/>
      <c r="B394" s="2232"/>
      <c r="C394" s="2232"/>
      <c r="D394" s="2232"/>
      <c r="E394" s="2232"/>
      <c r="F394" s="2232"/>
      <c r="G394" s="2232"/>
      <c r="H394" s="2232"/>
      <c r="I394" s="2232"/>
      <c r="J394" s="2232"/>
      <c r="K394" s="2232"/>
      <c r="L394" s="2232"/>
      <c r="M394" s="2232"/>
      <c r="N394" s="2232"/>
      <c r="O394" s="2232"/>
      <c r="P394" s="2232"/>
      <c r="Q394" s="2232"/>
      <c r="R394" s="2232"/>
      <c r="S394" s="2232"/>
      <c r="T394" s="2232"/>
      <c r="U394" s="2232"/>
      <c r="V394" s="2232"/>
      <c r="W394" s="2232"/>
      <c r="X394" s="2232"/>
      <c r="Y394" s="2232"/>
      <c r="Z394" s="2232"/>
      <c r="AA394" s="2232"/>
      <c r="AB394" s="2232"/>
      <c r="AC394" s="2232"/>
      <c r="AD394" s="2232"/>
      <c r="AE394" s="2232"/>
      <c r="AF394" s="2232"/>
      <c r="AG394" s="2232"/>
      <c r="AH394" s="2232"/>
    </row>
    <row r="395" spans="1:34" ht="13.5" customHeight="1">
      <c r="A395" s="2231" t="s">
        <v>1476</v>
      </c>
      <c r="B395" s="2231"/>
      <c r="C395" s="2231"/>
      <c r="D395" s="2231"/>
      <c r="E395" s="2231"/>
      <c r="F395" s="2231"/>
      <c r="G395" s="2231"/>
      <c r="H395" s="2231"/>
      <c r="I395" s="2231"/>
      <c r="J395" s="2231"/>
      <c r="K395" s="2231"/>
      <c r="L395" s="2231"/>
      <c r="M395" s="2231"/>
      <c r="N395" s="2231"/>
      <c r="O395" s="2231"/>
      <c r="P395" s="2231"/>
      <c r="Q395" s="2231"/>
      <c r="R395" s="2231"/>
      <c r="S395" s="2231"/>
      <c r="T395" s="2231"/>
      <c r="U395" s="2231"/>
      <c r="V395" s="2231"/>
      <c r="W395" s="2231"/>
      <c r="X395" s="2231"/>
      <c r="Y395" s="2231"/>
      <c r="Z395" s="2231"/>
      <c r="AA395" s="2231"/>
      <c r="AB395" s="2231"/>
      <c r="AC395" s="2231"/>
      <c r="AD395" s="2231"/>
      <c r="AE395" s="2231"/>
      <c r="AF395" s="2231"/>
      <c r="AG395" s="2231"/>
      <c r="AH395" s="2231"/>
    </row>
    <row r="396" spans="1:34" ht="13.5" customHeight="1">
      <c r="A396" s="2232" t="s">
        <v>1477</v>
      </c>
      <c r="B396" s="2232"/>
      <c r="C396" s="2232"/>
      <c r="D396" s="2232"/>
      <c r="E396" s="2232"/>
      <c r="F396" s="2232"/>
      <c r="G396" s="2232"/>
      <c r="H396" s="2232"/>
      <c r="I396" s="2232"/>
      <c r="J396" s="2232"/>
      <c r="K396" s="2232"/>
      <c r="L396" s="2232"/>
      <c r="M396" s="2232"/>
      <c r="N396" s="2232"/>
      <c r="O396" s="2232"/>
      <c r="P396" s="2232"/>
      <c r="Q396" s="2232"/>
      <c r="R396" s="2232"/>
      <c r="S396" s="2232"/>
      <c r="T396" s="2232"/>
      <c r="U396" s="2232"/>
      <c r="V396" s="2232"/>
      <c r="W396" s="2232"/>
      <c r="X396" s="2232"/>
      <c r="Y396" s="2232"/>
      <c r="Z396" s="2232"/>
      <c r="AA396" s="2232"/>
      <c r="AB396" s="2232"/>
      <c r="AC396" s="2232"/>
      <c r="AD396" s="2232"/>
      <c r="AE396" s="2232"/>
      <c r="AF396" s="2232"/>
      <c r="AG396" s="2232"/>
      <c r="AH396" s="2232"/>
    </row>
    <row r="397" spans="1:34" ht="13.5" customHeight="1">
      <c r="A397" s="2232" t="s">
        <v>1478</v>
      </c>
      <c r="B397" s="2232"/>
      <c r="C397" s="2232"/>
      <c r="D397" s="2232"/>
      <c r="E397" s="2232"/>
      <c r="F397" s="2232"/>
      <c r="G397" s="2232"/>
      <c r="H397" s="2232"/>
      <c r="I397" s="2232"/>
      <c r="J397" s="2232"/>
      <c r="K397" s="2232"/>
      <c r="L397" s="2232"/>
      <c r="M397" s="2232"/>
      <c r="N397" s="2232"/>
      <c r="O397" s="2232"/>
      <c r="P397" s="2232"/>
      <c r="Q397" s="2232"/>
      <c r="R397" s="2232"/>
      <c r="S397" s="2232"/>
      <c r="T397" s="2232"/>
      <c r="U397" s="2232"/>
      <c r="V397" s="2232"/>
      <c r="W397" s="2232"/>
      <c r="X397" s="2232"/>
      <c r="Y397" s="2232"/>
      <c r="Z397" s="2232"/>
      <c r="AA397" s="2232"/>
      <c r="AB397" s="2232"/>
      <c r="AC397" s="2232"/>
      <c r="AD397" s="2232"/>
      <c r="AE397" s="2232"/>
      <c r="AF397" s="2232"/>
      <c r="AG397" s="2232"/>
      <c r="AH397" s="2232"/>
    </row>
    <row r="398" spans="1:34" ht="13.5" customHeight="1">
      <c r="A398" s="2232" t="s">
        <v>1479</v>
      </c>
      <c r="B398" s="2232"/>
      <c r="C398" s="2232"/>
      <c r="D398" s="2232"/>
      <c r="E398" s="2232"/>
      <c r="F398" s="2232"/>
      <c r="G398" s="2232"/>
      <c r="H398" s="2232"/>
      <c r="I398" s="2232"/>
      <c r="J398" s="2232"/>
      <c r="K398" s="2232"/>
      <c r="L398" s="2232"/>
      <c r="M398" s="2232"/>
      <c r="N398" s="2232"/>
      <c r="O398" s="2232"/>
      <c r="P398" s="2232"/>
      <c r="Q398" s="2232"/>
      <c r="R398" s="2232"/>
      <c r="S398" s="2232"/>
      <c r="T398" s="2232"/>
      <c r="U398" s="2232"/>
      <c r="V398" s="2232"/>
      <c r="W398" s="2232"/>
      <c r="X398" s="2232"/>
      <c r="Y398" s="2232"/>
      <c r="Z398" s="2232"/>
      <c r="AA398" s="2232"/>
      <c r="AB398" s="2232"/>
      <c r="AC398" s="2232"/>
      <c r="AD398" s="2232"/>
      <c r="AE398" s="2232"/>
      <c r="AF398" s="2232"/>
      <c r="AG398" s="2232"/>
      <c r="AH398" s="2232"/>
    </row>
    <row r="399" spans="1:34" ht="13.5" customHeight="1">
      <c r="A399" s="2296" t="s">
        <v>1480</v>
      </c>
      <c r="B399" s="2296"/>
      <c r="C399" s="2296"/>
      <c r="D399" s="2296"/>
      <c r="E399" s="2296"/>
      <c r="F399" s="2296"/>
      <c r="G399" s="2296"/>
      <c r="H399" s="2296"/>
      <c r="I399" s="2296"/>
      <c r="J399" s="2296"/>
      <c r="K399" s="2296"/>
      <c r="L399" s="2296"/>
      <c r="M399" s="2296"/>
      <c r="N399" s="2296"/>
      <c r="O399" s="2296"/>
      <c r="P399" s="2296"/>
      <c r="Q399" s="2296"/>
      <c r="R399" s="2296"/>
      <c r="S399" s="2296"/>
      <c r="T399" s="2296"/>
      <c r="U399" s="2296"/>
      <c r="V399" s="2296"/>
      <c r="W399" s="2296"/>
      <c r="X399" s="2296"/>
      <c r="Y399" s="2296"/>
      <c r="Z399" s="2296"/>
      <c r="AA399" s="2296"/>
      <c r="AB399" s="2296"/>
      <c r="AC399" s="2296"/>
      <c r="AD399" s="2296"/>
      <c r="AE399" s="2296"/>
      <c r="AF399" s="2296"/>
      <c r="AG399" s="2296"/>
      <c r="AH399" s="2296"/>
    </row>
    <row r="400" spans="1:34" ht="13.5" customHeight="1">
      <c r="A400" s="2232" t="s">
        <v>1481</v>
      </c>
      <c r="B400" s="2232"/>
      <c r="C400" s="2232"/>
      <c r="D400" s="2232"/>
      <c r="E400" s="2232"/>
      <c r="F400" s="2232"/>
      <c r="G400" s="2232"/>
      <c r="H400" s="2232"/>
      <c r="I400" s="2232"/>
      <c r="J400" s="2232"/>
      <c r="K400" s="2232"/>
      <c r="L400" s="2232"/>
      <c r="M400" s="2232"/>
      <c r="N400" s="2232"/>
      <c r="O400" s="2232"/>
      <c r="P400" s="2232"/>
      <c r="Q400" s="2232"/>
      <c r="R400" s="2232"/>
      <c r="S400" s="2232"/>
      <c r="T400" s="2232"/>
      <c r="U400" s="2232"/>
      <c r="V400" s="2232"/>
      <c r="W400" s="2232"/>
      <c r="X400" s="2232"/>
      <c r="Y400" s="2232"/>
      <c r="Z400" s="2232"/>
      <c r="AA400" s="2232"/>
      <c r="AB400" s="2232"/>
      <c r="AC400" s="2232"/>
      <c r="AD400" s="2232"/>
      <c r="AE400" s="2232"/>
      <c r="AF400" s="2232"/>
      <c r="AG400" s="2232"/>
      <c r="AH400" s="2232"/>
    </row>
    <row r="401" spans="1:34" ht="13.5" customHeight="1">
      <c r="A401" s="2232" t="s">
        <v>1482</v>
      </c>
      <c r="B401" s="2232"/>
      <c r="C401" s="2232"/>
      <c r="D401" s="2232"/>
      <c r="E401" s="2232"/>
      <c r="F401" s="2232"/>
      <c r="G401" s="2232"/>
      <c r="H401" s="2232"/>
      <c r="I401" s="2232"/>
      <c r="J401" s="2232"/>
      <c r="K401" s="2232"/>
      <c r="L401" s="2232"/>
      <c r="M401" s="2232"/>
      <c r="N401" s="2232"/>
      <c r="O401" s="2232"/>
      <c r="P401" s="2232"/>
      <c r="Q401" s="2232"/>
      <c r="R401" s="2232"/>
      <c r="S401" s="2232"/>
      <c r="T401" s="2232"/>
      <c r="U401" s="2232"/>
      <c r="V401" s="2232"/>
      <c r="W401" s="2232"/>
      <c r="X401" s="2232"/>
      <c r="Y401" s="2232"/>
      <c r="Z401" s="2232"/>
      <c r="AA401" s="2232"/>
      <c r="AB401" s="2232"/>
      <c r="AC401" s="2232"/>
      <c r="AD401" s="2232"/>
      <c r="AE401" s="2232"/>
      <c r="AF401" s="2232"/>
      <c r="AG401" s="2232"/>
      <c r="AH401" s="2232"/>
    </row>
    <row r="402" spans="1:34" ht="13.5" customHeight="1">
      <c r="A402" s="2232" t="s">
        <v>1483</v>
      </c>
      <c r="B402" s="2232"/>
      <c r="C402" s="2232"/>
      <c r="D402" s="2232"/>
      <c r="E402" s="2232"/>
      <c r="F402" s="2232"/>
      <c r="G402" s="2232"/>
      <c r="H402" s="2232"/>
      <c r="I402" s="2232"/>
      <c r="J402" s="2232"/>
      <c r="K402" s="2232"/>
      <c r="L402" s="2232"/>
      <c r="M402" s="2232"/>
      <c r="N402" s="2232"/>
      <c r="O402" s="2232"/>
      <c r="P402" s="2232"/>
      <c r="Q402" s="2232"/>
      <c r="R402" s="2232"/>
      <c r="S402" s="2232"/>
      <c r="T402" s="2232"/>
      <c r="U402" s="2232"/>
      <c r="V402" s="2232"/>
      <c r="W402" s="2232"/>
      <c r="X402" s="2232"/>
      <c r="Y402" s="2232"/>
      <c r="Z402" s="2232"/>
      <c r="AA402" s="2232"/>
      <c r="AB402" s="2232"/>
      <c r="AC402" s="2232"/>
      <c r="AD402" s="2232"/>
      <c r="AE402" s="2232"/>
      <c r="AF402" s="2232"/>
      <c r="AG402" s="2232"/>
      <c r="AH402" s="2232"/>
    </row>
    <row r="403" spans="1:34" ht="13.5" customHeight="1">
      <c r="A403" s="2232" t="s">
        <v>1484</v>
      </c>
      <c r="B403" s="2232"/>
      <c r="C403" s="2232"/>
      <c r="D403" s="2232"/>
      <c r="E403" s="2232"/>
      <c r="F403" s="2232"/>
      <c r="G403" s="2232"/>
      <c r="H403" s="2232"/>
      <c r="I403" s="2232"/>
      <c r="J403" s="2232"/>
      <c r="K403" s="2232"/>
      <c r="L403" s="2232"/>
      <c r="M403" s="2232"/>
      <c r="N403" s="2232"/>
      <c r="O403" s="2232"/>
      <c r="P403" s="2232"/>
      <c r="Q403" s="2232"/>
      <c r="R403" s="2232"/>
      <c r="S403" s="2232"/>
      <c r="T403" s="2232"/>
      <c r="U403" s="2232"/>
      <c r="V403" s="2232"/>
      <c r="W403" s="2232"/>
      <c r="X403" s="2232"/>
      <c r="Y403" s="2232"/>
      <c r="Z403" s="2232"/>
      <c r="AA403" s="2232"/>
      <c r="AB403" s="2232"/>
      <c r="AC403" s="2232"/>
      <c r="AD403" s="2232"/>
      <c r="AE403" s="2232"/>
      <c r="AF403" s="2232"/>
      <c r="AG403" s="2232"/>
      <c r="AH403" s="2232"/>
    </row>
    <row r="404" spans="1:34" ht="13.5" customHeight="1">
      <c r="A404" s="2232" t="s">
        <v>1485</v>
      </c>
      <c r="B404" s="2232"/>
      <c r="C404" s="2232"/>
      <c r="D404" s="2232"/>
      <c r="E404" s="2232"/>
      <c r="F404" s="2232"/>
      <c r="G404" s="2232"/>
      <c r="H404" s="2232"/>
      <c r="I404" s="2232"/>
      <c r="J404" s="2232"/>
      <c r="K404" s="2232"/>
      <c r="L404" s="2232"/>
      <c r="M404" s="2232"/>
      <c r="N404" s="2232"/>
      <c r="O404" s="2232"/>
      <c r="P404" s="2232"/>
      <c r="Q404" s="2232"/>
      <c r="R404" s="2232"/>
      <c r="S404" s="2232"/>
      <c r="T404" s="2232"/>
      <c r="U404" s="2232"/>
      <c r="V404" s="2232"/>
      <c r="W404" s="2232"/>
      <c r="X404" s="2232"/>
      <c r="Y404" s="2232"/>
      <c r="Z404" s="2232"/>
      <c r="AA404" s="2232"/>
      <c r="AB404" s="2232"/>
      <c r="AC404" s="2232"/>
      <c r="AD404" s="2232"/>
      <c r="AE404" s="2232"/>
      <c r="AF404" s="2232"/>
      <c r="AG404" s="2232"/>
      <c r="AH404" s="2232"/>
    </row>
    <row r="405" spans="1:34" ht="13.5" customHeight="1">
      <c r="A405" s="2232" t="s">
        <v>1486</v>
      </c>
      <c r="B405" s="2232"/>
      <c r="C405" s="2232"/>
      <c r="D405" s="2232"/>
      <c r="E405" s="2232"/>
      <c r="F405" s="2232"/>
      <c r="G405" s="2232"/>
      <c r="H405" s="2232"/>
      <c r="I405" s="2232"/>
      <c r="J405" s="2232"/>
      <c r="K405" s="2232"/>
      <c r="L405" s="2232"/>
      <c r="M405" s="2232"/>
      <c r="N405" s="2232"/>
      <c r="O405" s="2232"/>
      <c r="P405" s="2232"/>
      <c r="Q405" s="2232"/>
      <c r="R405" s="2232"/>
      <c r="S405" s="2232"/>
      <c r="T405" s="2232"/>
      <c r="U405" s="2232"/>
      <c r="V405" s="2232"/>
      <c r="W405" s="2232"/>
      <c r="X405" s="2232"/>
      <c r="Y405" s="2232"/>
      <c r="Z405" s="2232"/>
      <c r="AA405" s="2232"/>
      <c r="AB405" s="2232"/>
      <c r="AC405" s="2232"/>
      <c r="AD405" s="2232"/>
      <c r="AE405" s="2232"/>
      <c r="AF405" s="2232"/>
      <c r="AG405" s="2232"/>
      <c r="AH405" s="2232"/>
    </row>
    <row r="406" spans="1:34" ht="13.5" customHeight="1">
      <c r="A406" s="2232" t="s">
        <v>1487</v>
      </c>
      <c r="B406" s="2232"/>
      <c r="C406" s="2232"/>
      <c r="D406" s="2232"/>
      <c r="E406" s="2232"/>
      <c r="F406" s="2232"/>
      <c r="G406" s="2232"/>
      <c r="H406" s="2232"/>
      <c r="I406" s="2232"/>
      <c r="J406" s="2232"/>
      <c r="K406" s="2232"/>
      <c r="L406" s="2232"/>
      <c r="M406" s="2232"/>
      <c r="N406" s="2232"/>
      <c r="O406" s="2232"/>
      <c r="P406" s="2232"/>
      <c r="Q406" s="2232"/>
      <c r="R406" s="2232"/>
      <c r="S406" s="2232"/>
      <c r="T406" s="2232"/>
      <c r="U406" s="2232"/>
      <c r="V406" s="2232"/>
      <c r="W406" s="2232"/>
      <c r="X406" s="2232"/>
      <c r="Y406" s="2232"/>
      <c r="Z406" s="2232"/>
      <c r="AA406" s="2232"/>
      <c r="AB406" s="2232"/>
      <c r="AC406" s="2232"/>
      <c r="AD406" s="2232"/>
      <c r="AE406" s="2232"/>
      <c r="AF406" s="2232"/>
      <c r="AG406" s="2232"/>
      <c r="AH406" s="2232"/>
    </row>
    <row r="407" spans="1:34" ht="13.5" customHeight="1">
      <c r="A407" s="2232" t="s">
        <v>1488</v>
      </c>
      <c r="B407" s="2232"/>
      <c r="C407" s="2232"/>
      <c r="D407" s="2232"/>
      <c r="E407" s="2232"/>
      <c r="F407" s="2232"/>
      <c r="G407" s="2232"/>
      <c r="H407" s="2232"/>
      <c r="I407" s="2232"/>
      <c r="J407" s="2232"/>
      <c r="K407" s="2232"/>
      <c r="L407" s="2232"/>
      <c r="M407" s="2232"/>
      <c r="N407" s="2232"/>
      <c r="O407" s="2232"/>
      <c r="P407" s="2232"/>
      <c r="Q407" s="2232"/>
      <c r="R407" s="2232"/>
      <c r="S407" s="2232"/>
      <c r="T407" s="2232"/>
      <c r="U407" s="2232"/>
      <c r="V407" s="2232"/>
      <c r="W407" s="2232"/>
      <c r="X407" s="2232"/>
      <c r="Y407" s="2232"/>
      <c r="Z407" s="2232"/>
      <c r="AA407" s="2232"/>
      <c r="AB407" s="2232"/>
      <c r="AC407" s="2232"/>
      <c r="AD407" s="2232"/>
      <c r="AE407" s="2232"/>
      <c r="AF407" s="2232"/>
      <c r="AG407" s="2232"/>
      <c r="AH407" s="2232"/>
    </row>
    <row r="408" spans="1:34" ht="13.5" customHeight="1">
      <c r="A408" s="2296" t="s">
        <v>1489</v>
      </c>
      <c r="B408" s="2296"/>
      <c r="C408" s="2296"/>
      <c r="D408" s="2296"/>
      <c r="E408" s="2296"/>
      <c r="F408" s="2296"/>
      <c r="G408" s="2296"/>
      <c r="H408" s="2296"/>
      <c r="I408" s="2296"/>
      <c r="J408" s="2296"/>
      <c r="K408" s="2296"/>
      <c r="L408" s="2296"/>
      <c r="M408" s="2296"/>
      <c r="N408" s="2296"/>
      <c r="O408" s="2296"/>
      <c r="P408" s="2296"/>
      <c r="Q408" s="2296"/>
      <c r="R408" s="2296"/>
      <c r="S408" s="2296"/>
      <c r="T408" s="2296"/>
      <c r="U408" s="2296"/>
      <c r="V408" s="2296"/>
      <c r="W408" s="2296"/>
      <c r="X408" s="2296"/>
      <c r="Y408" s="2296"/>
      <c r="Z408" s="2296"/>
      <c r="AA408" s="2296"/>
      <c r="AB408" s="2296"/>
      <c r="AC408" s="2296"/>
      <c r="AD408" s="2296"/>
      <c r="AE408" s="2296"/>
      <c r="AF408" s="2296"/>
      <c r="AG408" s="2296"/>
      <c r="AH408" s="2296"/>
    </row>
    <row r="409" spans="1:34" ht="13.5" customHeight="1">
      <c r="A409" s="2296"/>
      <c r="B409" s="2296"/>
      <c r="C409" s="2296"/>
      <c r="D409" s="2296"/>
      <c r="E409" s="2296"/>
      <c r="F409" s="2296"/>
      <c r="G409" s="2296"/>
      <c r="H409" s="2296"/>
      <c r="I409" s="2296"/>
      <c r="J409" s="2296"/>
      <c r="K409" s="2296"/>
      <c r="L409" s="2296"/>
      <c r="M409" s="2296"/>
      <c r="N409" s="2296"/>
      <c r="O409" s="2296"/>
      <c r="P409" s="2296"/>
      <c r="Q409" s="2296"/>
      <c r="R409" s="2296"/>
      <c r="S409" s="2296"/>
      <c r="T409" s="2296"/>
      <c r="U409" s="2296"/>
      <c r="V409" s="2296"/>
      <c r="W409" s="2296"/>
      <c r="X409" s="2296"/>
      <c r="Y409" s="2296"/>
      <c r="Z409" s="2296"/>
      <c r="AA409" s="2296"/>
      <c r="AB409" s="2296"/>
      <c r="AC409" s="2296"/>
      <c r="AD409" s="2296"/>
      <c r="AE409" s="2296"/>
      <c r="AF409" s="2296"/>
      <c r="AG409" s="2296"/>
      <c r="AH409" s="2296"/>
    </row>
    <row r="410" spans="1:34" ht="13.5" customHeight="1">
      <c r="A410" s="2297" t="s">
        <v>1490</v>
      </c>
      <c r="B410" s="2297"/>
      <c r="C410" s="2297"/>
      <c r="D410" s="2297"/>
      <c r="E410" s="2297"/>
      <c r="F410" s="2297"/>
      <c r="G410" s="2297"/>
      <c r="H410" s="2297"/>
      <c r="I410" s="2297"/>
      <c r="J410" s="2297"/>
      <c r="K410" s="2297"/>
      <c r="L410" s="2297"/>
      <c r="M410" s="2297"/>
      <c r="N410" s="2297"/>
      <c r="O410" s="2297"/>
      <c r="P410" s="2297"/>
      <c r="Q410" s="2297"/>
      <c r="R410" s="2297"/>
      <c r="S410" s="2297"/>
      <c r="T410" s="2297"/>
      <c r="U410" s="2297"/>
      <c r="V410" s="2297"/>
      <c r="W410" s="2297"/>
      <c r="X410" s="2297"/>
      <c r="Y410" s="2297"/>
      <c r="Z410" s="2297"/>
      <c r="AA410" s="2297"/>
      <c r="AB410" s="2297"/>
      <c r="AC410" s="2297"/>
      <c r="AD410" s="2297"/>
      <c r="AE410" s="2297"/>
      <c r="AF410" s="2297"/>
      <c r="AG410" s="2297"/>
      <c r="AH410" s="2297"/>
    </row>
    <row r="411" spans="1:34" ht="13.5" customHeight="1">
      <c r="A411" s="2232" t="s">
        <v>1705</v>
      </c>
      <c r="B411" s="2232"/>
      <c r="C411" s="2232"/>
      <c r="D411" s="2232"/>
      <c r="E411" s="2232"/>
      <c r="F411" s="2232"/>
      <c r="G411" s="2232"/>
      <c r="H411" s="2232"/>
      <c r="I411" s="2232"/>
      <c r="J411" s="2232"/>
      <c r="K411" s="2232"/>
      <c r="L411" s="2232"/>
      <c r="M411" s="2232"/>
      <c r="N411" s="2232"/>
      <c r="O411" s="2232"/>
      <c r="P411" s="2232"/>
      <c r="Q411" s="2232"/>
      <c r="R411" s="2232"/>
      <c r="S411" s="2232"/>
      <c r="T411" s="2232"/>
      <c r="U411" s="2232"/>
      <c r="V411" s="2232"/>
      <c r="W411" s="2232"/>
      <c r="X411" s="2232"/>
      <c r="Y411" s="2232"/>
      <c r="Z411" s="2232"/>
      <c r="AA411" s="2232"/>
      <c r="AB411" s="2232"/>
      <c r="AC411" s="2232"/>
      <c r="AD411" s="2232"/>
      <c r="AE411" s="2232"/>
      <c r="AF411" s="2232"/>
      <c r="AG411" s="2232"/>
      <c r="AH411" s="2232"/>
    </row>
    <row r="412" spans="1:34" ht="13.5" customHeight="1">
      <c r="A412" s="2231"/>
      <c r="B412" s="2231"/>
      <c r="C412" s="2231"/>
      <c r="D412" s="2231"/>
      <c r="E412" s="2231"/>
      <c r="F412" s="2231"/>
      <c r="G412" s="2231"/>
      <c r="H412" s="2231"/>
      <c r="I412" s="2231"/>
      <c r="J412" s="2231"/>
      <c r="K412" s="2231"/>
      <c r="L412" s="2231"/>
      <c r="M412" s="2231"/>
      <c r="N412" s="2231"/>
      <c r="O412" s="2231"/>
      <c r="P412" s="2231"/>
      <c r="Q412" s="2231"/>
      <c r="R412" s="2231"/>
      <c r="S412" s="2231"/>
      <c r="T412" s="2231"/>
      <c r="U412" s="2231"/>
      <c r="V412" s="2231"/>
      <c r="W412" s="2231"/>
      <c r="X412" s="2231"/>
      <c r="Y412" s="2231"/>
      <c r="Z412" s="2231"/>
      <c r="AA412" s="2231"/>
      <c r="AB412" s="2231"/>
      <c r="AC412" s="2231"/>
      <c r="AD412" s="2231"/>
      <c r="AE412" s="2231"/>
      <c r="AF412" s="2231"/>
      <c r="AG412" s="2231"/>
      <c r="AH412" s="2231"/>
    </row>
    <row r="413" spans="1:34" ht="13.5" customHeight="1">
      <c r="A413" s="872" t="s">
        <v>1491</v>
      </c>
      <c r="B413" s="872"/>
      <c r="C413" s="872"/>
      <c r="D413" s="872"/>
      <c r="E413" s="872"/>
      <c r="F413" s="872"/>
      <c r="G413" s="872"/>
      <c r="H413" s="872"/>
      <c r="I413" s="872"/>
      <c r="J413" s="872"/>
      <c r="K413" s="872"/>
      <c r="L413" s="872"/>
      <c r="M413" s="872"/>
      <c r="N413" s="872"/>
      <c r="O413" s="872"/>
      <c r="P413" s="872"/>
      <c r="Q413" s="872"/>
      <c r="R413" s="872"/>
      <c r="S413" s="872"/>
      <c r="T413" s="872"/>
      <c r="U413" s="872"/>
      <c r="V413" s="872"/>
      <c r="W413" s="872"/>
      <c r="X413" s="872"/>
      <c r="Y413" s="872"/>
      <c r="Z413" s="872"/>
      <c r="AA413" s="872"/>
      <c r="AB413" s="872"/>
      <c r="AC413" s="872"/>
      <c r="AD413" s="872"/>
      <c r="AE413" s="872"/>
      <c r="AF413" s="872"/>
      <c r="AG413" s="872"/>
      <c r="AH413" s="872"/>
    </row>
    <row r="414" spans="1:34" ht="13.5" customHeight="1">
      <c r="A414" s="496"/>
      <c r="B414" s="496"/>
      <c r="C414" s="496"/>
      <c r="D414" s="496"/>
      <c r="E414" s="496"/>
      <c r="F414" s="496"/>
      <c r="G414" s="496"/>
      <c r="H414" s="496"/>
      <c r="I414" s="496"/>
      <c r="J414" s="496"/>
      <c r="K414" s="496"/>
      <c r="L414" s="496"/>
      <c r="M414" s="496"/>
      <c r="N414" s="496"/>
      <c r="O414" s="496"/>
      <c r="P414" s="496"/>
      <c r="Q414" s="496"/>
      <c r="R414" s="496"/>
      <c r="S414" s="496"/>
      <c r="T414" s="496"/>
      <c r="U414" s="496"/>
      <c r="V414" s="496"/>
      <c r="W414" s="496"/>
      <c r="X414" s="496"/>
      <c r="Y414" s="496"/>
      <c r="Z414" s="496"/>
      <c r="AA414" s="496"/>
      <c r="AB414" s="496"/>
      <c r="AC414" s="496"/>
      <c r="AD414" s="496"/>
      <c r="AE414" s="496"/>
      <c r="AF414" s="496"/>
      <c r="AG414" s="496"/>
      <c r="AH414" s="496"/>
    </row>
    <row r="415" spans="1:34" ht="13.5" customHeight="1">
      <c r="A415" s="873"/>
      <c r="B415" s="873"/>
      <c r="C415" s="874"/>
      <c r="D415" s="874"/>
      <c r="E415" s="874"/>
      <c r="F415" s="874"/>
      <c r="G415" s="874"/>
      <c r="H415" s="874"/>
      <c r="I415" s="875"/>
      <c r="J415" s="876"/>
      <c r="K415" s="876"/>
      <c r="L415" s="876"/>
      <c r="M415" s="876"/>
      <c r="N415" s="876"/>
      <c r="O415" s="876"/>
      <c r="P415" s="876"/>
      <c r="Q415" s="876"/>
      <c r="R415" s="876"/>
      <c r="S415" s="876"/>
      <c r="T415" s="876"/>
      <c r="U415" s="876"/>
      <c r="V415" s="876"/>
      <c r="W415" s="876"/>
      <c r="X415" s="876"/>
      <c r="Y415" s="876"/>
      <c r="Z415" s="876"/>
      <c r="AA415" s="877"/>
      <c r="AB415" s="877"/>
      <c r="AC415" s="877"/>
      <c r="AD415" s="877"/>
      <c r="AE415" s="877"/>
      <c r="AF415" s="877"/>
      <c r="AG415" s="877"/>
      <c r="AH415" s="877"/>
    </row>
    <row r="416" spans="1:34" ht="13.5" customHeight="1">
      <c r="A416" s="873"/>
      <c r="B416" s="873"/>
      <c r="C416" s="874"/>
      <c r="D416" s="874"/>
      <c r="E416" s="874"/>
      <c r="F416" s="874"/>
      <c r="G416" s="874"/>
      <c r="H416" s="874"/>
      <c r="I416" s="875"/>
      <c r="J416" s="876"/>
      <c r="K416" s="876"/>
      <c r="L416" s="876"/>
      <c r="M416" s="876"/>
      <c r="N416" s="876"/>
      <c r="O416" s="876"/>
      <c r="P416" s="876"/>
      <c r="Q416" s="876"/>
      <c r="R416" s="876"/>
      <c r="S416" s="876"/>
      <c r="T416" s="876"/>
      <c r="U416" s="876"/>
      <c r="V416" s="876"/>
      <c r="W416" s="876"/>
      <c r="X416" s="876"/>
      <c r="Y416" s="876"/>
      <c r="Z416" s="876"/>
      <c r="AA416" s="877"/>
      <c r="AB416" s="877"/>
      <c r="AC416" s="877"/>
      <c r="AD416" s="877"/>
      <c r="AE416" s="877"/>
      <c r="AF416" s="877"/>
      <c r="AG416" s="877"/>
      <c r="AH416" s="877"/>
    </row>
    <row r="417" spans="1:34" ht="13.5" customHeight="1">
      <c r="A417" s="873"/>
      <c r="B417" s="873"/>
      <c r="C417" s="874"/>
      <c r="D417" s="874"/>
      <c r="E417" s="874"/>
      <c r="F417" s="874"/>
      <c r="G417" s="874"/>
      <c r="H417" s="874"/>
      <c r="I417" s="875"/>
      <c r="J417" s="876"/>
      <c r="K417" s="876"/>
      <c r="L417" s="876"/>
      <c r="M417" s="876"/>
      <c r="N417" s="876"/>
      <c r="O417" s="876"/>
      <c r="P417" s="876"/>
      <c r="Q417" s="876"/>
      <c r="R417" s="876"/>
      <c r="S417" s="876"/>
      <c r="T417" s="876"/>
      <c r="U417" s="876"/>
      <c r="V417" s="876"/>
      <c r="W417" s="876"/>
      <c r="X417" s="876"/>
      <c r="Y417" s="876"/>
      <c r="Z417" s="876"/>
      <c r="AA417" s="877"/>
      <c r="AB417" s="877"/>
      <c r="AC417" s="877"/>
      <c r="AD417" s="877"/>
      <c r="AE417" s="877"/>
      <c r="AF417" s="877"/>
      <c r="AG417" s="877"/>
      <c r="AH417" s="877"/>
    </row>
    <row r="418" spans="1:34" ht="13.5" customHeight="1">
      <c r="A418" s="873"/>
      <c r="B418" s="873"/>
      <c r="C418" s="874"/>
      <c r="D418" s="874"/>
      <c r="E418" s="874"/>
      <c r="F418" s="874"/>
      <c r="G418" s="874"/>
      <c r="H418" s="874"/>
      <c r="I418" s="875"/>
      <c r="J418" s="876"/>
      <c r="K418" s="876"/>
      <c r="L418" s="876"/>
      <c r="M418" s="876"/>
      <c r="N418" s="876"/>
      <c r="O418" s="876"/>
      <c r="P418" s="876"/>
      <c r="Q418" s="876"/>
      <c r="R418" s="876"/>
      <c r="S418" s="876"/>
      <c r="T418" s="876"/>
      <c r="U418" s="876"/>
      <c r="V418" s="876"/>
      <c r="W418" s="876"/>
      <c r="X418" s="876"/>
      <c r="Y418" s="876"/>
      <c r="Z418" s="876"/>
      <c r="AA418" s="877"/>
      <c r="AB418" s="877"/>
      <c r="AC418" s="877"/>
      <c r="AD418" s="877"/>
      <c r="AE418" s="877"/>
      <c r="AF418" s="877"/>
      <c r="AG418" s="877"/>
      <c r="AH418" s="877"/>
    </row>
    <row r="419" spans="1:34" ht="13.5" customHeight="1">
      <c r="A419" s="873"/>
      <c r="B419" s="873"/>
      <c r="C419" s="874"/>
      <c r="D419" s="874"/>
      <c r="E419" s="874"/>
      <c r="F419" s="874"/>
      <c r="G419" s="874"/>
      <c r="H419" s="874"/>
      <c r="I419" s="875"/>
      <c r="J419" s="876"/>
      <c r="K419" s="876"/>
      <c r="L419" s="876"/>
      <c r="M419" s="876"/>
      <c r="N419" s="876"/>
      <c r="O419" s="876"/>
      <c r="P419" s="876"/>
      <c r="Q419" s="876"/>
      <c r="R419" s="876"/>
      <c r="S419" s="876"/>
      <c r="T419" s="876"/>
      <c r="U419" s="876"/>
      <c r="V419" s="876"/>
      <c r="W419" s="876"/>
      <c r="X419" s="876"/>
      <c r="Y419" s="876"/>
      <c r="Z419" s="876"/>
      <c r="AA419" s="877"/>
      <c r="AB419" s="877"/>
      <c r="AC419" s="877"/>
      <c r="AD419" s="877"/>
      <c r="AE419" s="877"/>
      <c r="AF419" s="877"/>
      <c r="AG419" s="877"/>
      <c r="AH419" s="877"/>
    </row>
    <row r="420" spans="1:34" ht="13.5" customHeight="1">
      <c r="A420" s="873"/>
      <c r="B420" s="873"/>
      <c r="C420" s="874"/>
      <c r="D420" s="874"/>
      <c r="E420" s="874"/>
      <c r="F420" s="874"/>
      <c r="G420" s="874"/>
      <c r="H420" s="874"/>
      <c r="I420" s="875"/>
      <c r="J420" s="876"/>
      <c r="K420" s="876"/>
      <c r="L420" s="876"/>
      <c r="M420" s="876"/>
      <c r="N420" s="876"/>
      <c r="O420" s="876"/>
      <c r="P420" s="876"/>
      <c r="Q420" s="876"/>
      <c r="R420" s="876"/>
      <c r="S420" s="876"/>
      <c r="T420" s="876"/>
      <c r="U420" s="876"/>
      <c r="V420" s="876"/>
      <c r="W420" s="876"/>
      <c r="X420" s="876"/>
      <c r="Y420" s="876"/>
      <c r="Z420" s="876"/>
      <c r="AA420" s="877"/>
      <c r="AB420" s="877"/>
      <c r="AC420" s="877"/>
      <c r="AD420" s="877"/>
      <c r="AE420" s="877"/>
      <c r="AF420" s="877"/>
      <c r="AG420" s="877"/>
      <c r="AH420" s="877"/>
    </row>
    <row r="421" spans="1:34" ht="13.5" customHeight="1">
      <c r="A421" s="873"/>
      <c r="B421" s="873"/>
      <c r="C421" s="874"/>
      <c r="D421" s="874"/>
      <c r="E421" s="874"/>
      <c r="F421" s="874"/>
      <c r="G421" s="874"/>
      <c r="H421" s="874"/>
      <c r="I421" s="875"/>
      <c r="J421" s="876"/>
      <c r="K421" s="876"/>
      <c r="L421" s="876"/>
      <c r="M421" s="876"/>
      <c r="N421" s="876"/>
      <c r="O421" s="876"/>
      <c r="P421" s="876"/>
      <c r="Q421" s="876"/>
      <c r="R421" s="876"/>
      <c r="S421" s="876"/>
      <c r="T421" s="876"/>
      <c r="U421" s="876"/>
      <c r="V421" s="876"/>
      <c r="W421" s="876"/>
      <c r="X421" s="876"/>
      <c r="Y421" s="876"/>
      <c r="Z421" s="876"/>
      <c r="AA421" s="877"/>
      <c r="AB421" s="877"/>
      <c r="AC421" s="877"/>
      <c r="AD421" s="877"/>
      <c r="AE421" s="877"/>
      <c r="AF421" s="877"/>
      <c r="AG421" s="877"/>
      <c r="AH421" s="877"/>
    </row>
    <row r="422" spans="1:34" ht="13.5" customHeight="1">
      <c r="A422" s="873"/>
      <c r="B422" s="873"/>
      <c r="C422" s="874"/>
      <c r="D422" s="874"/>
      <c r="E422" s="874"/>
      <c r="F422" s="874"/>
      <c r="G422" s="874"/>
      <c r="H422" s="874"/>
      <c r="I422" s="875"/>
      <c r="J422" s="876"/>
      <c r="K422" s="876"/>
      <c r="L422" s="876"/>
      <c r="M422" s="876"/>
      <c r="N422" s="876"/>
      <c r="O422" s="876"/>
      <c r="P422" s="876"/>
      <c r="Q422" s="876"/>
      <c r="R422" s="876"/>
      <c r="S422" s="876"/>
      <c r="T422" s="876"/>
      <c r="U422" s="876"/>
      <c r="V422" s="876"/>
      <c r="W422" s="876"/>
      <c r="X422" s="876"/>
      <c r="Y422" s="876"/>
      <c r="Z422" s="876"/>
      <c r="AA422" s="877"/>
      <c r="AB422" s="877"/>
      <c r="AC422" s="877"/>
      <c r="AD422" s="877"/>
      <c r="AE422" s="877"/>
      <c r="AF422" s="877"/>
      <c r="AG422" s="877"/>
      <c r="AH422" s="877"/>
    </row>
    <row r="423" spans="1:34" ht="13.5" customHeight="1">
      <c r="A423" s="873"/>
      <c r="B423" s="873"/>
      <c r="C423" s="874"/>
      <c r="D423" s="874"/>
      <c r="E423" s="874"/>
      <c r="F423" s="874"/>
      <c r="G423" s="874"/>
      <c r="H423" s="874"/>
      <c r="I423" s="875"/>
      <c r="J423" s="876"/>
      <c r="K423" s="876"/>
      <c r="L423" s="876"/>
      <c r="M423" s="876"/>
      <c r="N423" s="876"/>
      <c r="O423" s="876"/>
      <c r="P423" s="876"/>
      <c r="Q423" s="876"/>
      <c r="R423" s="876"/>
      <c r="S423" s="876"/>
      <c r="T423" s="876"/>
      <c r="U423" s="876"/>
      <c r="V423" s="876"/>
      <c r="W423" s="876"/>
      <c r="X423" s="876"/>
      <c r="Y423" s="876"/>
      <c r="Z423" s="876"/>
      <c r="AA423" s="877"/>
      <c r="AB423" s="877"/>
      <c r="AC423" s="877"/>
      <c r="AD423" s="877"/>
      <c r="AE423" s="877"/>
      <c r="AF423" s="877"/>
      <c r="AG423" s="877"/>
      <c r="AH423" s="877"/>
    </row>
    <row r="424" spans="1:34" ht="13.5" customHeight="1">
      <c r="A424" s="873"/>
      <c r="B424" s="873"/>
      <c r="C424" s="874"/>
      <c r="D424" s="874"/>
      <c r="E424" s="874"/>
      <c r="F424" s="874"/>
      <c r="G424" s="874"/>
      <c r="H424" s="874"/>
      <c r="I424" s="875"/>
      <c r="J424" s="876"/>
      <c r="K424" s="876"/>
      <c r="L424" s="876"/>
      <c r="M424" s="876"/>
      <c r="N424" s="876"/>
      <c r="O424" s="876"/>
      <c r="P424" s="876"/>
      <c r="Q424" s="876"/>
      <c r="R424" s="876"/>
      <c r="S424" s="876"/>
      <c r="T424" s="876"/>
      <c r="U424" s="876"/>
      <c r="V424" s="876"/>
      <c r="W424" s="876"/>
      <c r="X424" s="876"/>
      <c r="Y424" s="876"/>
      <c r="Z424" s="876"/>
      <c r="AA424" s="877"/>
      <c r="AB424" s="877"/>
      <c r="AC424" s="877"/>
      <c r="AD424" s="877"/>
      <c r="AE424" s="877"/>
      <c r="AF424" s="877"/>
      <c r="AG424" s="877"/>
      <c r="AH424" s="877"/>
    </row>
    <row r="425" spans="1:34" ht="13.5" customHeight="1">
      <c r="A425" s="873"/>
      <c r="B425" s="873"/>
      <c r="C425" s="874"/>
      <c r="D425" s="874"/>
      <c r="E425" s="874"/>
      <c r="F425" s="874"/>
      <c r="G425" s="874"/>
      <c r="H425" s="874"/>
      <c r="I425" s="875"/>
      <c r="J425" s="876"/>
      <c r="K425" s="876"/>
      <c r="L425" s="876"/>
      <c r="M425" s="876"/>
      <c r="N425" s="876"/>
      <c r="O425" s="876"/>
      <c r="P425" s="876"/>
      <c r="Q425" s="876"/>
      <c r="R425" s="876"/>
      <c r="S425" s="876"/>
      <c r="T425" s="876"/>
      <c r="U425" s="876"/>
      <c r="V425" s="876"/>
      <c r="W425" s="876"/>
      <c r="X425" s="876"/>
      <c r="Y425" s="876"/>
      <c r="Z425" s="876"/>
      <c r="AA425" s="877"/>
      <c r="AB425" s="877"/>
      <c r="AC425" s="877"/>
      <c r="AD425" s="877"/>
      <c r="AE425" s="877"/>
      <c r="AF425" s="877"/>
      <c r="AG425" s="877"/>
      <c r="AH425" s="877"/>
    </row>
    <row r="426" spans="1:34" ht="13.5" customHeight="1">
      <c r="A426" s="873"/>
      <c r="B426" s="873"/>
      <c r="C426" s="874"/>
      <c r="D426" s="874"/>
      <c r="E426" s="874"/>
      <c r="F426" s="874"/>
      <c r="G426" s="874"/>
      <c r="H426" s="874"/>
      <c r="I426" s="875"/>
      <c r="J426" s="876"/>
      <c r="K426" s="876"/>
      <c r="L426" s="876"/>
      <c r="M426" s="876"/>
      <c r="N426" s="876"/>
      <c r="O426" s="876"/>
      <c r="P426" s="876"/>
      <c r="Q426" s="876"/>
      <c r="R426" s="876"/>
      <c r="S426" s="876"/>
      <c r="T426" s="876"/>
      <c r="U426" s="876"/>
      <c r="V426" s="876"/>
      <c r="W426" s="876"/>
      <c r="X426" s="876"/>
      <c r="Y426" s="876"/>
      <c r="Z426" s="876"/>
      <c r="AA426" s="877"/>
      <c r="AB426" s="877"/>
      <c r="AC426" s="877"/>
      <c r="AD426" s="877"/>
      <c r="AE426" s="877"/>
      <c r="AF426" s="877"/>
      <c r="AG426" s="877"/>
      <c r="AH426" s="877"/>
    </row>
    <row r="427" spans="1:34" ht="13.5" customHeight="1">
      <c r="A427" s="873"/>
      <c r="B427" s="873"/>
      <c r="C427" s="874"/>
      <c r="D427" s="874"/>
      <c r="E427" s="874"/>
      <c r="F427" s="874"/>
      <c r="G427" s="874"/>
      <c r="H427" s="874"/>
      <c r="I427" s="875"/>
      <c r="J427" s="876"/>
      <c r="K427" s="876"/>
      <c r="L427" s="876"/>
      <c r="M427" s="876"/>
      <c r="N427" s="876"/>
      <c r="O427" s="876"/>
      <c r="P427" s="876"/>
      <c r="Q427" s="876"/>
      <c r="R427" s="876"/>
      <c r="S427" s="876"/>
      <c r="T427" s="876"/>
      <c r="U427" s="876"/>
      <c r="V427" s="876"/>
      <c r="W427" s="876"/>
      <c r="X427" s="876"/>
      <c r="Y427" s="876"/>
      <c r="Z427" s="876"/>
      <c r="AA427" s="877"/>
      <c r="AB427" s="877"/>
      <c r="AC427" s="877"/>
      <c r="AD427" s="877"/>
      <c r="AE427" s="877"/>
      <c r="AF427" s="877"/>
      <c r="AG427" s="877"/>
      <c r="AH427" s="877"/>
    </row>
    <row r="428" spans="1:34" ht="13.5" customHeight="1">
      <c r="A428" s="873"/>
      <c r="B428" s="873"/>
      <c r="C428" s="874"/>
      <c r="D428" s="874"/>
      <c r="E428" s="874"/>
      <c r="F428" s="874"/>
      <c r="G428" s="874"/>
      <c r="H428" s="874"/>
      <c r="I428" s="875"/>
      <c r="J428" s="876"/>
      <c r="K428" s="876"/>
      <c r="L428" s="876"/>
      <c r="M428" s="876"/>
      <c r="N428" s="876"/>
      <c r="O428" s="876"/>
      <c r="P428" s="876"/>
      <c r="Q428" s="876"/>
      <c r="R428" s="876"/>
      <c r="S428" s="876"/>
      <c r="T428" s="876"/>
      <c r="U428" s="876"/>
      <c r="V428" s="876"/>
      <c r="W428" s="876"/>
      <c r="X428" s="876"/>
      <c r="Y428" s="876"/>
      <c r="Z428" s="876"/>
      <c r="AA428" s="877"/>
      <c r="AB428" s="877"/>
      <c r="AC428" s="877"/>
      <c r="AD428" s="877"/>
      <c r="AE428" s="877"/>
      <c r="AF428" s="877"/>
      <c r="AG428" s="877"/>
      <c r="AH428" s="877"/>
    </row>
    <row r="429" spans="1:34" ht="13.5" customHeight="1">
      <c r="A429" s="873"/>
      <c r="B429" s="873"/>
      <c r="C429" s="874"/>
      <c r="D429" s="874"/>
      <c r="E429" s="874"/>
      <c r="F429" s="874"/>
      <c r="G429" s="874"/>
      <c r="H429" s="874"/>
      <c r="I429" s="875"/>
      <c r="J429" s="876"/>
      <c r="K429" s="876"/>
      <c r="L429" s="876"/>
      <c r="M429" s="876"/>
      <c r="N429" s="876"/>
      <c r="O429" s="876"/>
      <c r="P429" s="876"/>
      <c r="Q429" s="876"/>
      <c r="R429" s="876"/>
      <c r="S429" s="876"/>
      <c r="T429" s="876"/>
      <c r="U429" s="876"/>
      <c r="V429" s="876"/>
      <c r="W429" s="876"/>
      <c r="X429" s="876"/>
      <c r="Y429" s="876"/>
      <c r="Z429" s="876"/>
      <c r="AA429" s="877"/>
      <c r="AB429" s="877"/>
      <c r="AC429" s="877"/>
      <c r="AD429" s="877"/>
      <c r="AE429" s="877"/>
      <c r="AF429" s="877"/>
      <c r="AG429" s="877"/>
      <c r="AH429" s="877"/>
    </row>
    <row r="430" spans="1:34" ht="13.5" customHeight="1">
      <c r="A430" s="873"/>
      <c r="B430" s="873"/>
      <c r="C430" s="874"/>
      <c r="D430" s="874"/>
      <c r="E430" s="874"/>
      <c r="F430" s="874"/>
      <c r="G430" s="874"/>
      <c r="H430" s="874"/>
      <c r="I430" s="875"/>
      <c r="J430" s="876"/>
      <c r="K430" s="876"/>
      <c r="L430" s="876"/>
      <c r="M430" s="876"/>
      <c r="N430" s="876"/>
      <c r="O430" s="876"/>
      <c r="P430" s="876"/>
      <c r="Q430" s="876"/>
      <c r="R430" s="876"/>
      <c r="S430" s="876"/>
      <c r="T430" s="876"/>
      <c r="U430" s="876"/>
      <c r="V430" s="876"/>
      <c r="W430" s="876"/>
      <c r="X430" s="876"/>
      <c r="Y430" s="876"/>
      <c r="Z430" s="876"/>
      <c r="AA430" s="877"/>
      <c r="AB430" s="877"/>
      <c r="AC430" s="877"/>
      <c r="AD430" s="877"/>
      <c r="AE430" s="877"/>
      <c r="AF430" s="877"/>
      <c r="AG430" s="877"/>
      <c r="AH430" s="877"/>
    </row>
    <row r="431" spans="1:34" ht="13.5" customHeight="1">
      <c r="A431" s="873"/>
      <c r="B431" s="873"/>
      <c r="C431" s="874"/>
      <c r="D431" s="874"/>
      <c r="E431" s="874"/>
      <c r="F431" s="874"/>
      <c r="G431" s="874"/>
      <c r="H431" s="874"/>
      <c r="I431" s="875"/>
      <c r="J431" s="876"/>
      <c r="K431" s="876"/>
      <c r="L431" s="876"/>
      <c r="M431" s="876"/>
      <c r="N431" s="876"/>
      <c r="O431" s="876"/>
      <c r="P431" s="876"/>
      <c r="Q431" s="876"/>
      <c r="R431" s="876"/>
      <c r="S431" s="876"/>
      <c r="T431" s="876"/>
      <c r="U431" s="876"/>
      <c r="V431" s="876"/>
      <c r="W431" s="876"/>
      <c r="X431" s="876"/>
      <c r="Y431" s="876"/>
      <c r="Z431" s="876"/>
      <c r="AA431" s="877"/>
      <c r="AB431" s="877"/>
      <c r="AC431" s="877"/>
      <c r="AD431" s="877"/>
      <c r="AE431" s="877"/>
      <c r="AF431" s="877"/>
      <c r="AG431" s="877"/>
      <c r="AH431" s="877"/>
    </row>
    <row r="432" spans="1:34" ht="13.5" customHeight="1">
      <c r="A432" s="873"/>
      <c r="B432" s="873"/>
      <c r="C432" s="874"/>
      <c r="D432" s="874"/>
      <c r="E432" s="874"/>
      <c r="F432" s="874"/>
      <c r="G432" s="874"/>
      <c r="H432" s="874"/>
      <c r="I432" s="875"/>
      <c r="J432" s="876"/>
      <c r="K432" s="876"/>
      <c r="L432" s="876"/>
      <c r="M432" s="876"/>
      <c r="N432" s="876"/>
      <c r="O432" s="876"/>
      <c r="P432" s="876"/>
      <c r="Q432" s="876"/>
      <c r="R432" s="876"/>
      <c r="S432" s="876"/>
      <c r="T432" s="876"/>
      <c r="U432" s="876"/>
      <c r="V432" s="876"/>
      <c r="W432" s="876"/>
      <c r="X432" s="876"/>
      <c r="Y432" s="876"/>
      <c r="Z432" s="876"/>
      <c r="AA432" s="877"/>
      <c r="AB432" s="877"/>
      <c r="AC432" s="877"/>
      <c r="AD432" s="877"/>
      <c r="AE432" s="877"/>
      <c r="AF432" s="877"/>
      <c r="AG432" s="877"/>
      <c r="AH432" s="877"/>
    </row>
    <row r="433" spans="1:34" ht="13.5" customHeight="1">
      <c r="A433" s="878"/>
      <c r="B433" s="878"/>
      <c r="C433" s="874"/>
      <c r="D433" s="874"/>
      <c r="E433" s="874"/>
      <c r="F433" s="874"/>
      <c r="G433" s="874"/>
      <c r="H433" s="874"/>
      <c r="I433" s="875"/>
      <c r="J433" s="876"/>
      <c r="K433" s="876"/>
      <c r="L433" s="876"/>
      <c r="M433" s="876"/>
      <c r="N433" s="876"/>
      <c r="O433" s="876"/>
      <c r="P433" s="876"/>
      <c r="Q433" s="879"/>
      <c r="R433" s="879"/>
      <c r="S433" s="879"/>
      <c r="T433" s="879"/>
      <c r="U433" s="879"/>
      <c r="V433" s="879"/>
      <c r="W433" s="879"/>
      <c r="X433" s="879"/>
      <c r="Y433" s="879"/>
      <c r="Z433" s="879"/>
      <c r="AA433" s="877"/>
      <c r="AB433" s="877"/>
      <c r="AC433" s="877"/>
      <c r="AD433" s="877"/>
      <c r="AE433" s="877"/>
      <c r="AF433" s="877"/>
      <c r="AG433" s="877"/>
      <c r="AH433" s="877"/>
    </row>
    <row r="434" spans="1:34" ht="13.5" customHeight="1">
      <c r="A434" s="878"/>
      <c r="B434" s="878"/>
      <c r="C434" s="874"/>
      <c r="D434" s="874"/>
      <c r="E434" s="874"/>
      <c r="F434" s="874"/>
      <c r="G434" s="874"/>
      <c r="H434" s="874"/>
      <c r="I434" s="875"/>
      <c r="J434" s="876"/>
      <c r="K434" s="876"/>
      <c r="L434" s="876"/>
      <c r="M434" s="876"/>
      <c r="N434" s="876"/>
      <c r="O434" s="876"/>
      <c r="P434" s="876"/>
      <c r="Q434" s="879"/>
      <c r="R434" s="879"/>
      <c r="S434" s="879"/>
      <c r="T434" s="879"/>
      <c r="U434" s="879"/>
      <c r="V434" s="879"/>
      <c r="W434" s="879"/>
      <c r="X434" s="879"/>
      <c r="Y434" s="879"/>
      <c r="Z434" s="879"/>
      <c r="AA434" s="877"/>
      <c r="AB434" s="877"/>
      <c r="AC434" s="877"/>
      <c r="AD434" s="877"/>
      <c r="AE434" s="877"/>
      <c r="AF434" s="877"/>
      <c r="AG434" s="877"/>
      <c r="AH434" s="877"/>
    </row>
    <row r="435" spans="1:34" ht="13.5" customHeight="1">
      <c r="A435" s="880"/>
      <c r="B435" s="881"/>
      <c r="C435" s="882"/>
      <c r="D435" s="882"/>
      <c r="E435" s="882"/>
      <c r="F435" s="882"/>
      <c r="G435" s="882"/>
      <c r="H435" s="882"/>
      <c r="I435" s="875"/>
      <c r="J435" s="876"/>
      <c r="K435" s="876"/>
      <c r="L435" s="876"/>
      <c r="M435" s="876"/>
      <c r="N435" s="876"/>
      <c r="O435" s="876"/>
      <c r="P435" s="876"/>
      <c r="Q435" s="876"/>
      <c r="R435" s="876"/>
      <c r="S435" s="876"/>
      <c r="T435" s="876"/>
      <c r="U435" s="876"/>
      <c r="V435" s="876"/>
      <c r="W435" s="876"/>
      <c r="X435" s="876"/>
      <c r="Y435" s="876"/>
      <c r="Z435" s="876"/>
      <c r="AA435" s="877"/>
      <c r="AB435" s="877"/>
      <c r="AC435" s="877"/>
      <c r="AD435" s="877"/>
      <c r="AE435" s="877"/>
      <c r="AF435" s="877"/>
      <c r="AG435" s="877"/>
      <c r="AH435" s="877"/>
    </row>
    <row r="436" spans="1:34" ht="13.5" customHeight="1">
      <c r="A436" s="881"/>
      <c r="B436" s="881"/>
      <c r="C436" s="882"/>
      <c r="D436" s="882"/>
      <c r="E436" s="882"/>
      <c r="F436" s="882"/>
      <c r="G436" s="882"/>
      <c r="H436" s="882"/>
      <c r="I436" s="875"/>
      <c r="J436" s="876"/>
      <c r="K436" s="876"/>
      <c r="L436" s="876"/>
      <c r="M436" s="876"/>
      <c r="N436" s="876"/>
      <c r="O436" s="876"/>
      <c r="P436" s="876"/>
      <c r="Q436" s="876"/>
      <c r="R436" s="876"/>
      <c r="S436" s="876"/>
      <c r="T436" s="876"/>
      <c r="U436" s="876"/>
      <c r="V436" s="876"/>
      <c r="W436" s="876"/>
      <c r="X436" s="876"/>
      <c r="Y436" s="876"/>
      <c r="Z436" s="876"/>
      <c r="AA436" s="877"/>
      <c r="AB436" s="877"/>
      <c r="AC436" s="877"/>
      <c r="AD436" s="877"/>
      <c r="AE436" s="877"/>
      <c r="AF436" s="877"/>
      <c r="AG436" s="877"/>
      <c r="AH436" s="877"/>
    </row>
    <row r="437" spans="1:34" ht="13.5" customHeight="1">
      <c r="A437" s="881"/>
      <c r="B437" s="881"/>
      <c r="C437" s="882"/>
      <c r="D437" s="882"/>
      <c r="E437" s="882"/>
      <c r="F437" s="882"/>
      <c r="G437" s="882"/>
      <c r="H437" s="882"/>
      <c r="I437" s="875"/>
      <c r="J437" s="876"/>
      <c r="K437" s="876"/>
      <c r="L437" s="876"/>
      <c r="M437" s="876"/>
      <c r="N437" s="876"/>
      <c r="O437" s="876"/>
      <c r="P437" s="876"/>
      <c r="Q437" s="876"/>
      <c r="R437" s="876"/>
      <c r="S437" s="876"/>
      <c r="T437" s="876"/>
      <c r="U437" s="876"/>
      <c r="V437" s="876"/>
      <c r="W437" s="876"/>
      <c r="X437" s="876"/>
      <c r="Y437" s="876"/>
      <c r="Z437" s="876"/>
      <c r="AA437" s="877"/>
      <c r="AB437" s="877"/>
      <c r="AC437" s="877"/>
      <c r="AD437" s="877"/>
      <c r="AE437" s="877"/>
      <c r="AF437" s="877"/>
      <c r="AG437" s="877"/>
      <c r="AH437" s="877"/>
    </row>
    <row r="438" spans="1:34" ht="13.5" customHeight="1">
      <c r="A438" s="881"/>
      <c r="B438" s="881"/>
      <c r="C438" s="882"/>
      <c r="D438" s="882"/>
      <c r="E438" s="882"/>
      <c r="F438" s="882"/>
      <c r="G438" s="882"/>
      <c r="H438" s="882"/>
      <c r="I438" s="875"/>
      <c r="J438" s="876"/>
      <c r="K438" s="876"/>
      <c r="L438" s="876"/>
      <c r="M438" s="876"/>
      <c r="N438" s="876"/>
      <c r="O438" s="876"/>
      <c r="P438" s="876"/>
      <c r="Q438" s="876"/>
      <c r="R438" s="876"/>
      <c r="S438" s="876"/>
      <c r="T438" s="876"/>
      <c r="U438" s="876"/>
      <c r="V438" s="876"/>
      <c r="W438" s="876"/>
      <c r="X438" s="876"/>
      <c r="Y438" s="876"/>
      <c r="Z438" s="876"/>
      <c r="AA438" s="877"/>
      <c r="AB438" s="877"/>
      <c r="AC438" s="877"/>
      <c r="AD438" s="877"/>
      <c r="AE438" s="877"/>
      <c r="AF438" s="877"/>
      <c r="AG438" s="877"/>
      <c r="AH438" s="877"/>
    </row>
    <row r="439" spans="1:34" ht="13.5" customHeight="1">
      <c r="A439" s="881"/>
      <c r="B439" s="881"/>
      <c r="C439" s="882"/>
      <c r="D439" s="882"/>
      <c r="E439" s="882"/>
      <c r="F439" s="882"/>
      <c r="G439" s="882"/>
      <c r="H439" s="882"/>
      <c r="I439" s="875"/>
      <c r="J439" s="876"/>
      <c r="K439" s="876"/>
      <c r="L439" s="876"/>
      <c r="M439" s="876"/>
      <c r="N439" s="876"/>
      <c r="O439" s="876"/>
      <c r="P439" s="876"/>
      <c r="Q439" s="876"/>
      <c r="R439" s="876"/>
      <c r="S439" s="876"/>
      <c r="T439" s="876"/>
      <c r="U439" s="876"/>
      <c r="V439" s="876"/>
      <c r="W439" s="876"/>
      <c r="X439" s="876"/>
      <c r="Y439" s="876"/>
      <c r="Z439" s="876"/>
      <c r="AA439" s="877"/>
      <c r="AB439" s="877"/>
      <c r="AC439" s="877"/>
      <c r="AD439" s="877"/>
      <c r="AE439" s="877"/>
      <c r="AF439" s="877"/>
      <c r="AG439" s="877"/>
      <c r="AH439" s="877"/>
    </row>
    <row r="440" spans="1:34" ht="13.5" customHeight="1">
      <c r="A440" s="881"/>
      <c r="B440" s="881"/>
      <c r="C440" s="882"/>
      <c r="D440" s="882"/>
      <c r="E440" s="882"/>
      <c r="F440" s="882"/>
      <c r="G440" s="882"/>
      <c r="H440" s="882"/>
      <c r="I440" s="875"/>
      <c r="J440" s="876"/>
      <c r="K440" s="876"/>
      <c r="L440" s="876"/>
      <c r="M440" s="876"/>
      <c r="N440" s="876"/>
      <c r="O440" s="876"/>
      <c r="P440" s="876"/>
      <c r="Q440" s="876"/>
      <c r="R440" s="876"/>
      <c r="S440" s="876"/>
      <c r="T440" s="876"/>
      <c r="U440" s="876"/>
      <c r="V440" s="876"/>
      <c r="W440" s="876"/>
      <c r="X440" s="876"/>
      <c r="Y440" s="876"/>
      <c r="Z440" s="876"/>
      <c r="AA440" s="877"/>
      <c r="AB440" s="877"/>
      <c r="AC440" s="877"/>
      <c r="AD440" s="877"/>
      <c r="AE440" s="877"/>
      <c r="AF440" s="877"/>
      <c r="AG440" s="877"/>
      <c r="AH440" s="877"/>
    </row>
    <row r="441" spans="1:34" ht="13.5" customHeight="1">
      <c r="A441" s="881"/>
      <c r="B441" s="881"/>
      <c r="C441" s="882"/>
      <c r="D441" s="882"/>
      <c r="E441" s="882"/>
      <c r="F441" s="882"/>
      <c r="G441" s="882"/>
      <c r="H441" s="882"/>
      <c r="I441" s="875"/>
      <c r="J441" s="876"/>
      <c r="K441" s="876"/>
      <c r="L441" s="876"/>
      <c r="M441" s="876"/>
      <c r="N441" s="876"/>
      <c r="O441" s="876"/>
      <c r="P441" s="876"/>
      <c r="Q441" s="876"/>
      <c r="R441" s="876"/>
      <c r="S441" s="876"/>
      <c r="T441" s="876"/>
      <c r="U441" s="876"/>
      <c r="V441" s="876"/>
      <c r="W441" s="876"/>
      <c r="X441" s="876"/>
      <c r="Y441" s="876"/>
      <c r="Z441" s="876"/>
      <c r="AA441" s="877"/>
      <c r="AB441" s="877"/>
      <c r="AC441" s="877"/>
      <c r="AD441" s="877"/>
      <c r="AE441" s="877"/>
      <c r="AF441" s="877"/>
      <c r="AG441" s="877"/>
      <c r="AH441" s="877"/>
    </row>
    <row r="442" spans="1:34" ht="13.5" customHeight="1">
      <c r="A442" s="881"/>
      <c r="B442" s="881"/>
      <c r="C442" s="882"/>
      <c r="D442" s="882"/>
      <c r="E442" s="882"/>
      <c r="F442" s="882"/>
      <c r="G442" s="882"/>
      <c r="H442" s="882"/>
      <c r="I442" s="875"/>
      <c r="J442" s="876"/>
      <c r="K442" s="876"/>
      <c r="L442" s="876"/>
      <c r="M442" s="876"/>
      <c r="N442" s="876"/>
      <c r="O442" s="876"/>
      <c r="P442" s="876"/>
      <c r="Q442" s="876"/>
      <c r="R442" s="876"/>
      <c r="S442" s="876"/>
      <c r="T442" s="876"/>
      <c r="U442" s="876"/>
      <c r="V442" s="876"/>
      <c r="W442" s="876"/>
      <c r="X442" s="876"/>
      <c r="Y442" s="876"/>
      <c r="Z442" s="876"/>
      <c r="AA442" s="877"/>
      <c r="AB442" s="877"/>
      <c r="AC442" s="877"/>
      <c r="AD442" s="877"/>
      <c r="AE442" s="877"/>
      <c r="AF442" s="877"/>
      <c r="AG442" s="877"/>
      <c r="AH442" s="877"/>
    </row>
    <row r="443" spans="1:34" ht="13.5" customHeight="1">
      <c r="A443" s="881"/>
      <c r="B443" s="881"/>
      <c r="C443" s="882"/>
      <c r="D443" s="882"/>
      <c r="E443" s="882"/>
      <c r="F443" s="882"/>
      <c r="G443" s="882"/>
      <c r="H443" s="882"/>
      <c r="I443" s="875"/>
      <c r="J443" s="876"/>
      <c r="K443" s="876"/>
      <c r="L443" s="876"/>
      <c r="M443" s="876"/>
      <c r="N443" s="876"/>
      <c r="O443" s="876"/>
      <c r="P443" s="876"/>
      <c r="Q443" s="876"/>
      <c r="R443" s="876"/>
      <c r="S443" s="876"/>
      <c r="T443" s="876"/>
      <c r="U443" s="876"/>
      <c r="V443" s="876"/>
      <c r="W443" s="876"/>
      <c r="X443" s="876"/>
      <c r="Y443" s="876"/>
      <c r="Z443" s="876"/>
      <c r="AA443" s="877"/>
      <c r="AB443" s="877"/>
      <c r="AC443" s="877"/>
      <c r="AD443" s="877"/>
      <c r="AE443" s="877"/>
      <c r="AF443" s="877"/>
      <c r="AG443" s="877"/>
      <c r="AH443" s="877"/>
    </row>
    <row r="444" spans="1:34" ht="13.5" customHeight="1">
      <c r="A444" s="881"/>
      <c r="B444" s="881"/>
      <c r="C444" s="882"/>
      <c r="D444" s="882"/>
      <c r="E444" s="882"/>
      <c r="F444" s="882"/>
      <c r="G444" s="882"/>
      <c r="H444" s="882"/>
      <c r="I444" s="875"/>
      <c r="J444" s="876"/>
      <c r="K444" s="876"/>
      <c r="L444" s="876"/>
      <c r="M444" s="876"/>
      <c r="N444" s="876"/>
      <c r="O444" s="876"/>
      <c r="P444" s="876"/>
      <c r="Q444" s="876"/>
      <c r="R444" s="876"/>
      <c r="S444" s="876"/>
      <c r="T444" s="876"/>
      <c r="U444" s="876"/>
      <c r="V444" s="876"/>
      <c r="W444" s="876"/>
      <c r="X444" s="876"/>
      <c r="Y444" s="876"/>
      <c r="Z444" s="876"/>
      <c r="AA444" s="877"/>
      <c r="AB444" s="877"/>
      <c r="AC444" s="877"/>
      <c r="AD444" s="877"/>
      <c r="AE444" s="877"/>
      <c r="AF444" s="877"/>
      <c r="AG444" s="877"/>
      <c r="AH444" s="877"/>
    </row>
    <row r="445" spans="1:34" ht="13.5" customHeight="1">
      <c r="A445" s="881"/>
      <c r="B445" s="881"/>
      <c r="C445" s="882"/>
      <c r="D445" s="882"/>
      <c r="E445" s="882"/>
      <c r="F445" s="882"/>
      <c r="G445" s="882"/>
      <c r="H445" s="882"/>
      <c r="I445" s="875"/>
      <c r="J445" s="876"/>
      <c r="K445" s="876"/>
      <c r="L445" s="876"/>
      <c r="M445" s="876"/>
      <c r="N445" s="876"/>
      <c r="O445" s="876"/>
      <c r="P445" s="876"/>
      <c r="Q445" s="876"/>
      <c r="R445" s="876"/>
      <c r="S445" s="876"/>
      <c r="T445" s="876"/>
      <c r="U445" s="876"/>
      <c r="V445" s="876"/>
      <c r="W445" s="876"/>
      <c r="X445" s="876"/>
      <c r="Y445" s="876"/>
      <c r="Z445" s="876"/>
      <c r="AA445" s="877"/>
      <c r="AB445" s="877"/>
      <c r="AC445" s="877"/>
      <c r="AD445" s="877"/>
      <c r="AE445" s="877"/>
      <c r="AF445" s="877"/>
      <c r="AG445" s="877"/>
      <c r="AH445" s="877"/>
    </row>
    <row r="446" spans="1:34" ht="13.5" customHeight="1">
      <c r="A446" s="881"/>
      <c r="B446" s="881"/>
      <c r="C446" s="882"/>
      <c r="D446" s="882"/>
      <c r="E446" s="882"/>
      <c r="F446" s="882"/>
      <c r="G446" s="882"/>
      <c r="H446" s="882"/>
      <c r="I446" s="875"/>
      <c r="J446" s="876"/>
      <c r="K446" s="876"/>
      <c r="L446" s="876"/>
      <c r="M446" s="876"/>
      <c r="N446" s="876"/>
      <c r="O446" s="876"/>
      <c r="P446" s="876"/>
      <c r="Q446" s="876"/>
      <c r="R446" s="876"/>
      <c r="S446" s="876"/>
      <c r="T446" s="876"/>
      <c r="U446" s="876"/>
      <c r="V446" s="876"/>
      <c r="W446" s="876"/>
      <c r="X446" s="876"/>
      <c r="Y446" s="876"/>
      <c r="Z446" s="876"/>
      <c r="AA446" s="877"/>
      <c r="AB446" s="877"/>
      <c r="AC446" s="877"/>
      <c r="AD446" s="877"/>
      <c r="AE446" s="877"/>
      <c r="AF446" s="877"/>
      <c r="AG446" s="877"/>
      <c r="AH446" s="877"/>
    </row>
    <row r="447" spans="1:34" ht="13.5" customHeight="1">
      <c r="A447" s="881"/>
      <c r="B447" s="881"/>
      <c r="C447" s="882"/>
      <c r="D447" s="882"/>
      <c r="E447" s="882"/>
      <c r="F447" s="882"/>
      <c r="G447" s="882"/>
      <c r="H447" s="882"/>
      <c r="I447" s="875"/>
      <c r="J447" s="876"/>
      <c r="K447" s="876"/>
      <c r="L447" s="876"/>
      <c r="M447" s="876"/>
      <c r="N447" s="876"/>
      <c r="O447" s="876"/>
      <c r="P447" s="876"/>
      <c r="Q447" s="876"/>
      <c r="R447" s="876"/>
      <c r="S447" s="876"/>
      <c r="T447" s="876"/>
      <c r="U447" s="876"/>
      <c r="V447" s="876"/>
      <c r="W447" s="876"/>
      <c r="X447" s="876"/>
      <c r="Y447" s="876"/>
      <c r="Z447" s="876"/>
      <c r="AA447" s="877"/>
      <c r="AB447" s="877"/>
      <c r="AC447" s="877"/>
      <c r="AD447" s="877"/>
      <c r="AE447" s="877"/>
      <c r="AF447" s="877"/>
      <c r="AG447" s="877"/>
      <c r="AH447" s="877"/>
    </row>
    <row r="448" spans="1:34" ht="13.5" customHeight="1">
      <c r="A448" s="881"/>
      <c r="B448" s="881"/>
      <c r="C448" s="882"/>
      <c r="D448" s="882"/>
      <c r="E448" s="882"/>
      <c r="F448" s="882"/>
      <c r="G448" s="882"/>
      <c r="H448" s="882"/>
      <c r="I448" s="875"/>
      <c r="J448" s="876"/>
      <c r="K448" s="876"/>
      <c r="L448" s="876"/>
      <c r="M448" s="876"/>
      <c r="N448" s="876"/>
      <c r="O448" s="876"/>
      <c r="P448" s="876"/>
      <c r="Q448" s="876"/>
      <c r="R448" s="876"/>
      <c r="S448" s="876"/>
      <c r="T448" s="876"/>
      <c r="U448" s="876"/>
      <c r="V448" s="876"/>
      <c r="W448" s="876"/>
      <c r="X448" s="876"/>
      <c r="Y448" s="876"/>
      <c r="Z448" s="876"/>
      <c r="AA448" s="877"/>
      <c r="AB448" s="877"/>
      <c r="AC448" s="877"/>
      <c r="AD448" s="877"/>
      <c r="AE448" s="877"/>
      <c r="AF448" s="877"/>
      <c r="AG448" s="877"/>
      <c r="AH448" s="877"/>
    </row>
    <row r="449" spans="1:34" ht="13.5" customHeight="1">
      <c r="A449" s="881"/>
      <c r="B449" s="881"/>
      <c r="C449" s="882"/>
      <c r="D449" s="882"/>
      <c r="E449" s="882"/>
      <c r="F449" s="882"/>
      <c r="G449" s="882"/>
      <c r="H449" s="882"/>
      <c r="I449" s="875"/>
      <c r="J449" s="876"/>
      <c r="K449" s="876"/>
      <c r="L449" s="876"/>
      <c r="M449" s="876"/>
      <c r="N449" s="876"/>
      <c r="O449" s="876"/>
      <c r="P449" s="876"/>
      <c r="Q449" s="876"/>
      <c r="R449" s="876"/>
      <c r="S449" s="876"/>
      <c r="T449" s="876"/>
      <c r="U449" s="876"/>
      <c r="V449" s="876"/>
      <c r="W449" s="876"/>
      <c r="X449" s="876"/>
      <c r="Y449" s="876"/>
      <c r="Z449" s="876"/>
      <c r="AA449" s="877"/>
      <c r="AB449" s="877"/>
      <c r="AC449" s="877"/>
      <c r="AD449" s="877"/>
      <c r="AE449" s="877"/>
      <c r="AF449" s="877"/>
      <c r="AG449" s="877"/>
      <c r="AH449" s="877"/>
    </row>
    <row r="450" spans="1:34" ht="13.5" customHeight="1">
      <c r="A450" s="881"/>
      <c r="B450" s="881"/>
      <c r="C450" s="883"/>
      <c r="D450" s="883"/>
      <c r="E450" s="883"/>
      <c r="F450" s="883"/>
      <c r="G450" s="883"/>
      <c r="H450" s="883"/>
      <c r="I450" s="875"/>
      <c r="J450" s="876"/>
      <c r="K450" s="876"/>
      <c r="L450" s="876"/>
      <c r="M450" s="876"/>
      <c r="N450" s="876"/>
      <c r="O450" s="876"/>
      <c r="P450" s="876"/>
      <c r="Q450" s="876"/>
      <c r="R450" s="876"/>
      <c r="S450" s="876"/>
      <c r="T450" s="876"/>
      <c r="U450" s="876"/>
      <c r="V450" s="876"/>
      <c r="W450" s="876"/>
      <c r="X450" s="876"/>
      <c r="Y450" s="876"/>
      <c r="Z450" s="876"/>
      <c r="AA450" s="877"/>
      <c r="AB450" s="877"/>
      <c r="AC450" s="877"/>
      <c r="AD450" s="877"/>
      <c r="AE450" s="877"/>
      <c r="AF450" s="877"/>
      <c r="AG450" s="877"/>
      <c r="AH450" s="877"/>
    </row>
    <row r="451" spans="1:34" ht="13.5" customHeight="1">
      <c r="A451" s="881"/>
      <c r="B451" s="881"/>
      <c r="C451" s="883"/>
      <c r="D451" s="883"/>
      <c r="E451" s="883"/>
      <c r="F451" s="883"/>
      <c r="G451" s="883"/>
      <c r="H451" s="883"/>
      <c r="I451" s="875"/>
      <c r="J451" s="876"/>
      <c r="K451" s="876"/>
      <c r="L451" s="876"/>
      <c r="M451" s="876"/>
      <c r="N451" s="876"/>
      <c r="O451" s="876"/>
      <c r="P451" s="876"/>
      <c r="Q451" s="876"/>
      <c r="R451" s="876"/>
      <c r="S451" s="876"/>
      <c r="T451" s="876"/>
      <c r="U451" s="876"/>
      <c r="V451" s="876"/>
      <c r="W451" s="876"/>
      <c r="X451" s="876"/>
      <c r="Y451" s="876"/>
      <c r="Z451" s="876"/>
      <c r="AA451" s="877"/>
      <c r="AB451" s="877"/>
      <c r="AC451" s="877"/>
      <c r="AD451" s="877"/>
      <c r="AE451" s="877"/>
      <c r="AF451" s="877"/>
      <c r="AG451" s="877"/>
      <c r="AH451" s="877"/>
    </row>
    <row r="452" spans="1:34" ht="13.5" customHeight="1">
      <c r="A452" s="881"/>
      <c r="B452" s="881"/>
      <c r="C452" s="883"/>
      <c r="D452" s="883"/>
      <c r="E452" s="883"/>
      <c r="F452" s="883"/>
      <c r="G452" s="883"/>
      <c r="H452" s="883"/>
      <c r="I452" s="875"/>
      <c r="J452" s="876"/>
      <c r="K452" s="876"/>
      <c r="L452" s="876"/>
      <c r="M452" s="876"/>
      <c r="N452" s="876"/>
      <c r="O452" s="876"/>
      <c r="P452" s="876"/>
      <c r="Q452" s="876"/>
      <c r="R452" s="876"/>
      <c r="S452" s="876"/>
      <c r="T452" s="876"/>
      <c r="U452" s="876"/>
      <c r="V452" s="876"/>
      <c r="W452" s="876"/>
      <c r="X452" s="876"/>
      <c r="Y452" s="876"/>
      <c r="Z452" s="876"/>
      <c r="AA452" s="877"/>
      <c r="AB452" s="877"/>
      <c r="AC452" s="877"/>
      <c r="AD452" s="877"/>
      <c r="AE452" s="877"/>
      <c r="AF452" s="877"/>
      <c r="AG452" s="877"/>
      <c r="AH452" s="877"/>
    </row>
    <row r="453" spans="1:34" ht="13.5" customHeight="1">
      <c r="A453" s="881"/>
      <c r="B453" s="881"/>
      <c r="C453" s="883"/>
      <c r="D453" s="883"/>
      <c r="E453" s="883"/>
      <c r="F453" s="883"/>
      <c r="G453" s="883"/>
      <c r="H453" s="883"/>
      <c r="I453" s="875"/>
      <c r="J453" s="876"/>
      <c r="K453" s="876"/>
      <c r="L453" s="876"/>
      <c r="M453" s="876"/>
      <c r="N453" s="876"/>
      <c r="O453" s="876"/>
      <c r="P453" s="876"/>
      <c r="Q453" s="876"/>
      <c r="R453" s="876"/>
      <c r="S453" s="876"/>
      <c r="T453" s="876"/>
      <c r="U453" s="876"/>
      <c r="V453" s="876"/>
      <c r="W453" s="876"/>
      <c r="X453" s="876"/>
      <c r="Y453" s="876"/>
      <c r="Z453" s="876"/>
      <c r="AA453" s="877"/>
      <c r="AB453" s="877"/>
      <c r="AC453" s="877"/>
      <c r="AD453" s="877"/>
      <c r="AE453" s="877"/>
      <c r="AF453" s="877"/>
      <c r="AG453" s="877"/>
      <c r="AH453" s="877"/>
    </row>
    <row r="454" spans="1:34" ht="13.5" customHeight="1">
      <c r="A454" s="881"/>
      <c r="B454" s="881"/>
      <c r="C454" s="883"/>
      <c r="D454" s="883"/>
      <c r="E454" s="883"/>
      <c r="F454" s="883"/>
      <c r="G454" s="883"/>
      <c r="H454" s="883"/>
      <c r="I454" s="875"/>
      <c r="J454" s="876"/>
      <c r="K454" s="876"/>
      <c r="L454" s="876"/>
      <c r="M454" s="876"/>
      <c r="N454" s="876"/>
      <c r="O454" s="876"/>
      <c r="P454" s="876"/>
      <c r="Q454" s="876"/>
      <c r="R454" s="876"/>
      <c r="S454" s="876"/>
      <c r="T454" s="876"/>
      <c r="U454" s="876"/>
      <c r="V454" s="876"/>
      <c r="W454" s="876"/>
      <c r="X454" s="876"/>
      <c r="Y454" s="876"/>
      <c r="Z454" s="876"/>
      <c r="AA454" s="877"/>
      <c r="AB454" s="877"/>
      <c r="AC454" s="877"/>
      <c r="AD454" s="877"/>
      <c r="AE454" s="877"/>
      <c r="AF454" s="877"/>
      <c r="AG454" s="877"/>
      <c r="AH454" s="877"/>
    </row>
    <row r="455" spans="1:34" ht="13.5" customHeight="1">
      <c r="A455" s="881"/>
      <c r="B455" s="881"/>
      <c r="C455" s="883"/>
      <c r="D455" s="883"/>
      <c r="E455" s="883"/>
      <c r="F455" s="883"/>
      <c r="G455" s="883"/>
      <c r="H455" s="883"/>
      <c r="I455" s="875"/>
      <c r="J455" s="876"/>
      <c r="K455" s="876"/>
      <c r="L455" s="876"/>
      <c r="M455" s="876"/>
      <c r="N455" s="876"/>
      <c r="O455" s="876"/>
      <c r="P455" s="876"/>
      <c r="Q455" s="876"/>
      <c r="R455" s="876"/>
      <c r="S455" s="876"/>
      <c r="T455" s="876"/>
      <c r="U455" s="876"/>
      <c r="V455" s="876"/>
      <c r="W455" s="876"/>
      <c r="X455" s="876"/>
      <c r="Y455" s="876"/>
      <c r="Z455" s="876"/>
      <c r="AA455" s="877"/>
      <c r="AB455" s="877"/>
      <c r="AC455" s="877"/>
      <c r="AD455" s="877"/>
      <c r="AE455" s="877"/>
      <c r="AF455" s="877"/>
      <c r="AG455" s="877"/>
      <c r="AH455" s="877"/>
    </row>
    <row r="456" spans="1:34" ht="13.5" customHeight="1">
      <c r="A456" s="881"/>
      <c r="B456" s="881"/>
      <c r="C456" s="883"/>
      <c r="D456" s="883"/>
      <c r="E456" s="883"/>
      <c r="F456" s="883"/>
      <c r="G456" s="883"/>
      <c r="H456" s="883"/>
      <c r="I456" s="875"/>
      <c r="J456" s="876"/>
      <c r="K456" s="876"/>
      <c r="L456" s="876"/>
      <c r="M456" s="876"/>
      <c r="N456" s="876"/>
      <c r="O456" s="876"/>
      <c r="P456" s="876"/>
      <c r="Q456" s="876"/>
      <c r="R456" s="876"/>
      <c r="S456" s="876"/>
      <c r="T456" s="876"/>
      <c r="U456" s="876"/>
      <c r="V456" s="876"/>
      <c r="W456" s="876"/>
      <c r="X456" s="876"/>
      <c r="Y456" s="876"/>
      <c r="Z456" s="876"/>
      <c r="AA456" s="877"/>
      <c r="AB456" s="877"/>
      <c r="AC456" s="877"/>
      <c r="AD456" s="877"/>
      <c r="AE456" s="877"/>
      <c r="AF456" s="877"/>
      <c r="AG456" s="877"/>
      <c r="AH456" s="877"/>
    </row>
    <row r="457" spans="1:34" ht="13.5" customHeight="1">
      <c r="A457" s="881"/>
      <c r="B457" s="881"/>
      <c r="C457" s="883"/>
      <c r="D457" s="883"/>
      <c r="E457" s="883"/>
      <c r="F457" s="883"/>
      <c r="G457" s="883"/>
      <c r="H457" s="883"/>
      <c r="I457" s="875"/>
      <c r="J457" s="876"/>
      <c r="K457" s="876"/>
      <c r="L457" s="876"/>
      <c r="M457" s="876"/>
      <c r="N457" s="876"/>
      <c r="O457" s="876"/>
      <c r="P457" s="876"/>
      <c r="Q457" s="876"/>
      <c r="R457" s="876"/>
      <c r="S457" s="876"/>
      <c r="T457" s="876"/>
      <c r="U457" s="876"/>
      <c r="V457" s="876"/>
      <c r="W457" s="876"/>
      <c r="X457" s="876"/>
      <c r="Y457" s="876"/>
      <c r="Z457" s="876"/>
      <c r="AA457" s="877"/>
      <c r="AB457" s="877"/>
      <c r="AC457" s="877"/>
      <c r="AD457" s="877"/>
      <c r="AE457" s="877"/>
      <c r="AF457" s="877"/>
      <c r="AG457" s="877"/>
      <c r="AH457" s="877"/>
    </row>
    <row r="458" spans="1:34" ht="13.5" customHeight="1">
      <c r="A458" s="881"/>
      <c r="B458" s="881"/>
      <c r="C458" s="883"/>
      <c r="D458" s="883"/>
      <c r="E458" s="883"/>
      <c r="F458" s="883"/>
      <c r="G458" s="883"/>
      <c r="H458" s="883"/>
      <c r="I458" s="875"/>
      <c r="J458" s="876"/>
      <c r="K458" s="876"/>
      <c r="L458" s="876"/>
      <c r="M458" s="876"/>
      <c r="N458" s="876"/>
      <c r="O458" s="876"/>
      <c r="P458" s="876"/>
      <c r="Q458" s="876"/>
      <c r="R458" s="876"/>
      <c r="S458" s="876"/>
      <c r="T458" s="876"/>
      <c r="U458" s="876"/>
      <c r="V458" s="876"/>
      <c r="W458" s="876"/>
      <c r="X458" s="876"/>
      <c r="Y458" s="876"/>
      <c r="Z458" s="876"/>
      <c r="AA458" s="877"/>
      <c r="AB458" s="877"/>
      <c r="AC458" s="877"/>
      <c r="AD458" s="877"/>
      <c r="AE458" s="877"/>
      <c r="AF458" s="877"/>
      <c r="AG458" s="877"/>
      <c r="AH458" s="877"/>
    </row>
    <row r="459" spans="1:34" ht="13.5" customHeight="1">
      <c r="A459" s="881"/>
      <c r="B459" s="881"/>
      <c r="C459" s="883"/>
      <c r="D459" s="883"/>
      <c r="E459" s="883"/>
      <c r="F459" s="883"/>
      <c r="G459" s="883"/>
      <c r="H459" s="883"/>
      <c r="I459" s="875"/>
      <c r="J459" s="876"/>
      <c r="K459" s="876"/>
      <c r="L459" s="876"/>
      <c r="M459" s="876"/>
      <c r="N459" s="876"/>
      <c r="O459" s="876"/>
      <c r="P459" s="876"/>
      <c r="Q459" s="876"/>
      <c r="R459" s="876"/>
      <c r="S459" s="876"/>
      <c r="T459" s="876"/>
      <c r="U459" s="876"/>
      <c r="V459" s="876"/>
      <c r="W459" s="876"/>
      <c r="X459" s="876"/>
      <c r="Y459" s="876"/>
      <c r="Z459" s="876"/>
      <c r="AA459" s="877"/>
      <c r="AB459" s="877"/>
      <c r="AC459" s="877"/>
      <c r="AD459" s="877"/>
      <c r="AE459" s="877"/>
      <c r="AF459" s="877"/>
      <c r="AG459" s="877"/>
      <c r="AH459" s="877"/>
    </row>
    <row r="460" spans="1:34" ht="13.5" customHeight="1">
      <c r="A460" s="881"/>
      <c r="B460" s="881"/>
      <c r="C460" s="883"/>
      <c r="D460" s="883"/>
      <c r="E460" s="883"/>
      <c r="F460" s="883"/>
      <c r="G460" s="883"/>
      <c r="H460" s="883"/>
      <c r="I460" s="875"/>
      <c r="J460" s="876"/>
      <c r="K460" s="876"/>
      <c r="L460" s="876"/>
      <c r="M460" s="876"/>
      <c r="N460" s="876"/>
      <c r="O460" s="876"/>
      <c r="P460" s="876"/>
      <c r="Q460" s="876"/>
      <c r="R460" s="876"/>
      <c r="S460" s="876"/>
      <c r="T460" s="876"/>
      <c r="U460" s="876"/>
      <c r="V460" s="876"/>
      <c r="W460" s="876"/>
      <c r="X460" s="876"/>
      <c r="Y460" s="876"/>
      <c r="Z460" s="876"/>
      <c r="AA460" s="877"/>
      <c r="AB460" s="877"/>
      <c r="AC460" s="877"/>
      <c r="AD460" s="877"/>
      <c r="AE460" s="877"/>
      <c r="AF460" s="877"/>
      <c r="AG460" s="877"/>
      <c r="AH460" s="877"/>
    </row>
    <row r="461" spans="1:34" ht="13.5" customHeight="1">
      <c r="A461" s="881"/>
      <c r="B461" s="881"/>
      <c r="C461" s="883"/>
      <c r="D461" s="883"/>
      <c r="E461" s="883"/>
      <c r="F461" s="883"/>
      <c r="G461" s="883"/>
      <c r="H461" s="883"/>
      <c r="I461" s="875"/>
      <c r="J461" s="876"/>
      <c r="K461" s="876"/>
      <c r="L461" s="876"/>
      <c r="M461" s="876"/>
      <c r="N461" s="876"/>
      <c r="O461" s="876"/>
      <c r="P461" s="876"/>
      <c r="Q461" s="876"/>
      <c r="R461" s="876"/>
      <c r="S461" s="876"/>
      <c r="T461" s="876"/>
      <c r="U461" s="876"/>
      <c r="V461" s="876"/>
      <c r="W461" s="876"/>
      <c r="X461" s="876"/>
      <c r="Y461" s="876"/>
      <c r="Z461" s="876"/>
      <c r="AA461" s="877"/>
      <c r="AB461" s="877"/>
      <c r="AC461" s="877"/>
      <c r="AD461" s="877"/>
      <c r="AE461" s="877"/>
      <c r="AF461" s="877"/>
      <c r="AG461" s="877"/>
      <c r="AH461" s="877"/>
    </row>
    <row r="462" spans="1:34" ht="13.5" customHeight="1">
      <c r="A462" s="881"/>
      <c r="B462" s="881"/>
      <c r="C462" s="883"/>
      <c r="D462" s="883"/>
      <c r="E462" s="883"/>
      <c r="F462" s="883"/>
      <c r="G462" s="883"/>
      <c r="H462" s="883"/>
      <c r="I462" s="875"/>
      <c r="J462" s="876"/>
      <c r="K462" s="876"/>
      <c r="L462" s="876"/>
      <c r="M462" s="876"/>
      <c r="N462" s="876"/>
      <c r="O462" s="876"/>
      <c r="P462" s="876"/>
      <c r="Q462" s="876"/>
      <c r="R462" s="876"/>
      <c r="S462" s="876"/>
      <c r="T462" s="876"/>
      <c r="U462" s="876"/>
      <c r="V462" s="876"/>
      <c r="W462" s="876"/>
      <c r="X462" s="876"/>
      <c r="Y462" s="876"/>
      <c r="Z462" s="876"/>
      <c r="AA462" s="877"/>
      <c r="AB462" s="877"/>
      <c r="AC462" s="877"/>
      <c r="AD462" s="877"/>
      <c r="AE462" s="877"/>
      <c r="AF462" s="877"/>
      <c r="AG462" s="877"/>
      <c r="AH462" s="877"/>
    </row>
    <row r="463" spans="1:34" ht="13.5" customHeight="1">
      <c r="A463" s="881"/>
      <c r="B463" s="881"/>
      <c r="C463" s="883"/>
      <c r="D463" s="883"/>
      <c r="E463" s="883"/>
      <c r="F463" s="883"/>
      <c r="G463" s="883"/>
      <c r="H463" s="883"/>
      <c r="I463" s="875"/>
      <c r="J463" s="876"/>
      <c r="K463" s="876"/>
      <c r="L463" s="876"/>
      <c r="M463" s="876"/>
      <c r="N463" s="876"/>
      <c r="O463" s="876"/>
      <c r="P463" s="876"/>
      <c r="Q463" s="876"/>
      <c r="R463" s="876"/>
      <c r="S463" s="876"/>
      <c r="T463" s="876"/>
      <c r="U463" s="876"/>
      <c r="V463" s="876"/>
      <c r="W463" s="876"/>
      <c r="X463" s="876"/>
      <c r="Y463" s="876"/>
      <c r="Z463" s="876"/>
      <c r="AA463" s="877"/>
      <c r="AB463" s="877"/>
      <c r="AC463" s="877"/>
      <c r="AD463" s="877"/>
      <c r="AE463" s="877"/>
      <c r="AF463" s="877"/>
      <c r="AG463" s="877"/>
      <c r="AH463" s="877"/>
    </row>
    <row r="464" spans="1:34" ht="13.5" customHeight="1">
      <c r="A464" s="881"/>
      <c r="B464" s="881"/>
      <c r="C464" s="883"/>
      <c r="D464" s="883"/>
      <c r="E464" s="883"/>
      <c r="F464" s="883"/>
      <c r="G464" s="883"/>
      <c r="H464" s="883"/>
      <c r="I464" s="875"/>
      <c r="J464" s="876"/>
      <c r="K464" s="876"/>
      <c r="L464" s="876"/>
      <c r="M464" s="876"/>
      <c r="N464" s="876"/>
      <c r="O464" s="876"/>
      <c r="P464" s="876"/>
      <c r="Q464" s="876"/>
      <c r="R464" s="876"/>
      <c r="S464" s="876"/>
      <c r="T464" s="876"/>
      <c r="U464" s="876"/>
      <c r="V464" s="876"/>
      <c r="W464" s="876"/>
      <c r="X464" s="876"/>
      <c r="Y464" s="876"/>
      <c r="Z464" s="876"/>
      <c r="AA464" s="877"/>
      <c r="AB464" s="877"/>
      <c r="AC464" s="877"/>
      <c r="AD464" s="877"/>
      <c r="AE464" s="877"/>
      <c r="AF464" s="877"/>
      <c r="AG464" s="877"/>
      <c r="AH464" s="877"/>
    </row>
    <row r="465" spans="1:34" ht="13.5" customHeight="1">
      <c r="A465" s="881"/>
      <c r="B465" s="881"/>
      <c r="C465" s="883"/>
      <c r="D465" s="883"/>
      <c r="E465" s="883"/>
      <c r="F465" s="883"/>
      <c r="G465" s="883"/>
      <c r="H465" s="883"/>
      <c r="I465" s="875"/>
      <c r="J465" s="876"/>
      <c r="K465" s="876"/>
      <c r="L465" s="876"/>
      <c r="M465" s="876"/>
      <c r="N465" s="876"/>
      <c r="O465" s="876"/>
      <c r="P465" s="876"/>
      <c r="Q465" s="876"/>
      <c r="R465" s="876"/>
      <c r="S465" s="876"/>
      <c r="T465" s="876"/>
      <c r="U465" s="876"/>
      <c r="V465" s="876"/>
      <c r="W465" s="876"/>
      <c r="X465" s="876"/>
      <c r="Y465" s="876"/>
      <c r="Z465" s="876"/>
      <c r="AA465" s="877"/>
      <c r="AB465" s="877"/>
      <c r="AC465" s="877"/>
      <c r="AD465" s="877"/>
      <c r="AE465" s="877"/>
      <c r="AF465" s="877"/>
      <c r="AG465" s="877"/>
      <c r="AH465" s="877"/>
    </row>
    <row r="466" spans="1:34" ht="13.5" customHeight="1">
      <c r="A466" s="881"/>
      <c r="B466" s="881"/>
      <c r="C466" s="883"/>
      <c r="D466" s="883"/>
      <c r="E466" s="883"/>
      <c r="F466" s="883"/>
      <c r="G466" s="883"/>
      <c r="H466" s="883"/>
      <c r="I466" s="875"/>
      <c r="J466" s="876"/>
      <c r="K466" s="876"/>
      <c r="L466" s="876"/>
      <c r="M466" s="876"/>
      <c r="N466" s="876"/>
      <c r="O466" s="876"/>
      <c r="P466" s="876"/>
      <c r="Q466" s="876"/>
      <c r="R466" s="876"/>
      <c r="S466" s="876"/>
      <c r="T466" s="876"/>
      <c r="U466" s="876"/>
      <c r="V466" s="876"/>
      <c r="W466" s="876"/>
      <c r="X466" s="876"/>
      <c r="Y466" s="876"/>
      <c r="Z466" s="876"/>
      <c r="AA466" s="877"/>
      <c r="AB466" s="877"/>
      <c r="AC466" s="877"/>
      <c r="AD466" s="877"/>
      <c r="AE466" s="877"/>
      <c r="AF466" s="877"/>
      <c r="AG466" s="877"/>
      <c r="AH466" s="877"/>
    </row>
    <row r="467" spans="1:34" ht="13.5" customHeight="1">
      <c r="A467" s="881"/>
      <c r="B467" s="881"/>
      <c r="C467" s="883"/>
      <c r="D467" s="883"/>
      <c r="E467" s="883"/>
      <c r="F467" s="883"/>
      <c r="G467" s="883"/>
      <c r="H467" s="883"/>
      <c r="I467" s="875"/>
      <c r="J467" s="876"/>
      <c r="K467" s="876"/>
      <c r="L467" s="876"/>
      <c r="M467" s="876"/>
      <c r="N467" s="876"/>
      <c r="O467" s="876"/>
      <c r="P467" s="876"/>
      <c r="Q467" s="876"/>
      <c r="R467" s="876"/>
      <c r="S467" s="876"/>
      <c r="T467" s="876"/>
      <c r="U467" s="876"/>
      <c r="V467" s="876"/>
      <c r="W467" s="876"/>
      <c r="X467" s="876"/>
      <c r="Y467" s="876"/>
      <c r="Z467" s="876"/>
      <c r="AA467" s="877"/>
      <c r="AB467" s="877"/>
      <c r="AC467" s="877"/>
      <c r="AD467" s="877"/>
      <c r="AE467" s="877"/>
      <c r="AF467" s="877"/>
      <c r="AG467" s="877"/>
      <c r="AH467" s="877"/>
    </row>
    <row r="468" spans="1:34" ht="13.5" customHeight="1">
      <c r="A468" s="881"/>
      <c r="B468" s="881"/>
      <c r="C468" s="883"/>
      <c r="D468" s="883"/>
      <c r="E468" s="883"/>
      <c r="F468" s="883"/>
      <c r="G468" s="883"/>
      <c r="H468" s="883"/>
      <c r="I468" s="875"/>
      <c r="J468" s="876"/>
      <c r="K468" s="876"/>
      <c r="L468" s="876"/>
      <c r="M468" s="876"/>
      <c r="N468" s="876"/>
      <c r="O468" s="876"/>
      <c r="P468" s="876"/>
      <c r="Q468" s="876"/>
      <c r="R468" s="876"/>
      <c r="S468" s="876"/>
      <c r="T468" s="876"/>
      <c r="U468" s="876"/>
      <c r="V468" s="876"/>
      <c r="W468" s="876"/>
      <c r="X468" s="876"/>
      <c r="Y468" s="876"/>
      <c r="Z468" s="876"/>
      <c r="AA468" s="877"/>
      <c r="AB468" s="877"/>
      <c r="AC468" s="877"/>
      <c r="AD468" s="877"/>
      <c r="AE468" s="877"/>
      <c r="AF468" s="877"/>
      <c r="AG468" s="877"/>
      <c r="AH468" s="877"/>
    </row>
    <row r="469" spans="1:34" ht="13.5" customHeight="1">
      <c r="A469" s="881"/>
      <c r="B469" s="881"/>
      <c r="C469" s="883"/>
      <c r="D469" s="883"/>
      <c r="E469" s="883"/>
      <c r="F469" s="883"/>
      <c r="G469" s="883"/>
      <c r="H469" s="883"/>
      <c r="I469" s="875"/>
      <c r="J469" s="876"/>
      <c r="K469" s="876"/>
      <c r="L469" s="876"/>
      <c r="M469" s="876"/>
      <c r="N469" s="876"/>
      <c r="O469" s="876"/>
      <c r="P469" s="876"/>
      <c r="Q469" s="876"/>
      <c r="R469" s="876"/>
      <c r="S469" s="876"/>
      <c r="T469" s="876"/>
      <c r="U469" s="876"/>
      <c r="V469" s="876"/>
      <c r="W469" s="876"/>
      <c r="X469" s="876"/>
      <c r="Y469" s="876"/>
      <c r="Z469" s="876"/>
      <c r="AA469" s="877"/>
      <c r="AB469" s="877"/>
      <c r="AC469" s="877"/>
      <c r="AD469" s="877"/>
      <c r="AE469" s="877"/>
      <c r="AF469" s="877"/>
      <c r="AG469" s="877"/>
      <c r="AH469" s="877"/>
    </row>
    <row r="470" spans="1:34" ht="13.5" customHeight="1">
      <c r="A470" s="881"/>
      <c r="B470" s="881"/>
      <c r="C470" s="883"/>
      <c r="D470" s="883"/>
      <c r="E470" s="883"/>
      <c r="F470" s="883"/>
      <c r="G470" s="883"/>
      <c r="H470" s="883"/>
      <c r="I470" s="875"/>
      <c r="J470" s="876"/>
      <c r="K470" s="876"/>
      <c r="L470" s="876"/>
      <c r="M470" s="876"/>
      <c r="N470" s="876"/>
      <c r="O470" s="876"/>
      <c r="P470" s="876"/>
      <c r="Q470" s="876"/>
      <c r="R470" s="876"/>
      <c r="S470" s="876"/>
      <c r="T470" s="876"/>
      <c r="U470" s="876"/>
      <c r="V470" s="876"/>
      <c r="W470" s="876"/>
      <c r="X470" s="876"/>
      <c r="Y470" s="876"/>
      <c r="Z470" s="876"/>
      <c r="AA470" s="877"/>
      <c r="AB470" s="877"/>
      <c r="AC470" s="877"/>
      <c r="AD470" s="877"/>
      <c r="AE470" s="877"/>
      <c r="AF470" s="877"/>
      <c r="AG470" s="877"/>
      <c r="AH470" s="877"/>
    </row>
    <row r="471" spans="1:34" ht="13.5" customHeight="1">
      <c r="A471" s="881"/>
      <c r="B471" s="881"/>
      <c r="C471" s="883"/>
      <c r="D471" s="883"/>
      <c r="E471" s="882"/>
      <c r="F471" s="882"/>
      <c r="G471" s="882"/>
      <c r="H471" s="882"/>
      <c r="I471" s="875"/>
      <c r="J471" s="876"/>
      <c r="K471" s="876"/>
      <c r="L471" s="876"/>
      <c r="M471" s="876"/>
      <c r="N471" s="876"/>
      <c r="O471" s="876"/>
      <c r="P471" s="876"/>
      <c r="Q471" s="876"/>
      <c r="R471" s="876"/>
      <c r="S471" s="876"/>
      <c r="T471" s="876"/>
      <c r="U471" s="876"/>
      <c r="V471" s="876"/>
      <c r="W471" s="876"/>
      <c r="X471" s="876"/>
      <c r="Y471" s="876"/>
      <c r="Z471" s="876"/>
      <c r="AA471" s="877"/>
      <c r="AB471" s="877"/>
      <c r="AC471" s="877"/>
      <c r="AD471" s="877"/>
      <c r="AE471" s="877"/>
      <c r="AF471" s="877"/>
      <c r="AG471" s="877"/>
      <c r="AH471" s="877"/>
    </row>
    <row r="472" spans="1:34" ht="13.5" customHeight="1">
      <c r="A472" s="881"/>
      <c r="B472" s="881"/>
      <c r="C472" s="883"/>
      <c r="D472" s="882"/>
      <c r="E472" s="882"/>
      <c r="F472" s="882"/>
      <c r="G472" s="882"/>
      <c r="H472" s="882"/>
      <c r="I472" s="875"/>
      <c r="J472" s="876"/>
      <c r="K472" s="876"/>
      <c r="L472" s="876"/>
      <c r="M472" s="876"/>
      <c r="N472" s="876"/>
      <c r="O472" s="876"/>
      <c r="P472" s="876"/>
      <c r="Q472" s="876"/>
      <c r="R472" s="876"/>
      <c r="S472" s="876"/>
      <c r="T472" s="876"/>
      <c r="U472" s="876"/>
      <c r="V472" s="876"/>
      <c r="W472" s="876"/>
      <c r="X472" s="876"/>
      <c r="Y472" s="876"/>
      <c r="Z472" s="876"/>
      <c r="AA472" s="877"/>
      <c r="AB472" s="877"/>
      <c r="AC472" s="877"/>
      <c r="AD472" s="877"/>
      <c r="AE472" s="877"/>
      <c r="AF472" s="877"/>
      <c r="AG472" s="877"/>
      <c r="AH472" s="877"/>
    </row>
    <row r="473" spans="1:34" ht="13.5" customHeight="1"/>
    <row r="474" spans="1:34" ht="13.5" customHeight="1">
      <c r="A474" s="2231" t="s">
        <v>1284</v>
      </c>
      <c r="B474" s="2231"/>
      <c r="C474" s="2231"/>
      <c r="D474" s="2231"/>
      <c r="E474" s="2231"/>
      <c r="F474" s="2231"/>
      <c r="G474" s="2231"/>
      <c r="H474" s="2231"/>
      <c r="I474" s="2231"/>
      <c r="J474" s="2231"/>
      <c r="K474" s="2231"/>
      <c r="L474" s="2231"/>
      <c r="M474" s="2231"/>
      <c r="N474" s="2231"/>
      <c r="O474" s="2231"/>
      <c r="P474" s="2231"/>
      <c r="Q474" s="2231"/>
      <c r="R474" s="2231"/>
      <c r="S474" s="2231"/>
      <c r="T474" s="2231"/>
      <c r="U474" s="2231"/>
      <c r="V474" s="2231"/>
      <c r="W474" s="2231"/>
      <c r="X474" s="2231"/>
      <c r="Y474" s="2231"/>
      <c r="Z474" s="2231"/>
      <c r="AA474" s="2231"/>
      <c r="AB474" s="2231"/>
      <c r="AC474" s="2231"/>
      <c r="AD474" s="2231"/>
      <c r="AE474" s="2231"/>
      <c r="AF474" s="2231"/>
      <c r="AG474" s="2231"/>
      <c r="AH474" s="2231"/>
    </row>
    <row r="475" spans="1:34" ht="13.5" customHeight="1">
      <c r="A475" s="2231" t="s">
        <v>1492</v>
      </c>
      <c r="B475" s="2231"/>
      <c r="C475" s="2231"/>
      <c r="D475" s="2231"/>
      <c r="E475" s="2231"/>
      <c r="F475" s="2231"/>
      <c r="G475" s="2231"/>
      <c r="H475" s="2231"/>
      <c r="I475" s="2231"/>
      <c r="J475" s="2231"/>
      <c r="K475" s="2231"/>
      <c r="L475" s="2231"/>
      <c r="M475" s="2231"/>
      <c r="N475" s="2231"/>
      <c r="O475" s="2231"/>
      <c r="P475" s="2231"/>
      <c r="Q475" s="2231"/>
      <c r="R475" s="2231"/>
      <c r="S475" s="2231"/>
      <c r="T475" s="2231"/>
      <c r="U475" s="2231"/>
      <c r="V475" s="2231"/>
      <c r="W475" s="2231"/>
      <c r="X475" s="2231"/>
      <c r="Y475" s="2231"/>
      <c r="Z475" s="2231"/>
      <c r="AA475" s="2231"/>
      <c r="AB475" s="2231"/>
      <c r="AC475" s="2231"/>
      <c r="AD475" s="2231"/>
      <c r="AE475" s="2231"/>
      <c r="AF475" s="2231"/>
      <c r="AG475" s="2231"/>
      <c r="AH475" s="2231"/>
    </row>
    <row r="476" spans="1:34" ht="13.5" customHeight="1">
      <c r="A476" s="2232" t="s">
        <v>1325</v>
      </c>
      <c r="B476" s="2232"/>
      <c r="C476" s="2232"/>
      <c r="D476" s="2232"/>
      <c r="E476" s="2232"/>
      <c r="F476" s="2232"/>
      <c r="G476" s="2232"/>
      <c r="H476" s="2232"/>
      <c r="I476" s="2232"/>
      <c r="J476" s="2232"/>
      <c r="K476" s="2232"/>
      <c r="L476" s="2232"/>
      <c r="M476" s="2232"/>
      <c r="N476" s="2232"/>
      <c r="O476" s="2232"/>
      <c r="P476" s="2232"/>
      <c r="Q476" s="2232"/>
      <c r="R476" s="2232"/>
      <c r="S476" s="2232"/>
      <c r="T476" s="2232"/>
      <c r="U476" s="2232"/>
      <c r="V476" s="2232"/>
      <c r="W476" s="2232"/>
      <c r="X476" s="2232"/>
      <c r="Y476" s="2232"/>
      <c r="Z476" s="2232"/>
      <c r="AA476" s="2232"/>
      <c r="AB476" s="2232"/>
      <c r="AC476" s="2232"/>
      <c r="AD476" s="2232"/>
      <c r="AE476" s="2232"/>
      <c r="AF476" s="2232"/>
      <c r="AG476" s="2232"/>
      <c r="AH476" s="2232"/>
    </row>
    <row r="477" spans="1:34" ht="13.5" customHeight="1">
      <c r="A477" s="884"/>
      <c r="B477" s="2288" t="s">
        <v>1493</v>
      </c>
      <c r="C477" s="2288"/>
      <c r="D477" s="2288"/>
      <c r="E477" s="2288"/>
      <c r="F477" s="2288"/>
      <c r="G477" s="2288"/>
      <c r="H477" s="2288"/>
      <c r="I477" s="2288"/>
      <c r="J477" s="2288"/>
      <c r="K477" s="2288"/>
      <c r="L477" s="2288"/>
      <c r="M477" s="2288"/>
      <c r="N477" s="2288"/>
      <c r="O477" s="2288"/>
      <c r="P477" s="2288"/>
      <c r="Q477" s="2288"/>
      <c r="R477" s="2288"/>
      <c r="S477" s="2288"/>
      <c r="T477" s="2288"/>
      <c r="U477" s="2288"/>
      <c r="V477" s="2288"/>
      <c r="W477" s="2288"/>
      <c r="X477" s="2288"/>
      <c r="Y477" s="2288"/>
      <c r="Z477" s="2288"/>
      <c r="AA477" s="2288"/>
      <c r="AB477" s="2288"/>
      <c r="AC477" s="2288"/>
      <c r="AD477" s="2288"/>
      <c r="AE477" s="2288"/>
      <c r="AF477" s="2288"/>
      <c r="AG477" s="2288"/>
      <c r="AH477" s="884"/>
    </row>
    <row r="478" spans="1:34" ht="13.5" customHeight="1">
      <c r="A478" s="884"/>
      <c r="B478" s="2283"/>
      <c r="C478" s="2283"/>
      <c r="D478" s="2283" t="s">
        <v>1494</v>
      </c>
      <c r="E478" s="2283"/>
      <c r="F478" s="2283" t="s">
        <v>1495</v>
      </c>
      <c r="G478" s="2283"/>
      <c r="H478" s="2283" t="s">
        <v>1496</v>
      </c>
      <c r="I478" s="2283"/>
      <c r="J478" s="2283" t="s">
        <v>1497</v>
      </c>
      <c r="K478" s="2283"/>
      <c r="L478" s="2283" t="s">
        <v>1498</v>
      </c>
      <c r="M478" s="2283"/>
      <c r="N478" s="2283" t="s">
        <v>1499</v>
      </c>
      <c r="O478" s="2283"/>
      <c r="P478" s="2283" t="s">
        <v>1500</v>
      </c>
      <c r="Q478" s="2283"/>
      <c r="R478" s="2283" t="s">
        <v>1501</v>
      </c>
      <c r="S478" s="2283"/>
      <c r="T478" s="2283" t="s">
        <v>1502</v>
      </c>
      <c r="U478" s="2283"/>
      <c r="V478" s="2283" t="s">
        <v>1503</v>
      </c>
      <c r="W478" s="2283"/>
      <c r="X478" s="2283" t="s">
        <v>1504</v>
      </c>
      <c r="Y478" s="2283"/>
      <c r="Z478" s="2283" t="s">
        <v>1505</v>
      </c>
      <c r="AA478" s="2283"/>
      <c r="AB478" s="2283" t="s">
        <v>1506</v>
      </c>
      <c r="AC478" s="2283"/>
      <c r="AD478" s="2283" t="s">
        <v>1507</v>
      </c>
      <c r="AE478" s="2283"/>
      <c r="AF478" s="2283" t="s">
        <v>1508</v>
      </c>
      <c r="AG478" s="2283"/>
      <c r="AH478" s="884"/>
    </row>
    <row r="479" spans="1:34" ht="13.5" customHeight="1">
      <c r="A479" s="884"/>
      <c r="B479" s="2283" t="s">
        <v>1509</v>
      </c>
      <c r="C479" s="2283"/>
      <c r="D479" s="2283" t="s">
        <v>1510</v>
      </c>
      <c r="E479" s="2283"/>
      <c r="F479" s="2283" t="s">
        <v>1511</v>
      </c>
      <c r="G479" s="2283"/>
      <c r="H479" s="2283" t="s">
        <v>1512</v>
      </c>
      <c r="I479" s="2283"/>
      <c r="J479" s="885"/>
      <c r="K479" s="886"/>
      <c r="L479" s="886"/>
      <c r="M479" s="886"/>
      <c r="N479" s="886"/>
      <c r="O479" s="886"/>
      <c r="P479" s="886"/>
      <c r="Q479" s="886"/>
      <c r="R479" s="886"/>
      <c r="S479" s="886"/>
      <c r="T479" s="886"/>
      <c r="U479" s="886"/>
      <c r="V479" s="886"/>
      <c r="W479" s="886"/>
      <c r="X479" s="886"/>
      <c r="Y479" s="886"/>
      <c r="Z479" s="886"/>
      <c r="AA479" s="886"/>
      <c r="AB479" s="886"/>
      <c r="AC479" s="886"/>
      <c r="AD479" s="886"/>
      <c r="AE479" s="886"/>
      <c r="AF479" s="886"/>
      <c r="AG479" s="886"/>
      <c r="AH479" s="884"/>
    </row>
    <row r="480" spans="1:34" ht="13.5" customHeight="1">
      <c r="A480" s="2232" t="s">
        <v>1513</v>
      </c>
      <c r="B480" s="2232"/>
      <c r="C480" s="2232"/>
      <c r="D480" s="2232"/>
      <c r="E480" s="2232"/>
      <c r="F480" s="2232"/>
      <c r="G480" s="2232"/>
      <c r="H480" s="2232"/>
      <c r="I480" s="2232"/>
      <c r="J480" s="2232"/>
      <c r="K480" s="2232"/>
      <c r="L480" s="2232"/>
      <c r="M480" s="2232"/>
      <c r="N480" s="2232"/>
      <c r="O480" s="2232"/>
      <c r="P480" s="2232"/>
      <c r="Q480" s="2232"/>
      <c r="R480" s="2232"/>
      <c r="S480" s="2232"/>
      <c r="T480" s="2232"/>
      <c r="U480" s="2232"/>
      <c r="V480" s="2232"/>
      <c r="W480" s="2232"/>
      <c r="X480" s="2232"/>
      <c r="Y480" s="2232"/>
      <c r="Z480" s="2232"/>
      <c r="AA480" s="2232"/>
      <c r="AB480" s="2232"/>
      <c r="AC480" s="2232"/>
      <c r="AD480" s="2232"/>
      <c r="AE480" s="2232"/>
      <c r="AF480" s="2232"/>
      <c r="AG480" s="2232"/>
      <c r="AH480" s="2232"/>
    </row>
    <row r="481" spans="1:34" ht="13.5" customHeight="1">
      <c r="A481" s="2231" t="s">
        <v>1514</v>
      </c>
      <c r="B481" s="2231"/>
      <c r="C481" s="2231"/>
      <c r="D481" s="2231"/>
      <c r="E481" s="2231"/>
      <c r="F481" s="2231"/>
      <c r="G481" s="2231"/>
      <c r="H481" s="2231"/>
      <c r="I481" s="2231"/>
      <c r="J481" s="2231"/>
      <c r="K481" s="2231"/>
      <c r="L481" s="2231"/>
      <c r="M481" s="2231"/>
      <c r="N481" s="2231"/>
      <c r="O481" s="2231"/>
      <c r="P481" s="2231"/>
      <c r="Q481" s="2231"/>
      <c r="R481" s="2231"/>
      <c r="S481" s="2231"/>
      <c r="T481" s="2231"/>
      <c r="U481" s="2231"/>
      <c r="V481" s="2231"/>
      <c r="W481" s="2231"/>
      <c r="X481" s="2231"/>
      <c r="Y481" s="2231"/>
      <c r="Z481" s="2231"/>
      <c r="AA481" s="2231"/>
      <c r="AB481" s="2231"/>
      <c r="AC481" s="2231"/>
      <c r="AD481" s="2231"/>
      <c r="AE481" s="2231"/>
      <c r="AF481" s="2231"/>
      <c r="AG481" s="2231"/>
      <c r="AH481" s="2231"/>
    </row>
    <row r="482" spans="1:34" ht="13.5" customHeight="1">
      <c r="A482" s="2231"/>
      <c r="B482" s="2231"/>
      <c r="C482" s="2231"/>
      <c r="D482" s="2231"/>
      <c r="E482" s="2231"/>
      <c r="F482" s="2231"/>
      <c r="G482" s="2231"/>
      <c r="H482" s="2231"/>
      <c r="I482" s="2231"/>
      <c r="J482" s="2231"/>
      <c r="K482" s="2231"/>
      <c r="L482" s="2231"/>
      <c r="M482" s="2231"/>
      <c r="N482" s="2231"/>
      <c r="O482" s="2231"/>
      <c r="P482" s="2231"/>
      <c r="Q482" s="2231"/>
      <c r="R482" s="2231"/>
      <c r="S482" s="2231"/>
      <c r="T482" s="2231"/>
      <c r="U482" s="2231"/>
      <c r="V482" s="2231"/>
      <c r="W482" s="2231"/>
      <c r="X482" s="2231"/>
      <c r="Y482" s="2231"/>
      <c r="Z482" s="2231"/>
      <c r="AA482" s="2231"/>
      <c r="AB482" s="2231"/>
      <c r="AC482" s="2231"/>
      <c r="AD482" s="2231"/>
      <c r="AE482" s="2231"/>
      <c r="AF482" s="2231"/>
      <c r="AG482" s="2231"/>
      <c r="AH482" s="2231"/>
    </row>
    <row r="483" spans="1:34" ht="13.5" customHeight="1">
      <c r="A483" s="2231" t="s">
        <v>1515</v>
      </c>
      <c r="B483" s="2231"/>
      <c r="C483" s="2231"/>
      <c r="D483" s="2231"/>
      <c r="E483" s="2231"/>
      <c r="F483" s="2231"/>
      <c r="G483" s="2231"/>
      <c r="H483" s="2231"/>
      <c r="I483" s="2231"/>
      <c r="J483" s="2231"/>
      <c r="K483" s="2231"/>
      <c r="L483" s="2231"/>
      <c r="M483" s="2231"/>
      <c r="N483" s="2231"/>
      <c r="O483" s="2231"/>
      <c r="P483" s="2231"/>
      <c r="Q483" s="2231"/>
      <c r="R483" s="2231"/>
      <c r="S483" s="2231"/>
      <c r="T483" s="2231"/>
      <c r="U483" s="2231"/>
      <c r="V483" s="2231"/>
      <c r="W483" s="2231"/>
      <c r="X483" s="2231"/>
      <c r="Y483" s="2231"/>
      <c r="Z483" s="2231"/>
      <c r="AA483" s="2231"/>
      <c r="AB483" s="2231"/>
      <c r="AC483" s="2231"/>
      <c r="AD483" s="2231"/>
      <c r="AE483" s="2231"/>
      <c r="AF483" s="2231"/>
      <c r="AG483" s="2231"/>
      <c r="AH483" s="2231"/>
    </row>
    <row r="484" spans="1:34" ht="13.5" customHeight="1">
      <c r="A484" s="2232" t="s">
        <v>1325</v>
      </c>
      <c r="B484" s="2232"/>
      <c r="C484" s="2232"/>
      <c r="D484" s="2232"/>
      <c r="E484" s="2232"/>
      <c r="F484" s="2232"/>
      <c r="G484" s="2232"/>
      <c r="H484" s="2232"/>
      <c r="I484" s="2232"/>
      <c r="J484" s="2232"/>
      <c r="K484" s="2232"/>
      <c r="L484" s="2232"/>
      <c r="M484" s="2232"/>
      <c r="N484" s="2232"/>
      <c r="O484" s="2232"/>
      <c r="P484" s="2232"/>
      <c r="Q484" s="2232"/>
      <c r="R484" s="2232"/>
      <c r="S484" s="2232"/>
      <c r="T484" s="2232"/>
      <c r="U484" s="2232"/>
      <c r="V484" s="2232"/>
      <c r="W484" s="2232"/>
      <c r="X484" s="2232"/>
      <c r="Y484" s="2232"/>
      <c r="Z484" s="2232"/>
      <c r="AA484" s="2232"/>
      <c r="AB484" s="2232"/>
      <c r="AC484" s="2232"/>
      <c r="AD484" s="2232"/>
      <c r="AE484" s="2232"/>
      <c r="AF484" s="2232"/>
      <c r="AG484" s="2232"/>
      <c r="AH484" s="2232"/>
    </row>
    <row r="485" spans="1:34" ht="13.5" customHeight="1">
      <c r="A485" s="857"/>
      <c r="B485" s="2288" t="s">
        <v>1493</v>
      </c>
      <c r="C485" s="2288"/>
      <c r="D485" s="2288"/>
      <c r="E485" s="2288"/>
      <c r="F485" s="2288"/>
      <c r="G485" s="2288"/>
      <c r="H485" s="2288"/>
      <c r="I485" s="2288"/>
      <c r="J485" s="2288"/>
      <c r="K485" s="2288"/>
      <c r="L485" s="2288"/>
      <c r="M485" s="2288"/>
      <c r="N485" s="2288"/>
      <c r="O485" s="2288"/>
      <c r="P485" s="2288"/>
      <c r="Q485" s="2288"/>
      <c r="R485" s="2288"/>
      <c r="S485" s="2288"/>
      <c r="T485" s="2288"/>
      <c r="U485" s="2288"/>
      <c r="V485" s="2288"/>
      <c r="W485" s="2288"/>
      <c r="X485" s="2288"/>
      <c r="Y485" s="2288"/>
      <c r="Z485" s="2288"/>
      <c r="AA485" s="2288"/>
      <c r="AB485" s="2288"/>
      <c r="AC485" s="2288"/>
      <c r="AD485" s="2288"/>
      <c r="AE485" s="2288"/>
      <c r="AF485" s="2288"/>
      <c r="AG485" s="2288"/>
      <c r="AH485" s="857"/>
    </row>
    <row r="486" spans="1:34" ht="13.5" customHeight="1">
      <c r="A486" s="857"/>
      <c r="B486" s="2283" t="s">
        <v>253</v>
      </c>
      <c r="C486" s="2283"/>
      <c r="D486" s="2283"/>
      <c r="E486" s="2283"/>
      <c r="F486" s="2283"/>
      <c r="G486" s="2283"/>
      <c r="H486" s="2283"/>
      <c r="I486" s="2283"/>
      <c r="J486" s="2283" t="s">
        <v>261</v>
      </c>
      <c r="K486" s="2283"/>
      <c r="L486" s="2283"/>
      <c r="M486" s="2283"/>
      <c r="N486" s="2283"/>
      <c r="O486" s="2283"/>
      <c r="P486" s="2283"/>
      <c r="Q486" s="2283"/>
      <c r="R486" s="2283" t="s">
        <v>1516</v>
      </c>
      <c r="S486" s="2283"/>
      <c r="T486" s="2283"/>
      <c r="U486" s="2283"/>
      <c r="V486" s="2283"/>
      <c r="W486" s="2283"/>
      <c r="X486" s="2283"/>
      <c r="Y486" s="2283"/>
      <c r="Z486" s="2283" t="s">
        <v>1517</v>
      </c>
      <c r="AA486" s="2283"/>
      <c r="AB486" s="2283"/>
      <c r="AC486" s="2283"/>
      <c r="AD486" s="2283"/>
      <c r="AE486" s="2283"/>
      <c r="AF486" s="2283"/>
      <c r="AG486" s="2283"/>
      <c r="AH486" s="857"/>
    </row>
    <row r="487" spans="1:34" ht="13.5" customHeight="1">
      <c r="B487" s="2283" t="s">
        <v>1518</v>
      </c>
      <c r="C487" s="2283"/>
      <c r="D487" s="2283"/>
      <c r="E487" s="2283"/>
      <c r="F487" s="2283"/>
      <c r="G487" s="2283"/>
      <c r="H487" s="2283"/>
      <c r="I487" s="2283"/>
      <c r="J487" s="2283" t="s">
        <v>1187</v>
      </c>
      <c r="K487" s="2283"/>
      <c r="L487" s="2283"/>
      <c r="M487" s="2283"/>
      <c r="N487" s="2283"/>
      <c r="O487" s="2283"/>
      <c r="P487" s="2283"/>
      <c r="Q487" s="2283"/>
      <c r="R487" s="2283" t="s">
        <v>1190</v>
      </c>
      <c r="S487" s="2283"/>
      <c r="T487" s="2283"/>
      <c r="U487" s="2283"/>
      <c r="V487" s="2283"/>
      <c r="W487" s="2283"/>
      <c r="X487" s="2283"/>
      <c r="Y487" s="2283"/>
      <c r="Z487" s="887"/>
      <c r="AA487" s="887"/>
      <c r="AB487" s="887"/>
      <c r="AC487" s="887"/>
      <c r="AD487" s="887"/>
      <c r="AE487" s="887"/>
      <c r="AF487" s="887"/>
      <c r="AG487" s="887"/>
    </row>
    <row r="488" spans="1:34" ht="13.5" customHeight="1">
      <c r="B488" s="785"/>
      <c r="C488" s="785"/>
      <c r="D488" s="785"/>
      <c r="E488" s="785"/>
      <c r="F488" s="785"/>
      <c r="G488" s="785"/>
      <c r="H488" s="785"/>
      <c r="I488" s="785"/>
      <c r="J488" s="785"/>
      <c r="K488" s="785"/>
      <c r="L488" s="785"/>
      <c r="M488" s="785"/>
      <c r="N488" s="785"/>
      <c r="O488" s="785"/>
      <c r="P488" s="785"/>
      <c r="Q488" s="785"/>
      <c r="R488" s="785"/>
      <c r="S488" s="785"/>
      <c r="T488" s="785"/>
      <c r="U488" s="785"/>
      <c r="V488" s="785"/>
      <c r="W488" s="785"/>
      <c r="X488" s="785"/>
      <c r="Y488" s="785"/>
      <c r="Z488" s="785"/>
      <c r="AA488" s="785"/>
      <c r="AB488" s="785"/>
      <c r="AC488" s="785"/>
      <c r="AD488" s="785"/>
      <c r="AE488" s="785"/>
      <c r="AF488" s="785"/>
      <c r="AG488" s="785"/>
    </row>
    <row r="489" spans="1:34" ht="13.5" customHeight="1">
      <c r="A489" s="2231" t="s">
        <v>1519</v>
      </c>
      <c r="B489" s="2231"/>
      <c r="C489" s="2231"/>
      <c r="D489" s="2231"/>
      <c r="E489" s="2231"/>
      <c r="F489" s="2231"/>
      <c r="G489" s="2231"/>
      <c r="H489" s="2231"/>
      <c r="I489" s="2231"/>
      <c r="J489" s="2231"/>
      <c r="K489" s="2231"/>
      <c r="L489" s="2231"/>
      <c r="M489" s="2231"/>
      <c r="N489" s="2231"/>
      <c r="O489" s="2231"/>
      <c r="P489" s="2231"/>
      <c r="Q489" s="2231"/>
      <c r="R489" s="2231"/>
      <c r="S489" s="2231"/>
      <c r="T489" s="2231"/>
      <c r="U489" s="2231"/>
      <c r="V489" s="2231"/>
      <c r="W489" s="2231"/>
      <c r="X489" s="2231"/>
      <c r="Y489" s="2231"/>
      <c r="Z489" s="2231"/>
      <c r="AA489" s="2231"/>
      <c r="AB489" s="2231"/>
      <c r="AC489" s="2231"/>
      <c r="AD489" s="2231"/>
      <c r="AE489" s="2231"/>
      <c r="AF489" s="2231"/>
      <c r="AG489" s="2231"/>
      <c r="AH489" s="2231"/>
    </row>
    <row r="490" spans="1:34" ht="13.5" customHeight="1">
      <c r="A490" s="2232" t="s">
        <v>1325</v>
      </c>
      <c r="B490" s="2232"/>
      <c r="C490" s="2232"/>
      <c r="D490" s="2232"/>
      <c r="E490" s="2232"/>
      <c r="F490" s="2232"/>
      <c r="G490" s="2232"/>
      <c r="H490" s="2232"/>
      <c r="I490" s="2232"/>
      <c r="J490" s="2232"/>
      <c r="K490" s="2232"/>
      <c r="L490" s="2232"/>
      <c r="M490" s="2232"/>
      <c r="N490" s="2232"/>
      <c r="O490" s="2232"/>
      <c r="P490" s="2232"/>
      <c r="Q490" s="2232"/>
      <c r="R490" s="2232"/>
      <c r="S490" s="2232"/>
      <c r="T490" s="2232"/>
      <c r="U490" s="2232"/>
      <c r="V490" s="2232"/>
      <c r="W490" s="2232"/>
      <c r="X490" s="2232"/>
      <c r="Y490" s="2232"/>
      <c r="Z490" s="2232"/>
      <c r="AA490" s="2232"/>
      <c r="AB490" s="2232"/>
      <c r="AC490" s="2232"/>
      <c r="AD490" s="2232"/>
      <c r="AE490" s="2232"/>
      <c r="AF490" s="2232"/>
      <c r="AG490" s="2232"/>
      <c r="AH490" s="2232"/>
    </row>
    <row r="491" spans="1:34" ht="13.5" customHeight="1">
      <c r="A491" s="857"/>
      <c r="B491" s="2288" t="s">
        <v>1520</v>
      </c>
      <c r="C491" s="2288"/>
      <c r="D491" s="2288"/>
      <c r="E491" s="2288"/>
      <c r="F491" s="2288"/>
      <c r="G491" s="2288"/>
      <c r="H491" s="2288"/>
      <c r="I491" s="2288"/>
      <c r="J491" s="2288"/>
      <c r="K491" s="2288"/>
      <c r="L491" s="2288"/>
      <c r="M491" s="2288"/>
      <c r="N491" s="2288"/>
      <c r="O491" s="2288"/>
      <c r="P491" s="2288"/>
      <c r="Q491" s="2288"/>
      <c r="R491" s="2288"/>
      <c r="S491" s="2288"/>
      <c r="T491" s="2288"/>
      <c r="U491" s="2288"/>
      <c r="V491" s="2288"/>
      <c r="W491" s="2288"/>
      <c r="X491" s="2288"/>
      <c r="Y491" s="2288"/>
      <c r="Z491" s="2288"/>
      <c r="AA491" s="2288"/>
      <c r="AB491" s="2288"/>
      <c r="AC491" s="2288"/>
      <c r="AD491" s="2288"/>
      <c r="AE491" s="2288"/>
      <c r="AF491" s="2288"/>
      <c r="AG491" s="2288"/>
    </row>
    <row r="492" spans="1:34" ht="13.5" customHeight="1">
      <c r="A492" s="857"/>
      <c r="B492" s="2288" t="s">
        <v>253</v>
      </c>
      <c r="C492" s="2288"/>
      <c r="D492" s="2288"/>
      <c r="E492" s="2288"/>
      <c r="F492" s="2288"/>
      <c r="G492" s="2288"/>
      <c r="H492" s="2288"/>
      <c r="I492" s="2288"/>
      <c r="J492" s="2288" t="s">
        <v>261</v>
      </c>
      <c r="K492" s="2288"/>
      <c r="L492" s="2288"/>
      <c r="M492" s="2288"/>
      <c r="N492" s="2288"/>
      <c r="O492" s="2288"/>
      <c r="P492" s="2288"/>
      <c r="Q492" s="2288"/>
      <c r="R492" s="2288" t="s">
        <v>270</v>
      </c>
      <c r="S492" s="2288"/>
      <c r="T492" s="2288"/>
      <c r="U492" s="2288"/>
      <c r="V492" s="2288"/>
      <c r="W492" s="2288"/>
      <c r="X492" s="2288"/>
      <c r="Y492" s="2288"/>
      <c r="Z492" s="2288" t="s">
        <v>281</v>
      </c>
      <c r="AA492" s="2288"/>
      <c r="AB492" s="2288"/>
      <c r="AC492" s="2288"/>
      <c r="AD492" s="2288"/>
      <c r="AE492" s="2288"/>
      <c r="AF492" s="2288"/>
      <c r="AG492" s="2288"/>
    </row>
    <row r="493" spans="1:34" ht="13.5" customHeight="1">
      <c r="B493" s="2283" t="s">
        <v>271</v>
      </c>
      <c r="C493" s="2283"/>
      <c r="D493" s="2283"/>
      <c r="E493" s="2283"/>
      <c r="F493" s="2283"/>
      <c r="G493" s="2283"/>
      <c r="H493" s="2283"/>
      <c r="I493" s="2283"/>
      <c r="J493" s="2283" t="s">
        <v>297</v>
      </c>
      <c r="K493" s="2283"/>
      <c r="L493" s="2283"/>
      <c r="M493" s="2283"/>
      <c r="N493" s="2283"/>
      <c r="O493" s="2283"/>
      <c r="P493" s="2283"/>
      <c r="Q493" s="2283"/>
      <c r="R493" s="2283" t="s">
        <v>313</v>
      </c>
      <c r="S493" s="2283"/>
      <c r="T493" s="2283"/>
      <c r="U493" s="2283"/>
      <c r="V493" s="2283"/>
      <c r="W493" s="2283"/>
      <c r="X493" s="2283"/>
      <c r="Y493" s="2283"/>
      <c r="Z493" s="2283" t="s">
        <v>1521</v>
      </c>
      <c r="AA493" s="2283"/>
      <c r="AB493" s="2283"/>
      <c r="AC493" s="2283"/>
      <c r="AD493" s="2283"/>
      <c r="AE493" s="2283"/>
      <c r="AF493" s="2283"/>
      <c r="AG493" s="2283"/>
    </row>
    <row r="494" spans="1:34" ht="13.5" customHeight="1">
      <c r="B494" s="2283" t="s">
        <v>282</v>
      </c>
      <c r="C494" s="2283"/>
      <c r="D494" s="2283"/>
      <c r="E494" s="2283"/>
      <c r="F494" s="2283"/>
      <c r="G494" s="2283"/>
      <c r="H494" s="2283"/>
      <c r="I494" s="2283"/>
      <c r="J494" s="2283" t="s">
        <v>302</v>
      </c>
      <c r="K494" s="2283"/>
      <c r="L494" s="2283"/>
      <c r="M494" s="2283"/>
      <c r="N494" s="2283"/>
      <c r="O494" s="2283"/>
      <c r="P494" s="2283"/>
      <c r="Q494" s="2283"/>
      <c r="R494" s="2283" t="s">
        <v>315</v>
      </c>
      <c r="S494" s="2283"/>
      <c r="T494" s="2283"/>
      <c r="U494" s="2283"/>
      <c r="V494" s="2283"/>
      <c r="W494" s="2283"/>
      <c r="X494" s="2283"/>
      <c r="Y494" s="2283"/>
      <c r="Z494" s="2289" t="s">
        <v>324</v>
      </c>
      <c r="AA494" s="2291"/>
      <c r="AB494" s="2291"/>
      <c r="AC494" s="2291"/>
      <c r="AD494" s="2291"/>
      <c r="AE494" s="2291"/>
      <c r="AF494" s="2291"/>
      <c r="AG494" s="2292"/>
    </row>
    <row r="495" spans="1:34" ht="13.5" customHeight="1">
      <c r="B495" s="2283" t="s">
        <v>283</v>
      </c>
      <c r="C495" s="2283"/>
      <c r="D495" s="2283"/>
      <c r="E495" s="2283"/>
      <c r="F495" s="2283"/>
      <c r="G495" s="2283"/>
      <c r="H495" s="2283"/>
      <c r="I495" s="2283"/>
      <c r="J495" s="2283" t="s">
        <v>305</v>
      </c>
      <c r="K495" s="2283"/>
      <c r="L495" s="2283"/>
      <c r="M495" s="2283"/>
      <c r="N495" s="2283"/>
      <c r="O495" s="2283"/>
      <c r="P495" s="2283"/>
      <c r="Q495" s="2283"/>
      <c r="R495" s="2283" t="s">
        <v>318</v>
      </c>
      <c r="S495" s="2283"/>
      <c r="T495" s="2283"/>
      <c r="U495" s="2283"/>
      <c r="V495" s="2283"/>
      <c r="W495" s="2283"/>
      <c r="X495" s="2283"/>
      <c r="Y495" s="2283"/>
      <c r="Z495" s="2289" t="s">
        <v>624</v>
      </c>
      <c r="AA495" s="2291"/>
      <c r="AB495" s="2291"/>
      <c r="AC495" s="2291"/>
      <c r="AD495" s="2291"/>
      <c r="AE495" s="2291"/>
      <c r="AF495" s="2291"/>
      <c r="AG495" s="2292"/>
    </row>
    <row r="496" spans="1:34" ht="13.5" customHeight="1">
      <c r="B496" s="2283" t="s">
        <v>285</v>
      </c>
      <c r="C496" s="2283"/>
      <c r="D496" s="2283"/>
      <c r="E496" s="2283"/>
      <c r="F496" s="2283"/>
      <c r="G496" s="2283"/>
      <c r="H496" s="2283"/>
      <c r="I496" s="2283"/>
      <c r="J496" s="2286"/>
      <c r="K496" s="2286"/>
      <c r="L496" s="2286"/>
      <c r="M496" s="2286"/>
      <c r="N496" s="2286"/>
      <c r="O496" s="2286"/>
      <c r="P496" s="2286"/>
      <c r="Q496" s="2286"/>
      <c r="R496" s="2283" t="s">
        <v>1522</v>
      </c>
      <c r="S496" s="2283"/>
      <c r="T496" s="2283"/>
      <c r="U496" s="2283"/>
      <c r="V496" s="2283"/>
      <c r="W496" s="2283"/>
      <c r="X496" s="2283"/>
      <c r="Y496" s="2283"/>
      <c r="Z496" s="2286"/>
      <c r="AA496" s="2286"/>
      <c r="AB496" s="2286"/>
      <c r="AC496" s="2286"/>
      <c r="AD496" s="2286"/>
      <c r="AE496" s="2286"/>
      <c r="AF496" s="2286"/>
      <c r="AG496" s="2286"/>
    </row>
    <row r="497" spans="1:34" ht="13.5" customHeight="1">
      <c r="B497" s="2290" t="s">
        <v>616</v>
      </c>
      <c r="C497" s="2290"/>
      <c r="D497" s="2290"/>
      <c r="E497" s="2290"/>
      <c r="F497" s="2290"/>
      <c r="G497" s="2290"/>
      <c r="H497" s="2290"/>
      <c r="I497" s="2290"/>
      <c r="J497" s="2286"/>
      <c r="K497" s="2286"/>
      <c r="L497" s="2286"/>
      <c r="M497" s="2286"/>
      <c r="N497" s="2286"/>
      <c r="O497" s="2286"/>
      <c r="P497" s="2286"/>
      <c r="Q497" s="2286"/>
      <c r="R497" s="2283" t="s">
        <v>1523</v>
      </c>
      <c r="S497" s="2283"/>
      <c r="T497" s="2283"/>
      <c r="U497" s="2283"/>
      <c r="V497" s="2283"/>
      <c r="W497" s="2283"/>
      <c r="X497" s="2283"/>
      <c r="Y497" s="2283"/>
      <c r="Z497" s="2286"/>
      <c r="AA497" s="2286"/>
      <c r="AB497" s="2286"/>
      <c r="AC497" s="2286"/>
      <c r="AD497" s="2286"/>
      <c r="AE497" s="2286"/>
      <c r="AF497" s="2286"/>
      <c r="AG497" s="2286"/>
    </row>
    <row r="498" spans="1:34" ht="13.5" customHeight="1">
      <c r="B498" s="2283" t="s">
        <v>295</v>
      </c>
      <c r="C498" s="2283"/>
      <c r="D498" s="2283"/>
      <c r="E498" s="2283"/>
      <c r="F498" s="2283"/>
      <c r="G498" s="2283"/>
      <c r="H498" s="2283"/>
      <c r="I498" s="2283"/>
      <c r="J498" s="2286"/>
      <c r="K498" s="2286"/>
      <c r="L498" s="2286"/>
      <c r="M498" s="2286"/>
      <c r="N498" s="2286"/>
      <c r="O498" s="2286"/>
      <c r="P498" s="2286"/>
      <c r="Q498" s="2286"/>
      <c r="R498" s="2286"/>
      <c r="S498" s="2286"/>
      <c r="T498" s="2286"/>
      <c r="U498" s="2286"/>
      <c r="V498" s="2286"/>
      <c r="W498" s="2286"/>
      <c r="X498" s="2286"/>
      <c r="Y498" s="2286"/>
      <c r="Z498" s="2286"/>
      <c r="AA498" s="2286"/>
      <c r="AB498" s="2286"/>
      <c r="AC498" s="2286"/>
      <c r="AD498" s="2286"/>
      <c r="AE498" s="2286"/>
      <c r="AF498" s="2286"/>
      <c r="AG498" s="2286"/>
    </row>
    <row r="499" spans="1:34" ht="13.5" customHeight="1">
      <c r="B499" s="2281" t="s">
        <v>1520</v>
      </c>
      <c r="C499" s="2282"/>
      <c r="D499" s="2282"/>
      <c r="E499" s="2282"/>
      <c r="F499" s="2282"/>
      <c r="G499" s="2282"/>
      <c r="H499" s="2282"/>
      <c r="I499" s="2282"/>
      <c r="J499" s="2282"/>
      <c r="K499" s="2282"/>
      <c r="L499" s="2282"/>
      <c r="M499" s="2282"/>
      <c r="N499" s="2282"/>
      <c r="O499" s="2282"/>
      <c r="P499" s="2282"/>
      <c r="Q499" s="2282"/>
      <c r="R499" s="2282"/>
      <c r="S499" s="2282"/>
      <c r="T499" s="2282"/>
      <c r="U499" s="2282"/>
      <c r="V499" s="2282"/>
      <c r="W499" s="2282"/>
      <c r="X499" s="2282"/>
      <c r="Y499" s="2282"/>
      <c r="Z499" s="854"/>
      <c r="AA499" s="855"/>
      <c r="AB499" s="855"/>
      <c r="AC499" s="855"/>
      <c r="AD499" s="855"/>
      <c r="AE499" s="855"/>
      <c r="AF499" s="855"/>
      <c r="AG499" s="855"/>
    </row>
    <row r="500" spans="1:34" ht="13.5" customHeight="1">
      <c r="B500" s="2288" t="s">
        <v>1518</v>
      </c>
      <c r="C500" s="2288"/>
      <c r="D500" s="2288"/>
      <c r="E500" s="2288"/>
      <c r="F500" s="2288"/>
      <c r="G500" s="2288"/>
      <c r="H500" s="2288"/>
      <c r="I500" s="2288"/>
      <c r="J500" s="2288" t="s">
        <v>1187</v>
      </c>
      <c r="K500" s="2288"/>
      <c r="L500" s="2288"/>
      <c r="M500" s="2288"/>
      <c r="N500" s="2288"/>
      <c r="O500" s="2288"/>
      <c r="P500" s="2288"/>
      <c r="Q500" s="2288"/>
      <c r="R500" s="2288" t="s">
        <v>1190</v>
      </c>
      <c r="S500" s="2288"/>
      <c r="T500" s="2288"/>
      <c r="U500" s="2288"/>
      <c r="V500" s="2288"/>
      <c r="W500" s="2288"/>
      <c r="X500" s="2288"/>
      <c r="Y500" s="2288"/>
      <c r="Z500" s="854"/>
      <c r="AA500" s="855"/>
      <c r="AB500" s="855"/>
      <c r="AC500" s="855"/>
      <c r="AD500" s="855"/>
      <c r="AE500" s="855"/>
      <c r="AF500" s="855"/>
      <c r="AG500" s="855"/>
    </row>
    <row r="501" spans="1:34" ht="13.5" customHeight="1">
      <c r="B501" s="2283" t="s">
        <v>1524</v>
      </c>
      <c r="C501" s="2283"/>
      <c r="D501" s="2283"/>
      <c r="E501" s="2283"/>
      <c r="F501" s="2283"/>
      <c r="G501" s="2283"/>
      <c r="H501" s="2283"/>
      <c r="I501" s="2283"/>
      <c r="J501" s="2283" t="s">
        <v>350</v>
      </c>
      <c r="K501" s="2283"/>
      <c r="L501" s="2283"/>
      <c r="M501" s="2283"/>
      <c r="N501" s="2283"/>
      <c r="O501" s="2283"/>
      <c r="P501" s="2283"/>
      <c r="Q501" s="2283"/>
      <c r="R501" s="2283" t="s">
        <v>1525</v>
      </c>
      <c r="S501" s="2283"/>
      <c r="T501" s="2283"/>
      <c r="U501" s="2283"/>
      <c r="V501" s="2283"/>
      <c r="W501" s="2283"/>
      <c r="X501" s="2283"/>
      <c r="Y501" s="2283"/>
      <c r="Z501" s="854"/>
      <c r="AA501" s="855"/>
      <c r="AB501" s="855"/>
      <c r="AC501" s="855"/>
      <c r="AD501" s="855"/>
      <c r="AE501" s="855"/>
      <c r="AF501" s="855"/>
      <c r="AG501" s="855"/>
    </row>
    <row r="502" spans="1:34" ht="13.5" customHeight="1">
      <c r="B502" s="2283" t="s">
        <v>628</v>
      </c>
      <c r="C502" s="2283"/>
      <c r="D502" s="2283"/>
      <c r="E502" s="2283"/>
      <c r="F502" s="2283"/>
      <c r="G502" s="2283"/>
      <c r="H502" s="2283"/>
      <c r="I502" s="2283"/>
      <c r="J502" s="2283" t="s">
        <v>357</v>
      </c>
      <c r="K502" s="2283"/>
      <c r="L502" s="2283"/>
      <c r="M502" s="2283"/>
      <c r="N502" s="2283"/>
      <c r="O502" s="2283"/>
      <c r="P502" s="2283"/>
      <c r="Q502" s="2283"/>
      <c r="R502" s="2283" t="s">
        <v>1526</v>
      </c>
      <c r="S502" s="2283"/>
      <c r="T502" s="2283"/>
      <c r="U502" s="2283"/>
      <c r="V502" s="2283"/>
      <c r="W502" s="2283"/>
      <c r="X502" s="2283"/>
      <c r="Y502" s="2283"/>
      <c r="Z502" s="854"/>
      <c r="AA502" s="855"/>
      <c r="AB502" s="855"/>
      <c r="AC502" s="855"/>
      <c r="AD502" s="855"/>
      <c r="AE502" s="855"/>
      <c r="AF502" s="855"/>
      <c r="AG502" s="855"/>
    </row>
    <row r="503" spans="1:34" ht="13.5" customHeight="1">
      <c r="B503" s="2283" t="s">
        <v>1527</v>
      </c>
      <c r="C503" s="2283"/>
      <c r="D503" s="2283"/>
      <c r="E503" s="2283"/>
      <c r="F503" s="2283"/>
      <c r="G503" s="2283"/>
      <c r="H503" s="2283"/>
      <c r="I503" s="2283"/>
      <c r="J503" s="2283" t="s">
        <v>364</v>
      </c>
      <c r="K503" s="2283"/>
      <c r="L503" s="2283"/>
      <c r="M503" s="2283"/>
      <c r="N503" s="2283"/>
      <c r="O503" s="2283"/>
      <c r="P503" s="2283"/>
      <c r="Q503" s="2283"/>
      <c r="R503" s="2283" t="s">
        <v>393</v>
      </c>
      <c r="S503" s="2283"/>
      <c r="T503" s="2283"/>
      <c r="U503" s="2283"/>
      <c r="V503" s="2283"/>
      <c r="W503" s="2283"/>
      <c r="X503" s="2283"/>
      <c r="Y503" s="2283"/>
      <c r="Z503" s="854"/>
      <c r="AA503" s="855"/>
      <c r="AB503" s="855"/>
      <c r="AC503" s="855"/>
      <c r="AD503" s="855"/>
      <c r="AE503" s="855"/>
      <c r="AF503" s="855"/>
      <c r="AG503" s="855"/>
    </row>
    <row r="504" spans="1:34" ht="13.5" customHeight="1">
      <c r="B504" s="2283" t="s">
        <v>629</v>
      </c>
      <c r="C504" s="2283"/>
      <c r="D504" s="2283"/>
      <c r="E504" s="2283"/>
      <c r="F504" s="2283"/>
      <c r="G504" s="2283"/>
      <c r="H504" s="2283"/>
      <c r="I504" s="2283"/>
      <c r="J504" s="2283" t="s">
        <v>1698</v>
      </c>
      <c r="K504" s="2283"/>
      <c r="L504" s="2283"/>
      <c r="M504" s="2283"/>
      <c r="N504" s="2283"/>
      <c r="O504" s="2283"/>
      <c r="P504" s="2283"/>
      <c r="Q504" s="2283"/>
      <c r="R504" s="2283" t="s">
        <v>397</v>
      </c>
      <c r="S504" s="2283"/>
      <c r="T504" s="2283"/>
      <c r="U504" s="2283"/>
      <c r="V504" s="2283"/>
      <c r="W504" s="2283"/>
      <c r="X504" s="2283"/>
      <c r="Y504" s="2283"/>
      <c r="Z504" s="854"/>
      <c r="AA504" s="855"/>
      <c r="AB504" s="855"/>
      <c r="AC504" s="855"/>
      <c r="AD504" s="855"/>
      <c r="AE504" s="855"/>
      <c r="AF504" s="855"/>
      <c r="AG504" s="855"/>
    </row>
    <row r="505" spans="1:34" ht="13.5" customHeight="1">
      <c r="B505" s="2286"/>
      <c r="C505" s="2286"/>
      <c r="D505" s="2286"/>
      <c r="E505" s="2286"/>
      <c r="F505" s="2286"/>
      <c r="G505" s="2286"/>
      <c r="H505" s="2286"/>
      <c r="I505" s="2286"/>
      <c r="J505" s="2283" t="s">
        <v>372</v>
      </c>
      <c r="K505" s="2283"/>
      <c r="L505" s="2283"/>
      <c r="M505" s="2283"/>
      <c r="N505" s="2283"/>
      <c r="O505" s="2283"/>
      <c r="P505" s="2283"/>
      <c r="Q505" s="2283"/>
      <c r="R505" s="2283" t="s">
        <v>401</v>
      </c>
      <c r="S505" s="2283"/>
      <c r="T505" s="2283"/>
      <c r="U505" s="2283"/>
      <c r="V505" s="2283"/>
      <c r="W505" s="2283"/>
      <c r="X505" s="2283"/>
      <c r="Y505" s="2283"/>
      <c r="Z505" s="854"/>
      <c r="AA505" s="855"/>
      <c r="AB505" s="855"/>
      <c r="AC505" s="855"/>
      <c r="AD505" s="855"/>
      <c r="AE505" s="855"/>
      <c r="AF505" s="855"/>
      <c r="AG505" s="855"/>
    </row>
    <row r="506" spans="1:34" ht="13.5" customHeight="1">
      <c r="B506" s="2286"/>
      <c r="C506" s="2286"/>
      <c r="D506" s="2286"/>
      <c r="E506" s="2286"/>
      <c r="F506" s="2286"/>
      <c r="G506" s="2286"/>
      <c r="H506" s="2286"/>
      <c r="I506" s="2286"/>
      <c r="J506" s="2286"/>
      <c r="K506" s="2286"/>
      <c r="L506" s="2286"/>
      <c r="M506" s="2286"/>
      <c r="N506" s="2286"/>
      <c r="O506" s="2286"/>
      <c r="P506" s="2286"/>
      <c r="Q506" s="2286"/>
      <c r="R506" s="2283" t="s">
        <v>403</v>
      </c>
      <c r="S506" s="2283"/>
      <c r="T506" s="2283"/>
      <c r="U506" s="2283"/>
      <c r="V506" s="2283"/>
      <c r="W506" s="2283"/>
      <c r="X506" s="2283"/>
      <c r="Y506" s="2283"/>
      <c r="Z506" s="854"/>
      <c r="AA506" s="855"/>
      <c r="AB506" s="855"/>
      <c r="AC506" s="855"/>
      <c r="AD506" s="855"/>
      <c r="AE506" s="855"/>
      <c r="AF506" s="855"/>
      <c r="AG506" s="855"/>
    </row>
    <row r="507" spans="1:34" ht="13.5" customHeight="1">
      <c r="B507" s="2286"/>
      <c r="C507" s="2286"/>
      <c r="D507" s="2286"/>
      <c r="E507" s="2286"/>
      <c r="F507" s="2286"/>
      <c r="G507" s="2286"/>
      <c r="H507" s="2286"/>
      <c r="I507" s="2286"/>
      <c r="J507" s="2286"/>
      <c r="K507" s="2286"/>
      <c r="L507" s="2286"/>
      <c r="M507" s="2286"/>
      <c r="N507" s="2286"/>
      <c r="O507" s="2286"/>
      <c r="P507" s="2286"/>
      <c r="Q507" s="2286"/>
      <c r="R507" s="2283" t="s">
        <v>405</v>
      </c>
      <c r="S507" s="2283"/>
      <c r="T507" s="2283"/>
      <c r="U507" s="2283"/>
      <c r="V507" s="2283"/>
      <c r="W507" s="2283"/>
      <c r="X507" s="2283"/>
      <c r="Y507" s="2283"/>
      <c r="Z507" s="854"/>
      <c r="AA507" s="855"/>
      <c r="AB507" s="855"/>
      <c r="AC507" s="855"/>
      <c r="AD507" s="855"/>
      <c r="AE507" s="855"/>
      <c r="AF507" s="855"/>
      <c r="AG507" s="855"/>
    </row>
    <row r="508" spans="1:34" ht="13.5" customHeight="1"/>
    <row r="509" spans="1:34" ht="13.5" customHeight="1">
      <c r="A509" s="2231" t="s">
        <v>1528</v>
      </c>
      <c r="B509" s="2231"/>
      <c r="C509" s="2231"/>
      <c r="D509" s="2231"/>
      <c r="E509" s="2231"/>
      <c r="F509" s="2231"/>
      <c r="G509" s="2231"/>
      <c r="H509" s="2231"/>
      <c r="I509" s="2231"/>
      <c r="J509" s="2231"/>
      <c r="K509" s="2231"/>
      <c r="L509" s="2231"/>
      <c r="M509" s="2231"/>
      <c r="N509" s="2231"/>
      <c r="O509" s="2231"/>
      <c r="P509" s="2231"/>
      <c r="Q509" s="2231"/>
      <c r="R509" s="2231"/>
      <c r="S509" s="2231"/>
      <c r="T509" s="2231"/>
      <c r="U509" s="2231"/>
      <c r="V509" s="2231"/>
      <c r="W509" s="2231"/>
      <c r="X509" s="2231"/>
      <c r="Y509" s="2231"/>
      <c r="Z509" s="2231"/>
      <c r="AA509" s="2231"/>
      <c r="AB509" s="2231"/>
      <c r="AC509" s="2231"/>
      <c r="AD509" s="2231"/>
      <c r="AE509" s="2231"/>
      <c r="AF509" s="2231"/>
      <c r="AG509" s="2231"/>
      <c r="AH509" s="2231"/>
    </row>
    <row r="510" spans="1:34" ht="13.5" customHeight="1">
      <c r="A510" s="2232" t="s">
        <v>1325</v>
      </c>
      <c r="B510" s="2232"/>
      <c r="C510" s="2232"/>
      <c r="D510" s="2232"/>
      <c r="E510" s="2232"/>
      <c r="F510" s="2232"/>
      <c r="G510" s="2232"/>
      <c r="H510" s="2232"/>
      <c r="I510" s="2232"/>
      <c r="J510" s="2232"/>
      <c r="K510" s="2232"/>
      <c r="L510" s="2232"/>
      <c r="M510" s="2232"/>
      <c r="N510" s="2232"/>
      <c r="O510" s="2232"/>
      <c r="P510" s="2232"/>
      <c r="Q510" s="2232"/>
      <c r="R510" s="2232"/>
      <c r="S510" s="2232"/>
      <c r="T510" s="2232"/>
      <c r="U510" s="2232"/>
      <c r="V510" s="2232"/>
      <c r="W510" s="2232"/>
      <c r="X510" s="2232"/>
      <c r="Y510" s="2232"/>
      <c r="Z510" s="2232"/>
      <c r="AA510" s="2232"/>
      <c r="AB510" s="2232"/>
      <c r="AC510" s="2232"/>
      <c r="AD510" s="2232"/>
      <c r="AE510" s="2232"/>
      <c r="AF510" s="2232"/>
      <c r="AG510" s="2232"/>
      <c r="AH510" s="2232"/>
    </row>
    <row r="511" spans="1:34" ht="13.5" customHeight="1">
      <c r="A511" s="857"/>
      <c r="B511" s="2281" t="s">
        <v>1529</v>
      </c>
      <c r="C511" s="2282"/>
      <c r="D511" s="2282"/>
      <c r="E511" s="2282"/>
      <c r="F511" s="2282"/>
      <c r="G511" s="2282"/>
      <c r="H511" s="2282"/>
      <c r="I511" s="2282"/>
      <c r="J511" s="2282"/>
      <c r="K511" s="2282"/>
      <c r="L511" s="2282"/>
      <c r="M511" s="2282"/>
      <c r="N511" s="2282"/>
      <c r="O511" s="2282"/>
      <c r="P511" s="2282"/>
      <c r="Q511" s="2282"/>
      <c r="R511" s="854"/>
      <c r="S511" s="855"/>
      <c r="T511" s="855"/>
      <c r="U511" s="855"/>
      <c r="V511" s="855"/>
      <c r="W511" s="855"/>
      <c r="X511" s="855"/>
      <c r="Y511" s="855"/>
      <c r="Z511" s="855"/>
      <c r="AA511" s="855"/>
      <c r="AB511" s="855"/>
      <c r="AC511" s="855"/>
      <c r="AD511" s="855"/>
      <c r="AE511" s="855"/>
      <c r="AF511" s="855"/>
      <c r="AG511" s="855"/>
      <c r="AH511" s="857"/>
    </row>
    <row r="512" spans="1:34" ht="13.5" customHeight="1">
      <c r="A512" s="857"/>
      <c r="B512" s="2283" t="s">
        <v>254</v>
      </c>
      <c r="C512" s="2283"/>
      <c r="D512" s="2283"/>
      <c r="E512" s="2283"/>
      <c r="F512" s="2283"/>
      <c r="G512" s="2283"/>
      <c r="H512" s="2283"/>
      <c r="I512" s="2283"/>
      <c r="J512" s="2283" t="s">
        <v>262</v>
      </c>
      <c r="K512" s="2283"/>
      <c r="L512" s="2283"/>
      <c r="M512" s="2283"/>
      <c r="N512" s="2283"/>
      <c r="O512" s="2283"/>
      <c r="P512" s="2283"/>
      <c r="Q512" s="2283"/>
      <c r="R512" s="854"/>
      <c r="S512" s="855"/>
      <c r="T512" s="855"/>
      <c r="U512" s="855"/>
      <c r="V512" s="855"/>
      <c r="W512" s="855"/>
      <c r="X512" s="855"/>
      <c r="Y512" s="855"/>
      <c r="Z512" s="855"/>
      <c r="AA512" s="855"/>
      <c r="AB512" s="855"/>
      <c r="AC512" s="855"/>
      <c r="AD512" s="855"/>
      <c r="AE512" s="855"/>
      <c r="AF512" s="855"/>
      <c r="AG512" s="855"/>
      <c r="AH512" s="857"/>
    </row>
    <row r="513" spans="1:34" ht="13.5" customHeight="1"/>
    <row r="514" spans="1:34" ht="13.5" customHeight="1">
      <c r="A514" s="2231" t="s">
        <v>1530</v>
      </c>
      <c r="B514" s="2231"/>
      <c r="C514" s="2231"/>
      <c r="D514" s="2231"/>
      <c r="E514" s="2231"/>
      <c r="F514" s="2231"/>
      <c r="G514" s="2231"/>
      <c r="H514" s="2231"/>
      <c r="I514" s="2231"/>
      <c r="J514" s="2231"/>
      <c r="K514" s="2231"/>
      <c r="L514" s="2231"/>
      <c r="M514" s="2231"/>
      <c r="N514" s="2231"/>
      <c r="O514" s="2231"/>
      <c r="P514" s="2231"/>
      <c r="Q514" s="2231"/>
      <c r="R514" s="2231"/>
      <c r="S514" s="2231"/>
      <c r="T514" s="2231"/>
      <c r="U514" s="2231"/>
      <c r="V514" s="2231"/>
      <c r="W514" s="2231"/>
      <c r="X514" s="2231"/>
      <c r="Y514" s="2231"/>
      <c r="Z514" s="2231"/>
      <c r="AA514" s="2231"/>
      <c r="AB514" s="2231"/>
      <c r="AC514" s="2231"/>
      <c r="AD514" s="2231"/>
      <c r="AE514" s="2231"/>
      <c r="AF514" s="2231"/>
      <c r="AG514" s="2231"/>
      <c r="AH514" s="2231"/>
    </row>
    <row r="515" spans="1:34" ht="13.5" customHeight="1">
      <c r="A515" s="2232" t="s">
        <v>1325</v>
      </c>
      <c r="B515" s="2232"/>
      <c r="C515" s="2232"/>
      <c r="D515" s="2232"/>
      <c r="E515" s="2232"/>
      <c r="F515" s="2232"/>
      <c r="G515" s="2232"/>
      <c r="H515" s="2232"/>
      <c r="I515" s="2232"/>
      <c r="J515" s="2232"/>
      <c r="K515" s="2232"/>
      <c r="L515" s="2232"/>
      <c r="M515" s="2232"/>
      <c r="N515" s="2232"/>
      <c r="O515" s="2232"/>
      <c r="P515" s="2232"/>
      <c r="Q515" s="2232"/>
      <c r="R515" s="2232"/>
      <c r="S515" s="2232"/>
      <c r="T515" s="2232"/>
      <c r="U515" s="2232"/>
      <c r="V515" s="2232"/>
      <c r="W515" s="2232"/>
      <c r="X515" s="2232"/>
      <c r="Y515" s="2232"/>
      <c r="Z515" s="2232"/>
      <c r="AA515" s="2232"/>
      <c r="AB515" s="2232"/>
      <c r="AC515" s="2232"/>
      <c r="AD515" s="2232"/>
      <c r="AE515" s="2232"/>
      <c r="AF515" s="2232"/>
      <c r="AG515" s="2232"/>
      <c r="AH515" s="2232"/>
    </row>
    <row r="516" spans="1:34" ht="13.5" customHeight="1">
      <c r="A516" s="857"/>
      <c r="B516" s="2288" t="s">
        <v>1531</v>
      </c>
      <c r="C516" s="2288"/>
      <c r="D516" s="2288"/>
      <c r="E516" s="2288"/>
      <c r="F516" s="2288"/>
      <c r="G516" s="2288"/>
      <c r="H516" s="2288"/>
      <c r="I516" s="2288"/>
      <c r="J516" s="2288"/>
      <c r="K516" s="2288"/>
      <c r="L516" s="2288"/>
      <c r="M516" s="2288"/>
      <c r="N516" s="2288"/>
      <c r="O516" s="2288"/>
      <c r="P516" s="2288"/>
      <c r="Q516" s="2288"/>
      <c r="R516" s="2288"/>
      <c r="S516" s="2288"/>
      <c r="T516" s="2288"/>
      <c r="U516" s="2288"/>
      <c r="V516" s="2288"/>
      <c r="W516" s="2288"/>
      <c r="X516" s="2288"/>
      <c r="Y516" s="2288"/>
      <c r="Z516" s="2288"/>
      <c r="AA516" s="2288"/>
      <c r="AB516" s="2288"/>
      <c r="AC516" s="2288"/>
      <c r="AD516" s="2288"/>
      <c r="AE516" s="2288"/>
      <c r="AF516" s="2288"/>
      <c r="AG516" s="2288"/>
      <c r="AH516" s="857"/>
    </row>
    <row r="517" spans="1:34" ht="13.5" customHeight="1">
      <c r="A517" s="857"/>
      <c r="B517" s="2283" t="s">
        <v>184</v>
      </c>
      <c r="C517" s="2283"/>
      <c r="D517" s="2283"/>
      <c r="E517" s="2283"/>
      <c r="F517" s="2283"/>
      <c r="G517" s="2283"/>
      <c r="H517" s="2283"/>
      <c r="I517" s="2283"/>
      <c r="J517" s="2283" t="s">
        <v>188</v>
      </c>
      <c r="K517" s="2283"/>
      <c r="L517" s="2283"/>
      <c r="M517" s="2283"/>
      <c r="N517" s="2283"/>
      <c r="O517" s="2283"/>
      <c r="P517" s="2283"/>
      <c r="Q517" s="2283"/>
      <c r="R517" s="2283" t="s">
        <v>1532</v>
      </c>
      <c r="S517" s="2283"/>
      <c r="T517" s="2283"/>
      <c r="U517" s="2283"/>
      <c r="V517" s="2283"/>
      <c r="W517" s="2283"/>
      <c r="X517" s="2283"/>
      <c r="Y517" s="2283"/>
      <c r="Z517" s="2283" t="s">
        <v>590</v>
      </c>
      <c r="AA517" s="2283"/>
      <c r="AB517" s="2283"/>
      <c r="AC517" s="2283"/>
      <c r="AD517" s="2283"/>
      <c r="AE517" s="2283"/>
      <c r="AF517" s="2283"/>
      <c r="AG517" s="2283"/>
      <c r="AH517" s="857"/>
    </row>
    <row r="518" spans="1:34" ht="13.5" customHeight="1">
      <c r="B518" s="2289" t="s">
        <v>213</v>
      </c>
      <c r="C518" s="2291"/>
      <c r="D518" s="2291"/>
      <c r="E518" s="2291"/>
      <c r="F518" s="2291"/>
      <c r="G518" s="2291"/>
      <c r="H518" s="2291"/>
      <c r="I518" s="2292"/>
      <c r="J518" s="2289" t="s">
        <v>220</v>
      </c>
      <c r="K518" s="2291"/>
      <c r="L518" s="2291"/>
      <c r="M518" s="2291"/>
      <c r="N518" s="2291"/>
      <c r="O518" s="2291"/>
      <c r="P518" s="2291"/>
      <c r="Q518" s="2292"/>
      <c r="R518" s="2289" t="s">
        <v>1533</v>
      </c>
      <c r="S518" s="2291"/>
      <c r="T518" s="2291"/>
      <c r="U518" s="2291"/>
      <c r="V518" s="2291"/>
      <c r="W518" s="2291"/>
      <c r="X518" s="2291"/>
      <c r="Y518" s="2292"/>
      <c r="Z518" s="2289" t="s">
        <v>227</v>
      </c>
      <c r="AA518" s="2291"/>
      <c r="AB518" s="2291"/>
      <c r="AC518" s="2291"/>
      <c r="AD518" s="2291"/>
      <c r="AE518" s="2291"/>
      <c r="AF518" s="2291"/>
      <c r="AG518" s="2292"/>
    </row>
    <row r="519" spans="1:34" ht="13.5" customHeight="1"/>
    <row r="520" spans="1:34" ht="13.5" customHeight="1">
      <c r="A520" s="2231" t="s">
        <v>1534</v>
      </c>
      <c r="B520" s="2231"/>
      <c r="C520" s="2231"/>
      <c r="D520" s="2231"/>
      <c r="E520" s="2231"/>
      <c r="F520" s="2231"/>
      <c r="G520" s="2231"/>
      <c r="H520" s="2231"/>
      <c r="I520" s="2231"/>
      <c r="J520" s="2231"/>
      <c r="K520" s="2231"/>
      <c r="L520" s="2231"/>
      <c r="M520" s="2231"/>
      <c r="N520" s="2231"/>
      <c r="O520" s="2231"/>
      <c r="P520" s="2231"/>
      <c r="Q520" s="2231"/>
      <c r="R520" s="2231"/>
      <c r="S520" s="2231"/>
      <c r="T520" s="2231"/>
      <c r="U520" s="2231"/>
      <c r="V520" s="2231"/>
      <c r="W520" s="2231"/>
      <c r="X520" s="2231"/>
      <c r="Y520" s="2231"/>
      <c r="Z520" s="2231"/>
      <c r="AA520" s="2231"/>
      <c r="AB520" s="2231"/>
      <c r="AC520" s="2231"/>
      <c r="AD520" s="2231"/>
      <c r="AE520" s="2231"/>
      <c r="AF520" s="2231"/>
      <c r="AG520" s="2231"/>
      <c r="AH520" s="2231"/>
    </row>
    <row r="521" spans="1:34" ht="13.5" customHeight="1">
      <c r="A521" s="2232" t="s">
        <v>1325</v>
      </c>
      <c r="B521" s="2232"/>
      <c r="C521" s="2232"/>
      <c r="D521" s="2232"/>
      <c r="E521" s="2232"/>
      <c r="F521" s="2232"/>
      <c r="G521" s="2232"/>
      <c r="H521" s="2232"/>
      <c r="I521" s="2232"/>
      <c r="J521" s="2232"/>
      <c r="K521" s="2232"/>
      <c r="L521" s="2232"/>
      <c r="M521" s="2232"/>
      <c r="N521" s="2232"/>
      <c r="O521" s="2232"/>
      <c r="P521" s="2232"/>
      <c r="Q521" s="2232"/>
      <c r="R521" s="2232"/>
      <c r="S521" s="2232"/>
      <c r="T521" s="2232"/>
      <c r="U521" s="2232"/>
      <c r="V521" s="2232"/>
      <c r="W521" s="2232"/>
      <c r="X521" s="2232"/>
      <c r="Y521" s="2232"/>
      <c r="Z521" s="2232"/>
      <c r="AA521" s="2232"/>
      <c r="AB521" s="2232"/>
      <c r="AC521" s="2232"/>
      <c r="AD521" s="2232"/>
      <c r="AE521" s="2232"/>
      <c r="AF521" s="2232"/>
      <c r="AG521" s="2232"/>
      <c r="AH521" s="2232"/>
    </row>
    <row r="522" spans="1:34" ht="13.5" customHeight="1">
      <c r="A522" s="888"/>
      <c r="B522" s="2288" t="s">
        <v>1535</v>
      </c>
      <c r="C522" s="2288"/>
      <c r="D522" s="2288"/>
      <c r="E522" s="2288"/>
      <c r="F522" s="2288"/>
      <c r="G522" s="2288"/>
      <c r="H522" s="2288"/>
      <c r="I522" s="2288"/>
      <c r="J522" s="2288"/>
      <c r="K522" s="2288"/>
      <c r="L522" s="2288"/>
      <c r="M522" s="2288"/>
      <c r="N522" s="2288"/>
      <c r="O522" s="2288"/>
      <c r="P522" s="2288"/>
      <c r="Q522" s="2288"/>
      <c r="R522" s="2288"/>
      <c r="S522" s="2288"/>
      <c r="T522" s="2288"/>
      <c r="U522" s="2288"/>
      <c r="V522" s="2288"/>
      <c r="W522" s="2288"/>
      <c r="X522" s="2288"/>
      <c r="Y522" s="2288"/>
      <c r="Z522" s="2288"/>
      <c r="AA522" s="2288"/>
      <c r="AB522" s="2288"/>
      <c r="AC522" s="2288"/>
      <c r="AD522" s="2288"/>
      <c r="AE522" s="2288"/>
      <c r="AF522" s="2288"/>
      <c r="AG522" s="2288"/>
    </row>
    <row r="523" spans="1:34" ht="13.5" customHeight="1">
      <c r="A523" s="889"/>
      <c r="B523" s="2288" t="s">
        <v>184</v>
      </c>
      <c r="C523" s="2288"/>
      <c r="D523" s="2288"/>
      <c r="E523" s="2288"/>
      <c r="F523" s="2288"/>
      <c r="G523" s="2288"/>
      <c r="H523" s="2288"/>
      <c r="I523" s="2288"/>
      <c r="J523" s="2288" t="s">
        <v>188</v>
      </c>
      <c r="K523" s="2288"/>
      <c r="L523" s="2288"/>
      <c r="M523" s="2288"/>
      <c r="N523" s="2288"/>
      <c r="O523" s="2288"/>
      <c r="P523" s="2288"/>
      <c r="Q523" s="2288"/>
      <c r="R523" s="2288" t="s">
        <v>1532</v>
      </c>
      <c r="S523" s="2288"/>
      <c r="T523" s="2288"/>
      <c r="U523" s="2288"/>
      <c r="V523" s="2288"/>
      <c r="W523" s="2288"/>
      <c r="X523" s="2288"/>
      <c r="Y523" s="2288"/>
      <c r="Z523" s="2288" t="s">
        <v>590</v>
      </c>
      <c r="AA523" s="2288"/>
      <c r="AB523" s="2288"/>
      <c r="AC523" s="2288"/>
      <c r="AD523" s="2288"/>
      <c r="AE523" s="2288"/>
      <c r="AF523" s="2288"/>
      <c r="AG523" s="2288"/>
    </row>
    <row r="524" spans="1:34" ht="13.5" customHeight="1">
      <c r="A524" s="889"/>
      <c r="B524" s="2283" t="s">
        <v>1536</v>
      </c>
      <c r="C524" s="2283"/>
      <c r="D524" s="2283"/>
      <c r="E524" s="2283"/>
      <c r="F524" s="2283"/>
      <c r="G524" s="2283"/>
      <c r="H524" s="2283"/>
      <c r="I524" s="2283"/>
      <c r="J524" s="2283" t="s">
        <v>1537</v>
      </c>
      <c r="K524" s="2283"/>
      <c r="L524" s="2283"/>
      <c r="M524" s="2283"/>
      <c r="N524" s="2283"/>
      <c r="O524" s="2283"/>
      <c r="P524" s="2283"/>
      <c r="Q524" s="2283"/>
      <c r="R524" s="2283" t="s">
        <v>241</v>
      </c>
      <c r="S524" s="2283"/>
      <c r="T524" s="2283"/>
      <c r="U524" s="2283"/>
      <c r="V524" s="2283"/>
      <c r="W524" s="2283"/>
      <c r="X524" s="2283"/>
      <c r="Y524" s="2283"/>
      <c r="Z524" s="2283" t="s">
        <v>251</v>
      </c>
      <c r="AA524" s="2283"/>
      <c r="AB524" s="2283"/>
      <c r="AC524" s="2283"/>
      <c r="AD524" s="2283"/>
      <c r="AE524" s="2283"/>
      <c r="AF524" s="2283"/>
      <c r="AG524" s="2283"/>
    </row>
    <row r="525" spans="1:34" ht="13.5" customHeight="1">
      <c r="A525" s="889"/>
      <c r="B525" s="2283" t="s">
        <v>1538</v>
      </c>
      <c r="C525" s="2283"/>
      <c r="D525" s="2283"/>
      <c r="E525" s="2283"/>
      <c r="F525" s="2283"/>
      <c r="G525" s="2283"/>
      <c r="H525" s="2283"/>
      <c r="I525" s="2283"/>
      <c r="J525" s="2283" t="s">
        <v>223</v>
      </c>
      <c r="K525" s="2283"/>
      <c r="L525" s="2283"/>
      <c r="M525" s="2283"/>
      <c r="N525" s="2283"/>
      <c r="O525" s="2283"/>
      <c r="P525" s="2283"/>
      <c r="Q525" s="2283"/>
      <c r="R525" s="2283" t="s">
        <v>1539</v>
      </c>
      <c r="S525" s="2283"/>
      <c r="T525" s="2283"/>
      <c r="U525" s="2283"/>
      <c r="V525" s="2283"/>
      <c r="W525" s="2283"/>
      <c r="X525" s="2283"/>
      <c r="Y525" s="2283"/>
      <c r="Z525" s="2283" t="s">
        <v>294</v>
      </c>
      <c r="AA525" s="2283"/>
      <c r="AB525" s="2283"/>
      <c r="AC525" s="2283"/>
      <c r="AD525" s="2283"/>
      <c r="AE525" s="2283"/>
      <c r="AF525" s="2283"/>
      <c r="AG525" s="2283"/>
    </row>
    <row r="526" spans="1:34" ht="13.5" customHeight="1">
      <c r="A526" s="889"/>
      <c r="B526" s="2283" t="s">
        <v>1540</v>
      </c>
      <c r="C526" s="2283"/>
      <c r="D526" s="2283"/>
      <c r="E526" s="2283"/>
      <c r="F526" s="2283"/>
      <c r="G526" s="2283"/>
      <c r="H526" s="2283"/>
      <c r="I526" s="2283"/>
      <c r="J526" s="2283" t="s">
        <v>228</v>
      </c>
      <c r="K526" s="2283"/>
      <c r="L526" s="2283"/>
      <c r="M526" s="2283"/>
      <c r="N526" s="2283"/>
      <c r="O526" s="2283"/>
      <c r="P526" s="2283"/>
      <c r="Q526" s="2283"/>
      <c r="R526" s="2283" t="s">
        <v>243</v>
      </c>
      <c r="S526" s="2283"/>
      <c r="T526" s="2283"/>
      <c r="U526" s="2283"/>
      <c r="V526" s="2283"/>
      <c r="W526" s="2283"/>
      <c r="X526" s="2283"/>
      <c r="Y526" s="2283"/>
      <c r="Z526" s="2283" t="s">
        <v>615</v>
      </c>
      <c r="AA526" s="2283"/>
      <c r="AB526" s="2283"/>
      <c r="AC526" s="2283"/>
      <c r="AD526" s="2283"/>
      <c r="AE526" s="2283"/>
      <c r="AF526" s="2283"/>
      <c r="AG526" s="2283"/>
    </row>
    <row r="527" spans="1:34" ht="13.5" customHeight="1">
      <c r="A527" s="889"/>
      <c r="B527" s="2283" t="s">
        <v>1541</v>
      </c>
      <c r="C527" s="2283"/>
      <c r="D527" s="2283"/>
      <c r="E527" s="2283"/>
      <c r="F527" s="2283"/>
      <c r="G527" s="2283"/>
      <c r="H527" s="2283"/>
      <c r="I527" s="2283"/>
      <c r="J527" s="2283" t="s">
        <v>1542</v>
      </c>
      <c r="K527" s="2283"/>
      <c r="L527" s="2283"/>
      <c r="M527" s="2283"/>
      <c r="N527" s="2283"/>
      <c r="O527" s="2283"/>
      <c r="P527" s="2283"/>
      <c r="Q527" s="2283"/>
      <c r="R527" s="2283" t="s">
        <v>1543</v>
      </c>
      <c r="S527" s="2283"/>
      <c r="T527" s="2283"/>
      <c r="U527" s="2283"/>
      <c r="V527" s="2283"/>
      <c r="W527" s="2283"/>
      <c r="X527" s="2283"/>
      <c r="Y527" s="2283"/>
      <c r="Z527" s="2283" t="s">
        <v>1544</v>
      </c>
      <c r="AA527" s="2283"/>
      <c r="AB527" s="2283"/>
      <c r="AC527" s="2283"/>
      <c r="AD527" s="2283"/>
      <c r="AE527" s="2283"/>
      <c r="AF527" s="2283"/>
      <c r="AG527" s="2283"/>
    </row>
    <row r="528" spans="1:34" ht="13.5" customHeight="1">
      <c r="A528" s="889"/>
      <c r="B528" s="2286"/>
      <c r="C528" s="2286"/>
      <c r="D528" s="2286"/>
      <c r="E528" s="2286"/>
      <c r="F528" s="2286"/>
      <c r="G528" s="2286"/>
      <c r="H528" s="2286"/>
      <c r="I528" s="2286"/>
      <c r="J528" s="2283" t="s">
        <v>234</v>
      </c>
      <c r="K528" s="2283"/>
      <c r="L528" s="2283"/>
      <c r="M528" s="2283"/>
      <c r="N528" s="2283"/>
      <c r="O528" s="2283"/>
      <c r="P528" s="2283"/>
      <c r="Q528" s="2283"/>
      <c r="R528" s="2286"/>
      <c r="S528" s="2286"/>
      <c r="T528" s="2286"/>
      <c r="U528" s="2286"/>
      <c r="V528" s="2286"/>
      <c r="W528" s="2286"/>
      <c r="X528" s="2286"/>
      <c r="Y528" s="2286"/>
      <c r="Z528" s="2283" t="s">
        <v>1546</v>
      </c>
      <c r="AA528" s="2283"/>
      <c r="AB528" s="2283"/>
      <c r="AC528" s="2283"/>
      <c r="AD528" s="2283"/>
      <c r="AE528" s="2283"/>
      <c r="AF528" s="2283"/>
      <c r="AG528" s="2283"/>
    </row>
    <row r="529" spans="1:34" ht="13.5" customHeight="1">
      <c r="A529" s="889"/>
      <c r="B529" s="2286"/>
      <c r="C529" s="2286"/>
      <c r="D529" s="2286"/>
      <c r="E529" s="2286"/>
      <c r="F529" s="2286"/>
      <c r="G529" s="2286"/>
      <c r="H529" s="2286"/>
      <c r="I529" s="2286"/>
      <c r="J529" s="2283" t="s">
        <v>1545</v>
      </c>
      <c r="K529" s="2283"/>
      <c r="L529" s="2283"/>
      <c r="M529" s="2283"/>
      <c r="N529" s="2283"/>
      <c r="O529" s="2283"/>
      <c r="P529" s="2283"/>
      <c r="Q529" s="2283"/>
      <c r="R529" s="2286"/>
      <c r="S529" s="2286"/>
      <c r="T529" s="2286"/>
      <c r="U529" s="2286"/>
      <c r="V529" s="2286"/>
      <c r="W529" s="2286"/>
      <c r="X529" s="2286"/>
      <c r="Y529" s="2286"/>
      <c r="Z529" s="2293"/>
      <c r="AA529" s="2294"/>
      <c r="AB529" s="2294"/>
      <c r="AC529" s="2294"/>
      <c r="AD529" s="2294"/>
      <c r="AE529" s="2294"/>
      <c r="AF529" s="2294"/>
      <c r="AG529" s="2295"/>
    </row>
    <row r="530" spans="1:34" ht="13.5" customHeight="1">
      <c r="A530" s="889"/>
      <c r="B530" s="2286"/>
      <c r="C530" s="2286"/>
      <c r="D530" s="2286"/>
      <c r="E530" s="2286"/>
      <c r="F530" s="2286"/>
      <c r="G530" s="2286"/>
      <c r="H530" s="2286"/>
      <c r="I530" s="2286"/>
      <c r="J530" s="2283" t="s">
        <v>239</v>
      </c>
      <c r="K530" s="2283"/>
      <c r="L530" s="2283"/>
      <c r="M530" s="2283"/>
      <c r="N530" s="2283"/>
      <c r="O530" s="2283"/>
      <c r="P530" s="2283"/>
      <c r="Q530" s="2283"/>
      <c r="R530" s="2286"/>
      <c r="S530" s="2286"/>
      <c r="T530" s="2286"/>
      <c r="U530" s="2286"/>
      <c r="V530" s="2286"/>
      <c r="W530" s="2286"/>
      <c r="X530" s="2286"/>
      <c r="Y530" s="2286"/>
      <c r="Z530" s="2286"/>
      <c r="AA530" s="2286"/>
      <c r="AB530" s="2286"/>
      <c r="AC530" s="2286"/>
      <c r="AD530" s="2286"/>
      <c r="AE530" s="2286"/>
      <c r="AF530" s="2286"/>
      <c r="AG530" s="2286"/>
    </row>
    <row r="531" spans="1:34" ht="13.5" customHeight="1">
      <c r="A531" s="888"/>
      <c r="B531" s="2286"/>
      <c r="C531" s="2286"/>
      <c r="D531" s="2286"/>
      <c r="E531" s="2286"/>
      <c r="F531" s="2286"/>
      <c r="G531" s="2286"/>
      <c r="H531" s="2286"/>
      <c r="I531" s="2286"/>
      <c r="J531" s="2283" t="s">
        <v>1547</v>
      </c>
      <c r="K531" s="2283"/>
      <c r="L531" s="2283"/>
      <c r="M531" s="2283"/>
      <c r="N531" s="2283"/>
      <c r="O531" s="2283"/>
      <c r="P531" s="2283"/>
      <c r="Q531" s="2283"/>
      <c r="R531" s="2286"/>
      <c r="S531" s="2286"/>
      <c r="T531" s="2286"/>
      <c r="U531" s="2286"/>
      <c r="V531" s="2286"/>
      <c r="W531" s="2286"/>
      <c r="X531" s="2286"/>
      <c r="Y531" s="2286"/>
      <c r="Z531" s="2286"/>
      <c r="AA531" s="2286"/>
      <c r="AB531" s="2286"/>
      <c r="AC531" s="2286"/>
      <c r="AD531" s="2286"/>
      <c r="AE531" s="2286"/>
      <c r="AF531" s="2286"/>
      <c r="AG531" s="2286"/>
    </row>
    <row r="532" spans="1:34" ht="13.5" customHeight="1">
      <c r="A532" s="888"/>
      <c r="B532" s="2288" t="s">
        <v>1535</v>
      </c>
      <c r="C532" s="2288"/>
      <c r="D532" s="2288"/>
      <c r="E532" s="2288"/>
      <c r="F532" s="2288"/>
      <c r="G532" s="2288"/>
      <c r="H532" s="2288"/>
      <c r="I532" s="2288"/>
      <c r="J532" s="2288"/>
      <c r="K532" s="2288"/>
      <c r="L532" s="2288"/>
      <c r="M532" s="2288"/>
      <c r="N532" s="2288"/>
      <c r="O532" s="2288"/>
      <c r="P532" s="2288"/>
      <c r="Q532" s="2288"/>
      <c r="R532" s="2288"/>
      <c r="S532" s="2288"/>
      <c r="T532" s="2288"/>
      <c r="U532" s="2288"/>
      <c r="V532" s="2288"/>
      <c r="W532" s="2288"/>
      <c r="X532" s="2288"/>
      <c r="Y532" s="2288"/>
      <c r="Z532" s="2288"/>
      <c r="AA532" s="2288"/>
      <c r="AB532" s="2288"/>
      <c r="AC532" s="2288"/>
      <c r="AD532" s="2288"/>
      <c r="AE532" s="2288"/>
      <c r="AF532" s="2288"/>
      <c r="AG532" s="2288"/>
    </row>
    <row r="533" spans="1:34" ht="13.5" customHeight="1">
      <c r="A533" s="888"/>
      <c r="B533" s="2288" t="s">
        <v>213</v>
      </c>
      <c r="C533" s="2288"/>
      <c r="D533" s="2288"/>
      <c r="E533" s="2288"/>
      <c r="F533" s="2288"/>
      <c r="G533" s="2288"/>
      <c r="H533" s="2288"/>
      <c r="I533" s="2288"/>
      <c r="J533" s="2288" t="s">
        <v>220</v>
      </c>
      <c r="K533" s="2288"/>
      <c r="L533" s="2288"/>
      <c r="M533" s="2288"/>
      <c r="N533" s="2288"/>
      <c r="O533" s="2288"/>
      <c r="P533" s="2288"/>
      <c r="Q533" s="2288"/>
      <c r="R533" s="2288" t="s">
        <v>1533</v>
      </c>
      <c r="S533" s="2288"/>
      <c r="T533" s="2288"/>
      <c r="U533" s="2288"/>
      <c r="V533" s="2288"/>
      <c r="W533" s="2288"/>
      <c r="X533" s="2288"/>
      <c r="Y533" s="2288"/>
      <c r="Z533" s="2288" t="s">
        <v>227</v>
      </c>
      <c r="AA533" s="2288"/>
      <c r="AB533" s="2288"/>
      <c r="AC533" s="2288"/>
      <c r="AD533" s="2288"/>
      <c r="AE533" s="2288"/>
      <c r="AF533" s="2288"/>
      <c r="AG533" s="2288"/>
    </row>
    <row r="534" spans="1:34" ht="13.5" customHeight="1">
      <c r="A534" s="888"/>
      <c r="B534" s="2283" t="s">
        <v>308</v>
      </c>
      <c r="C534" s="2283"/>
      <c r="D534" s="2283"/>
      <c r="E534" s="2283"/>
      <c r="F534" s="2283"/>
      <c r="G534" s="2283"/>
      <c r="H534" s="2283"/>
      <c r="I534" s="2283"/>
      <c r="J534" s="2283" t="s">
        <v>247</v>
      </c>
      <c r="K534" s="2283"/>
      <c r="L534" s="2283"/>
      <c r="M534" s="2283"/>
      <c r="N534" s="2283"/>
      <c r="O534" s="2283"/>
      <c r="P534" s="2283"/>
      <c r="Q534" s="2283"/>
      <c r="R534" s="2283" t="s">
        <v>619</v>
      </c>
      <c r="S534" s="2283"/>
      <c r="T534" s="2283"/>
      <c r="U534" s="2283"/>
      <c r="V534" s="2283"/>
      <c r="W534" s="2283"/>
      <c r="X534" s="2283"/>
      <c r="Y534" s="2283"/>
      <c r="Z534" s="2283" t="s">
        <v>380</v>
      </c>
      <c r="AA534" s="2283"/>
      <c r="AB534" s="2283"/>
      <c r="AC534" s="2283"/>
      <c r="AD534" s="2283"/>
      <c r="AE534" s="2283"/>
      <c r="AF534" s="2283"/>
      <c r="AG534" s="2283"/>
    </row>
    <row r="535" spans="1:34" ht="13.5" customHeight="1">
      <c r="A535" s="888"/>
      <c r="B535" s="2283" t="s">
        <v>310</v>
      </c>
      <c r="C535" s="2283"/>
      <c r="D535" s="2283"/>
      <c r="E535" s="2283"/>
      <c r="F535" s="2283"/>
      <c r="G535" s="2283"/>
      <c r="H535" s="2283"/>
      <c r="I535" s="2283"/>
      <c r="J535" s="2283" t="s">
        <v>325</v>
      </c>
      <c r="K535" s="2283"/>
      <c r="L535" s="2283"/>
      <c r="M535" s="2283"/>
      <c r="N535" s="2283"/>
      <c r="O535" s="2283"/>
      <c r="P535" s="2283"/>
      <c r="Q535" s="2283"/>
      <c r="R535" s="2283" t="s">
        <v>620</v>
      </c>
      <c r="S535" s="2283"/>
      <c r="T535" s="2283"/>
      <c r="U535" s="2283"/>
      <c r="V535" s="2283"/>
      <c r="W535" s="2283"/>
      <c r="X535" s="2283"/>
      <c r="Y535" s="2283"/>
      <c r="Z535" s="2283" t="s">
        <v>391</v>
      </c>
      <c r="AA535" s="2283"/>
      <c r="AB535" s="2283"/>
      <c r="AC535" s="2283"/>
      <c r="AD535" s="2283"/>
      <c r="AE535" s="2283"/>
      <c r="AF535" s="2283"/>
      <c r="AG535" s="2283"/>
    </row>
    <row r="536" spans="1:34" ht="13.5" customHeight="1">
      <c r="A536" s="888"/>
      <c r="B536" s="2290" t="s">
        <v>1706</v>
      </c>
      <c r="C536" s="2290"/>
      <c r="D536" s="2290"/>
      <c r="E536" s="2290"/>
      <c r="F536" s="2290"/>
      <c r="G536" s="2290"/>
      <c r="H536" s="2290"/>
      <c r="I536" s="2290"/>
      <c r="J536" s="2283" t="s">
        <v>326</v>
      </c>
      <c r="K536" s="2283"/>
      <c r="L536" s="2283"/>
      <c r="M536" s="2283"/>
      <c r="N536" s="2283"/>
      <c r="O536" s="2283"/>
      <c r="P536" s="2283"/>
      <c r="Q536" s="2283"/>
      <c r="R536" s="2283" t="s">
        <v>1548</v>
      </c>
      <c r="S536" s="2283"/>
      <c r="T536" s="2283"/>
      <c r="U536" s="2283"/>
      <c r="V536" s="2283"/>
      <c r="W536" s="2283"/>
      <c r="X536" s="2283"/>
      <c r="Y536" s="2283"/>
      <c r="Z536" s="2289" t="s">
        <v>1008</v>
      </c>
      <c r="AA536" s="2291"/>
      <c r="AB536" s="2291"/>
      <c r="AC536" s="2291"/>
      <c r="AD536" s="2291"/>
      <c r="AE536" s="2291"/>
      <c r="AF536" s="2291"/>
      <c r="AG536" s="2292"/>
    </row>
    <row r="537" spans="1:34" ht="13.5" customHeight="1">
      <c r="A537" s="888"/>
      <c r="B537" s="2283" t="s">
        <v>316</v>
      </c>
      <c r="C537" s="2283"/>
      <c r="D537" s="2283"/>
      <c r="E537" s="2283"/>
      <c r="F537" s="2283"/>
      <c r="G537" s="2283"/>
      <c r="H537" s="2283"/>
      <c r="I537" s="2283"/>
      <c r="J537" s="2283" t="s">
        <v>621</v>
      </c>
      <c r="K537" s="2283"/>
      <c r="L537" s="2283"/>
      <c r="M537" s="2283"/>
      <c r="N537" s="2283"/>
      <c r="O537" s="2283"/>
      <c r="P537" s="2283"/>
      <c r="Q537" s="2283"/>
      <c r="R537" s="2283" t="s">
        <v>1549</v>
      </c>
      <c r="S537" s="2283"/>
      <c r="T537" s="2283"/>
      <c r="U537" s="2283"/>
      <c r="V537" s="2283"/>
      <c r="W537" s="2283"/>
      <c r="X537" s="2283"/>
      <c r="Y537" s="2283"/>
      <c r="Z537" s="2286"/>
      <c r="AA537" s="2286"/>
      <c r="AB537" s="2286"/>
      <c r="AC537" s="2286"/>
      <c r="AD537" s="2286"/>
      <c r="AE537" s="2286"/>
      <c r="AF537" s="2286"/>
      <c r="AG537" s="2286"/>
    </row>
    <row r="538" spans="1:34" ht="13.5" customHeight="1">
      <c r="A538" s="888"/>
      <c r="B538" s="2283" t="s">
        <v>320</v>
      </c>
      <c r="C538" s="2283"/>
      <c r="D538" s="2283"/>
      <c r="E538" s="2283"/>
      <c r="F538" s="2283"/>
      <c r="G538" s="2283"/>
      <c r="H538" s="2283"/>
      <c r="I538" s="2283"/>
      <c r="J538" s="2283" t="s">
        <v>328</v>
      </c>
      <c r="K538" s="2283"/>
      <c r="L538" s="2283"/>
      <c r="M538" s="2283"/>
      <c r="N538" s="2283"/>
      <c r="O538" s="2283"/>
      <c r="P538" s="2283"/>
      <c r="Q538" s="2283"/>
      <c r="R538" s="2283" t="s">
        <v>319</v>
      </c>
      <c r="S538" s="2283"/>
      <c r="T538" s="2283"/>
      <c r="U538" s="2283"/>
      <c r="V538" s="2283"/>
      <c r="W538" s="2283"/>
      <c r="X538" s="2283"/>
      <c r="Y538" s="2283"/>
      <c r="Z538" s="2286"/>
      <c r="AA538" s="2286"/>
      <c r="AB538" s="2286"/>
      <c r="AC538" s="2286"/>
      <c r="AD538" s="2286"/>
      <c r="AE538" s="2286"/>
      <c r="AF538" s="2286"/>
      <c r="AG538" s="2286"/>
    </row>
    <row r="539" spans="1:34" ht="13.5" customHeight="1">
      <c r="A539" s="888"/>
      <c r="B539" s="2286"/>
      <c r="C539" s="2286"/>
      <c r="D539" s="2286"/>
      <c r="E539" s="2286"/>
      <c r="F539" s="2286"/>
      <c r="G539" s="2286"/>
      <c r="H539" s="2286"/>
      <c r="I539" s="2286"/>
      <c r="J539" s="2283" t="s">
        <v>331</v>
      </c>
      <c r="K539" s="2283"/>
      <c r="L539" s="2283"/>
      <c r="M539" s="2283"/>
      <c r="N539" s="2283"/>
      <c r="O539" s="2283"/>
      <c r="P539" s="2283"/>
      <c r="Q539" s="2283"/>
      <c r="R539" s="2283" t="s">
        <v>1550</v>
      </c>
      <c r="S539" s="2283"/>
      <c r="T539" s="2283"/>
      <c r="U539" s="2283"/>
      <c r="V539" s="2283"/>
      <c r="W539" s="2283"/>
      <c r="X539" s="2283"/>
      <c r="Y539" s="2283"/>
      <c r="Z539" s="2286"/>
      <c r="AA539" s="2286"/>
      <c r="AB539" s="2286"/>
      <c r="AC539" s="2286"/>
      <c r="AD539" s="2286"/>
      <c r="AE539" s="2286"/>
      <c r="AF539" s="2286"/>
      <c r="AG539" s="2286"/>
    </row>
    <row r="540" spans="1:34" ht="13.5" customHeight="1"/>
    <row r="541" spans="1:34" ht="13.5" customHeight="1">
      <c r="A541" s="2231" t="s">
        <v>1551</v>
      </c>
      <c r="B541" s="2231"/>
      <c r="C541" s="2231"/>
      <c r="D541" s="2231"/>
      <c r="E541" s="2231"/>
      <c r="F541" s="2231"/>
      <c r="G541" s="2231"/>
      <c r="H541" s="2231"/>
      <c r="I541" s="2231"/>
      <c r="J541" s="2231"/>
      <c r="K541" s="2231"/>
      <c r="L541" s="2231"/>
      <c r="M541" s="2231"/>
      <c r="N541" s="2231"/>
      <c r="O541" s="2231"/>
      <c r="P541" s="2231"/>
      <c r="Q541" s="2231"/>
      <c r="R541" s="2231"/>
      <c r="S541" s="2231"/>
      <c r="T541" s="2231"/>
      <c r="U541" s="2231"/>
      <c r="V541" s="2231"/>
      <c r="W541" s="2231"/>
      <c r="X541" s="2231"/>
      <c r="Y541" s="2231"/>
      <c r="Z541" s="2231"/>
      <c r="AA541" s="2231"/>
      <c r="AB541" s="2231"/>
      <c r="AC541" s="2231"/>
      <c r="AD541" s="2231"/>
      <c r="AE541" s="2231"/>
      <c r="AF541" s="2231"/>
      <c r="AG541" s="2231"/>
      <c r="AH541" s="2231"/>
    </row>
    <row r="542" spans="1:34" ht="13.5" customHeight="1">
      <c r="A542" s="2232" t="s">
        <v>1325</v>
      </c>
      <c r="B542" s="2232"/>
      <c r="C542" s="2232"/>
      <c r="D542" s="2232"/>
      <c r="E542" s="2232"/>
      <c r="F542" s="2232"/>
      <c r="G542" s="2232"/>
      <c r="H542" s="2232"/>
      <c r="I542" s="2232"/>
      <c r="J542" s="2232"/>
      <c r="K542" s="2232"/>
      <c r="L542" s="2232"/>
      <c r="M542" s="2232"/>
      <c r="N542" s="2232"/>
      <c r="O542" s="2232"/>
      <c r="P542" s="2232"/>
      <c r="Q542" s="2232"/>
      <c r="R542" s="2232"/>
      <c r="S542" s="2232"/>
      <c r="T542" s="2232"/>
      <c r="U542" s="2232"/>
      <c r="V542" s="2232"/>
      <c r="W542" s="2232"/>
      <c r="X542" s="2232"/>
      <c r="Y542" s="2232"/>
      <c r="Z542" s="2232"/>
      <c r="AA542" s="2232"/>
      <c r="AB542" s="2232"/>
      <c r="AC542" s="2232"/>
      <c r="AD542" s="2232"/>
      <c r="AE542" s="2232"/>
      <c r="AF542" s="2232"/>
      <c r="AG542" s="2232"/>
      <c r="AH542" s="2232"/>
    </row>
    <row r="543" spans="1:34" ht="13.5" customHeight="1">
      <c r="A543" s="857"/>
      <c r="B543" s="2281" t="s">
        <v>1552</v>
      </c>
      <c r="C543" s="2282"/>
      <c r="D543" s="2282"/>
      <c r="E543" s="2282"/>
      <c r="F543" s="2282"/>
      <c r="G543" s="2282"/>
      <c r="H543" s="2282"/>
      <c r="I543" s="2282"/>
      <c r="J543" s="2282"/>
      <c r="K543" s="2282"/>
      <c r="L543" s="2282"/>
      <c r="M543" s="2282"/>
      <c r="N543" s="2282"/>
      <c r="O543" s="2282"/>
      <c r="P543" s="2282"/>
      <c r="Q543" s="2282"/>
      <c r="R543" s="854"/>
      <c r="S543" s="855"/>
      <c r="T543" s="855"/>
      <c r="U543" s="855"/>
      <c r="V543" s="855"/>
      <c r="W543" s="855"/>
      <c r="X543" s="855"/>
      <c r="Y543" s="855"/>
      <c r="Z543" s="855"/>
      <c r="AA543" s="855"/>
      <c r="AB543" s="855"/>
      <c r="AC543" s="855"/>
      <c r="AD543" s="855"/>
      <c r="AE543" s="855"/>
      <c r="AF543" s="855"/>
      <c r="AG543" s="855"/>
      <c r="AH543" s="857"/>
    </row>
    <row r="544" spans="1:34" ht="13.5" customHeight="1">
      <c r="A544" s="857"/>
      <c r="B544" s="2283" t="s">
        <v>241</v>
      </c>
      <c r="C544" s="2283"/>
      <c r="D544" s="2283"/>
      <c r="E544" s="2283"/>
      <c r="F544" s="2283"/>
      <c r="G544" s="2283"/>
      <c r="H544" s="2283"/>
      <c r="I544" s="2283"/>
      <c r="J544" s="2283" t="s">
        <v>964</v>
      </c>
      <c r="K544" s="2283"/>
      <c r="L544" s="2283"/>
      <c r="M544" s="2283"/>
      <c r="N544" s="2283"/>
      <c r="O544" s="2283"/>
      <c r="P544" s="2283"/>
      <c r="Q544" s="2283"/>
      <c r="R544" s="854"/>
      <c r="S544" s="855"/>
      <c r="T544" s="855"/>
      <c r="U544" s="855"/>
      <c r="V544" s="855"/>
      <c r="W544" s="855"/>
      <c r="X544" s="855"/>
      <c r="Y544" s="855"/>
      <c r="Z544" s="855"/>
      <c r="AA544" s="855"/>
      <c r="AB544" s="855"/>
      <c r="AC544" s="855"/>
      <c r="AD544" s="855"/>
      <c r="AE544" s="855"/>
      <c r="AF544" s="855"/>
      <c r="AG544" s="855"/>
      <c r="AH544" s="857"/>
    </row>
    <row r="545" spans="1:34" ht="13.5" customHeight="1"/>
    <row r="546" spans="1:34" ht="13.5" customHeight="1">
      <c r="A546" s="2231" t="s">
        <v>1553</v>
      </c>
      <c r="B546" s="2231"/>
      <c r="C546" s="2231"/>
      <c r="D546" s="2231"/>
      <c r="E546" s="2231"/>
      <c r="F546" s="2231"/>
      <c r="G546" s="2231"/>
      <c r="H546" s="2231"/>
      <c r="I546" s="2231"/>
      <c r="J546" s="2231"/>
      <c r="K546" s="2231"/>
      <c r="L546" s="2231"/>
      <c r="M546" s="2231"/>
      <c r="N546" s="2231"/>
      <c r="O546" s="2231"/>
      <c r="P546" s="2231"/>
      <c r="Q546" s="2231"/>
      <c r="R546" s="2231"/>
      <c r="S546" s="2231"/>
      <c r="T546" s="2231"/>
      <c r="U546" s="2231"/>
      <c r="V546" s="2231"/>
      <c r="W546" s="2231"/>
      <c r="X546" s="2231"/>
      <c r="Y546" s="2231"/>
      <c r="Z546" s="2231"/>
      <c r="AA546" s="2231"/>
      <c r="AB546" s="2231"/>
      <c r="AC546" s="2231"/>
      <c r="AD546" s="2231"/>
      <c r="AE546" s="2231"/>
      <c r="AF546" s="2231"/>
      <c r="AG546" s="2231"/>
      <c r="AH546" s="2231"/>
    </row>
    <row r="547" spans="1:34" ht="13.5" customHeight="1">
      <c r="A547" s="2232" t="s">
        <v>1325</v>
      </c>
      <c r="B547" s="2232"/>
      <c r="C547" s="2232"/>
      <c r="D547" s="2232"/>
      <c r="E547" s="2232"/>
      <c r="F547" s="2232"/>
      <c r="G547" s="2232"/>
      <c r="H547" s="2232"/>
      <c r="I547" s="2232"/>
      <c r="J547" s="2232"/>
      <c r="K547" s="2232"/>
      <c r="L547" s="2232"/>
      <c r="M547" s="2232"/>
      <c r="N547" s="2232"/>
      <c r="O547" s="2232"/>
      <c r="P547" s="2232"/>
      <c r="Q547" s="2232"/>
      <c r="R547" s="2232"/>
      <c r="S547" s="2232"/>
      <c r="T547" s="2232"/>
      <c r="U547" s="2232"/>
      <c r="V547" s="2232"/>
      <c r="W547" s="2232"/>
      <c r="X547" s="2232"/>
      <c r="Y547" s="2232"/>
      <c r="Z547" s="2232"/>
      <c r="AA547" s="2232"/>
      <c r="AB547" s="2232"/>
      <c r="AC547" s="2232"/>
      <c r="AD547" s="2232"/>
      <c r="AE547" s="2232"/>
      <c r="AF547" s="2232"/>
      <c r="AG547" s="2232"/>
      <c r="AH547" s="2232"/>
    </row>
    <row r="548" spans="1:34" ht="13.5" customHeight="1">
      <c r="A548" s="890"/>
      <c r="B548" s="2281" t="s">
        <v>1554</v>
      </c>
      <c r="C548" s="2282"/>
      <c r="D548" s="2282"/>
      <c r="E548" s="2282"/>
      <c r="F548" s="2282"/>
      <c r="G548" s="2282"/>
      <c r="H548" s="2282"/>
      <c r="I548" s="2282"/>
      <c r="J548" s="2282"/>
      <c r="K548" s="2282"/>
      <c r="L548" s="2282"/>
      <c r="M548" s="2282"/>
      <c r="N548" s="2282"/>
      <c r="O548" s="2282"/>
      <c r="P548" s="2282"/>
      <c r="Q548" s="2287"/>
      <c r="R548" s="854"/>
      <c r="S548" s="855"/>
      <c r="T548" s="855"/>
      <c r="U548" s="855"/>
      <c r="V548" s="855"/>
      <c r="W548" s="855"/>
      <c r="X548" s="855"/>
      <c r="Y548" s="855"/>
      <c r="Z548" s="855"/>
      <c r="AA548" s="855"/>
      <c r="AB548" s="855"/>
      <c r="AC548" s="855"/>
      <c r="AD548" s="855"/>
      <c r="AE548" s="855"/>
      <c r="AF548" s="855"/>
      <c r="AG548" s="855"/>
    </row>
    <row r="549" spans="1:34" ht="13.5" customHeight="1">
      <c r="A549" s="855"/>
      <c r="B549" s="2288" t="s">
        <v>241</v>
      </c>
      <c r="C549" s="2288"/>
      <c r="D549" s="2288"/>
      <c r="E549" s="2288"/>
      <c r="F549" s="2288"/>
      <c r="G549" s="2288"/>
      <c r="H549" s="2288"/>
      <c r="I549" s="2288"/>
      <c r="J549" s="2288" t="s">
        <v>964</v>
      </c>
      <c r="K549" s="2288"/>
      <c r="L549" s="2288"/>
      <c r="M549" s="2288"/>
      <c r="N549" s="2288"/>
      <c r="O549" s="2288"/>
      <c r="P549" s="2288"/>
      <c r="Q549" s="2288"/>
      <c r="R549" s="854"/>
      <c r="S549" s="855"/>
      <c r="T549" s="855"/>
      <c r="U549" s="855"/>
      <c r="V549" s="855"/>
      <c r="W549" s="855"/>
      <c r="X549" s="855"/>
      <c r="Y549" s="855"/>
      <c r="Z549" s="855"/>
      <c r="AA549" s="855"/>
      <c r="AB549" s="855"/>
      <c r="AC549" s="855"/>
      <c r="AD549" s="855"/>
      <c r="AE549" s="855"/>
      <c r="AF549" s="855"/>
      <c r="AG549" s="855"/>
    </row>
    <row r="550" spans="1:34" ht="13.5" customHeight="1">
      <c r="A550" s="855"/>
      <c r="B550" s="2283" t="s">
        <v>241</v>
      </c>
      <c r="C550" s="2283"/>
      <c r="D550" s="2283"/>
      <c r="E550" s="2283"/>
      <c r="F550" s="2283"/>
      <c r="G550" s="2283"/>
      <c r="H550" s="2283"/>
      <c r="I550" s="2283"/>
      <c r="J550" s="2283" t="s">
        <v>286</v>
      </c>
      <c r="K550" s="2283"/>
      <c r="L550" s="2283"/>
      <c r="M550" s="2283"/>
      <c r="N550" s="2283"/>
      <c r="O550" s="2283"/>
      <c r="P550" s="2283"/>
      <c r="Q550" s="2283"/>
      <c r="R550" s="854"/>
      <c r="S550" s="855"/>
      <c r="T550" s="855"/>
      <c r="U550" s="855"/>
      <c r="V550" s="855"/>
      <c r="W550" s="855"/>
      <c r="X550" s="855"/>
      <c r="Y550" s="855"/>
      <c r="Z550" s="855"/>
      <c r="AA550" s="855"/>
      <c r="AB550" s="855"/>
      <c r="AC550" s="855"/>
      <c r="AD550" s="855"/>
      <c r="AE550" s="855"/>
      <c r="AF550" s="855"/>
      <c r="AG550" s="855"/>
    </row>
    <row r="551" spans="1:34" ht="13.5" customHeight="1">
      <c r="A551" s="855"/>
      <c r="B551" s="2283" t="s">
        <v>1539</v>
      </c>
      <c r="C551" s="2283"/>
      <c r="D551" s="2283"/>
      <c r="E551" s="2283"/>
      <c r="F551" s="2283"/>
      <c r="G551" s="2283"/>
      <c r="H551" s="2283"/>
      <c r="I551" s="2283"/>
      <c r="J551" s="2283" t="s">
        <v>292</v>
      </c>
      <c r="K551" s="2283"/>
      <c r="L551" s="2283"/>
      <c r="M551" s="2283"/>
      <c r="N551" s="2283"/>
      <c r="O551" s="2283"/>
      <c r="P551" s="2283"/>
      <c r="Q551" s="2283"/>
      <c r="R551" s="854"/>
      <c r="S551" s="855"/>
      <c r="T551" s="855"/>
      <c r="U551" s="855"/>
      <c r="V551" s="855"/>
      <c r="W551" s="855"/>
      <c r="X551" s="855"/>
      <c r="Y551" s="855"/>
      <c r="Z551" s="855"/>
      <c r="AA551" s="855"/>
      <c r="AB551" s="855"/>
      <c r="AC551" s="855"/>
      <c r="AD551" s="855"/>
      <c r="AE551" s="855"/>
      <c r="AF551" s="855"/>
      <c r="AG551" s="855"/>
    </row>
    <row r="552" spans="1:34" ht="13.5" customHeight="1">
      <c r="A552" s="855"/>
      <c r="B552" s="2286"/>
      <c r="C552" s="2286"/>
      <c r="D552" s="2286"/>
      <c r="E552" s="2286"/>
      <c r="F552" s="2286"/>
      <c r="G552" s="2286"/>
      <c r="H552" s="2286"/>
      <c r="I552" s="2286"/>
      <c r="J552" s="2285" t="s">
        <v>1555</v>
      </c>
      <c r="K552" s="2283"/>
      <c r="L552" s="2283"/>
      <c r="M552" s="2283"/>
      <c r="N552" s="2283"/>
      <c r="O552" s="2283"/>
      <c r="P552" s="2283"/>
      <c r="Q552" s="2283"/>
      <c r="R552" s="854"/>
      <c r="S552" s="855"/>
      <c r="T552" s="855"/>
      <c r="U552" s="855"/>
      <c r="V552" s="855"/>
      <c r="W552" s="855"/>
      <c r="X552" s="855"/>
      <c r="Y552" s="855"/>
      <c r="Z552" s="855"/>
      <c r="AA552" s="855"/>
      <c r="AB552" s="855"/>
      <c r="AC552" s="855"/>
      <c r="AD552" s="855"/>
      <c r="AE552" s="855"/>
      <c r="AF552" s="855"/>
      <c r="AG552" s="855"/>
    </row>
    <row r="553" spans="1:34" ht="13.5" customHeight="1">
      <c r="A553" s="855"/>
      <c r="B553" s="2286"/>
      <c r="C553" s="2286"/>
      <c r="D553" s="2286"/>
      <c r="E553" s="2286"/>
      <c r="F553" s="2286"/>
      <c r="G553" s="2286"/>
      <c r="H553" s="2286"/>
      <c r="I553" s="2286"/>
      <c r="J553" s="2283" t="s">
        <v>296</v>
      </c>
      <c r="K553" s="2283"/>
      <c r="L553" s="2283"/>
      <c r="M553" s="2283"/>
      <c r="N553" s="2283"/>
      <c r="O553" s="2283"/>
      <c r="P553" s="2283"/>
      <c r="Q553" s="2283"/>
      <c r="R553" s="854"/>
      <c r="S553" s="855"/>
      <c r="T553" s="855"/>
      <c r="U553" s="855"/>
      <c r="V553" s="855"/>
      <c r="W553" s="855"/>
      <c r="X553" s="855"/>
      <c r="Y553" s="855"/>
      <c r="Z553" s="855"/>
      <c r="AA553" s="855"/>
      <c r="AB553" s="855"/>
      <c r="AC553" s="855"/>
      <c r="AD553" s="855"/>
      <c r="AE553" s="855"/>
      <c r="AF553" s="855"/>
      <c r="AG553" s="855"/>
    </row>
    <row r="554" spans="1:34" ht="13.5" customHeight="1">
      <c r="A554" s="855"/>
      <c r="B554" s="2286"/>
      <c r="C554" s="2286"/>
      <c r="D554" s="2286"/>
      <c r="E554" s="2286"/>
      <c r="F554" s="2286"/>
      <c r="G554" s="2286"/>
      <c r="H554" s="2286"/>
      <c r="I554" s="2286"/>
      <c r="J554" s="2283" t="s">
        <v>298</v>
      </c>
      <c r="K554" s="2283"/>
      <c r="L554" s="2283"/>
      <c r="M554" s="2283"/>
      <c r="N554" s="2283"/>
      <c r="O554" s="2283"/>
      <c r="P554" s="2283"/>
      <c r="Q554" s="2283"/>
      <c r="R554" s="854"/>
      <c r="S554" s="855"/>
      <c r="T554" s="855"/>
      <c r="U554" s="855"/>
      <c r="V554" s="855"/>
      <c r="W554" s="855"/>
      <c r="X554" s="855"/>
      <c r="Y554" s="855"/>
      <c r="Z554" s="855"/>
      <c r="AA554" s="855"/>
      <c r="AB554" s="855"/>
      <c r="AC554" s="855"/>
      <c r="AD554" s="855"/>
      <c r="AE554" s="855"/>
      <c r="AF554" s="855"/>
      <c r="AG554" s="855"/>
    </row>
    <row r="555" spans="1:34" ht="13.5" customHeight="1">
      <c r="A555" s="855"/>
      <c r="B555" s="2286"/>
      <c r="C555" s="2286"/>
      <c r="D555" s="2286"/>
      <c r="E555" s="2286"/>
      <c r="F555" s="2286"/>
      <c r="G555" s="2286"/>
      <c r="H555" s="2286"/>
      <c r="I555" s="2286"/>
      <c r="J555" s="2283" t="s">
        <v>303</v>
      </c>
      <c r="K555" s="2283"/>
      <c r="L555" s="2283"/>
      <c r="M555" s="2283"/>
      <c r="N555" s="2283"/>
      <c r="O555" s="2283"/>
      <c r="P555" s="2283"/>
      <c r="Q555" s="2283"/>
      <c r="R555" s="854"/>
      <c r="S555" s="855"/>
      <c r="T555" s="855"/>
      <c r="U555" s="855"/>
      <c r="V555" s="855"/>
      <c r="W555" s="855"/>
      <c r="X555" s="855"/>
      <c r="Y555" s="855"/>
      <c r="Z555" s="855"/>
      <c r="AA555" s="855"/>
      <c r="AB555" s="855"/>
      <c r="AC555" s="855"/>
      <c r="AD555" s="855"/>
      <c r="AE555" s="855"/>
      <c r="AF555" s="855"/>
      <c r="AG555" s="855"/>
    </row>
    <row r="556" spans="1:34" ht="13.5" customHeight="1">
      <c r="A556" s="855"/>
      <c r="B556" s="2286"/>
      <c r="C556" s="2286"/>
      <c r="D556" s="2286"/>
      <c r="E556" s="2286"/>
      <c r="F556" s="2286"/>
      <c r="G556" s="2286"/>
      <c r="H556" s="2286"/>
      <c r="I556" s="2286"/>
      <c r="J556" s="2283" t="s">
        <v>306</v>
      </c>
      <c r="K556" s="2283"/>
      <c r="L556" s="2283"/>
      <c r="M556" s="2283"/>
      <c r="N556" s="2283"/>
      <c r="O556" s="2283"/>
      <c r="P556" s="2283"/>
      <c r="Q556" s="2283"/>
      <c r="R556" s="854"/>
      <c r="S556" s="855"/>
      <c r="T556" s="855"/>
      <c r="U556" s="855"/>
      <c r="V556" s="855"/>
      <c r="W556" s="855"/>
      <c r="X556" s="855"/>
      <c r="Y556" s="855"/>
      <c r="Z556" s="855"/>
      <c r="AA556" s="855"/>
      <c r="AB556" s="855"/>
      <c r="AC556" s="855"/>
      <c r="AD556" s="855"/>
      <c r="AE556" s="855"/>
      <c r="AF556" s="855"/>
      <c r="AG556" s="855"/>
    </row>
    <row r="557" spans="1:34" ht="13.5" customHeight="1">
      <c r="A557" s="890"/>
    </row>
    <row r="558" spans="1:34" ht="13.5" customHeight="1">
      <c r="A558" s="2231" t="s">
        <v>1556</v>
      </c>
      <c r="B558" s="2231"/>
      <c r="C558" s="2231"/>
      <c r="D558" s="2231"/>
      <c r="E558" s="2231"/>
      <c r="F558" s="2231"/>
      <c r="G558" s="2231"/>
      <c r="H558" s="2231"/>
      <c r="I558" s="2231"/>
      <c r="J558" s="2231"/>
      <c r="K558" s="2231"/>
      <c r="L558" s="2231"/>
      <c r="M558" s="2231"/>
      <c r="N558" s="2231"/>
      <c r="O558" s="2231"/>
      <c r="P558" s="2231"/>
      <c r="Q558" s="2231"/>
      <c r="R558" s="2231"/>
      <c r="S558" s="2231"/>
      <c r="T558" s="2231"/>
      <c r="U558" s="2231"/>
      <c r="V558" s="2231"/>
      <c r="W558" s="2231"/>
      <c r="X558" s="2231"/>
      <c r="Y558" s="2231"/>
      <c r="Z558" s="2231"/>
      <c r="AA558" s="2231"/>
      <c r="AB558" s="2231"/>
      <c r="AC558" s="2231"/>
      <c r="AD558" s="2231"/>
      <c r="AE558" s="2231"/>
      <c r="AF558" s="2231"/>
      <c r="AG558" s="2231"/>
      <c r="AH558" s="2231"/>
    </row>
    <row r="559" spans="1:34" ht="13.5" customHeight="1">
      <c r="A559" s="2232" t="s">
        <v>1325</v>
      </c>
      <c r="B559" s="2232"/>
      <c r="C559" s="2232"/>
      <c r="D559" s="2232"/>
      <c r="E559" s="2232"/>
      <c r="F559" s="2232"/>
      <c r="G559" s="2232"/>
      <c r="H559" s="2232"/>
      <c r="I559" s="2232"/>
      <c r="J559" s="2232"/>
      <c r="K559" s="2232"/>
      <c r="L559" s="2232"/>
      <c r="M559" s="2232"/>
      <c r="N559" s="2232"/>
      <c r="O559" s="2232"/>
      <c r="P559" s="2232"/>
      <c r="Q559" s="2232"/>
      <c r="R559" s="2232"/>
      <c r="S559" s="2232"/>
      <c r="T559" s="2232"/>
      <c r="U559" s="2232"/>
      <c r="V559" s="2232"/>
      <c r="W559" s="2232"/>
      <c r="X559" s="2232"/>
      <c r="Y559" s="2232"/>
      <c r="Z559" s="2232"/>
      <c r="AA559" s="2232"/>
      <c r="AB559" s="2232"/>
      <c r="AC559" s="2232"/>
      <c r="AD559" s="2232"/>
      <c r="AE559" s="2232"/>
      <c r="AF559" s="2232"/>
      <c r="AG559" s="2232"/>
      <c r="AH559" s="2232"/>
    </row>
    <row r="560" spans="1:34" ht="13.5" customHeight="1">
      <c r="A560" s="857"/>
      <c r="B560" s="2288" t="s">
        <v>1557</v>
      </c>
      <c r="C560" s="2288"/>
      <c r="D560" s="2288"/>
      <c r="E560" s="2288"/>
      <c r="F560" s="2288"/>
      <c r="G560" s="2288"/>
      <c r="H560" s="2288"/>
      <c r="I560" s="2288"/>
      <c r="J560" s="2288"/>
      <c r="K560" s="2288"/>
      <c r="L560" s="2288"/>
      <c r="M560" s="2288"/>
      <c r="N560" s="2288"/>
      <c r="O560" s="2288"/>
      <c r="P560" s="2288"/>
      <c r="Q560" s="2288"/>
      <c r="R560" s="2288"/>
      <c r="S560" s="2288"/>
      <c r="T560" s="2288"/>
      <c r="U560" s="2288"/>
      <c r="V560" s="2288"/>
      <c r="W560" s="2288"/>
      <c r="X560" s="2288"/>
      <c r="Y560" s="2288"/>
      <c r="Z560" s="2288"/>
      <c r="AA560" s="2288"/>
      <c r="AB560" s="2288"/>
      <c r="AC560" s="2288"/>
      <c r="AD560" s="2288"/>
      <c r="AE560" s="2288"/>
      <c r="AF560" s="2288"/>
      <c r="AG560" s="2288"/>
      <c r="AH560" s="857"/>
    </row>
    <row r="561" spans="1:34" ht="13.5" customHeight="1">
      <c r="A561" s="857"/>
      <c r="B561" s="2283" t="s">
        <v>255</v>
      </c>
      <c r="C561" s="2283"/>
      <c r="D561" s="2283"/>
      <c r="E561" s="2283"/>
      <c r="F561" s="2283"/>
      <c r="G561" s="2283"/>
      <c r="H561" s="2283"/>
      <c r="I561" s="2283"/>
      <c r="J561" s="2283" t="s">
        <v>263</v>
      </c>
      <c r="K561" s="2283"/>
      <c r="L561" s="2283"/>
      <c r="M561" s="2283"/>
      <c r="N561" s="2283"/>
      <c r="O561" s="2283"/>
      <c r="P561" s="2283"/>
      <c r="Q561" s="2283"/>
      <c r="R561" s="2283" t="s">
        <v>272</v>
      </c>
      <c r="S561" s="2283"/>
      <c r="T561" s="2283"/>
      <c r="U561" s="2283"/>
      <c r="V561" s="2283"/>
      <c r="W561" s="2283"/>
      <c r="X561" s="2283"/>
      <c r="Y561" s="2283"/>
      <c r="Z561" s="2283" t="s">
        <v>1558</v>
      </c>
      <c r="AA561" s="2283"/>
      <c r="AB561" s="2283"/>
      <c r="AC561" s="2283"/>
      <c r="AD561" s="2283"/>
      <c r="AE561" s="2283"/>
      <c r="AF561" s="2283"/>
      <c r="AG561" s="2283"/>
      <c r="AH561" s="857"/>
    </row>
    <row r="562" spans="1:34" ht="13.5" customHeight="1"/>
    <row r="563" spans="1:34" ht="13.5" customHeight="1">
      <c r="A563" s="2231" t="s">
        <v>1559</v>
      </c>
      <c r="B563" s="2231"/>
      <c r="C563" s="2231"/>
      <c r="D563" s="2231"/>
      <c r="E563" s="2231"/>
      <c r="F563" s="2231"/>
      <c r="G563" s="2231"/>
      <c r="H563" s="2231"/>
      <c r="I563" s="2231"/>
      <c r="J563" s="2231"/>
      <c r="K563" s="2231"/>
      <c r="L563" s="2231"/>
      <c r="M563" s="2231"/>
      <c r="N563" s="2231"/>
      <c r="O563" s="2231"/>
      <c r="P563" s="2231"/>
      <c r="Q563" s="2231"/>
      <c r="R563" s="2231"/>
      <c r="S563" s="2231"/>
      <c r="T563" s="2231"/>
      <c r="U563" s="2231"/>
      <c r="V563" s="2231"/>
      <c r="W563" s="2231"/>
      <c r="X563" s="2231"/>
      <c r="Y563" s="2231"/>
      <c r="Z563" s="2231"/>
      <c r="AA563" s="2231"/>
      <c r="AB563" s="2231"/>
      <c r="AC563" s="2231"/>
      <c r="AD563" s="2231"/>
      <c r="AE563" s="2231"/>
      <c r="AF563" s="2231"/>
      <c r="AG563" s="2231"/>
      <c r="AH563" s="2231"/>
    </row>
    <row r="564" spans="1:34" ht="13.5" customHeight="1">
      <c r="A564" s="2232" t="s">
        <v>1325</v>
      </c>
      <c r="B564" s="2232"/>
      <c r="C564" s="2232"/>
      <c r="D564" s="2232"/>
      <c r="E564" s="2232"/>
      <c r="F564" s="2232"/>
      <c r="G564" s="2232"/>
      <c r="H564" s="2232"/>
      <c r="I564" s="2232"/>
      <c r="J564" s="2232"/>
      <c r="K564" s="2232"/>
      <c r="L564" s="2232"/>
      <c r="M564" s="2232"/>
      <c r="N564" s="2232"/>
      <c r="O564" s="2232"/>
      <c r="P564" s="2232"/>
      <c r="Q564" s="2232"/>
      <c r="R564" s="2232"/>
      <c r="S564" s="2232"/>
      <c r="T564" s="2232"/>
      <c r="U564" s="2232"/>
      <c r="V564" s="2232"/>
      <c r="W564" s="2232"/>
      <c r="X564" s="2232"/>
      <c r="Y564" s="2232"/>
      <c r="Z564" s="2232"/>
      <c r="AA564" s="2232"/>
      <c r="AB564" s="2232"/>
      <c r="AC564" s="2232"/>
      <c r="AD564" s="2232"/>
      <c r="AE564" s="2232"/>
      <c r="AF564" s="2232"/>
      <c r="AG564" s="2232"/>
      <c r="AH564" s="2232"/>
    </row>
    <row r="565" spans="1:34" ht="13.5" customHeight="1">
      <c r="A565" s="857"/>
      <c r="B565" s="2288" t="s">
        <v>1560</v>
      </c>
      <c r="C565" s="2288"/>
      <c r="D565" s="2288"/>
      <c r="E565" s="2288"/>
      <c r="F565" s="2288"/>
      <c r="G565" s="2288"/>
      <c r="H565" s="2288"/>
      <c r="I565" s="2288"/>
      <c r="J565" s="2288"/>
      <c r="K565" s="2288"/>
      <c r="L565" s="2288"/>
      <c r="M565" s="2288"/>
      <c r="N565" s="2288"/>
      <c r="O565" s="2288"/>
      <c r="P565" s="2288"/>
      <c r="Q565" s="2288"/>
      <c r="R565" s="2288"/>
      <c r="S565" s="2288"/>
      <c r="T565" s="2288"/>
      <c r="U565" s="2288"/>
      <c r="V565" s="2288"/>
      <c r="W565" s="2288"/>
      <c r="X565" s="2288"/>
      <c r="Y565" s="2288"/>
      <c r="Z565" s="2288"/>
      <c r="AA565" s="2288"/>
      <c r="AB565" s="2288"/>
      <c r="AC565" s="2288"/>
      <c r="AD565" s="2288"/>
      <c r="AE565" s="2288"/>
      <c r="AF565" s="2288"/>
      <c r="AG565" s="2288"/>
      <c r="AH565" s="857"/>
    </row>
    <row r="566" spans="1:34" ht="13.5" customHeight="1">
      <c r="A566" s="857"/>
      <c r="B566" s="2288" t="s">
        <v>255</v>
      </c>
      <c r="C566" s="2288"/>
      <c r="D566" s="2288"/>
      <c r="E566" s="2288"/>
      <c r="F566" s="2288"/>
      <c r="G566" s="2288"/>
      <c r="H566" s="2288"/>
      <c r="I566" s="2288"/>
      <c r="J566" s="2288" t="s">
        <v>263</v>
      </c>
      <c r="K566" s="2288"/>
      <c r="L566" s="2288"/>
      <c r="M566" s="2288"/>
      <c r="N566" s="2288"/>
      <c r="O566" s="2288"/>
      <c r="P566" s="2288"/>
      <c r="Q566" s="2288"/>
      <c r="R566" s="2288" t="s">
        <v>272</v>
      </c>
      <c r="S566" s="2288"/>
      <c r="T566" s="2288"/>
      <c r="U566" s="2288"/>
      <c r="V566" s="2288"/>
      <c r="W566" s="2288"/>
      <c r="X566" s="2288"/>
      <c r="Y566" s="2288"/>
      <c r="Z566" s="2288" t="s">
        <v>1558</v>
      </c>
      <c r="AA566" s="2288"/>
      <c r="AB566" s="2288"/>
      <c r="AC566" s="2288"/>
      <c r="AD566" s="2288"/>
      <c r="AE566" s="2288"/>
      <c r="AF566" s="2288"/>
      <c r="AG566" s="2288"/>
      <c r="AH566" s="857"/>
    </row>
    <row r="567" spans="1:34" ht="13.5" customHeight="1">
      <c r="B567" s="2283" t="s">
        <v>273</v>
      </c>
      <c r="C567" s="2283"/>
      <c r="D567" s="2283"/>
      <c r="E567" s="2283"/>
      <c r="F567" s="2283"/>
      <c r="G567" s="2283"/>
      <c r="H567" s="2283"/>
      <c r="I567" s="2283"/>
      <c r="J567" s="2283" t="s">
        <v>273</v>
      </c>
      <c r="K567" s="2283"/>
      <c r="L567" s="2283"/>
      <c r="M567" s="2283"/>
      <c r="N567" s="2283"/>
      <c r="O567" s="2283"/>
      <c r="P567" s="2283"/>
      <c r="Q567" s="2283"/>
      <c r="R567" s="2283" t="s">
        <v>273</v>
      </c>
      <c r="S567" s="2283"/>
      <c r="T567" s="2283"/>
      <c r="U567" s="2283"/>
      <c r="V567" s="2283"/>
      <c r="W567" s="2283"/>
      <c r="X567" s="2283"/>
      <c r="Y567" s="2283"/>
      <c r="Z567" s="2283" t="s">
        <v>273</v>
      </c>
      <c r="AA567" s="2283"/>
      <c r="AB567" s="2283"/>
      <c r="AC567" s="2283"/>
      <c r="AD567" s="2283"/>
      <c r="AE567" s="2283"/>
      <c r="AF567" s="2283"/>
      <c r="AG567" s="2283"/>
    </row>
    <row r="568" spans="1:34" ht="13.5" customHeight="1">
      <c r="B568" s="2283" t="s">
        <v>614</v>
      </c>
      <c r="C568" s="2283"/>
      <c r="D568" s="2283"/>
      <c r="E568" s="2283"/>
      <c r="F568" s="2283"/>
      <c r="G568" s="2283"/>
      <c r="H568" s="2283"/>
      <c r="I568" s="2283"/>
      <c r="J568" s="2283" t="s">
        <v>614</v>
      </c>
      <c r="K568" s="2283"/>
      <c r="L568" s="2283"/>
      <c r="M568" s="2283"/>
      <c r="N568" s="2283"/>
      <c r="O568" s="2283"/>
      <c r="P568" s="2283"/>
      <c r="Q568" s="2283"/>
      <c r="R568" s="2283" t="s">
        <v>614</v>
      </c>
      <c r="S568" s="2283"/>
      <c r="T568" s="2283"/>
      <c r="U568" s="2283"/>
      <c r="V568" s="2283"/>
      <c r="W568" s="2283"/>
      <c r="X568" s="2283"/>
      <c r="Y568" s="2283"/>
      <c r="Z568" s="2283" t="s">
        <v>614</v>
      </c>
      <c r="AA568" s="2283"/>
      <c r="AB568" s="2283"/>
      <c r="AC568" s="2283"/>
      <c r="AD568" s="2283"/>
      <c r="AE568" s="2283"/>
      <c r="AF568" s="2283"/>
      <c r="AG568" s="2283"/>
    </row>
    <row r="569" spans="1:34" ht="13.5" customHeight="1">
      <c r="B569" s="2283" t="s">
        <v>284</v>
      </c>
      <c r="C569" s="2283"/>
      <c r="D569" s="2283"/>
      <c r="E569" s="2283"/>
      <c r="F569" s="2283"/>
      <c r="G569" s="2283"/>
      <c r="H569" s="2283"/>
      <c r="I569" s="2283"/>
      <c r="J569" s="2283" t="s">
        <v>284</v>
      </c>
      <c r="K569" s="2283"/>
      <c r="L569" s="2283"/>
      <c r="M569" s="2283"/>
      <c r="N569" s="2283"/>
      <c r="O569" s="2283"/>
      <c r="P569" s="2283"/>
      <c r="Q569" s="2283"/>
      <c r="R569" s="2283" t="s">
        <v>284</v>
      </c>
      <c r="S569" s="2283"/>
      <c r="T569" s="2283"/>
      <c r="U569" s="2283"/>
      <c r="V569" s="2283"/>
      <c r="W569" s="2283"/>
      <c r="X569" s="2283"/>
      <c r="Y569" s="2283"/>
      <c r="Z569" s="2283" t="s">
        <v>284</v>
      </c>
      <c r="AA569" s="2283"/>
      <c r="AB569" s="2283"/>
      <c r="AC569" s="2283"/>
      <c r="AD569" s="2283"/>
      <c r="AE569" s="2283"/>
      <c r="AF569" s="2283"/>
      <c r="AG569" s="2283"/>
    </row>
    <row r="570" spans="1:34" ht="13.5" customHeight="1">
      <c r="B570" s="2283" t="s">
        <v>287</v>
      </c>
      <c r="C570" s="2283"/>
      <c r="D570" s="2283"/>
      <c r="E570" s="2283"/>
      <c r="F570" s="2283"/>
      <c r="G570" s="2283"/>
      <c r="H570" s="2283"/>
      <c r="I570" s="2283"/>
      <c r="J570" s="2283" t="s">
        <v>287</v>
      </c>
      <c r="K570" s="2283"/>
      <c r="L570" s="2283"/>
      <c r="M570" s="2283"/>
      <c r="N570" s="2283"/>
      <c r="O570" s="2283"/>
      <c r="P570" s="2283"/>
      <c r="Q570" s="2283"/>
      <c r="R570" s="2286"/>
      <c r="S570" s="2286"/>
      <c r="T570" s="2286"/>
      <c r="U570" s="2286"/>
      <c r="V570" s="2286"/>
      <c r="W570" s="2286"/>
      <c r="X570" s="2286"/>
      <c r="Y570" s="2286"/>
      <c r="Z570" s="2283" t="s">
        <v>287</v>
      </c>
      <c r="AA570" s="2283"/>
      <c r="AB570" s="2283"/>
      <c r="AC570" s="2283"/>
      <c r="AD570" s="2283"/>
      <c r="AE570" s="2283"/>
      <c r="AF570" s="2283"/>
      <c r="AG570" s="2283"/>
    </row>
    <row r="571" spans="1:34" ht="13.5" customHeight="1">
      <c r="B571" s="2283" t="s">
        <v>338</v>
      </c>
      <c r="C571" s="2283"/>
      <c r="D571" s="2283"/>
      <c r="E571" s="2283"/>
      <c r="F571" s="2283"/>
      <c r="G571" s="2283"/>
      <c r="H571" s="2283"/>
      <c r="I571" s="2283"/>
      <c r="J571" s="2283" t="s">
        <v>338</v>
      </c>
      <c r="K571" s="2283"/>
      <c r="L571" s="2283"/>
      <c r="M571" s="2283"/>
      <c r="N571" s="2283"/>
      <c r="O571" s="2283"/>
      <c r="P571" s="2283"/>
      <c r="Q571" s="2283"/>
      <c r="R571" s="2286"/>
      <c r="S571" s="2286"/>
      <c r="T571" s="2286"/>
      <c r="U571" s="2286"/>
      <c r="V571" s="2286"/>
      <c r="W571" s="2286"/>
      <c r="X571" s="2286"/>
      <c r="Y571" s="2286"/>
      <c r="Z571" s="2283" t="s">
        <v>338</v>
      </c>
      <c r="AA571" s="2283"/>
      <c r="AB571" s="2283"/>
      <c r="AC571" s="2283"/>
      <c r="AD571" s="2283"/>
      <c r="AE571" s="2283"/>
      <c r="AF571" s="2283"/>
      <c r="AG571" s="2283"/>
    </row>
    <row r="572" spans="1:34" ht="13.5" customHeight="1">
      <c r="B572" s="2283" t="s">
        <v>617</v>
      </c>
      <c r="C572" s="2283"/>
      <c r="D572" s="2283"/>
      <c r="E572" s="2283"/>
      <c r="F572" s="2283"/>
      <c r="G572" s="2283"/>
      <c r="H572" s="2283"/>
      <c r="I572" s="2283"/>
      <c r="J572" s="2283" t="s">
        <v>617</v>
      </c>
      <c r="K572" s="2283"/>
      <c r="L572" s="2283"/>
      <c r="M572" s="2283"/>
      <c r="N572" s="2283"/>
      <c r="O572" s="2283"/>
      <c r="P572" s="2283"/>
      <c r="Q572" s="2283"/>
      <c r="R572" s="2286"/>
      <c r="S572" s="2286"/>
      <c r="T572" s="2286"/>
      <c r="U572" s="2286"/>
      <c r="V572" s="2286"/>
      <c r="W572" s="2286"/>
      <c r="X572" s="2286"/>
      <c r="Y572" s="2286"/>
      <c r="Z572" s="2283" t="s">
        <v>617</v>
      </c>
      <c r="AA572" s="2283"/>
      <c r="AB572" s="2283"/>
      <c r="AC572" s="2283"/>
      <c r="AD572" s="2283"/>
      <c r="AE572" s="2283"/>
      <c r="AF572" s="2283"/>
      <c r="AG572" s="2283"/>
    </row>
    <row r="573" spans="1:34" ht="13.5" customHeight="1"/>
    <row r="574" spans="1:34" ht="13.5" customHeight="1">
      <c r="A574" s="2231" t="s">
        <v>1561</v>
      </c>
      <c r="B574" s="2231"/>
      <c r="C574" s="2231"/>
      <c r="D574" s="2231"/>
      <c r="E574" s="2231"/>
      <c r="F574" s="2231"/>
      <c r="G574" s="2231"/>
      <c r="H574" s="2231"/>
      <c r="I574" s="2231"/>
      <c r="J574" s="2231"/>
      <c r="K574" s="2231"/>
      <c r="L574" s="2231"/>
      <c r="M574" s="2231"/>
      <c r="N574" s="2231"/>
      <c r="O574" s="2231"/>
      <c r="P574" s="2231"/>
      <c r="Q574" s="2231"/>
      <c r="R574" s="2231"/>
      <c r="S574" s="2231"/>
      <c r="T574" s="2231"/>
      <c r="U574" s="2231"/>
      <c r="V574" s="2231"/>
      <c r="W574" s="2231"/>
      <c r="X574" s="2231"/>
      <c r="Y574" s="2231"/>
      <c r="Z574" s="2231"/>
      <c r="AA574" s="2231"/>
      <c r="AB574" s="2231"/>
      <c r="AC574" s="2231"/>
      <c r="AD574" s="2231"/>
      <c r="AE574" s="2231"/>
      <c r="AF574" s="2231"/>
      <c r="AG574" s="2231"/>
      <c r="AH574" s="2231"/>
    </row>
    <row r="575" spans="1:34" ht="13.5" customHeight="1">
      <c r="A575" s="2232" t="s">
        <v>1325</v>
      </c>
      <c r="B575" s="2232"/>
      <c r="C575" s="2232"/>
      <c r="D575" s="2232"/>
      <c r="E575" s="2232"/>
      <c r="F575" s="2232"/>
      <c r="G575" s="2232"/>
      <c r="H575" s="2232"/>
      <c r="I575" s="2232"/>
      <c r="J575" s="2232"/>
      <c r="K575" s="2232"/>
      <c r="L575" s="2232"/>
      <c r="M575" s="2232"/>
      <c r="N575" s="2232"/>
      <c r="O575" s="2232"/>
      <c r="P575" s="2232"/>
      <c r="Q575" s="2232"/>
      <c r="R575" s="2232"/>
      <c r="S575" s="2232"/>
      <c r="T575" s="2232"/>
      <c r="U575" s="2232"/>
      <c r="V575" s="2232"/>
      <c r="W575" s="2232"/>
      <c r="X575" s="2232"/>
      <c r="Y575" s="2232"/>
      <c r="Z575" s="2232"/>
      <c r="AA575" s="2232"/>
      <c r="AB575" s="2232"/>
      <c r="AC575" s="2232"/>
      <c r="AD575" s="2232"/>
      <c r="AE575" s="2232"/>
      <c r="AF575" s="2232"/>
      <c r="AG575" s="2232"/>
      <c r="AH575" s="2232"/>
    </row>
    <row r="576" spans="1:34" ht="13.5" customHeight="1">
      <c r="A576" s="857"/>
      <c r="B576" s="2281" t="s">
        <v>1562</v>
      </c>
      <c r="C576" s="2282"/>
      <c r="D576" s="2282"/>
      <c r="E576" s="2282"/>
      <c r="F576" s="2282"/>
      <c r="G576" s="2282"/>
      <c r="H576" s="2282"/>
      <c r="I576" s="2282"/>
      <c r="J576" s="2282"/>
      <c r="K576" s="2282"/>
      <c r="L576" s="2282"/>
      <c r="M576" s="2282"/>
      <c r="N576" s="2282"/>
      <c r="O576" s="2282"/>
      <c r="P576" s="2282"/>
      <c r="Q576" s="2282"/>
      <c r="R576" s="2282"/>
      <c r="S576" s="2282"/>
      <c r="T576" s="2282"/>
      <c r="U576" s="2282"/>
      <c r="V576" s="2282"/>
      <c r="W576" s="2282"/>
      <c r="X576" s="2282"/>
      <c r="Y576" s="2287"/>
      <c r="Z576" s="854"/>
      <c r="AA576" s="855"/>
      <c r="AB576" s="855"/>
      <c r="AC576" s="855"/>
      <c r="AD576" s="855"/>
      <c r="AE576" s="855"/>
      <c r="AF576" s="855"/>
      <c r="AG576" s="855"/>
      <c r="AH576" s="857"/>
    </row>
    <row r="577" spans="1:34" ht="13.5" customHeight="1">
      <c r="A577" s="857"/>
      <c r="B577" s="2283" t="s">
        <v>256</v>
      </c>
      <c r="C577" s="2283"/>
      <c r="D577" s="2283"/>
      <c r="E577" s="2283"/>
      <c r="F577" s="2283"/>
      <c r="G577" s="2283"/>
      <c r="H577" s="2283"/>
      <c r="I577" s="2283"/>
      <c r="J577" s="2283" t="s">
        <v>264</v>
      </c>
      <c r="K577" s="2283"/>
      <c r="L577" s="2283"/>
      <c r="M577" s="2283"/>
      <c r="N577" s="2283"/>
      <c r="O577" s="2283"/>
      <c r="P577" s="2283"/>
      <c r="Q577" s="2283"/>
      <c r="R577" s="2283" t="s">
        <v>274</v>
      </c>
      <c r="S577" s="2283"/>
      <c r="T577" s="2283"/>
      <c r="U577" s="2283"/>
      <c r="V577" s="2283"/>
      <c r="W577" s="2283"/>
      <c r="X577" s="2283"/>
      <c r="Y577" s="2283"/>
      <c r="Z577" s="854"/>
      <c r="AA577" s="855"/>
      <c r="AB577" s="855"/>
      <c r="AC577" s="855"/>
      <c r="AD577" s="855"/>
      <c r="AE577" s="855"/>
      <c r="AF577" s="855"/>
      <c r="AG577" s="855"/>
      <c r="AH577" s="857"/>
    </row>
    <row r="578" spans="1:34" ht="13.5" customHeight="1"/>
    <row r="579" spans="1:34" ht="13.5" customHeight="1">
      <c r="A579" s="2231" t="s">
        <v>1563</v>
      </c>
      <c r="B579" s="2231"/>
      <c r="C579" s="2231"/>
      <c r="D579" s="2231"/>
      <c r="E579" s="2231"/>
      <c r="F579" s="2231"/>
      <c r="G579" s="2231"/>
      <c r="H579" s="2231"/>
      <c r="I579" s="2231"/>
      <c r="J579" s="2231"/>
      <c r="K579" s="2231"/>
      <c r="L579" s="2231"/>
      <c r="M579" s="2231"/>
      <c r="N579" s="2231"/>
      <c r="O579" s="2231"/>
      <c r="P579" s="2231"/>
      <c r="Q579" s="2231"/>
      <c r="R579" s="2231"/>
      <c r="S579" s="2231"/>
      <c r="T579" s="2231"/>
      <c r="U579" s="2231"/>
      <c r="V579" s="2231"/>
      <c r="W579" s="2231"/>
      <c r="X579" s="2231"/>
      <c r="Y579" s="2231"/>
      <c r="Z579" s="2231"/>
      <c r="AA579" s="2231"/>
      <c r="AB579" s="2231"/>
      <c r="AC579" s="2231"/>
      <c r="AD579" s="2231"/>
      <c r="AE579" s="2231"/>
      <c r="AF579" s="2231"/>
      <c r="AG579" s="2231"/>
      <c r="AH579" s="2231"/>
    </row>
    <row r="580" spans="1:34" ht="13.5" customHeight="1">
      <c r="A580" s="2232" t="s">
        <v>1325</v>
      </c>
      <c r="B580" s="2232"/>
      <c r="C580" s="2232"/>
      <c r="D580" s="2232"/>
      <c r="E580" s="2232"/>
      <c r="F580" s="2232"/>
      <c r="G580" s="2232"/>
      <c r="H580" s="2232"/>
      <c r="I580" s="2232"/>
      <c r="J580" s="2232"/>
      <c r="K580" s="2232"/>
      <c r="L580" s="2232"/>
      <c r="M580" s="2232"/>
      <c r="N580" s="2232"/>
      <c r="O580" s="2232"/>
      <c r="P580" s="2232"/>
      <c r="Q580" s="2232"/>
      <c r="R580" s="2232"/>
      <c r="S580" s="2232"/>
      <c r="T580" s="2232"/>
      <c r="U580" s="2232"/>
      <c r="V580" s="2232"/>
      <c r="W580" s="2232"/>
      <c r="X580" s="2232"/>
      <c r="Y580" s="2232"/>
      <c r="Z580" s="2232"/>
      <c r="AA580" s="2232"/>
      <c r="AB580" s="2232"/>
      <c r="AC580" s="2232"/>
      <c r="AD580" s="2232"/>
      <c r="AE580" s="2232"/>
      <c r="AF580" s="2232"/>
      <c r="AG580" s="2232"/>
      <c r="AH580" s="2232"/>
    </row>
    <row r="581" spans="1:34" ht="13.5" customHeight="1">
      <c r="A581" s="857"/>
      <c r="B581" s="2281" t="s">
        <v>1564</v>
      </c>
      <c r="C581" s="2282"/>
      <c r="D581" s="2282"/>
      <c r="E581" s="2282"/>
      <c r="F581" s="2282"/>
      <c r="G581" s="2282"/>
      <c r="H581" s="2282"/>
      <c r="I581" s="2282"/>
      <c r="J581" s="2282"/>
      <c r="K581" s="2282"/>
      <c r="L581" s="2282"/>
      <c r="M581" s="2282"/>
      <c r="N581" s="2282"/>
      <c r="O581" s="2282"/>
      <c r="P581" s="2282"/>
      <c r="Q581" s="2282"/>
      <c r="R581" s="2282"/>
      <c r="S581" s="2282"/>
      <c r="T581" s="2282"/>
      <c r="U581" s="2282"/>
      <c r="V581" s="2282"/>
      <c r="W581" s="2282"/>
      <c r="X581" s="2282"/>
      <c r="Y581" s="2287"/>
      <c r="Z581" s="854"/>
      <c r="AA581" s="855"/>
      <c r="AB581" s="855"/>
      <c r="AC581" s="855"/>
      <c r="AD581" s="855"/>
      <c r="AE581" s="855"/>
      <c r="AF581" s="855"/>
      <c r="AG581" s="855"/>
      <c r="AH581" s="857"/>
    </row>
    <row r="582" spans="1:34" ht="13.5" customHeight="1">
      <c r="A582" s="857"/>
      <c r="B582" s="2283" t="s">
        <v>257</v>
      </c>
      <c r="C582" s="2283"/>
      <c r="D582" s="2283"/>
      <c r="E582" s="2283"/>
      <c r="F582" s="2283"/>
      <c r="G582" s="2283"/>
      <c r="H582" s="2283"/>
      <c r="I582" s="2283"/>
      <c r="J582" s="2283" t="s">
        <v>265</v>
      </c>
      <c r="K582" s="2283"/>
      <c r="L582" s="2283"/>
      <c r="M582" s="2283"/>
      <c r="N582" s="2283"/>
      <c r="O582" s="2283"/>
      <c r="P582" s="2283"/>
      <c r="Q582" s="2283"/>
      <c r="R582" s="2283" t="s">
        <v>275</v>
      </c>
      <c r="S582" s="2283"/>
      <c r="T582" s="2283"/>
      <c r="U582" s="2283"/>
      <c r="V582" s="2283"/>
      <c r="W582" s="2283"/>
      <c r="X582" s="2283"/>
      <c r="Y582" s="2283"/>
      <c r="Z582" s="854"/>
      <c r="AA582" s="855"/>
      <c r="AB582" s="855"/>
      <c r="AC582" s="855"/>
      <c r="AD582" s="855"/>
      <c r="AE582" s="855"/>
      <c r="AF582" s="855"/>
      <c r="AG582" s="855"/>
      <c r="AH582" s="857"/>
    </row>
    <row r="583" spans="1:34" ht="13.5" customHeight="1"/>
    <row r="584" spans="1:34" ht="13.5" customHeight="1">
      <c r="A584" s="2231" t="s">
        <v>1565</v>
      </c>
      <c r="B584" s="2231"/>
      <c r="C584" s="2231"/>
      <c r="D584" s="2231"/>
      <c r="E584" s="2231"/>
      <c r="F584" s="2231"/>
      <c r="G584" s="2231"/>
      <c r="H584" s="2231"/>
      <c r="I584" s="2231"/>
      <c r="J584" s="2231"/>
      <c r="K584" s="2231"/>
      <c r="L584" s="2231"/>
      <c r="M584" s="2231"/>
      <c r="N584" s="2231"/>
      <c r="O584" s="2231"/>
      <c r="P584" s="2231"/>
      <c r="Q584" s="2231"/>
      <c r="R584" s="2231"/>
      <c r="S584" s="2231"/>
      <c r="T584" s="2231"/>
      <c r="U584" s="2231"/>
      <c r="V584" s="2231"/>
      <c r="W584" s="2231"/>
      <c r="X584" s="2231"/>
      <c r="Y584" s="2231"/>
      <c r="Z584" s="2231"/>
      <c r="AA584" s="2231"/>
      <c r="AB584" s="2231"/>
      <c r="AC584" s="2231"/>
      <c r="AD584" s="2231"/>
      <c r="AE584" s="2231"/>
      <c r="AF584" s="2231"/>
      <c r="AG584" s="2231"/>
      <c r="AH584" s="2231"/>
    </row>
    <row r="585" spans="1:34" ht="13.5" customHeight="1">
      <c r="A585" s="2232" t="s">
        <v>1325</v>
      </c>
      <c r="B585" s="2232"/>
      <c r="C585" s="2232"/>
      <c r="D585" s="2232"/>
      <c r="E585" s="2232"/>
      <c r="F585" s="2232"/>
      <c r="G585" s="2232"/>
      <c r="H585" s="2232"/>
      <c r="I585" s="2232"/>
      <c r="J585" s="2232"/>
      <c r="K585" s="2232"/>
      <c r="L585" s="2232"/>
      <c r="M585" s="2232"/>
      <c r="N585" s="2232"/>
      <c r="O585" s="2232"/>
      <c r="P585" s="2232"/>
      <c r="Q585" s="2232"/>
      <c r="R585" s="2232"/>
      <c r="S585" s="2232"/>
      <c r="T585" s="2232"/>
      <c r="U585" s="2232"/>
      <c r="V585" s="2232"/>
      <c r="W585" s="2232"/>
      <c r="X585" s="2232"/>
      <c r="Y585" s="2232"/>
      <c r="Z585" s="2232"/>
      <c r="AA585" s="2232"/>
      <c r="AB585" s="2232"/>
      <c r="AC585" s="2232"/>
      <c r="AD585" s="2232"/>
      <c r="AE585" s="2232"/>
      <c r="AF585" s="2232"/>
      <c r="AG585" s="2232"/>
      <c r="AH585" s="2232"/>
    </row>
    <row r="586" spans="1:34" ht="13.5" customHeight="1">
      <c r="A586" s="857"/>
      <c r="B586" s="2281" t="s">
        <v>1566</v>
      </c>
      <c r="C586" s="2282"/>
      <c r="D586" s="2282"/>
      <c r="E586" s="2282"/>
      <c r="F586" s="2282"/>
      <c r="G586" s="2282"/>
      <c r="H586" s="2282"/>
      <c r="I586" s="2282"/>
      <c r="J586" s="2282"/>
      <c r="K586" s="2282"/>
      <c r="L586" s="2282"/>
      <c r="M586" s="2282"/>
      <c r="N586" s="2282"/>
      <c r="O586" s="2282"/>
      <c r="P586" s="2282"/>
      <c r="Q586" s="2282"/>
      <c r="R586" s="2282"/>
      <c r="S586" s="2282"/>
      <c r="T586" s="2282"/>
      <c r="U586" s="2282"/>
      <c r="V586" s="2282"/>
      <c r="W586" s="2282"/>
      <c r="X586" s="2282"/>
      <c r="Y586" s="2287"/>
      <c r="Z586" s="854"/>
      <c r="AA586" s="855"/>
      <c r="AB586" s="855"/>
      <c r="AC586" s="855"/>
      <c r="AD586" s="855"/>
      <c r="AE586" s="855"/>
      <c r="AF586" s="855"/>
      <c r="AG586" s="855"/>
      <c r="AH586" s="857"/>
    </row>
    <row r="587" spans="1:34" ht="13.5" customHeight="1">
      <c r="A587" s="857"/>
      <c r="B587" s="2288" t="s">
        <v>257</v>
      </c>
      <c r="C587" s="2288"/>
      <c r="D587" s="2288"/>
      <c r="E587" s="2288"/>
      <c r="F587" s="2288"/>
      <c r="G587" s="2288"/>
      <c r="H587" s="2288"/>
      <c r="I587" s="2288"/>
      <c r="J587" s="2288" t="s">
        <v>265</v>
      </c>
      <c r="K587" s="2288"/>
      <c r="L587" s="2288"/>
      <c r="M587" s="2288"/>
      <c r="N587" s="2288"/>
      <c r="O587" s="2288"/>
      <c r="P587" s="2288"/>
      <c r="Q587" s="2288"/>
      <c r="R587" s="2288" t="s">
        <v>275</v>
      </c>
      <c r="S587" s="2288"/>
      <c r="T587" s="2288"/>
      <c r="U587" s="2288"/>
      <c r="V587" s="2288"/>
      <c r="W587" s="2288"/>
      <c r="X587" s="2288"/>
      <c r="Y587" s="2288"/>
      <c r="Z587" s="854"/>
      <c r="AA587" s="855"/>
      <c r="AB587" s="855"/>
      <c r="AC587" s="855"/>
      <c r="AD587" s="855"/>
      <c r="AE587" s="855"/>
      <c r="AF587" s="855"/>
      <c r="AG587" s="855"/>
      <c r="AH587" s="857"/>
    </row>
    <row r="588" spans="1:34" ht="13.5" customHeight="1">
      <c r="B588" s="2283" t="s">
        <v>266</v>
      </c>
      <c r="C588" s="2283"/>
      <c r="D588" s="2283"/>
      <c r="E588" s="2283"/>
      <c r="F588" s="2283"/>
      <c r="G588" s="2283"/>
      <c r="H588" s="2283"/>
      <c r="I588" s="2283"/>
      <c r="J588" s="2283" t="s">
        <v>1006</v>
      </c>
      <c r="K588" s="2283"/>
      <c r="L588" s="2283"/>
      <c r="M588" s="2283"/>
      <c r="N588" s="2283"/>
      <c r="O588" s="2283"/>
      <c r="P588" s="2283"/>
      <c r="Q588" s="2283"/>
      <c r="R588" s="2283" t="s">
        <v>619</v>
      </c>
      <c r="S588" s="2283"/>
      <c r="T588" s="2283"/>
      <c r="U588" s="2283"/>
      <c r="V588" s="2283"/>
      <c r="W588" s="2283"/>
      <c r="X588" s="2283"/>
      <c r="Y588" s="2283"/>
      <c r="Z588" s="854"/>
      <c r="AA588" s="855"/>
      <c r="AB588" s="855"/>
      <c r="AC588" s="855"/>
      <c r="AD588" s="855"/>
      <c r="AE588" s="855"/>
      <c r="AF588" s="855"/>
      <c r="AG588" s="855"/>
    </row>
    <row r="589" spans="1:34" ht="13.5" customHeight="1">
      <c r="B589" s="2283" t="s">
        <v>1567</v>
      </c>
      <c r="C589" s="2283"/>
      <c r="D589" s="2283"/>
      <c r="E589" s="2283"/>
      <c r="F589" s="2283"/>
      <c r="G589" s="2283"/>
      <c r="H589" s="2283"/>
      <c r="I589" s="2283"/>
      <c r="J589" s="2286"/>
      <c r="K589" s="2286"/>
      <c r="L589" s="2286"/>
      <c r="M589" s="2286"/>
      <c r="N589" s="2286"/>
      <c r="O589" s="2286"/>
      <c r="P589" s="2286"/>
      <c r="Q589" s="2286"/>
      <c r="R589" s="2283" t="s">
        <v>620</v>
      </c>
      <c r="S589" s="2283"/>
      <c r="T589" s="2283"/>
      <c r="U589" s="2283"/>
      <c r="V589" s="2283"/>
      <c r="W589" s="2283"/>
      <c r="X589" s="2283"/>
      <c r="Y589" s="2283"/>
      <c r="Z589" s="854"/>
      <c r="AA589" s="855"/>
      <c r="AB589" s="855"/>
      <c r="AC589" s="855"/>
      <c r="AD589" s="855"/>
      <c r="AE589" s="855"/>
      <c r="AF589" s="855"/>
      <c r="AG589" s="855"/>
    </row>
    <row r="590" spans="1:34" ht="13.5" customHeight="1">
      <c r="B590" s="2283" t="s">
        <v>1568</v>
      </c>
      <c r="C590" s="2283"/>
      <c r="D590" s="2283"/>
      <c r="E590" s="2283"/>
      <c r="F590" s="2283"/>
      <c r="G590" s="2283"/>
      <c r="H590" s="2283"/>
      <c r="I590" s="2283"/>
      <c r="J590" s="2286"/>
      <c r="K590" s="2286"/>
      <c r="L590" s="2286"/>
      <c r="M590" s="2286"/>
      <c r="N590" s="2286"/>
      <c r="O590" s="2286"/>
      <c r="P590" s="2286"/>
      <c r="Q590" s="2286"/>
      <c r="R590" s="2283" t="s">
        <v>1548</v>
      </c>
      <c r="S590" s="2283"/>
      <c r="T590" s="2283"/>
      <c r="U590" s="2283"/>
      <c r="V590" s="2283"/>
      <c r="W590" s="2283"/>
      <c r="X590" s="2283"/>
      <c r="Y590" s="2283"/>
      <c r="Z590" s="854"/>
      <c r="AA590" s="855"/>
      <c r="AB590" s="855"/>
      <c r="AC590" s="855"/>
      <c r="AD590" s="855"/>
      <c r="AE590" s="855"/>
      <c r="AF590" s="855"/>
      <c r="AG590" s="855"/>
    </row>
    <row r="591" spans="1:34" ht="13.5" customHeight="1">
      <c r="B591" s="2286"/>
      <c r="C591" s="2286"/>
      <c r="D591" s="2286"/>
      <c r="E591" s="2286"/>
      <c r="F591" s="2286"/>
      <c r="G591" s="2286"/>
      <c r="H591" s="2286"/>
      <c r="I591" s="2286"/>
      <c r="J591" s="2286"/>
      <c r="K591" s="2286"/>
      <c r="L591" s="2286"/>
      <c r="M591" s="2286"/>
      <c r="N591" s="2286"/>
      <c r="O591" s="2286"/>
      <c r="P591" s="2286"/>
      <c r="Q591" s="2286"/>
      <c r="R591" s="2283" t="s">
        <v>1549</v>
      </c>
      <c r="S591" s="2283"/>
      <c r="T591" s="2283"/>
      <c r="U591" s="2283"/>
      <c r="V591" s="2283"/>
      <c r="W591" s="2283"/>
      <c r="X591" s="2283"/>
      <c r="Y591" s="2283"/>
      <c r="Z591" s="854"/>
      <c r="AA591" s="855"/>
      <c r="AB591" s="855"/>
      <c r="AC591" s="855"/>
      <c r="AD591" s="855"/>
      <c r="AE591" s="855"/>
      <c r="AF591" s="855"/>
      <c r="AG591" s="855"/>
    </row>
    <row r="592" spans="1:34" ht="13.5" customHeight="1">
      <c r="B592" s="2286"/>
      <c r="C592" s="2286"/>
      <c r="D592" s="2286"/>
      <c r="E592" s="2286"/>
      <c r="F592" s="2286"/>
      <c r="G592" s="2286"/>
      <c r="H592" s="2286"/>
      <c r="I592" s="2286"/>
      <c r="J592" s="2286"/>
      <c r="K592" s="2286"/>
      <c r="L592" s="2286"/>
      <c r="M592" s="2286"/>
      <c r="N592" s="2286"/>
      <c r="O592" s="2286"/>
      <c r="P592" s="2286"/>
      <c r="Q592" s="2286"/>
      <c r="R592" s="2283" t="s">
        <v>319</v>
      </c>
      <c r="S592" s="2283"/>
      <c r="T592" s="2283"/>
      <c r="U592" s="2283"/>
      <c r="V592" s="2283"/>
      <c r="W592" s="2283"/>
      <c r="X592" s="2283"/>
      <c r="Y592" s="2283"/>
      <c r="Z592" s="854"/>
      <c r="AA592" s="855"/>
      <c r="AB592" s="855"/>
      <c r="AC592" s="855"/>
      <c r="AD592" s="855"/>
      <c r="AE592" s="855"/>
      <c r="AF592" s="855"/>
      <c r="AG592" s="855"/>
    </row>
    <row r="593" spans="1:34" ht="13.5" customHeight="1">
      <c r="B593" s="2286"/>
      <c r="C593" s="2286"/>
      <c r="D593" s="2286"/>
      <c r="E593" s="2286"/>
      <c r="F593" s="2286"/>
      <c r="G593" s="2286"/>
      <c r="H593" s="2286"/>
      <c r="I593" s="2286"/>
      <c r="J593" s="2286"/>
      <c r="K593" s="2286"/>
      <c r="L593" s="2286"/>
      <c r="M593" s="2286"/>
      <c r="N593" s="2286"/>
      <c r="O593" s="2286"/>
      <c r="P593" s="2286"/>
      <c r="Q593" s="2286"/>
      <c r="R593" s="2283" t="s">
        <v>1550</v>
      </c>
      <c r="S593" s="2283"/>
      <c r="T593" s="2283"/>
      <c r="U593" s="2283"/>
      <c r="V593" s="2283"/>
      <c r="W593" s="2283"/>
      <c r="X593" s="2283"/>
      <c r="Y593" s="2283"/>
      <c r="Z593" s="854"/>
      <c r="AA593" s="855"/>
      <c r="AB593" s="855"/>
      <c r="AC593" s="855"/>
      <c r="AD593" s="855"/>
      <c r="AE593" s="855"/>
      <c r="AF593" s="855"/>
      <c r="AG593" s="855"/>
    </row>
    <row r="594" spans="1:34" ht="13.5" customHeight="1"/>
    <row r="595" spans="1:34" ht="13.5" customHeight="1">
      <c r="A595" s="2231" t="s">
        <v>1569</v>
      </c>
      <c r="B595" s="2231"/>
      <c r="C595" s="2231"/>
      <c r="D595" s="2231"/>
      <c r="E595" s="2231"/>
      <c r="F595" s="2231"/>
      <c r="G595" s="2231"/>
      <c r="H595" s="2231"/>
      <c r="I595" s="2231"/>
      <c r="J595" s="2231"/>
      <c r="K595" s="2231"/>
      <c r="L595" s="2231"/>
      <c r="M595" s="2231"/>
      <c r="N595" s="2231"/>
      <c r="O595" s="2231"/>
      <c r="P595" s="2231"/>
      <c r="Q595" s="2231"/>
      <c r="R595" s="2231"/>
      <c r="S595" s="2231"/>
      <c r="T595" s="2231"/>
      <c r="U595" s="2231"/>
      <c r="V595" s="2231"/>
      <c r="W595" s="2231"/>
      <c r="X595" s="2231"/>
      <c r="Y595" s="2231"/>
      <c r="Z595" s="2231"/>
      <c r="AA595" s="2231"/>
      <c r="AB595" s="2231"/>
      <c r="AC595" s="2231"/>
      <c r="AD595" s="2231"/>
      <c r="AE595" s="2231"/>
      <c r="AF595" s="2231"/>
      <c r="AG595" s="2231"/>
      <c r="AH595" s="2231"/>
    </row>
    <row r="596" spans="1:34" ht="13.5" customHeight="1">
      <c r="A596" s="2232" t="s">
        <v>1325</v>
      </c>
      <c r="B596" s="2232"/>
      <c r="C596" s="2232"/>
      <c r="D596" s="2232"/>
      <c r="E596" s="2232"/>
      <c r="F596" s="2232"/>
      <c r="G596" s="2232"/>
      <c r="H596" s="2232"/>
      <c r="I596" s="2232"/>
      <c r="J596" s="2232"/>
      <c r="K596" s="2232"/>
      <c r="L596" s="2232"/>
      <c r="M596" s="2232"/>
      <c r="N596" s="2232"/>
      <c r="O596" s="2232"/>
      <c r="P596" s="2232"/>
      <c r="Q596" s="2232"/>
      <c r="R596" s="2232"/>
      <c r="S596" s="2232"/>
      <c r="T596" s="2232"/>
      <c r="U596" s="2232"/>
      <c r="V596" s="2232"/>
      <c r="W596" s="2232"/>
      <c r="X596" s="2232"/>
      <c r="Y596" s="2232"/>
      <c r="Z596" s="2232"/>
      <c r="AA596" s="2232"/>
      <c r="AB596" s="2232"/>
      <c r="AC596" s="2232"/>
      <c r="AD596" s="2232"/>
      <c r="AE596" s="2232"/>
      <c r="AF596" s="2232"/>
      <c r="AG596" s="2232"/>
      <c r="AH596" s="2232"/>
    </row>
    <row r="597" spans="1:34">
      <c r="A597" s="857"/>
      <c r="B597" s="2281" t="s">
        <v>1570</v>
      </c>
      <c r="C597" s="2282"/>
      <c r="D597" s="2282"/>
      <c r="E597" s="2282"/>
      <c r="F597" s="2282"/>
      <c r="G597" s="2282"/>
      <c r="H597" s="2282"/>
      <c r="I597" s="2282"/>
      <c r="J597" s="2282"/>
      <c r="K597" s="2282"/>
      <c r="L597" s="2282"/>
      <c r="M597" s="2282"/>
      <c r="N597" s="2282"/>
      <c r="O597" s="2282"/>
      <c r="P597" s="2282"/>
      <c r="Q597" s="2282"/>
      <c r="R597" s="2282"/>
      <c r="S597" s="2282"/>
      <c r="T597" s="2282"/>
      <c r="U597" s="2282"/>
      <c r="V597" s="2282"/>
      <c r="W597" s="2282"/>
      <c r="X597" s="2282"/>
      <c r="Y597" s="2287"/>
      <c r="Z597" s="854"/>
      <c r="AA597" s="855"/>
      <c r="AB597" s="855"/>
      <c r="AC597" s="855"/>
      <c r="AD597" s="855"/>
      <c r="AE597" s="855"/>
      <c r="AF597" s="855"/>
      <c r="AG597" s="855"/>
      <c r="AH597" s="857"/>
    </row>
    <row r="598" spans="1:34">
      <c r="A598" s="857"/>
      <c r="B598" s="2283" t="s">
        <v>258</v>
      </c>
      <c r="C598" s="2283"/>
      <c r="D598" s="2283"/>
      <c r="E598" s="2283"/>
      <c r="F598" s="2283"/>
      <c r="G598" s="2283"/>
      <c r="H598" s="2283"/>
      <c r="I598" s="2283"/>
      <c r="J598" s="2283" t="s">
        <v>267</v>
      </c>
      <c r="K598" s="2283"/>
      <c r="L598" s="2283"/>
      <c r="M598" s="2283"/>
      <c r="N598" s="2283"/>
      <c r="O598" s="2283"/>
      <c r="P598" s="2283"/>
      <c r="Q598" s="2283"/>
      <c r="R598" s="2283" t="s">
        <v>277</v>
      </c>
      <c r="S598" s="2283"/>
      <c r="T598" s="2283"/>
      <c r="U598" s="2283"/>
      <c r="V598" s="2283"/>
      <c r="W598" s="2283"/>
      <c r="X598" s="2283"/>
      <c r="Y598" s="2283"/>
      <c r="Z598" s="854"/>
      <c r="AA598" s="855"/>
      <c r="AB598" s="855"/>
      <c r="AC598" s="855"/>
      <c r="AD598" s="855"/>
      <c r="AE598" s="855"/>
      <c r="AF598" s="855"/>
      <c r="AG598" s="855"/>
      <c r="AH598" s="857"/>
    </row>
    <row r="600" spans="1:34">
      <c r="A600" s="2231" t="s">
        <v>1571</v>
      </c>
      <c r="B600" s="2231"/>
      <c r="C600" s="2231"/>
      <c r="D600" s="2231"/>
      <c r="E600" s="2231"/>
      <c r="F600" s="2231"/>
      <c r="G600" s="2231"/>
      <c r="H600" s="2231"/>
      <c r="I600" s="2231"/>
      <c r="J600" s="2231"/>
      <c r="K600" s="2231"/>
      <c r="L600" s="2231"/>
      <c r="M600" s="2231"/>
      <c r="N600" s="2231"/>
      <c r="O600" s="2231"/>
      <c r="P600" s="2231"/>
      <c r="Q600" s="2231"/>
      <c r="R600" s="2231"/>
      <c r="S600" s="2231"/>
      <c r="T600" s="2231"/>
      <c r="U600" s="2231"/>
      <c r="V600" s="2231"/>
      <c r="W600" s="2231"/>
      <c r="X600" s="2231"/>
      <c r="Y600" s="2231"/>
      <c r="Z600" s="2231"/>
      <c r="AA600" s="2231"/>
      <c r="AB600" s="2231"/>
      <c r="AC600" s="2231"/>
      <c r="AD600" s="2231"/>
      <c r="AE600" s="2231"/>
      <c r="AF600" s="2231"/>
      <c r="AG600" s="2231"/>
      <c r="AH600" s="2231"/>
    </row>
    <row r="601" spans="1:34">
      <c r="A601" s="2232" t="s">
        <v>1325</v>
      </c>
      <c r="B601" s="2232"/>
      <c r="C601" s="2232"/>
      <c r="D601" s="2232"/>
      <c r="E601" s="2232"/>
      <c r="F601" s="2232"/>
      <c r="G601" s="2232"/>
      <c r="H601" s="2232"/>
      <c r="I601" s="2232"/>
      <c r="J601" s="2232"/>
      <c r="K601" s="2232"/>
      <c r="L601" s="2232"/>
      <c r="M601" s="2232"/>
      <c r="N601" s="2232"/>
      <c r="O601" s="2232"/>
      <c r="P601" s="2232"/>
      <c r="Q601" s="2232"/>
      <c r="R601" s="2232"/>
      <c r="S601" s="2232"/>
      <c r="T601" s="2232"/>
      <c r="U601" s="2232"/>
      <c r="V601" s="2232"/>
      <c r="W601" s="2232"/>
      <c r="X601" s="2232"/>
      <c r="Y601" s="2232"/>
      <c r="Z601" s="2232"/>
      <c r="AA601" s="2232"/>
      <c r="AB601" s="2232"/>
      <c r="AC601" s="2232"/>
      <c r="AD601" s="2232"/>
      <c r="AE601" s="2232"/>
      <c r="AF601" s="2232"/>
      <c r="AG601" s="2232"/>
      <c r="AH601" s="2232"/>
    </row>
    <row r="602" spans="1:34">
      <c r="A602" s="857"/>
      <c r="B602" s="2281" t="s">
        <v>1572</v>
      </c>
      <c r="C602" s="2282"/>
      <c r="D602" s="2282"/>
      <c r="E602" s="2282"/>
      <c r="F602" s="2282"/>
      <c r="G602" s="2282"/>
      <c r="H602" s="2282"/>
      <c r="I602" s="2282"/>
      <c r="J602" s="2282"/>
      <c r="K602" s="2282"/>
      <c r="L602" s="2282"/>
      <c r="M602" s="2282"/>
      <c r="N602" s="2282"/>
      <c r="O602" s="2282"/>
      <c r="P602" s="2282"/>
      <c r="Q602" s="2282"/>
      <c r="R602" s="2282"/>
      <c r="S602" s="2282"/>
      <c r="T602" s="2282"/>
      <c r="U602" s="2282"/>
      <c r="V602" s="2282"/>
      <c r="W602" s="2282"/>
      <c r="X602" s="2282"/>
      <c r="Y602" s="2287"/>
      <c r="Z602" s="854"/>
      <c r="AA602" s="855"/>
      <c r="AB602" s="855"/>
      <c r="AC602" s="855"/>
      <c r="AD602" s="855"/>
      <c r="AE602" s="855"/>
      <c r="AF602" s="855"/>
      <c r="AG602" s="855"/>
      <c r="AH602" s="857"/>
    </row>
    <row r="603" spans="1:34">
      <c r="A603" s="857"/>
      <c r="B603" s="2283" t="s">
        <v>259</v>
      </c>
      <c r="C603" s="2283"/>
      <c r="D603" s="2283"/>
      <c r="E603" s="2283"/>
      <c r="F603" s="2283"/>
      <c r="G603" s="2283"/>
      <c r="H603" s="2283"/>
      <c r="I603" s="2283"/>
      <c r="J603" s="2283" t="s">
        <v>1573</v>
      </c>
      <c r="K603" s="2283"/>
      <c r="L603" s="2283"/>
      <c r="M603" s="2283"/>
      <c r="N603" s="2283"/>
      <c r="O603" s="2283"/>
      <c r="P603" s="2283"/>
      <c r="Q603" s="2283"/>
      <c r="R603" s="2283" t="s">
        <v>278</v>
      </c>
      <c r="S603" s="2283"/>
      <c r="T603" s="2283"/>
      <c r="U603" s="2283"/>
      <c r="V603" s="2283"/>
      <c r="W603" s="2283"/>
      <c r="X603" s="2283"/>
      <c r="Y603" s="2283"/>
      <c r="Z603" s="854"/>
      <c r="AA603" s="855"/>
      <c r="AB603" s="855"/>
      <c r="AC603" s="855"/>
      <c r="AD603" s="855"/>
      <c r="AE603" s="855"/>
      <c r="AF603" s="855"/>
      <c r="AG603" s="855"/>
      <c r="AH603" s="857"/>
    </row>
    <row r="605" spans="1:34">
      <c r="A605" s="2231" t="s">
        <v>1574</v>
      </c>
      <c r="B605" s="2231"/>
      <c r="C605" s="2231"/>
      <c r="D605" s="2231"/>
      <c r="E605" s="2231"/>
      <c r="F605" s="2231"/>
      <c r="G605" s="2231"/>
      <c r="H605" s="2231"/>
      <c r="I605" s="2231"/>
      <c r="J605" s="2231"/>
      <c r="K605" s="2231"/>
      <c r="L605" s="2231"/>
      <c r="M605" s="2231"/>
      <c r="N605" s="2231"/>
      <c r="O605" s="2231"/>
      <c r="P605" s="2231"/>
      <c r="Q605" s="2231"/>
      <c r="R605" s="2231"/>
      <c r="S605" s="2231"/>
      <c r="T605" s="2231"/>
      <c r="U605" s="2231"/>
      <c r="V605" s="2231"/>
      <c r="W605" s="2231"/>
      <c r="X605" s="2231"/>
      <c r="Y605" s="2231"/>
      <c r="Z605" s="2231"/>
      <c r="AA605" s="2231"/>
      <c r="AB605" s="2231"/>
      <c r="AC605" s="2231"/>
      <c r="AD605" s="2231"/>
      <c r="AE605" s="2231"/>
      <c r="AF605" s="2231"/>
      <c r="AG605" s="2231"/>
      <c r="AH605" s="2231"/>
    </row>
    <row r="606" spans="1:34">
      <c r="A606" s="2232" t="s">
        <v>1325</v>
      </c>
      <c r="B606" s="2232"/>
      <c r="C606" s="2232"/>
      <c r="D606" s="2232"/>
      <c r="E606" s="2232"/>
      <c r="F606" s="2232"/>
      <c r="G606" s="2232"/>
      <c r="H606" s="2232"/>
      <c r="I606" s="2232"/>
      <c r="J606" s="2232"/>
      <c r="K606" s="2232"/>
      <c r="L606" s="2232"/>
      <c r="M606" s="2232"/>
      <c r="N606" s="2232"/>
      <c r="O606" s="2232"/>
      <c r="P606" s="2232"/>
      <c r="Q606" s="2232"/>
      <c r="R606" s="2232"/>
      <c r="S606" s="2232"/>
      <c r="T606" s="2232"/>
      <c r="U606" s="2232"/>
      <c r="V606" s="2232"/>
      <c r="W606" s="2232"/>
      <c r="X606" s="2232"/>
      <c r="Y606" s="2232"/>
      <c r="Z606" s="2232"/>
      <c r="AA606" s="2232"/>
      <c r="AB606" s="2232"/>
      <c r="AC606" s="2232"/>
      <c r="AD606" s="2232"/>
      <c r="AE606" s="2232"/>
      <c r="AF606" s="2232"/>
      <c r="AG606" s="2232"/>
      <c r="AH606" s="2232"/>
    </row>
    <row r="607" spans="1:34">
      <c r="A607" s="857"/>
      <c r="B607" s="2288" t="s">
        <v>1575</v>
      </c>
      <c r="C607" s="2288"/>
      <c r="D607" s="2288"/>
      <c r="E607" s="2288"/>
      <c r="F607" s="2288"/>
      <c r="G607" s="2288"/>
      <c r="H607" s="2288"/>
      <c r="I607" s="2288"/>
      <c r="J607" s="2288"/>
      <c r="K607" s="2288"/>
      <c r="L607" s="2288"/>
      <c r="M607" s="2288"/>
      <c r="N607" s="2288"/>
      <c r="O607" s="2288"/>
      <c r="P607" s="2288"/>
      <c r="Q607" s="2288"/>
      <c r="R607" s="2288"/>
      <c r="S607" s="2288"/>
      <c r="T607" s="2288"/>
      <c r="U607" s="2288"/>
      <c r="V607" s="2288"/>
      <c r="W607" s="2288"/>
      <c r="X607" s="2288"/>
      <c r="Y607" s="2288"/>
      <c r="Z607" s="2288"/>
      <c r="AA607" s="2288"/>
      <c r="AB607" s="2288"/>
      <c r="AC607" s="2288"/>
      <c r="AD607" s="2288"/>
      <c r="AE607" s="2288"/>
      <c r="AF607" s="2288"/>
      <c r="AG607" s="2288"/>
      <c r="AH607" s="857"/>
    </row>
    <row r="608" spans="1:34">
      <c r="B608" s="2283" t="s">
        <v>273</v>
      </c>
      <c r="C608" s="2283"/>
      <c r="D608" s="2283"/>
      <c r="E608" s="2283"/>
      <c r="F608" s="2283"/>
      <c r="G608" s="2283"/>
      <c r="H608" s="2283"/>
      <c r="I608" s="2283"/>
      <c r="J608" s="2290" t="s">
        <v>269</v>
      </c>
      <c r="K608" s="2290"/>
      <c r="L608" s="2290"/>
      <c r="M608" s="2290"/>
      <c r="N608" s="2290"/>
      <c r="O608" s="2290"/>
      <c r="P608" s="2290"/>
      <c r="Q608" s="2290"/>
      <c r="R608" s="2290" t="s">
        <v>279</v>
      </c>
      <c r="S608" s="2290"/>
      <c r="T608" s="2290"/>
      <c r="U608" s="2290"/>
      <c r="V608" s="2290"/>
      <c r="W608" s="2290"/>
      <c r="X608" s="2290"/>
      <c r="Y608" s="2290"/>
      <c r="Z608" s="2283" t="s">
        <v>288</v>
      </c>
      <c r="AA608" s="2283"/>
      <c r="AB608" s="2283"/>
      <c r="AC608" s="2283"/>
      <c r="AD608" s="2283"/>
      <c r="AE608" s="2283"/>
      <c r="AF608" s="2283"/>
      <c r="AG608" s="2283"/>
    </row>
    <row r="609" spans="1:34">
      <c r="B609" s="2283" t="s">
        <v>293</v>
      </c>
      <c r="C609" s="2283"/>
      <c r="D609" s="2283"/>
      <c r="E609" s="2283"/>
      <c r="F609" s="2283"/>
      <c r="G609" s="2283"/>
      <c r="H609" s="2283"/>
      <c r="I609" s="2283"/>
      <c r="J609" s="885"/>
      <c r="K609" s="886"/>
      <c r="L609" s="886"/>
      <c r="M609" s="886"/>
      <c r="N609" s="886"/>
      <c r="O609" s="886"/>
      <c r="P609" s="886"/>
      <c r="Q609" s="886"/>
      <c r="R609" s="886"/>
      <c r="S609" s="886"/>
      <c r="T609" s="886"/>
      <c r="U609" s="886"/>
      <c r="V609" s="886"/>
      <c r="W609" s="886"/>
      <c r="X609" s="886"/>
      <c r="Y609" s="886"/>
      <c r="Z609" s="855"/>
      <c r="AA609" s="855"/>
      <c r="AB609" s="855"/>
      <c r="AC609" s="855"/>
      <c r="AD609" s="855"/>
      <c r="AE609" s="855"/>
      <c r="AF609" s="855"/>
      <c r="AG609" s="855"/>
    </row>
    <row r="611" spans="1:34">
      <c r="A611" s="2231" t="s">
        <v>1576</v>
      </c>
      <c r="B611" s="2231"/>
      <c r="C611" s="2231"/>
      <c r="D611" s="2231"/>
      <c r="E611" s="2231"/>
      <c r="F611" s="2231"/>
      <c r="G611" s="2231"/>
      <c r="H611" s="2231"/>
      <c r="I611" s="2231"/>
      <c r="J611" s="2231"/>
      <c r="K611" s="2231"/>
      <c r="L611" s="2231"/>
      <c r="M611" s="2231"/>
      <c r="N611" s="2231"/>
      <c r="O611" s="2231"/>
      <c r="P611" s="2231"/>
      <c r="Q611" s="2231"/>
      <c r="R611" s="2231"/>
      <c r="S611" s="2231"/>
      <c r="T611" s="2231"/>
      <c r="U611" s="2231"/>
      <c r="V611" s="2231"/>
      <c r="W611" s="2231"/>
      <c r="X611" s="2231"/>
      <c r="Y611" s="2231"/>
      <c r="Z611" s="2231"/>
      <c r="AA611" s="2231"/>
      <c r="AB611" s="2231"/>
      <c r="AC611" s="2231"/>
      <c r="AD611" s="2231"/>
      <c r="AE611" s="2231"/>
      <c r="AF611" s="2231"/>
      <c r="AG611" s="2231"/>
      <c r="AH611" s="2231"/>
    </row>
    <row r="612" spans="1:34">
      <c r="A612" s="2232" t="s">
        <v>1325</v>
      </c>
      <c r="B612" s="2232"/>
      <c r="C612" s="2232"/>
      <c r="D612" s="2232"/>
      <c r="E612" s="2232"/>
      <c r="F612" s="2232"/>
      <c r="G612" s="2232"/>
      <c r="H612" s="2232"/>
      <c r="I612" s="2232"/>
      <c r="J612" s="2232"/>
      <c r="K612" s="2232"/>
      <c r="L612" s="2232"/>
      <c r="M612" s="2232"/>
      <c r="N612" s="2232"/>
      <c r="O612" s="2232"/>
      <c r="P612" s="2232"/>
      <c r="Q612" s="2232"/>
      <c r="R612" s="2232"/>
      <c r="S612" s="2232"/>
      <c r="T612" s="2232"/>
      <c r="U612" s="2232"/>
      <c r="V612" s="2232"/>
      <c r="W612" s="2232"/>
      <c r="X612" s="2232"/>
      <c r="Y612" s="2232"/>
      <c r="Z612" s="2232"/>
      <c r="AA612" s="2232"/>
      <c r="AB612" s="2232"/>
      <c r="AC612" s="2232"/>
      <c r="AD612" s="2232"/>
      <c r="AE612" s="2232"/>
      <c r="AF612" s="2232"/>
      <c r="AG612" s="2232"/>
      <c r="AH612" s="2232"/>
    </row>
    <row r="613" spans="1:34">
      <c r="A613" s="857"/>
      <c r="B613" s="2288" t="s">
        <v>1577</v>
      </c>
      <c r="C613" s="2288"/>
      <c r="D613" s="2288"/>
      <c r="E613" s="2288"/>
      <c r="F613" s="2288"/>
      <c r="G613" s="2288"/>
      <c r="H613" s="2288"/>
      <c r="I613" s="2288"/>
      <c r="J613" s="2288"/>
      <c r="K613" s="2288"/>
      <c r="L613" s="2288"/>
      <c r="M613" s="2288"/>
      <c r="N613" s="2288"/>
      <c r="O613" s="2288"/>
      <c r="P613" s="2288"/>
      <c r="Q613" s="2288"/>
      <c r="R613" s="2288"/>
      <c r="S613" s="2288"/>
      <c r="T613" s="2288"/>
      <c r="U613" s="2288"/>
      <c r="V613" s="2288"/>
      <c r="W613" s="2288"/>
      <c r="X613" s="2288"/>
      <c r="Y613" s="2288"/>
      <c r="Z613" s="2288"/>
      <c r="AA613" s="2288"/>
      <c r="AB613" s="2288"/>
      <c r="AC613" s="2288"/>
      <c r="AD613" s="2288"/>
      <c r="AE613" s="2288"/>
      <c r="AF613" s="2288"/>
      <c r="AG613" s="2288"/>
      <c r="AH613" s="857"/>
    </row>
    <row r="614" spans="1:34">
      <c r="A614" s="857"/>
      <c r="B614" s="2283" t="s">
        <v>1879</v>
      </c>
      <c r="C614" s="2283"/>
      <c r="D614" s="2283"/>
      <c r="E614" s="2283"/>
      <c r="F614" s="2283"/>
      <c r="G614" s="2283"/>
      <c r="H614" s="2283"/>
      <c r="I614" s="2283"/>
      <c r="J614" s="2283" t="s">
        <v>965</v>
      </c>
      <c r="K614" s="2283"/>
      <c r="L614" s="2283"/>
      <c r="M614" s="2283"/>
      <c r="N614" s="2283"/>
      <c r="O614" s="2283"/>
      <c r="P614" s="2283"/>
      <c r="Q614" s="2283"/>
      <c r="R614" s="2283" t="s">
        <v>1878</v>
      </c>
      <c r="S614" s="2283"/>
      <c r="T614" s="2283"/>
      <c r="U614" s="2283"/>
      <c r="V614" s="2283"/>
      <c r="W614" s="2283"/>
      <c r="X614" s="2283"/>
      <c r="Y614" s="2283"/>
      <c r="Z614" s="2283" t="s">
        <v>361</v>
      </c>
      <c r="AA614" s="2283"/>
      <c r="AB614" s="2283"/>
      <c r="AC614" s="2283"/>
      <c r="AD614" s="2283"/>
      <c r="AE614" s="2283"/>
      <c r="AF614" s="2283"/>
      <c r="AG614" s="2283"/>
      <c r="AH614" s="857"/>
    </row>
    <row r="616" spans="1:34">
      <c r="A616" s="2231" t="s">
        <v>1578</v>
      </c>
      <c r="B616" s="2231"/>
      <c r="C616" s="2231"/>
      <c r="D616" s="2231"/>
      <c r="E616" s="2231"/>
      <c r="F616" s="2231"/>
      <c r="G616" s="2231"/>
      <c r="H616" s="2231"/>
      <c r="I616" s="2231"/>
      <c r="J616" s="2231"/>
      <c r="K616" s="2231"/>
      <c r="L616" s="2231"/>
      <c r="M616" s="2231"/>
      <c r="N616" s="2231"/>
      <c r="O616" s="2231"/>
      <c r="P616" s="2231"/>
      <c r="Q616" s="2231"/>
      <c r="R616" s="2231"/>
      <c r="S616" s="2231"/>
      <c r="T616" s="2231"/>
      <c r="U616" s="2231"/>
      <c r="V616" s="2231"/>
      <c r="W616" s="2231"/>
      <c r="X616" s="2231"/>
      <c r="Y616" s="2231"/>
      <c r="Z616" s="2231"/>
      <c r="AA616" s="2231"/>
      <c r="AB616" s="2231"/>
      <c r="AC616" s="2231"/>
      <c r="AD616" s="2231"/>
      <c r="AE616" s="2231"/>
      <c r="AF616" s="2231"/>
      <c r="AG616" s="2231"/>
      <c r="AH616" s="2231"/>
    </row>
    <row r="617" spans="1:34">
      <c r="A617" s="2232" t="s">
        <v>1325</v>
      </c>
      <c r="B617" s="2232"/>
      <c r="C617" s="2232"/>
      <c r="D617" s="2232"/>
      <c r="E617" s="2232"/>
      <c r="F617" s="2232"/>
      <c r="G617" s="2232"/>
      <c r="H617" s="2232"/>
      <c r="I617" s="2232"/>
      <c r="J617" s="2232"/>
      <c r="K617" s="2232"/>
      <c r="L617" s="2232"/>
      <c r="M617" s="2232"/>
      <c r="N617" s="2232"/>
      <c r="O617" s="2232"/>
      <c r="P617" s="2232"/>
      <c r="Q617" s="2232"/>
      <c r="R617" s="2232"/>
      <c r="S617" s="2232"/>
      <c r="T617" s="2232"/>
      <c r="U617" s="2232"/>
      <c r="V617" s="2232"/>
      <c r="W617" s="2232"/>
      <c r="X617" s="2232"/>
      <c r="Y617" s="2232"/>
      <c r="Z617" s="2232"/>
      <c r="AA617" s="2232"/>
      <c r="AB617" s="2232"/>
      <c r="AC617" s="2232"/>
      <c r="AD617" s="2232"/>
      <c r="AE617" s="2232"/>
      <c r="AF617" s="2232"/>
      <c r="AG617" s="2232"/>
      <c r="AH617" s="2232"/>
    </row>
    <row r="618" spans="1:34">
      <c r="A618" s="857"/>
      <c r="B618" s="2288" t="s">
        <v>1579</v>
      </c>
      <c r="C618" s="2288"/>
      <c r="D618" s="2288"/>
      <c r="E618" s="2288"/>
      <c r="F618" s="2288"/>
      <c r="G618" s="2288"/>
      <c r="H618" s="2288"/>
      <c r="I618" s="2288"/>
      <c r="J618" s="2288"/>
      <c r="K618" s="2288"/>
      <c r="L618" s="2288"/>
      <c r="M618" s="2288"/>
      <c r="N618" s="2288"/>
      <c r="O618" s="2288"/>
      <c r="P618" s="2288"/>
      <c r="Q618" s="2288"/>
      <c r="R618" s="2288"/>
      <c r="S618" s="2288"/>
      <c r="T618" s="2288"/>
      <c r="U618" s="2288"/>
      <c r="V618" s="2288"/>
      <c r="W618" s="2288"/>
      <c r="X618" s="2288"/>
      <c r="Y618" s="2288"/>
      <c r="Z618" s="2288"/>
      <c r="AA618" s="2288"/>
      <c r="AB618" s="2288"/>
      <c r="AC618" s="2288"/>
      <c r="AD618" s="2288"/>
      <c r="AE618" s="2288"/>
      <c r="AF618" s="2288"/>
      <c r="AG618" s="2288"/>
      <c r="AH618" s="857"/>
    </row>
    <row r="619" spans="1:34">
      <c r="A619" s="857"/>
      <c r="B619" s="2283" t="s">
        <v>347</v>
      </c>
      <c r="C619" s="2283"/>
      <c r="D619" s="2283"/>
      <c r="E619" s="2283"/>
      <c r="F619" s="2283"/>
      <c r="G619" s="2283"/>
      <c r="H619" s="2283"/>
      <c r="I619" s="2283"/>
      <c r="J619" s="2283" t="s">
        <v>353</v>
      </c>
      <c r="K619" s="2283"/>
      <c r="L619" s="2283"/>
      <c r="M619" s="2283"/>
      <c r="N619" s="2283"/>
      <c r="O619" s="2283"/>
      <c r="P619" s="2283"/>
      <c r="Q619" s="2283"/>
      <c r="R619" s="2283" t="s">
        <v>359</v>
      </c>
      <c r="S619" s="2283"/>
      <c r="T619" s="2283"/>
      <c r="U619" s="2283"/>
      <c r="V619" s="2283"/>
      <c r="W619" s="2283"/>
      <c r="X619" s="2283"/>
      <c r="Y619" s="2283"/>
      <c r="Z619" s="2283" t="s">
        <v>366</v>
      </c>
      <c r="AA619" s="2283"/>
      <c r="AB619" s="2283"/>
      <c r="AC619" s="2283"/>
      <c r="AD619" s="2283"/>
      <c r="AE619" s="2283"/>
      <c r="AF619" s="2283"/>
      <c r="AG619" s="2283"/>
      <c r="AH619" s="857"/>
    </row>
    <row r="621" spans="1:34">
      <c r="A621" s="2231" t="s">
        <v>1580</v>
      </c>
      <c r="B621" s="2231"/>
      <c r="C621" s="2231"/>
      <c r="D621" s="2231"/>
      <c r="E621" s="2231"/>
      <c r="F621" s="2231"/>
      <c r="G621" s="2231"/>
      <c r="H621" s="2231"/>
      <c r="I621" s="2231"/>
      <c r="J621" s="2231"/>
      <c r="K621" s="2231"/>
      <c r="L621" s="2231"/>
      <c r="M621" s="2231"/>
      <c r="N621" s="2231"/>
      <c r="O621" s="2231"/>
      <c r="P621" s="2231"/>
      <c r="Q621" s="2231"/>
      <c r="R621" s="2231"/>
      <c r="S621" s="2231"/>
      <c r="T621" s="2231"/>
      <c r="U621" s="2231"/>
      <c r="V621" s="2231"/>
      <c r="W621" s="2231"/>
      <c r="X621" s="2231"/>
      <c r="Y621" s="2231"/>
      <c r="Z621" s="2231"/>
      <c r="AA621" s="2231"/>
      <c r="AB621" s="2231"/>
      <c r="AC621" s="2231"/>
      <c r="AD621" s="2231"/>
      <c r="AE621" s="2231"/>
      <c r="AF621" s="2231"/>
      <c r="AG621" s="2231"/>
      <c r="AH621" s="2231"/>
    </row>
    <row r="622" spans="1:34">
      <c r="A622" s="2232" t="s">
        <v>1325</v>
      </c>
      <c r="B622" s="2232"/>
      <c r="C622" s="2232"/>
      <c r="D622" s="2232"/>
      <c r="E622" s="2232"/>
      <c r="F622" s="2232"/>
      <c r="G622" s="2232"/>
      <c r="H622" s="2232"/>
      <c r="I622" s="2232"/>
      <c r="J622" s="2232"/>
      <c r="K622" s="2232"/>
      <c r="L622" s="2232"/>
      <c r="M622" s="2232"/>
      <c r="N622" s="2232"/>
      <c r="O622" s="2232"/>
      <c r="P622" s="2232"/>
      <c r="Q622" s="2232"/>
      <c r="R622" s="2232"/>
      <c r="S622" s="2232"/>
      <c r="T622" s="2232"/>
      <c r="U622" s="2232"/>
      <c r="V622" s="2232"/>
      <c r="W622" s="2232"/>
      <c r="X622" s="2232"/>
      <c r="Y622" s="2232"/>
      <c r="Z622" s="2232"/>
      <c r="AA622" s="2232"/>
      <c r="AB622" s="2232"/>
      <c r="AC622" s="2232"/>
      <c r="AD622" s="2232"/>
      <c r="AE622" s="2232"/>
      <c r="AF622" s="2232"/>
      <c r="AG622" s="2232"/>
      <c r="AH622" s="2232"/>
    </row>
    <row r="623" spans="1:34">
      <c r="A623" s="857"/>
      <c r="B623" s="2288" t="s">
        <v>1581</v>
      </c>
      <c r="C623" s="2288"/>
      <c r="D623" s="2288"/>
      <c r="E623" s="2288"/>
      <c r="F623" s="2288"/>
      <c r="G623" s="2288"/>
      <c r="H623" s="2288"/>
      <c r="I623" s="2288"/>
      <c r="J623" s="2288"/>
      <c r="K623" s="2288"/>
      <c r="L623" s="2288"/>
      <c r="M623" s="2288"/>
      <c r="N623" s="2288"/>
      <c r="O623" s="2288"/>
      <c r="P623" s="2288"/>
      <c r="Q623" s="2288"/>
      <c r="R623" s="2288"/>
      <c r="S623" s="2288"/>
      <c r="T623" s="2288"/>
      <c r="U623" s="2288"/>
      <c r="V623" s="2288"/>
      <c r="W623" s="2288"/>
      <c r="X623" s="2288"/>
      <c r="Y623" s="2288"/>
      <c r="Z623" s="2288"/>
      <c r="AA623" s="2288"/>
      <c r="AB623" s="2288"/>
      <c r="AC623" s="2288"/>
      <c r="AD623" s="2288"/>
      <c r="AE623" s="2288"/>
      <c r="AF623" s="2288"/>
      <c r="AG623" s="2288"/>
      <c r="AH623" s="857"/>
    </row>
    <row r="624" spans="1:34">
      <c r="B624" s="2283" t="s">
        <v>348</v>
      </c>
      <c r="C624" s="2283"/>
      <c r="D624" s="2283"/>
      <c r="E624" s="2283"/>
      <c r="F624" s="2283"/>
      <c r="G624" s="2283"/>
      <c r="H624" s="2283"/>
      <c r="I624" s="2283"/>
      <c r="J624" s="2290" t="s">
        <v>354</v>
      </c>
      <c r="K624" s="2290"/>
      <c r="L624" s="2290"/>
      <c r="M624" s="2290"/>
      <c r="N624" s="2290"/>
      <c r="O624" s="2290"/>
      <c r="P624" s="2290"/>
      <c r="Q624" s="2290"/>
      <c r="R624" s="2290" t="s">
        <v>360</v>
      </c>
      <c r="S624" s="2290"/>
      <c r="T624" s="2290"/>
      <c r="U624" s="2290"/>
      <c r="V624" s="2290"/>
      <c r="W624" s="2290"/>
      <c r="X624" s="2290"/>
      <c r="Y624" s="2290"/>
      <c r="Z624" s="2283" t="s">
        <v>367</v>
      </c>
      <c r="AA624" s="2283"/>
      <c r="AB624" s="2283"/>
      <c r="AC624" s="2283"/>
      <c r="AD624" s="2283"/>
      <c r="AE624" s="2283"/>
      <c r="AF624" s="2283"/>
      <c r="AG624" s="2283"/>
    </row>
    <row r="625" spans="1:34">
      <c r="B625" s="2283" t="s">
        <v>374</v>
      </c>
      <c r="C625" s="2283"/>
      <c r="D625" s="2283"/>
      <c r="E625" s="2283"/>
      <c r="F625" s="2283"/>
      <c r="G625" s="2283"/>
      <c r="H625" s="2283"/>
      <c r="I625" s="2283"/>
      <c r="J625" s="885"/>
      <c r="K625" s="886"/>
      <c r="L625" s="886"/>
      <c r="M625" s="886"/>
      <c r="N625" s="886"/>
      <c r="O625" s="886"/>
      <c r="P625" s="886"/>
      <c r="Q625" s="886"/>
      <c r="R625" s="886"/>
      <c r="S625" s="886"/>
      <c r="T625" s="886"/>
      <c r="U625" s="886"/>
      <c r="V625" s="886"/>
      <c r="W625" s="886"/>
      <c r="X625" s="886"/>
      <c r="Y625" s="886"/>
      <c r="Z625" s="855"/>
      <c r="AA625" s="855"/>
      <c r="AB625" s="855"/>
      <c r="AC625" s="855"/>
      <c r="AD625" s="855"/>
      <c r="AE625" s="855"/>
      <c r="AF625" s="855"/>
      <c r="AG625" s="855"/>
    </row>
    <row r="627" spans="1:34">
      <c r="A627" s="2231" t="s">
        <v>1582</v>
      </c>
      <c r="B627" s="2231"/>
      <c r="C627" s="2231"/>
      <c r="D627" s="2231"/>
      <c r="E627" s="2231"/>
      <c r="F627" s="2231"/>
      <c r="G627" s="2231"/>
      <c r="H627" s="2231"/>
      <c r="I627" s="2231"/>
      <c r="J627" s="2231"/>
      <c r="K627" s="2231"/>
      <c r="L627" s="2231"/>
      <c r="M627" s="2231"/>
      <c r="N627" s="2231"/>
      <c r="O627" s="2231"/>
      <c r="P627" s="2231"/>
      <c r="Q627" s="2231"/>
      <c r="R627" s="2231"/>
      <c r="S627" s="2231"/>
      <c r="T627" s="2231"/>
      <c r="U627" s="2231"/>
      <c r="V627" s="2231"/>
      <c r="W627" s="2231"/>
      <c r="X627" s="2231"/>
      <c r="Y627" s="2231"/>
      <c r="Z627" s="2231"/>
      <c r="AA627" s="2231"/>
      <c r="AB627" s="2231"/>
      <c r="AC627" s="2231"/>
      <c r="AD627" s="2231"/>
      <c r="AE627" s="2231"/>
      <c r="AF627" s="2231"/>
      <c r="AG627" s="2231"/>
      <c r="AH627" s="2231"/>
    </row>
    <row r="628" spans="1:34">
      <c r="A628" s="2232" t="s">
        <v>1325</v>
      </c>
      <c r="B628" s="2232"/>
      <c r="C628" s="2232"/>
      <c r="D628" s="2232"/>
      <c r="E628" s="2232"/>
      <c r="F628" s="2232"/>
      <c r="G628" s="2232"/>
      <c r="H628" s="2232"/>
      <c r="I628" s="2232"/>
      <c r="J628" s="2232"/>
      <c r="K628" s="2232"/>
      <c r="L628" s="2232"/>
      <c r="M628" s="2232"/>
      <c r="N628" s="2232"/>
      <c r="O628" s="2232"/>
      <c r="P628" s="2232"/>
      <c r="Q628" s="2232"/>
      <c r="R628" s="2232"/>
      <c r="S628" s="2232"/>
      <c r="T628" s="2232"/>
      <c r="U628" s="2232"/>
      <c r="V628" s="2232"/>
      <c r="W628" s="2232"/>
      <c r="X628" s="2232"/>
      <c r="Y628" s="2232"/>
      <c r="Z628" s="2232"/>
      <c r="AA628" s="2232"/>
      <c r="AB628" s="2232"/>
      <c r="AC628" s="2232"/>
      <c r="AD628" s="2232"/>
      <c r="AE628" s="2232"/>
      <c r="AF628" s="2232"/>
      <c r="AG628" s="2232"/>
      <c r="AH628" s="2232"/>
    </row>
    <row r="629" spans="1:34">
      <c r="A629" s="857"/>
      <c r="B629" s="2288" t="s">
        <v>1583</v>
      </c>
      <c r="C629" s="2288"/>
      <c r="D629" s="2288"/>
      <c r="E629" s="2288"/>
      <c r="F629" s="2288"/>
      <c r="G629" s="2288"/>
      <c r="H629" s="2288"/>
      <c r="I629" s="2288"/>
      <c r="J629" s="2288"/>
      <c r="K629" s="2288"/>
      <c r="L629" s="2288"/>
      <c r="M629" s="2288"/>
      <c r="N629" s="2288"/>
      <c r="O629" s="2288"/>
      <c r="P629" s="2288"/>
      <c r="Q629" s="2288"/>
      <c r="R629" s="2288"/>
      <c r="S629" s="2288"/>
      <c r="T629" s="2288"/>
      <c r="U629" s="2288"/>
      <c r="V629" s="2288"/>
      <c r="W629" s="2288"/>
      <c r="X629" s="2288"/>
      <c r="Y629" s="2288"/>
      <c r="Z629" s="2288"/>
      <c r="AA629" s="2288"/>
      <c r="AB629" s="2288"/>
      <c r="AC629" s="2288"/>
      <c r="AD629" s="2288"/>
      <c r="AE629" s="2288"/>
      <c r="AF629" s="2288"/>
      <c r="AG629" s="2288"/>
      <c r="AH629" s="857"/>
    </row>
    <row r="630" spans="1:34">
      <c r="A630" s="857"/>
      <c r="B630" s="2283" t="s">
        <v>1584</v>
      </c>
      <c r="C630" s="2283"/>
      <c r="D630" s="2283"/>
      <c r="E630" s="2283"/>
      <c r="F630" s="2283"/>
      <c r="G630" s="2283"/>
      <c r="H630" s="2283"/>
      <c r="I630" s="2283"/>
      <c r="J630" s="2283" t="s">
        <v>1585</v>
      </c>
      <c r="K630" s="2283"/>
      <c r="L630" s="2283"/>
      <c r="M630" s="2283"/>
      <c r="N630" s="2283"/>
      <c r="O630" s="2283"/>
      <c r="P630" s="2283"/>
      <c r="Q630" s="2283"/>
      <c r="R630" s="2283" t="s">
        <v>1586</v>
      </c>
      <c r="S630" s="2283"/>
      <c r="T630" s="2283"/>
      <c r="U630" s="2283"/>
      <c r="V630" s="2283"/>
      <c r="W630" s="2283"/>
      <c r="X630" s="2283"/>
      <c r="Y630" s="2283"/>
      <c r="Z630" s="2283" t="s">
        <v>368</v>
      </c>
      <c r="AA630" s="2283"/>
      <c r="AB630" s="2283"/>
      <c r="AC630" s="2283"/>
      <c r="AD630" s="2283"/>
      <c r="AE630" s="2283"/>
      <c r="AF630" s="2283"/>
      <c r="AG630" s="2283"/>
      <c r="AH630" s="857"/>
    </row>
    <row r="631" spans="1:34">
      <c r="B631" s="2283" t="s">
        <v>375</v>
      </c>
      <c r="C631" s="2283"/>
      <c r="D631" s="2283"/>
      <c r="E631" s="2283"/>
      <c r="F631" s="2283"/>
      <c r="G631" s="2283"/>
      <c r="H631" s="2283"/>
      <c r="I631" s="2283"/>
      <c r="J631" s="2283" t="s">
        <v>1587</v>
      </c>
      <c r="K631" s="2283"/>
      <c r="L631" s="2283"/>
      <c r="M631" s="2283"/>
      <c r="N631" s="2283"/>
      <c r="O631" s="2283"/>
      <c r="P631" s="2283"/>
      <c r="Q631" s="2283"/>
    </row>
    <row r="633" spans="1:34">
      <c r="A633" s="2231" t="s">
        <v>1588</v>
      </c>
      <c r="B633" s="2231"/>
      <c r="C633" s="2231"/>
      <c r="D633" s="2231"/>
      <c r="E633" s="2231"/>
      <c r="F633" s="2231"/>
      <c r="G633" s="2231"/>
      <c r="H633" s="2231"/>
      <c r="I633" s="2231"/>
      <c r="J633" s="2231"/>
      <c r="K633" s="2231"/>
      <c r="L633" s="2231"/>
      <c r="M633" s="2231"/>
      <c r="N633" s="2231"/>
      <c r="O633" s="2231"/>
      <c r="P633" s="2231"/>
      <c r="Q633" s="2231"/>
      <c r="R633" s="2231"/>
      <c r="S633" s="2231"/>
      <c r="T633" s="2231"/>
      <c r="U633" s="2231"/>
      <c r="V633" s="2231"/>
      <c r="W633" s="2231"/>
      <c r="X633" s="2231"/>
      <c r="Y633" s="2231"/>
      <c r="Z633" s="2231"/>
      <c r="AA633" s="2231"/>
      <c r="AB633" s="2231"/>
      <c r="AC633" s="2231"/>
      <c r="AD633" s="2231"/>
      <c r="AE633" s="2231"/>
      <c r="AF633" s="2231"/>
      <c r="AG633" s="2231"/>
      <c r="AH633" s="2231"/>
    </row>
    <row r="634" spans="1:34">
      <c r="A634" s="2232" t="s">
        <v>1325</v>
      </c>
      <c r="B634" s="2232"/>
      <c r="C634" s="2232"/>
      <c r="D634" s="2232"/>
      <c r="E634" s="2232"/>
      <c r="F634" s="2232"/>
      <c r="G634" s="2232"/>
      <c r="H634" s="2232"/>
      <c r="I634" s="2232"/>
      <c r="J634" s="2232"/>
      <c r="K634" s="2232"/>
      <c r="L634" s="2232"/>
      <c r="M634" s="2232"/>
      <c r="N634" s="2232"/>
      <c r="O634" s="2232"/>
      <c r="P634" s="2232"/>
      <c r="Q634" s="2232"/>
      <c r="R634" s="2232"/>
      <c r="S634" s="2232"/>
      <c r="T634" s="2232"/>
      <c r="U634" s="2232"/>
      <c r="V634" s="2232"/>
      <c r="W634" s="2232"/>
      <c r="X634" s="2232"/>
      <c r="Y634" s="2232"/>
      <c r="Z634" s="2232"/>
      <c r="AA634" s="2232"/>
      <c r="AB634" s="2232"/>
      <c r="AC634" s="2232"/>
      <c r="AD634" s="2232"/>
      <c r="AE634" s="2232"/>
      <c r="AF634" s="2232"/>
      <c r="AG634" s="2232"/>
      <c r="AH634" s="2232"/>
    </row>
    <row r="635" spans="1:34">
      <c r="A635" s="857"/>
      <c r="B635" s="2281" t="s">
        <v>1589</v>
      </c>
      <c r="C635" s="2282"/>
      <c r="D635" s="2282"/>
      <c r="E635" s="2282"/>
      <c r="F635" s="2282"/>
      <c r="G635" s="2282"/>
      <c r="H635" s="2282"/>
      <c r="I635" s="2282"/>
      <c r="J635" s="2282"/>
      <c r="K635" s="2282"/>
      <c r="L635" s="2282"/>
      <c r="M635" s="2282"/>
      <c r="N635" s="2282"/>
      <c r="O635" s="2282"/>
      <c r="P635" s="2282"/>
      <c r="Q635" s="2282"/>
      <c r="R635" s="2282"/>
      <c r="S635" s="2282"/>
      <c r="T635" s="2282"/>
      <c r="U635" s="2282"/>
      <c r="V635" s="2282"/>
      <c r="W635" s="2282"/>
      <c r="X635" s="2282"/>
      <c r="Y635" s="2282"/>
      <c r="Z635" s="854"/>
      <c r="AA635" s="855"/>
      <c r="AB635" s="855"/>
      <c r="AC635" s="855"/>
      <c r="AD635" s="855"/>
      <c r="AE635" s="855"/>
      <c r="AF635" s="855"/>
      <c r="AG635" s="855"/>
      <c r="AH635" s="857"/>
    </row>
    <row r="636" spans="1:34">
      <c r="A636" s="857"/>
      <c r="B636" s="2283" t="s">
        <v>356</v>
      </c>
      <c r="C636" s="2283"/>
      <c r="D636" s="2283"/>
      <c r="E636" s="2283"/>
      <c r="F636" s="2283"/>
      <c r="G636" s="2283"/>
      <c r="H636" s="2283"/>
      <c r="I636" s="2283"/>
      <c r="J636" s="2283" t="s">
        <v>362</v>
      </c>
      <c r="K636" s="2283"/>
      <c r="L636" s="2283"/>
      <c r="M636" s="2283"/>
      <c r="N636" s="2283"/>
      <c r="O636" s="2283"/>
      <c r="P636" s="2283"/>
      <c r="Q636" s="2283"/>
      <c r="R636" s="2283" t="s">
        <v>369</v>
      </c>
      <c r="S636" s="2283"/>
      <c r="T636" s="2283"/>
      <c r="U636" s="2283"/>
      <c r="V636" s="2283"/>
      <c r="W636" s="2283"/>
      <c r="X636" s="2283"/>
      <c r="Y636" s="2289"/>
      <c r="Z636" s="854"/>
      <c r="AA636" s="855"/>
      <c r="AB636" s="855"/>
      <c r="AC636" s="855"/>
      <c r="AD636" s="855"/>
      <c r="AE636" s="855"/>
      <c r="AF636" s="855"/>
      <c r="AG636" s="855"/>
      <c r="AH636" s="857"/>
    </row>
    <row r="638" spans="1:34">
      <c r="A638" s="2231" t="s">
        <v>1590</v>
      </c>
      <c r="B638" s="2231"/>
      <c r="C638" s="2231"/>
      <c r="D638" s="2231"/>
      <c r="E638" s="2231"/>
      <c r="F638" s="2231"/>
      <c r="G638" s="2231"/>
      <c r="H638" s="2231"/>
      <c r="I638" s="2231"/>
      <c r="J638" s="2231"/>
      <c r="K638" s="2231"/>
      <c r="L638" s="2231"/>
      <c r="M638" s="2231"/>
      <c r="N638" s="2231"/>
      <c r="O638" s="2231"/>
      <c r="P638" s="2231"/>
      <c r="Q638" s="2231"/>
      <c r="R638" s="2231"/>
      <c r="S638" s="2231"/>
      <c r="T638" s="2231"/>
      <c r="U638" s="2231"/>
      <c r="V638" s="2231"/>
      <c r="W638" s="2231"/>
      <c r="X638" s="2231"/>
      <c r="Y638" s="2231"/>
      <c r="Z638" s="2231"/>
      <c r="AA638" s="2231"/>
      <c r="AB638" s="2231"/>
      <c r="AC638" s="2231"/>
      <c r="AD638" s="2231"/>
      <c r="AE638" s="2231"/>
      <c r="AF638" s="2231"/>
      <c r="AG638" s="2231"/>
      <c r="AH638" s="2231"/>
    </row>
    <row r="639" spans="1:34">
      <c r="A639" s="2232" t="s">
        <v>1325</v>
      </c>
      <c r="B639" s="2232"/>
      <c r="C639" s="2232"/>
      <c r="D639" s="2232"/>
      <c r="E639" s="2232"/>
      <c r="F639" s="2232"/>
      <c r="G639" s="2232"/>
      <c r="H639" s="2232"/>
      <c r="I639" s="2232"/>
      <c r="J639" s="2232"/>
      <c r="K639" s="2232"/>
      <c r="L639" s="2232"/>
      <c r="M639" s="2232"/>
      <c r="N639" s="2232"/>
      <c r="O639" s="2232"/>
      <c r="P639" s="2232"/>
      <c r="Q639" s="2232"/>
      <c r="R639" s="2232"/>
      <c r="S639" s="2232"/>
      <c r="T639" s="2232"/>
      <c r="U639" s="2232"/>
      <c r="V639" s="2232"/>
      <c r="W639" s="2232"/>
      <c r="X639" s="2232"/>
      <c r="Y639" s="2232"/>
      <c r="Z639" s="2232"/>
      <c r="AA639" s="2232"/>
      <c r="AB639" s="2232"/>
      <c r="AC639" s="2232"/>
      <c r="AD639" s="2232"/>
      <c r="AE639" s="2232"/>
      <c r="AF639" s="2232"/>
      <c r="AG639" s="2232"/>
      <c r="AH639" s="2232"/>
    </row>
    <row r="640" spans="1:34">
      <c r="A640" s="857"/>
      <c r="B640" s="2288" t="s">
        <v>1591</v>
      </c>
      <c r="C640" s="2288"/>
      <c r="D640" s="2288"/>
      <c r="E640" s="2288"/>
      <c r="F640" s="2288"/>
      <c r="G640" s="2288"/>
      <c r="H640" s="2288"/>
      <c r="I640" s="2288"/>
      <c r="J640" s="2288"/>
      <c r="K640" s="2288"/>
      <c r="L640" s="2288"/>
      <c r="M640" s="2288"/>
      <c r="N640" s="2288"/>
      <c r="O640" s="2288"/>
      <c r="P640" s="2288"/>
      <c r="Q640" s="2288"/>
      <c r="R640" s="2288"/>
      <c r="S640" s="2288"/>
      <c r="T640" s="2288"/>
      <c r="U640" s="2288"/>
      <c r="V640" s="2288"/>
      <c r="W640" s="2288"/>
      <c r="X640" s="2288"/>
      <c r="Y640" s="2288"/>
      <c r="Z640" s="2288"/>
      <c r="AA640" s="2288"/>
      <c r="AB640" s="2288"/>
      <c r="AC640" s="2288"/>
      <c r="AD640" s="2288"/>
      <c r="AE640" s="2288"/>
      <c r="AF640" s="2288"/>
      <c r="AG640" s="2288"/>
      <c r="AH640" s="857"/>
    </row>
    <row r="641" spans="1:34">
      <c r="A641" s="857"/>
      <c r="B641" s="2283" t="s">
        <v>351</v>
      </c>
      <c r="C641" s="2283"/>
      <c r="D641" s="2283"/>
      <c r="E641" s="2283"/>
      <c r="F641" s="2283"/>
      <c r="G641" s="2283"/>
      <c r="H641" s="2283"/>
      <c r="I641" s="2283"/>
      <c r="J641" s="2283" t="s">
        <v>358</v>
      </c>
      <c r="K641" s="2283"/>
      <c r="L641" s="2283"/>
      <c r="M641" s="2283"/>
      <c r="N641" s="2283"/>
      <c r="O641" s="2283"/>
      <c r="P641" s="2283"/>
      <c r="Q641" s="2283"/>
      <c r="R641" s="2283" t="s">
        <v>365</v>
      </c>
      <c r="S641" s="2283"/>
      <c r="T641" s="2283"/>
      <c r="U641" s="2283"/>
      <c r="V641" s="2283"/>
      <c r="W641" s="2283"/>
      <c r="X641" s="2283"/>
      <c r="Y641" s="2283"/>
      <c r="Z641" s="2283" t="s">
        <v>373</v>
      </c>
      <c r="AA641" s="2283"/>
      <c r="AB641" s="2283"/>
      <c r="AC641" s="2283"/>
      <c r="AD641" s="2283"/>
      <c r="AE641" s="2283"/>
      <c r="AF641" s="2283"/>
      <c r="AG641" s="2283"/>
      <c r="AH641" s="857"/>
    </row>
    <row r="642" spans="1:34">
      <c r="B642" s="2283" t="s">
        <v>378</v>
      </c>
      <c r="C642" s="2283"/>
      <c r="D642" s="2283"/>
      <c r="E642" s="2283"/>
      <c r="F642" s="2283"/>
      <c r="G642" s="2283"/>
      <c r="H642" s="2283"/>
      <c r="I642" s="2283"/>
      <c r="J642" s="2283" t="s">
        <v>389</v>
      </c>
      <c r="K642" s="2283"/>
      <c r="L642" s="2283"/>
      <c r="M642" s="2283"/>
      <c r="N642" s="2283"/>
      <c r="O642" s="2283"/>
      <c r="P642" s="2283"/>
      <c r="Q642" s="2283"/>
      <c r="R642" s="2283" t="s">
        <v>394</v>
      </c>
      <c r="S642" s="2283"/>
      <c r="T642" s="2283"/>
      <c r="U642" s="2283"/>
      <c r="V642" s="2283"/>
      <c r="W642" s="2283"/>
      <c r="X642" s="2283"/>
      <c r="Y642" s="2283"/>
      <c r="Z642" s="2283" t="s">
        <v>398</v>
      </c>
      <c r="AA642" s="2283"/>
      <c r="AB642" s="2283"/>
      <c r="AC642" s="2283"/>
      <c r="AD642" s="2283"/>
      <c r="AE642" s="2283"/>
      <c r="AF642" s="2283"/>
      <c r="AG642" s="2283"/>
    </row>
    <row r="643" spans="1:34">
      <c r="B643" s="2283" t="s">
        <v>634</v>
      </c>
      <c r="C643" s="2283"/>
      <c r="D643" s="2283"/>
      <c r="E643" s="2283"/>
      <c r="F643" s="2283"/>
      <c r="G643" s="2283"/>
      <c r="H643" s="2283"/>
      <c r="I643" s="2283"/>
      <c r="J643" s="885"/>
      <c r="K643" s="886"/>
      <c r="L643" s="886"/>
      <c r="M643" s="886"/>
      <c r="N643" s="886"/>
      <c r="O643" s="886"/>
      <c r="P643" s="886"/>
      <c r="Q643" s="886"/>
      <c r="R643" s="856"/>
      <c r="S643" s="856"/>
      <c r="T643" s="856"/>
      <c r="U643" s="856"/>
      <c r="V643" s="856"/>
      <c r="W643" s="856"/>
      <c r="X643" s="856"/>
      <c r="Y643" s="856"/>
      <c r="Z643" s="856"/>
      <c r="AA643" s="856"/>
      <c r="AB643" s="856"/>
      <c r="AC643" s="856"/>
      <c r="AD643" s="856"/>
      <c r="AE643" s="856"/>
      <c r="AF643" s="856"/>
      <c r="AG643" s="856"/>
    </row>
    <row r="645" spans="1:34">
      <c r="A645" s="2231" t="s">
        <v>1592</v>
      </c>
      <c r="B645" s="2231"/>
      <c r="C645" s="2231"/>
      <c r="D645" s="2231"/>
      <c r="E645" s="2231"/>
      <c r="F645" s="2231"/>
      <c r="G645" s="2231"/>
      <c r="H645" s="2231"/>
      <c r="I645" s="2231"/>
      <c r="J645" s="2231"/>
      <c r="K645" s="2231"/>
      <c r="L645" s="2231"/>
      <c r="M645" s="2231"/>
      <c r="N645" s="2231"/>
      <c r="O645" s="2231"/>
      <c r="P645" s="2231"/>
      <c r="Q645" s="2231"/>
      <c r="R645" s="2231"/>
      <c r="S645" s="2231"/>
      <c r="T645" s="2231"/>
      <c r="U645" s="2231"/>
      <c r="V645" s="2231"/>
      <c r="W645" s="2231"/>
      <c r="X645" s="2231"/>
      <c r="Y645" s="2231"/>
      <c r="Z645" s="2231"/>
      <c r="AA645" s="2231"/>
      <c r="AB645" s="2231"/>
      <c r="AC645" s="2231"/>
      <c r="AD645" s="2231"/>
      <c r="AE645" s="2231"/>
      <c r="AF645" s="2231"/>
      <c r="AG645" s="2231"/>
      <c r="AH645" s="2231"/>
    </row>
    <row r="646" spans="1:34">
      <c r="A646" s="2232" t="s">
        <v>1325</v>
      </c>
      <c r="B646" s="2232"/>
      <c r="C646" s="2232"/>
      <c r="D646" s="2232"/>
      <c r="E646" s="2232"/>
      <c r="F646" s="2232"/>
      <c r="G646" s="2232"/>
      <c r="H646" s="2232"/>
      <c r="I646" s="2232"/>
      <c r="J646" s="2232"/>
      <c r="K646" s="2232"/>
      <c r="L646" s="2232"/>
      <c r="M646" s="2232"/>
      <c r="N646" s="2232"/>
      <c r="O646" s="2232"/>
      <c r="P646" s="2232"/>
      <c r="Q646" s="2232"/>
      <c r="R646" s="2232"/>
      <c r="S646" s="2232"/>
      <c r="T646" s="2232"/>
      <c r="U646" s="2232"/>
      <c r="V646" s="2232"/>
      <c r="W646" s="2232"/>
      <c r="X646" s="2232"/>
      <c r="Y646" s="2232"/>
      <c r="Z646" s="2232"/>
      <c r="AA646" s="2232"/>
      <c r="AB646" s="2232"/>
      <c r="AC646" s="2232"/>
      <c r="AD646" s="2232"/>
      <c r="AE646" s="2232"/>
      <c r="AF646" s="2232"/>
      <c r="AG646" s="2232"/>
      <c r="AH646" s="2232"/>
    </row>
    <row r="647" spans="1:34">
      <c r="B647" s="2281" t="s">
        <v>1593</v>
      </c>
      <c r="C647" s="2282"/>
      <c r="D647" s="2282"/>
      <c r="E647" s="2282"/>
      <c r="F647" s="2282"/>
      <c r="G647" s="2282"/>
      <c r="H647" s="2282"/>
      <c r="I647" s="2282"/>
      <c r="J647" s="2282"/>
      <c r="K647" s="2282"/>
      <c r="L647" s="2282"/>
      <c r="M647" s="2282"/>
      <c r="N647" s="2282"/>
      <c r="O647" s="2282"/>
      <c r="P647" s="2282"/>
      <c r="Q647" s="2287"/>
    </row>
    <row r="648" spans="1:34">
      <c r="B648" s="2288" t="s">
        <v>1019</v>
      </c>
      <c r="C648" s="2288"/>
      <c r="D648" s="2288"/>
      <c r="E648" s="2288"/>
      <c r="F648" s="2288"/>
      <c r="G648" s="2288"/>
      <c r="H648" s="2288"/>
      <c r="I648" s="2288"/>
      <c r="J648" s="2288" t="s">
        <v>1594</v>
      </c>
      <c r="K648" s="2288"/>
      <c r="L648" s="2288"/>
      <c r="M648" s="2288"/>
      <c r="N648" s="2288"/>
      <c r="O648" s="2288"/>
      <c r="P648" s="2288"/>
      <c r="Q648" s="2288"/>
    </row>
    <row r="649" spans="1:34">
      <c r="B649" s="2283" t="s">
        <v>155</v>
      </c>
      <c r="C649" s="2283"/>
      <c r="D649" s="2283"/>
      <c r="E649" s="2283"/>
      <c r="F649" s="2283"/>
      <c r="G649" s="2283"/>
      <c r="H649" s="2283"/>
      <c r="I649" s="2283"/>
      <c r="J649" s="2283" t="s">
        <v>379</v>
      </c>
      <c r="K649" s="2283"/>
      <c r="L649" s="2283"/>
      <c r="M649" s="2283"/>
      <c r="N649" s="2283"/>
      <c r="O649" s="2283"/>
      <c r="P649" s="2283"/>
      <c r="Q649" s="2283"/>
    </row>
    <row r="650" spans="1:34">
      <c r="B650" s="2283" t="s">
        <v>630</v>
      </c>
      <c r="C650" s="2283"/>
      <c r="D650" s="2283"/>
      <c r="E650" s="2283"/>
      <c r="F650" s="2283"/>
      <c r="G650" s="2283"/>
      <c r="H650" s="2283"/>
      <c r="I650" s="2283"/>
      <c r="J650" s="2283" t="s">
        <v>390</v>
      </c>
      <c r="K650" s="2283"/>
      <c r="L650" s="2283"/>
      <c r="M650" s="2283"/>
      <c r="N650" s="2283"/>
      <c r="O650" s="2283"/>
      <c r="P650" s="2283"/>
      <c r="Q650" s="2283"/>
    </row>
    <row r="651" spans="1:34">
      <c r="B651" s="2283" t="s">
        <v>632</v>
      </c>
      <c r="C651" s="2283"/>
      <c r="D651" s="2283"/>
      <c r="E651" s="2283"/>
      <c r="F651" s="2283"/>
      <c r="G651" s="2283"/>
      <c r="H651" s="2283"/>
      <c r="I651" s="2283"/>
      <c r="J651" s="2285" t="s">
        <v>395</v>
      </c>
      <c r="K651" s="2283"/>
      <c r="L651" s="2283"/>
      <c r="M651" s="2283"/>
      <c r="N651" s="2283"/>
      <c r="O651" s="2283"/>
      <c r="P651" s="2283"/>
      <c r="Q651" s="2283"/>
    </row>
    <row r="652" spans="1:34">
      <c r="B652" s="2286"/>
      <c r="C652" s="2286"/>
      <c r="D652" s="2286"/>
      <c r="E652" s="2286"/>
      <c r="F652" s="2286"/>
      <c r="G652" s="2286"/>
      <c r="H652" s="2286"/>
      <c r="I652" s="2286"/>
      <c r="J652" s="2283" t="s">
        <v>399</v>
      </c>
      <c r="K652" s="2283"/>
      <c r="L652" s="2283"/>
      <c r="M652" s="2283"/>
      <c r="N652" s="2283"/>
      <c r="O652" s="2283"/>
      <c r="P652" s="2283"/>
      <c r="Q652" s="2283"/>
    </row>
    <row r="654" spans="1:34">
      <c r="A654" s="2231" t="s">
        <v>1595</v>
      </c>
      <c r="B654" s="2231"/>
      <c r="C654" s="2231"/>
      <c r="D654" s="2231"/>
      <c r="E654" s="2231"/>
      <c r="F654" s="2231"/>
      <c r="G654" s="2231"/>
      <c r="H654" s="2231"/>
      <c r="I654" s="2231"/>
      <c r="J654" s="2231"/>
      <c r="K654" s="2231"/>
      <c r="L654" s="2231"/>
      <c r="M654" s="2231"/>
      <c r="N654" s="2231"/>
      <c r="O654" s="2231"/>
      <c r="P654" s="2231"/>
      <c r="Q654" s="2231"/>
      <c r="R654" s="2231"/>
      <c r="S654" s="2231"/>
      <c r="T654" s="2231"/>
      <c r="U654" s="2231"/>
      <c r="V654" s="2231"/>
      <c r="W654" s="2231"/>
      <c r="X654" s="2231"/>
      <c r="Y654" s="2231"/>
      <c r="Z654" s="2231"/>
      <c r="AA654" s="2231"/>
      <c r="AB654" s="2231"/>
      <c r="AC654" s="2231"/>
      <c r="AD654" s="2231"/>
      <c r="AE654" s="2231"/>
      <c r="AF654" s="2231"/>
      <c r="AG654" s="2231"/>
      <c r="AH654" s="2231"/>
    </row>
    <row r="655" spans="1:34">
      <c r="A655" s="2232" t="s">
        <v>1325</v>
      </c>
      <c r="B655" s="2232"/>
      <c r="C655" s="2232"/>
      <c r="D655" s="2232"/>
      <c r="E655" s="2232"/>
      <c r="F655" s="2232"/>
      <c r="G655" s="2232"/>
      <c r="H655" s="2232"/>
      <c r="I655" s="2232"/>
      <c r="J655" s="2232"/>
      <c r="K655" s="2232"/>
      <c r="L655" s="2232"/>
      <c r="M655" s="2232"/>
      <c r="N655" s="2232"/>
      <c r="O655" s="2232"/>
      <c r="P655" s="2232"/>
      <c r="Q655" s="2232"/>
      <c r="R655" s="2232"/>
      <c r="S655" s="2232"/>
      <c r="T655" s="2232"/>
      <c r="U655" s="2232"/>
      <c r="V655" s="2232"/>
      <c r="W655" s="2232"/>
      <c r="X655" s="2232"/>
      <c r="Y655" s="2232"/>
      <c r="Z655" s="2232"/>
      <c r="AA655" s="2232"/>
      <c r="AB655" s="2232"/>
      <c r="AC655" s="2232"/>
      <c r="AD655" s="2232"/>
      <c r="AE655" s="2232"/>
      <c r="AF655" s="2232"/>
      <c r="AG655" s="2232"/>
      <c r="AH655" s="2232"/>
    </row>
    <row r="656" spans="1:34">
      <c r="A656" s="857"/>
      <c r="B656" s="2281" t="s">
        <v>1596</v>
      </c>
      <c r="C656" s="2282"/>
      <c r="D656" s="2282"/>
      <c r="E656" s="2282"/>
      <c r="F656" s="2282"/>
      <c r="G656" s="2282"/>
      <c r="H656" s="2282"/>
      <c r="I656" s="2282"/>
      <c r="J656" s="2282"/>
      <c r="K656" s="2282"/>
      <c r="L656" s="2282"/>
      <c r="M656" s="2282"/>
      <c r="N656" s="2282"/>
      <c r="O656" s="2282"/>
      <c r="P656" s="2282"/>
      <c r="Q656" s="2282"/>
      <c r="R656" s="854"/>
      <c r="S656" s="855"/>
      <c r="T656" s="855"/>
      <c r="U656" s="855"/>
      <c r="V656" s="855"/>
      <c r="W656" s="855"/>
      <c r="X656" s="855"/>
      <c r="Y656" s="855"/>
      <c r="Z656" s="855"/>
      <c r="AA656" s="855"/>
      <c r="AB656" s="855"/>
      <c r="AC656" s="855"/>
      <c r="AD656" s="855"/>
      <c r="AE656" s="855"/>
      <c r="AF656" s="855"/>
      <c r="AG656" s="855"/>
      <c r="AH656" s="857"/>
    </row>
    <row r="657" spans="1:34">
      <c r="B657" s="2283" t="s">
        <v>346</v>
      </c>
      <c r="C657" s="2283"/>
      <c r="D657" s="2283"/>
      <c r="E657" s="2283"/>
      <c r="F657" s="2283"/>
      <c r="G657" s="2283"/>
      <c r="H657" s="2283"/>
      <c r="I657" s="2283"/>
      <c r="J657" s="2283" t="s">
        <v>352</v>
      </c>
      <c r="K657" s="2283"/>
      <c r="L657" s="2283"/>
      <c r="M657" s="2283"/>
      <c r="N657" s="2283"/>
      <c r="O657" s="2283"/>
      <c r="P657" s="2283"/>
      <c r="Q657" s="2283"/>
    </row>
    <row r="659" spans="1:34">
      <c r="A659" s="2231" t="s">
        <v>1597</v>
      </c>
      <c r="B659" s="2231"/>
      <c r="C659" s="2231"/>
      <c r="D659" s="2231"/>
      <c r="E659" s="2231"/>
      <c r="F659" s="2231"/>
      <c r="G659" s="2231"/>
      <c r="H659" s="2231"/>
      <c r="I659" s="2231"/>
      <c r="J659" s="2231"/>
      <c r="K659" s="2231"/>
      <c r="L659" s="2231"/>
      <c r="M659" s="2231"/>
      <c r="N659" s="2231"/>
      <c r="O659" s="2231"/>
      <c r="P659" s="2231"/>
      <c r="Q659" s="2231"/>
      <c r="R659" s="2231"/>
      <c r="S659" s="2231"/>
      <c r="T659" s="2231"/>
      <c r="U659" s="2231"/>
      <c r="V659" s="2231"/>
      <c r="W659" s="2231"/>
      <c r="X659" s="2231"/>
      <c r="Y659" s="2231"/>
      <c r="Z659" s="2231"/>
      <c r="AA659" s="2231"/>
      <c r="AB659" s="2231"/>
      <c r="AC659" s="2231"/>
      <c r="AD659" s="2231"/>
      <c r="AE659" s="2231"/>
      <c r="AF659" s="2231"/>
      <c r="AG659" s="2231"/>
      <c r="AH659" s="2231"/>
    </row>
    <row r="660" spans="1:34">
      <c r="A660" s="2232" t="s">
        <v>1325</v>
      </c>
      <c r="B660" s="2232"/>
      <c r="C660" s="2232"/>
      <c r="D660" s="2232"/>
      <c r="E660" s="2232"/>
      <c r="F660" s="2232"/>
      <c r="G660" s="2232"/>
      <c r="H660" s="2232"/>
      <c r="I660" s="2232"/>
      <c r="J660" s="2232"/>
      <c r="K660" s="2232"/>
      <c r="L660" s="2232"/>
      <c r="M660" s="2232"/>
      <c r="N660" s="2232"/>
      <c r="O660" s="2232"/>
      <c r="P660" s="2232"/>
      <c r="Q660" s="2232"/>
      <c r="R660" s="2232"/>
      <c r="S660" s="2232"/>
      <c r="T660" s="2232"/>
      <c r="U660" s="2232"/>
      <c r="V660" s="2232"/>
      <c r="W660" s="2232"/>
      <c r="X660" s="2232"/>
      <c r="Y660" s="2232"/>
      <c r="Z660" s="2232"/>
      <c r="AA660" s="2232"/>
      <c r="AB660" s="2232"/>
      <c r="AC660" s="2232"/>
      <c r="AD660" s="2232"/>
      <c r="AE660" s="2232"/>
      <c r="AF660" s="2232"/>
      <c r="AG660" s="2232"/>
      <c r="AH660" s="2232"/>
    </row>
    <row r="661" spans="1:34">
      <c r="A661" s="857"/>
      <c r="B661" s="2281" t="s">
        <v>1598</v>
      </c>
      <c r="C661" s="2282"/>
      <c r="D661" s="2282"/>
      <c r="E661" s="2282"/>
      <c r="F661" s="2282"/>
      <c r="G661" s="2282"/>
      <c r="H661" s="2282"/>
      <c r="I661" s="2282"/>
      <c r="J661" s="2282"/>
      <c r="K661" s="2282"/>
      <c r="L661" s="2282"/>
      <c r="M661" s="2282"/>
      <c r="N661" s="2282"/>
      <c r="O661" s="2282"/>
      <c r="P661" s="2282"/>
      <c r="Q661" s="2282"/>
      <c r="R661" s="854"/>
      <c r="S661" s="855"/>
      <c r="T661" s="855"/>
      <c r="U661" s="855"/>
      <c r="V661" s="855"/>
      <c r="W661" s="855"/>
      <c r="X661" s="855"/>
      <c r="Y661" s="855"/>
      <c r="Z661" s="855"/>
      <c r="AA661" s="855"/>
      <c r="AB661" s="855"/>
      <c r="AC661" s="855"/>
      <c r="AD661" s="855"/>
      <c r="AE661" s="855"/>
      <c r="AF661" s="855"/>
      <c r="AG661" s="855"/>
      <c r="AH661" s="857"/>
    </row>
    <row r="662" spans="1:34">
      <c r="B662" s="2283" t="s">
        <v>1599</v>
      </c>
      <c r="C662" s="2283"/>
      <c r="D662" s="2283"/>
      <c r="E662" s="2283"/>
      <c r="F662" s="2283"/>
      <c r="G662" s="2283"/>
      <c r="H662" s="2283"/>
      <c r="I662" s="2283"/>
      <c r="J662" s="2283" t="s">
        <v>1600</v>
      </c>
      <c r="K662" s="2283"/>
      <c r="L662" s="2283"/>
      <c r="M662" s="2283"/>
      <c r="N662" s="2283"/>
      <c r="O662" s="2283"/>
      <c r="P662" s="2283"/>
      <c r="Q662" s="2283"/>
    </row>
    <row r="663" spans="1:34">
      <c r="B663" s="2284" t="s">
        <v>337</v>
      </c>
      <c r="C663" s="2284"/>
      <c r="D663" s="2284"/>
      <c r="E663" s="2284"/>
      <c r="F663" s="2284"/>
      <c r="G663" s="2284"/>
      <c r="H663" s="2284"/>
      <c r="I663" s="2284"/>
      <c r="J663" s="2284" t="s">
        <v>408</v>
      </c>
      <c r="K663" s="2284"/>
      <c r="L663" s="2284"/>
      <c r="M663" s="2284"/>
      <c r="N663" s="2284"/>
      <c r="O663" s="2284"/>
      <c r="P663" s="2284"/>
      <c r="Q663" s="2284"/>
    </row>
    <row r="665" spans="1:34">
      <c r="A665" s="2231" t="s">
        <v>1304</v>
      </c>
      <c r="B665" s="2231"/>
      <c r="C665" s="2231"/>
      <c r="D665" s="2231"/>
      <c r="E665" s="2231"/>
      <c r="F665" s="2231"/>
      <c r="G665" s="2231"/>
      <c r="H665" s="2231"/>
      <c r="I665" s="2231"/>
      <c r="J665" s="2231"/>
      <c r="K665" s="2231"/>
      <c r="L665" s="2231"/>
      <c r="M665" s="2231"/>
      <c r="N665" s="2231"/>
      <c r="O665" s="2231"/>
      <c r="P665" s="2231"/>
      <c r="Q665" s="2231"/>
      <c r="R665" s="2231"/>
      <c r="S665" s="2231"/>
      <c r="T665" s="2231"/>
      <c r="U665" s="2231"/>
      <c r="V665" s="2231"/>
      <c r="W665" s="2231"/>
      <c r="X665" s="2231"/>
      <c r="Y665" s="2231"/>
      <c r="Z665" s="2231"/>
      <c r="AA665" s="2231"/>
      <c r="AB665" s="2231"/>
      <c r="AC665" s="2231"/>
      <c r="AD665" s="2231"/>
      <c r="AE665" s="2231"/>
      <c r="AF665" s="2231"/>
      <c r="AG665" s="2231"/>
      <c r="AH665" s="2231"/>
    </row>
    <row r="666" spans="1:34">
      <c r="A666" s="2231" t="s">
        <v>1601</v>
      </c>
      <c r="B666" s="2231"/>
      <c r="C666" s="2231"/>
      <c r="D666" s="2231"/>
      <c r="E666" s="2231"/>
      <c r="F666" s="2231"/>
      <c r="G666" s="2231"/>
      <c r="H666" s="2231"/>
      <c r="I666" s="2231"/>
      <c r="J666" s="2231"/>
      <c r="K666" s="2231"/>
      <c r="L666" s="2231"/>
      <c r="M666" s="2231"/>
      <c r="N666" s="2231"/>
      <c r="O666" s="2231"/>
      <c r="P666" s="2231"/>
      <c r="Q666" s="2231"/>
      <c r="R666" s="2231"/>
      <c r="S666" s="2231"/>
      <c r="T666" s="2231"/>
      <c r="U666" s="2231"/>
      <c r="V666" s="2231"/>
      <c r="W666" s="2231"/>
      <c r="X666" s="2231"/>
      <c r="Y666" s="2231"/>
      <c r="Z666" s="2231"/>
      <c r="AA666" s="2231"/>
      <c r="AB666" s="2231"/>
      <c r="AC666" s="2231"/>
      <c r="AD666" s="2231"/>
      <c r="AE666" s="2231"/>
      <c r="AF666" s="2231"/>
      <c r="AG666" s="2231"/>
      <c r="AH666" s="2231"/>
    </row>
    <row r="667" spans="1:34">
      <c r="A667" s="2232" t="s">
        <v>1602</v>
      </c>
      <c r="B667" s="2232"/>
      <c r="C667" s="2232"/>
      <c r="D667" s="2232"/>
      <c r="E667" s="2232"/>
      <c r="F667" s="2232"/>
      <c r="G667" s="2232"/>
      <c r="H667" s="2232"/>
      <c r="I667" s="2232"/>
      <c r="J667" s="2232"/>
      <c r="K667" s="2232"/>
      <c r="L667" s="2232"/>
      <c r="M667" s="2232"/>
      <c r="N667" s="2232"/>
      <c r="O667" s="2232"/>
      <c r="P667" s="2232"/>
      <c r="Q667" s="2232"/>
      <c r="R667" s="2232"/>
      <c r="S667" s="2232"/>
      <c r="T667" s="2232"/>
      <c r="U667" s="2232"/>
      <c r="V667" s="2232"/>
      <c r="W667" s="2232"/>
      <c r="X667" s="2232"/>
      <c r="Y667" s="2232"/>
      <c r="Z667" s="2232"/>
      <c r="AA667" s="2232"/>
      <c r="AB667" s="2232"/>
      <c r="AC667" s="2232"/>
      <c r="AD667" s="2232"/>
      <c r="AE667" s="2232"/>
      <c r="AF667" s="2232"/>
      <c r="AG667" s="2232"/>
      <c r="AH667" s="2232"/>
    </row>
    <row r="668" spans="1:34">
      <c r="A668" s="2232" t="s">
        <v>1603</v>
      </c>
      <c r="B668" s="2232"/>
      <c r="C668" s="2232"/>
      <c r="D668" s="2232"/>
      <c r="E668" s="2232"/>
      <c r="F668" s="2232"/>
      <c r="G668" s="2232"/>
      <c r="H668" s="2232"/>
      <c r="I668" s="2232"/>
      <c r="J668" s="2232"/>
      <c r="K668" s="2232"/>
      <c r="L668" s="2232"/>
      <c r="M668" s="2232"/>
      <c r="N668" s="2232"/>
      <c r="O668" s="2232"/>
      <c r="P668" s="2232"/>
      <c r="Q668" s="2232"/>
      <c r="R668" s="2232"/>
      <c r="S668" s="2232"/>
      <c r="T668" s="2232"/>
      <c r="U668" s="2232"/>
      <c r="V668" s="2232"/>
      <c r="W668" s="2232"/>
      <c r="X668" s="2232"/>
      <c r="Y668" s="2232"/>
      <c r="Z668" s="2232"/>
      <c r="AA668" s="2232"/>
      <c r="AB668" s="2232"/>
      <c r="AC668" s="2232"/>
      <c r="AD668" s="2232"/>
      <c r="AE668" s="2232"/>
      <c r="AF668" s="2232"/>
      <c r="AG668" s="2232"/>
      <c r="AH668" s="2232"/>
    </row>
    <row r="669" spans="1:34">
      <c r="A669" s="2232" t="s">
        <v>1604</v>
      </c>
      <c r="B669" s="2232"/>
      <c r="C669" s="2232"/>
      <c r="D669" s="2232"/>
      <c r="E669" s="2232"/>
      <c r="F669" s="2232"/>
      <c r="G669" s="2232"/>
      <c r="H669" s="2232"/>
      <c r="I669" s="2232"/>
      <c r="J669" s="2232"/>
      <c r="K669" s="2232"/>
      <c r="L669" s="2232"/>
      <c r="M669" s="2232"/>
      <c r="N669" s="2232"/>
      <c r="O669" s="2232"/>
      <c r="P669" s="2232"/>
      <c r="Q669" s="2232"/>
      <c r="R669" s="2232"/>
      <c r="S669" s="2232"/>
      <c r="T669" s="2232"/>
      <c r="U669" s="2232"/>
      <c r="V669" s="2232"/>
      <c r="W669" s="2232"/>
      <c r="X669" s="2232"/>
      <c r="Y669" s="2232"/>
      <c r="Z669" s="2232"/>
      <c r="AA669" s="2232"/>
      <c r="AB669" s="2232"/>
      <c r="AC669" s="2232"/>
      <c r="AD669" s="2232"/>
      <c r="AE669" s="2232"/>
      <c r="AF669" s="2232"/>
      <c r="AG669" s="2232"/>
      <c r="AH669" s="2232"/>
    </row>
    <row r="670" spans="1:34">
      <c r="A670" s="891"/>
      <c r="B670" s="2274" t="s">
        <v>208</v>
      </c>
      <c r="C670" s="2274"/>
      <c r="D670" s="2274"/>
      <c r="E670" s="2274"/>
      <c r="F670" s="2274"/>
      <c r="G670" s="2274"/>
      <c r="H670" s="2274"/>
      <c r="I670" s="2274"/>
      <c r="J670" s="2274" t="s">
        <v>175</v>
      </c>
      <c r="K670" s="2274"/>
      <c r="L670" s="2274"/>
      <c r="M670" s="2274"/>
      <c r="N670" s="2274"/>
      <c r="O670" s="2274"/>
      <c r="P670" s="2274"/>
      <c r="Q670" s="2274" t="s">
        <v>1605</v>
      </c>
      <c r="R670" s="2274"/>
      <c r="S670" s="2274"/>
      <c r="T670" s="2274"/>
      <c r="U670" s="2274"/>
      <c r="V670" s="2274"/>
      <c r="W670" s="2274"/>
      <c r="X670" s="2274"/>
      <c r="Y670" s="2274"/>
      <c r="Z670" s="2274"/>
      <c r="AA670" s="2274"/>
      <c r="AB670" s="2274"/>
      <c r="AC670" s="2274"/>
      <c r="AD670" s="2274"/>
      <c r="AE670" s="2274"/>
      <c r="AF670" s="2274"/>
      <c r="AG670" s="2274"/>
    </row>
    <row r="671" spans="1:34">
      <c r="A671" s="785"/>
      <c r="B671" s="2279"/>
      <c r="C671" s="2279"/>
      <c r="D671" s="2274" t="s">
        <v>253</v>
      </c>
      <c r="E671" s="2274"/>
      <c r="F671" s="2274"/>
      <c r="G671" s="2274"/>
      <c r="H671" s="2274"/>
      <c r="I671" s="2274"/>
      <c r="J671" s="2278" t="s">
        <v>271</v>
      </c>
      <c r="K671" s="2278"/>
      <c r="L671" s="2278"/>
      <c r="M671" s="2278"/>
      <c r="N671" s="2278"/>
      <c r="O671" s="2278"/>
      <c r="P671" s="2278"/>
      <c r="Q671" s="2244" t="s">
        <v>1606</v>
      </c>
      <c r="R671" s="2244"/>
      <c r="S671" s="2244"/>
      <c r="T671" s="2244"/>
      <c r="U671" s="2244"/>
      <c r="V671" s="2244"/>
      <c r="W671" s="2244"/>
      <c r="X671" s="2244"/>
      <c r="Y671" s="2244"/>
      <c r="Z671" s="2244"/>
      <c r="AA671" s="2244"/>
      <c r="AB671" s="2244"/>
      <c r="AC671" s="2244"/>
      <c r="AD671" s="2244"/>
      <c r="AE671" s="2244"/>
      <c r="AF671" s="2244"/>
      <c r="AG671" s="2244"/>
    </row>
    <row r="672" spans="1:34">
      <c r="B672" s="2279"/>
      <c r="C672" s="2279"/>
      <c r="D672" s="2274"/>
      <c r="E672" s="2274"/>
      <c r="F672" s="2274"/>
      <c r="G672" s="2274"/>
      <c r="H672" s="2274"/>
      <c r="I672" s="2274"/>
      <c r="J672" s="2268" t="s">
        <v>282</v>
      </c>
      <c r="K672" s="2269"/>
      <c r="L672" s="2269"/>
      <c r="M672" s="2269"/>
      <c r="N672" s="2269"/>
      <c r="O672" s="2269"/>
      <c r="P672" s="2270"/>
      <c r="Q672" s="2244" t="s">
        <v>1606</v>
      </c>
      <c r="R672" s="2244"/>
      <c r="S672" s="2244"/>
      <c r="T672" s="2244"/>
      <c r="U672" s="2244"/>
      <c r="V672" s="2244"/>
      <c r="W672" s="2244"/>
      <c r="X672" s="2244"/>
      <c r="Y672" s="2244"/>
      <c r="Z672" s="2244"/>
      <c r="AA672" s="2244"/>
      <c r="AB672" s="2244"/>
      <c r="AC672" s="2244"/>
      <c r="AD672" s="2244"/>
      <c r="AE672" s="2244"/>
      <c r="AF672" s="2244"/>
      <c r="AG672" s="2244"/>
    </row>
    <row r="673" spans="2:33">
      <c r="B673" s="2279"/>
      <c r="C673" s="2279"/>
      <c r="D673" s="2274"/>
      <c r="E673" s="2274"/>
      <c r="F673" s="2274"/>
      <c r="G673" s="2274"/>
      <c r="H673" s="2274"/>
      <c r="I673" s="2274"/>
      <c r="J673" s="2278" t="s">
        <v>283</v>
      </c>
      <c r="K673" s="2278"/>
      <c r="L673" s="2278"/>
      <c r="M673" s="2278"/>
      <c r="N673" s="2278"/>
      <c r="O673" s="2278"/>
      <c r="P673" s="2278"/>
      <c r="Q673" s="2271" t="s">
        <v>1607</v>
      </c>
      <c r="R673" s="2272"/>
      <c r="S673" s="2272"/>
      <c r="T673" s="2272"/>
      <c r="U673" s="2272"/>
      <c r="V673" s="2272"/>
      <c r="W673" s="2272"/>
      <c r="X673" s="2272"/>
      <c r="Y673" s="2272"/>
      <c r="Z673" s="2272"/>
      <c r="AA673" s="2272"/>
      <c r="AB673" s="2272"/>
      <c r="AC673" s="2272"/>
      <c r="AD673" s="2272"/>
      <c r="AE673" s="2272"/>
      <c r="AF673" s="2272"/>
      <c r="AG673" s="2273"/>
    </row>
    <row r="674" spans="2:33">
      <c r="B674" s="2279"/>
      <c r="C674" s="2279"/>
      <c r="D674" s="2274"/>
      <c r="E674" s="2274"/>
      <c r="F674" s="2274"/>
      <c r="G674" s="2274"/>
      <c r="H674" s="2274"/>
      <c r="I674" s="2274"/>
      <c r="J674" s="2278" t="s">
        <v>285</v>
      </c>
      <c r="K674" s="2278"/>
      <c r="L674" s="2278"/>
      <c r="M674" s="2278"/>
      <c r="N674" s="2278"/>
      <c r="O674" s="2278"/>
      <c r="P674" s="2278"/>
      <c r="Q674" s="2244" t="s">
        <v>1608</v>
      </c>
      <c r="R674" s="2244"/>
      <c r="S674" s="2244"/>
      <c r="T674" s="2244"/>
      <c r="U674" s="2244"/>
      <c r="V674" s="2244"/>
      <c r="W674" s="2244"/>
      <c r="X674" s="2244"/>
      <c r="Y674" s="2244"/>
      <c r="Z674" s="2244"/>
      <c r="AA674" s="2244"/>
      <c r="AB674" s="2244"/>
      <c r="AC674" s="2244"/>
      <c r="AD674" s="2244"/>
      <c r="AE674" s="2244"/>
      <c r="AF674" s="2244"/>
      <c r="AG674" s="2244"/>
    </row>
    <row r="675" spans="2:33">
      <c r="B675" s="2279"/>
      <c r="C675" s="2279"/>
      <c r="D675" s="2274"/>
      <c r="E675" s="2274"/>
      <c r="F675" s="2274"/>
      <c r="G675" s="2274"/>
      <c r="H675" s="2274"/>
      <c r="I675" s="2274"/>
      <c r="J675" s="2280" t="s">
        <v>616</v>
      </c>
      <c r="K675" s="2280"/>
      <c r="L675" s="2280"/>
      <c r="M675" s="2280"/>
      <c r="N675" s="2280"/>
      <c r="O675" s="2280"/>
      <c r="P675" s="2280"/>
      <c r="Q675" s="2244" t="s">
        <v>1609</v>
      </c>
      <c r="R675" s="2244"/>
      <c r="S675" s="2244"/>
      <c r="T675" s="2244"/>
      <c r="U675" s="2244"/>
      <c r="V675" s="2244"/>
      <c r="W675" s="2244"/>
      <c r="X675" s="2244"/>
      <c r="Y675" s="2244"/>
      <c r="Z675" s="2244"/>
      <c r="AA675" s="2244"/>
      <c r="AB675" s="2244"/>
      <c r="AC675" s="2244"/>
      <c r="AD675" s="2244"/>
      <c r="AE675" s="2244"/>
      <c r="AF675" s="2244"/>
      <c r="AG675" s="2244"/>
    </row>
    <row r="676" spans="2:33">
      <c r="B676" s="2279"/>
      <c r="C676" s="2279"/>
      <c r="D676" s="2274"/>
      <c r="E676" s="2274"/>
      <c r="F676" s="2274"/>
      <c r="G676" s="2274"/>
      <c r="H676" s="2274"/>
      <c r="I676" s="2274"/>
      <c r="J676" s="2278" t="s">
        <v>295</v>
      </c>
      <c r="K676" s="2278"/>
      <c r="L676" s="2278"/>
      <c r="M676" s="2278"/>
      <c r="N676" s="2278"/>
      <c r="O676" s="2278"/>
      <c r="P676" s="2278"/>
      <c r="Q676" s="2244" t="s">
        <v>1610</v>
      </c>
      <c r="R676" s="2244"/>
      <c r="S676" s="2244"/>
      <c r="T676" s="2244"/>
      <c r="U676" s="2244"/>
      <c r="V676" s="2244"/>
      <c r="W676" s="2244"/>
      <c r="X676" s="2244"/>
      <c r="Y676" s="2244"/>
      <c r="Z676" s="2244"/>
      <c r="AA676" s="2244"/>
      <c r="AB676" s="2244"/>
      <c r="AC676" s="2244"/>
      <c r="AD676" s="2244"/>
      <c r="AE676" s="2244"/>
      <c r="AF676" s="2244"/>
      <c r="AG676" s="2244"/>
    </row>
    <row r="677" spans="2:33">
      <c r="B677" s="2279"/>
      <c r="C677" s="2279"/>
      <c r="D677" s="2274" t="s">
        <v>261</v>
      </c>
      <c r="E677" s="2274"/>
      <c r="F677" s="2274"/>
      <c r="G677" s="2274"/>
      <c r="H677" s="2274"/>
      <c r="I677" s="2274"/>
      <c r="J677" s="2278" t="s">
        <v>297</v>
      </c>
      <c r="K677" s="2278"/>
      <c r="L677" s="2278"/>
      <c r="M677" s="2278"/>
      <c r="N677" s="2278"/>
      <c r="O677" s="2278"/>
      <c r="P677" s="2278"/>
      <c r="Q677" s="2244" t="s">
        <v>1611</v>
      </c>
      <c r="R677" s="2244"/>
      <c r="S677" s="2244"/>
      <c r="T677" s="2244"/>
      <c r="U677" s="2244"/>
      <c r="V677" s="2244"/>
      <c r="W677" s="2244"/>
      <c r="X677" s="2244"/>
      <c r="Y677" s="2244"/>
      <c r="Z677" s="2244"/>
      <c r="AA677" s="2244"/>
      <c r="AB677" s="2244"/>
      <c r="AC677" s="2244"/>
      <c r="AD677" s="2244"/>
      <c r="AE677" s="2244"/>
      <c r="AF677" s="2244"/>
      <c r="AG677" s="2244"/>
    </row>
    <row r="678" spans="2:33">
      <c r="B678" s="2279"/>
      <c r="C678" s="2279"/>
      <c r="D678" s="2274"/>
      <c r="E678" s="2274"/>
      <c r="F678" s="2274"/>
      <c r="G678" s="2274"/>
      <c r="H678" s="2274"/>
      <c r="I678" s="2274"/>
      <c r="J678" s="2278" t="s">
        <v>302</v>
      </c>
      <c r="K678" s="2278"/>
      <c r="L678" s="2278"/>
      <c r="M678" s="2278"/>
      <c r="N678" s="2278"/>
      <c r="O678" s="2278"/>
      <c r="P678" s="2278"/>
      <c r="Q678" s="2244" t="s">
        <v>1611</v>
      </c>
      <c r="R678" s="2244"/>
      <c r="S678" s="2244"/>
      <c r="T678" s="2244"/>
      <c r="U678" s="2244"/>
      <c r="V678" s="2244"/>
      <c r="W678" s="2244"/>
      <c r="X678" s="2244"/>
      <c r="Y678" s="2244"/>
      <c r="Z678" s="2244"/>
      <c r="AA678" s="2244"/>
      <c r="AB678" s="2244"/>
      <c r="AC678" s="2244"/>
      <c r="AD678" s="2244"/>
      <c r="AE678" s="2244"/>
      <c r="AF678" s="2244"/>
      <c r="AG678" s="2244"/>
    </row>
    <row r="679" spans="2:33">
      <c r="B679" s="2279"/>
      <c r="C679" s="2279"/>
      <c r="D679" s="2274"/>
      <c r="E679" s="2274"/>
      <c r="F679" s="2274"/>
      <c r="G679" s="2274"/>
      <c r="H679" s="2274"/>
      <c r="I679" s="2274"/>
      <c r="J679" s="2278" t="s">
        <v>305</v>
      </c>
      <c r="K679" s="2278"/>
      <c r="L679" s="2278"/>
      <c r="M679" s="2278"/>
      <c r="N679" s="2278"/>
      <c r="O679" s="2278"/>
      <c r="P679" s="2278"/>
      <c r="Q679" s="2244" t="s">
        <v>1611</v>
      </c>
      <c r="R679" s="2244"/>
      <c r="S679" s="2244"/>
      <c r="T679" s="2244"/>
      <c r="U679" s="2244"/>
      <c r="V679" s="2244"/>
      <c r="W679" s="2244"/>
      <c r="X679" s="2244"/>
      <c r="Y679" s="2244"/>
      <c r="Z679" s="2244"/>
      <c r="AA679" s="2244"/>
      <c r="AB679" s="2244"/>
      <c r="AC679" s="2244"/>
      <c r="AD679" s="2244"/>
      <c r="AE679" s="2244"/>
      <c r="AF679" s="2244"/>
      <c r="AG679" s="2244"/>
    </row>
    <row r="680" spans="2:33">
      <c r="B680" s="2279"/>
      <c r="C680" s="2279"/>
      <c r="D680" s="2257" t="s">
        <v>1612</v>
      </c>
      <c r="E680" s="2263"/>
      <c r="F680" s="2263"/>
      <c r="G680" s="2263"/>
      <c r="H680" s="2263"/>
      <c r="I680" s="2258"/>
      <c r="J680" s="2278" t="s">
        <v>313</v>
      </c>
      <c r="K680" s="2278"/>
      <c r="L680" s="2278"/>
      <c r="M680" s="2278"/>
      <c r="N680" s="2278"/>
      <c r="O680" s="2278"/>
      <c r="P680" s="2278"/>
      <c r="Q680" s="2244" t="s">
        <v>1613</v>
      </c>
      <c r="R680" s="2244"/>
      <c r="S680" s="2244"/>
      <c r="T680" s="2244"/>
      <c r="U680" s="2244"/>
      <c r="V680" s="2244"/>
      <c r="W680" s="2244"/>
      <c r="X680" s="2244"/>
      <c r="Y680" s="2244"/>
      <c r="Z680" s="2244"/>
      <c r="AA680" s="2244"/>
      <c r="AB680" s="2244"/>
      <c r="AC680" s="2244"/>
      <c r="AD680" s="2244"/>
      <c r="AE680" s="2244"/>
      <c r="AF680" s="2244"/>
      <c r="AG680" s="2244"/>
    </row>
    <row r="681" spans="2:33">
      <c r="B681" s="2279"/>
      <c r="C681" s="2279"/>
      <c r="D681" s="2259"/>
      <c r="E681" s="2264"/>
      <c r="F681" s="2264"/>
      <c r="G681" s="2264"/>
      <c r="H681" s="2264"/>
      <c r="I681" s="2260"/>
      <c r="J681" s="2278" t="s">
        <v>315</v>
      </c>
      <c r="K681" s="2278"/>
      <c r="L681" s="2278"/>
      <c r="M681" s="2278"/>
      <c r="N681" s="2278"/>
      <c r="O681" s="2278"/>
      <c r="P681" s="2278"/>
      <c r="Q681" s="2244" t="s">
        <v>1614</v>
      </c>
      <c r="R681" s="2244"/>
      <c r="S681" s="2244"/>
      <c r="T681" s="2244"/>
      <c r="U681" s="2244"/>
      <c r="V681" s="2244"/>
      <c r="W681" s="2244"/>
      <c r="X681" s="2244"/>
      <c r="Y681" s="2244"/>
      <c r="Z681" s="2244"/>
      <c r="AA681" s="2244"/>
      <c r="AB681" s="2244"/>
      <c r="AC681" s="2244"/>
      <c r="AD681" s="2244"/>
      <c r="AE681" s="2244"/>
      <c r="AF681" s="2244"/>
      <c r="AG681" s="2244"/>
    </row>
    <row r="682" spans="2:33">
      <c r="B682" s="2279"/>
      <c r="C682" s="2279"/>
      <c r="D682" s="2259"/>
      <c r="E682" s="2264"/>
      <c r="F682" s="2264"/>
      <c r="G682" s="2264"/>
      <c r="H682" s="2264"/>
      <c r="I682" s="2260"/>
      <c r="J682" s="2278" t="s">
        <v>318</v>
      </c>
      <c r="K682" s="2278"/>
      <c r="L682" s="2278"/>
      <c r="M682" s="2278"/>
      <c r="N682" s="2278"/>
      <c r="O682" s="2278"/>
      <c r="P682" s="2278"/>
      <c r="Q682" s="2244" t="s">
        <v>1615</v>
      </c>
      <c r="R682" s="2244"/>
      <c r="S682" s="2244"/>
      <c r="T682" s="2244"/>
      <c r="U682" s="2244"/>
      <c r="V682" s="2244"/>
      <c r="W682" s="2244"/>
      <c r="X682" s="2244"/>
      <c r="Y682" s="2244"/>
      <c r="Z682" s="2244"/>
      <c r="AA682" s="2244"/>
      <c r="AB682" s="2244"/>
      <c r="AC682" s="2244"/>
      <c r="AD682" s="2244"/>
      <c r="AE682" s="2244"/>
      <c r="AF682" s="2244"/>
      <c r="AG682" s="2244"/>
    </row>
    <row r="683" spans="2:33">
      <c r="B683" s="2279"/>
      <c r="C683" s="2279"/>
      <c r="D683" s="2259"/>
      <c r="E683" s="2264"/>
      <c r="F683" s="2264"/>
      <c r="G683" s="2264"/>
      <c r="H683" s="2264"/>
      <c r="I683" s="2260"/>
      <c r="J683" s="2268" t="s">
        <v>1522</v>
      </c>
      <c r="K683" s="2269"/>
      <c r="L683" s="2269"/>
      <c r="M683" s="2269"/>
      <c r="N683" s="2269"/>
      <c r="O683" s="2269"/>
      <c r="P683" s="2270"/>
      <c r="Q683" s="2271" t="s">
        <v>1616</v>
      </c>
      <c r="R683" s="2272"/>
      <c r="S683" s="2272"/>
      <c r="T683" s="2272"/>
      <c r="U683" s="2272"/>
      <c r="V683" s="2272"/>
      <c r="W683" s="2272"/>
      <c r="X683" s="2272"/>
      <c r="Y683" s="2272"/>
      <c r="Z683" s="2272"/>
      <c r="AA683" s="2272"/>
      <c r="AB683" s="2272"/>
      <c r="AC683" s="2272"/>
      <c r="AD683" s="2272"/>
      <c r="AE683" s="2272"/>
      <c r="AF683" s="2272"/>
      <c r="AG683" s="2273"/>
    </row>
    <row r="684" spans="2:33">
      <c r="B684" s="2279"/>
      <c r="C684" s="2279"/>
      <c r="D684" s="2261"/>
      <c r="E684" s="2265"/>
      <c r="F684" s="2265"/>
      <c r="G684" s="2265"/>
      <c r="H684" s="2265"/>
      <c r="I684" s="2262"/>
      <c r="J684" s="2268" t="s">
        <v>1523</v>
      </c>
      <c r="K684" s="2269"/>
      <c r="L684" s="2269"/>
      <c r="M684" s="2269"/>
      <c r="N684" s="2269"/>
      <c r="O684" s="2269"/>
      <c r="P684" s="2270"/>
      <c r="Q684" s="2271" t="s">
        <v>1616</v>
      </c>
      <c r="R684" s="2272"/>
      <c r="S684" s="2272"/>
      <c r="T684" s="2272"/>
      <c r="U684" s="2272"/>
      <c r="V684" s="2272"/>
      <c r="W684" s="2272"/>
      <c r="X684" s="2272"/>
      <c r="Y684" s="2272"/>
      <c r="Z684" s="2272"/>
      <c r="AA684" s="2272"/>
      <c r="AB684" s="2272"/>
      <c r="AC684" s="2272"/>
      <c r="AD684" s="2272"/>
      <c r="AE684" s="2272"/>
      <c r="AF684" s="2272"/>
      <c r="AG684" s="2273"/>
    </row>
    <row r="685" spans="2:33">
      <c r="B685" s="2279"/>
      <c r="C685" s="2279"/>
      <c r="D685" s="2274" t="s">
        <v>281</v>
      </c>
      <c r="E685" s="2274"/>
      <c r="F685" s="2274"/>
      <c r="G685" s="2274"/>
      <c r="H685" s="2274"/>
      <c r="I685" s="2274"/>
      <c r="J685" s="2278" t="s">
        <v>1521</v>
      </c>
      <c r="K685" s="2278"/>
      <c r="L685" s="2278"/>
      <c r="M685" s="2278"/>
      <c r="N685" s="2278"/>
      <c r="O685" s="2278"/>
      <c r="P685" s="2278"/>
      <c r="Q685" s="2244" t="s">
        <v>1617</v>
      </c>
      <c r="R685" s="2244"/>
      <c r="S685" s="2244"/>
      <c r="T685" s="2244"/>
      <c r="U685" s="2244"/>
      <c r="V685" s="2244"/>
      <c r="W685" s="2244"/>
      <c r="X685" s="2244"/>
      <c r="Y685" s="2244"/>
      <c r="Z685" s="2244"/>
      <c r="AA685" s="2244"/>
      <c r="AB685" s="2244"/>
      <c r="AC685" s="2244"/>
      <c r="AD685" s="2244"/>
      <c r="AE685" s="2244"/>
      <c r="AF685" s="2244"/>
      <c r="AG685" s="2244"/>
    </row>
    <row r="686" spans="2:33">
      <c r="B686" s="2279"/>
      <c r="C686" s="2279"/>
      <c r="D686" s="2274"/>
      <c r="E686" s="2274"/>
      <c r="F686" s="2274"/>
      <c r="G686" s="2274"/>
      <c r="H686" s="2274"/>
      <c r="I686" s="2274"/>
      <c r="J686" s="2278" t="s">
        <v>324</v>
      </c>
      <c r="K686" s="2278"/>
      <c r="L686" s="2278"/>
      <c r="M686" s="2278"/>
      <c r="N686" s="2278"/>
      <c r="O686" s="2278"/>
      <c r="P686" s="2278"/>
      <c r="Q686" s="2244" t="s">
        <v>1618</v>
      </c>
      <c r="R686" s="2244"/>
      <c r="S686" s="2244"/>
      <c r="T686" s="2244"/>
      <c r="U686" s="2244"/>
      <c r="V686" s="2244"/>
      <c r="W686" s="2244"/>
      <c r="X686" s="2244"/>
      <c r="Y686" s="2244"/>
      <c r="Z686" s="2244"/>
      <c r="AA686" s="2244"/>
      <c r="AB686" s="2244"/>
      <c r="AC686" s="2244"/>
      <c r="AD686" s="2244"/>
      <c r="AE686" s="2244"/>
      <c r="AF686" s="2244"/>
      <c r="AG686" s="2244"/>
    </row>
    <row r="687" spans="2:33">
      <c r="B687" s="2279"/>
      <c r="C687" s="2279"/>
      <c r="D687" s="2274"/>
      <c r="E687" s="2274"/>
      <c r="F687" s="2274"/>
      <c r="G687" s="2274"/>
      <c r="H687" s="2274"/>
      <c r="I687" s="2274"/>
      <c r="J687" s="2278" t="s">
        <v>624</v>
      </c>
      <c r="K687" s="2278"/>
      <c r="L687" s="2278"/>
      <c r="M687" s="2278"/>
      <c r="N687" s="2278"/>
      <c r="O687" s="2278"/>
      <c r="P687" s="2278"/>
      <c r="Q687" s="2244" t="s">
        <v>1618</v>
      </c>
      <c r="R687" s="2244"/>
      <c r="S687" s="2244"/>
      <c r="T687" s="2244"/>
      <c r="U687" s="2244"/>
      <c r="V687" s="2244"/>
      <c r="W687" s="2244"/>
      <c r="X687" s="2244"/>
      <c r="Y687" s="2244"/>
      <c r="Z687" s="2244"/>
      <c r="AA687" s="2244"/>
      <c r="AB687" s="2244"/>
      <c r="AC687" s="2244"/>
      <c r="AD687" s="2244"/>
      <c r="AE687" s="2244"/>
      <c r="AF687" s="2244"/>
      <c r="AG687" s="2244"/>
    </row>
    <row r="688" spans="2:33">
      <c r="B688" s="2279"/>
      <c r="C688" s="2279"/>
      <c r="D688" s="2274" t="s">
        <v>1518</v>
      </c>
      <c r="E688" s="2274"/>
      <c r="F688" s="2274"/>
      <c r="G688" s="2274"/>
      <c r="H688" s="2274"/>
      <c r="I688" s="2274"/>
      <c r="J688" s="2278" t="s">
        <v>1524</v>
      </c>
      <c r="K688" s="2278"/>
      <c r="L688" s="2278"/>
      <c r="M688" s="2278"/>
      <c r="N688" s="2278"/>
      <c r="O688" s="2278"/>
      <c r="P688" s="2278"/>
      <c r="Q688" s="2244" t="s">
        <v>1619</v>
      </c>
      <c r="R688" s="2244"/>
      <c r="S688" s="2244"/>
      <c r="T688" s="2244"/>
      <c r="U688" s="2244"/>
      <c r="V688" s="2244"/>
      <c r="W688" s="2244"/>
      <c r="X688" s="2244"/>
      <c r="Y688" s="2244"/>
      <c r="Z688" s="2244"/>
      <c r="AA688" s="2244"/>
      <c r="AB688" s="2244"/>
      <c r="AC688" s="2244"/>
      <c r="AD688" s="2244"/>
      <c r="AE688" s="2244"/>
      <c r="AF688" s="2244"/>
      <c r="AG688" s="2244"/>
    </row>
    <row r="689" spans="2:33">
      <c r="B689" s="2279"/>
      <c r="C689" s="2279"/>
      <c r="D689" s="2274"/>
      <c r="E689" s="2274"/>
      <c r="F689" s="2274"/>
      <c r="G689" s="2274"/>
      <c r="H689" s="2274"/>
      <c r="I689" s="2274"/>
      <c r="J689" s="2278" t="s">
        <v>628</v>
      </c>
      <c r="K689" s="2278"/>
      <c r="L689" s="2278"/>
      <c r="M689" s="2278"/>
      <c r="N689" s="2278"/>
      <c r="O689" s="2278"/>
      <c r="P689" s="2278"/>
      <c r="Q689" s="2244" t="s">
        <v>1620</v>
      </c>
      <c r="R689" s="2244"/>
      <c r="S689" s="2244"/>
      <c r="T689" s="2244"/>
      <c r="U689" s="2244"/>
      <c r="V689" s="2244"/>
      <c r="W689" s="2244"/>
      <c r="X689" s="2244"/>
      <c r="Y689" s="2244"/>
      <c r="Z689" s="2244"/>
      <c r="AA689" s="2244"/>
      <c r="AB689" s="2244"/>
      <c r="AC689" s="2244"/>
      <c r="AD689" s="2244"/>
      <c r="AE689" s="2244"/>
      <c r="AF689" s="2244"/>
      <c r="AG689" s="2244"/>
    </row>
    <row r="690" spans="2:33">
      <c r="B690" s="2279"/>
      <c r="C690" s="2279"/>
      <c r="D690" s="2274"/>
      <c r="E690" s="2274"/>
      <c r="F690" s="2274"/>
      <c r="G690" s="2274"/>
      <c r="H690" s="2274"/>
      <c r="I690" s="2274"/>
      <c r="J690" s="2278" t="s">
        <v>1527</v>
      </c>
      <c r="K690" s="2278"/>
      <c r="L690" s="2278"/>
      <c r="M690" s="2278"/>
      <c r="N690" s="2278"/>
      <c r="O690" s="2278"/>
      <c r="P690" s="2278"/>
      <c r="Q690" s="2244" t="s">
        <v>1620</v>
      </c>
      <c r="R690" s="2244"/>
      <c r="S690" s="2244"/>
      <c r="T690" s="2244"/>
      <c r="U690" s="2244"/>
      <c r="V690" s="2244"/>
      <c r="W690" s="2244"/>
      <c r="X690" s="2244"/>
      <c r="Y690" s="2244"/>
      <c r="Z690" s="2244"/>
      <c r="AA690" s="2244"/>
      <c r="AB690" s="2244"/>
      <c r="AC690" s="2244"/>
      <c r="AD690" s="2244"/>
      <c r="AE690" s="2244"/>
      <c r="AF690" s="2244"/>
      <c r="AG690" s="2244"/>
    </row>
    <row r="691" spans="2:33">
      <c r="B691" s="2279"/>
      <c r="C691" s="2279"/>
      <c r="D691" s="2274"/>
      <c r="E691" s="2274"/>
      <c r="F691" s="2274"/>
      <c r="G691" s="2274"/>
      <c r="H691" s="2274"/>
      <c r="I691" s="2274"/>
      <c r="J691" s="2278" t="s">
        <v>629</v>
      </c>
      <c r="K691" s="2278"/>
      <c r="L691" s="2278"/>
      <c r="M691" s="2278"/>
      <c r="N691" s="2278"/>
      <c r="O691" s="2278"/>
      <c r="P691" s="2278"/>
      <c r="Q691" s="2244" t="s">
        <v>1621</v>
      </c>
      <c r="R691" s="2244"/>
      <c r="S691" s="2244"/>
      <c r="T691" s="2244"/>
      <c r="U691" s="2244"/>
      <c r="V691" s="2244"/>
      <c r="W691" s="2244"/>
      <c r="X691" s="2244"/>
      <c r="Y691" s="2244"/>
      <c r="Z691" s="2244"/>
      <c r="AA691" s="2244"/>
      <c r="AB691" s="2244"/>
      <c r="AC691" s="2244"/>
      <c r="AD691" s="2244"/>
      <c r="AE691" s="2244"/>
      <c r="AF691" s="2244"/>
      <c r="AG691" s="2244"/>
    </row>
    <row r="692" spans="2:33">
      <c r="B692" s="2279"/>
      <c r="C692" s="2279"/>
      <c r="D692" s="2274" t="s">
        <v>1187</v>
      </c>
      <c r="E692" s="2274"/>
      <c r="F692" s="2274"/>
      <c r="G692" s="2274"/>
      <c r="H692" s="2274"/>
      <c r="I692" s="2274"/>
      <c r="J692" s="2278" t="s">
        <v>350</v>
      </c>
      <c r="K692" s="2278"/>
      <c r="L692" s="2278"/>
      <c r="M692" s="2278"/>
      <c r="N692" s="2278"/>
      <c r="O692" s="2278"/>
      <c r="P692" s="2278"/>
      <c r="Q692" s="2244" t="s">
        <v>1606</v>
      </c>
      <c r="R692" s="2244"/>
      <c r="S692" s="2244"/>
      <c r="T692" s="2244"/>
      <c r="U692" s="2244"/>
      <c r="V692" s="2244"/>
      <c r="W692" s="2244"/>
      <c r="X692" s="2244"/>
      <c r="Y692" s="2244"/>
      <c r="Z692" s="2244"/>
      <c r="AA692" s="2244"/>
      <c r="AB692" s="2244"/>
      <c r="AC692" s="2244"/>
      <c r="AD692" s="2244"/>
      <c r="AE692" s="2244"/>
      <c r="AF692" s="2244"/>
      <c r="AG692" s="2244"/>
    </row>
    <row r="693" spans="2:33">
      <c r="B693" s="2279"/>
      <c r="C693" s="2279"/>
      <c r="D693" s="2274"/>
      <c r="E693" s="2274"/>
      <c r="F693" s="2274"/>
      <c r="G693" s="2274"/>
      <c r="H693" s="2274"/>
      <c r="I693" s="2274"/>
      <c r="J693" s="2278" t="s">
        <v>357</v>
      </c>
      <c r="K693" s="2278"/>
      <c r="L693" s="2278"/>
      <c r="M693" s="2278"/>
      <c r="N693" s="2278"/>
      <c r="O693" s="2278"/>
      <c r="P693" s="2278"/>
      <c r="Q693" s="2244" t="s">
        <v>1606</v>
      </c>
      <c r="R693" s="2244"/>
      <c r="S693" s="2244"/>
      <c r="T693" s="2244"/>
      <c r="U693" s="2244"/>
      <c r="V693" s="2244"/>
      <c r="W693" s="2244"/>
      <c r="X693" s="2244"/>
      <c r="Y693" s="2244"/>
      <c r="Z693" s="2244"/>
      <c r="AA693" s="2244"/>
      <c r="AB693" s="2244"/>
      <c r="AC693" s="2244"/>
      <c r="AD693" s="2244"/>
      <c r="AE693" s="2244"/>
      <c r="AF693" s="2244"/>
      <c r="AG693" s="2244"/>
    </row>
    <row r="694" spans="2:33">
      <c r="B694" s="2279"/>
      <c r="C694" s="2279"/>
      <c r="D694" s="2274"/>
      <c r="E694" s="2274"/>
      <c r="F694" s="2274"/>
      <c r="G694" s="2274"/>
      <c r="H694" s="2274"/>
      <c r="I694" s="2274"/>
      <c r="J694" s="2278" t="s">
        <v>364</v>
      </c>
      <c r="K694" s="2278"/>
      <c r="L694" s="2278"/>
      <c r="M694" s="2278"/>
      <c r="N694" s="2278"/>
      <c r="O694" s="2278"/>
      <c r="P694" s="2278"/>
      <c r="Q694" s="2244" t="s">
        <v>1606</v>
      </c>
      <c r="R694" s="2244"/>
      <c r="S694" s="2244"/>
      <c r="T694" s="2244"/>
      <c r="U694" s="2244"/>
      <c r="V694" s="2244"/>
      <c r="W694" s="2244"/>
      <c r="X694" s="2244"/>
      <c r="Y694" s="2244"/>
      <c r="Z694" s="2244"/>
      <c r="AA694" s="2244"/>
      <c r="AB694" s="2244"/>
      <c r="AC694" s="2244"/>
      <c r="AD694" s="2244"/>
      <c r="AE694" s="2244"/>
      <c r="AF694" s="2244"/>
      <c r="AG694" s="2244"/>
    </row>
    <row r="695" spans="2:33">
      <c r="B695" s="2279"/>
      <c r="C695" s="2279"/>
      <c r="D695" s="2274"/>
      <c r="E695" s="2274"/>
      <c r="F695" s="2274"/>
      <c r="G695" s="2274"/>
      <c r="H695" s="2274"/>
      <c r="I695" s="2274"/>
      <c r="J695" s="2268" t="s">
        <v>1622</v>
      </c>
      <c r="K695" s="2269"/>
      <c r="L695" s="2269"/>
      <c r="M695" s="2269"/>
      <c r="N695" s="2269"/>
      <c r="O695" s="2269"/>
      <c r="P695" s="2270"/>
      <c r="Q695" s="2244" t="s">
        <v>1606</v>
      </c>
      <c r="R695" s="2244"/>
      <c r="S695" s="2244"/>
      <c r="T695" s="2244"/>
      <c r="U695" s="2244"/>
      <c r="V695" s="2244"/>
      <c r="W695" s="2244"/>
      <c r="X695" s="2244"/>
      <c r="Y695" s="2244"/>
      <c r="Z695" s="2244"/>
      <c r="AA695" s="2244"/>
      <c r="AB695" s="2244"/>
      <c r="AC695" s="2244"/>
      <c r="AD695" s="2244"/>
      <c r="AE695" s="2244"/>
      <c r="AF695" s="2244"/>
      <c r="AG695" s="2244"/>
    </row>
    <row r="696" spans="2:33">
      <c r="B696" s="2279"/>
      <c r="C696" s="2279"/>
      <c r="D696" s="2274"/>
      <c r="E696" s="2274"/>
      <c r="F696" s="2274"/>
      <c r="G696" s="2274"/>
      <c r="H696" s="2274"/>
      <c r="I696" s="2274"/>
      <c r="J696" s="2243" t="s">
        <v>372</v>
      </c>
      <c r="K696" s="2243"/>
      <c r="L696" s="2243"/>
      <c r="M696" s="2243"/>
      <c r="N696" s="2243"/>
      <c r="O696" s="2243"/>
      <c r="P696" s="2243"/>
      <c r="Q696" s="2244" t="s">
        <v>1606</v>
      </c>
      <c r="R696" s="2244"/>
      <c r="S696" s="2244"/>
      <c r="T696" s="2244"/>
      <c r="U696" s="2244"/>
      <c r="V696" s="2244"/>
      <c r="W696" s="2244"/>
      <c r="X696" s="2244"/>
      <c r="Y696" s="2244"/>
      <c r="Z696" s="2244"/>
      <c r="AA696" s="2244"/>
      <c r="AB696" s="2244"/>
      <c r="AC696" s="2244"/>
      <c r="AD696" s="2244"/>
      <c r="AE696" s="2244"/>
      <c r="AF696" s="2244"/>
      <c r="AG696" s="2244"/>
    </row>
    <row r="697" spans="2:33">
      <c r="B697" s="2279"/>
      <c r="C697" s="2279"/>
      <c r="D697" s="2274" t="s">
        <v>1190</v>
      </c>
      <c r="E697" s="2274"/>
      <c r="F697" s="2274"/>
      <c r="G697" s="2274"/>
      <c r="H697" s="2274"/>
      <c r="I697" s="2274"/>
      <c r="J697" s="2243" t="s">
        <v>1623</v>
      </c>
      <c r="K697" s="2243"/>
      <c r="L697" s="2243"/>
      <c r="M697" s="2243"/>
      <c r="N697" s="2243"/>
      <c r="O697" s="2243"/>
      <c r="P697" s="2243"/>
      <c r="Q697" s="2244" t="s">
        <v>1606</v>
      </c>
      <c r="R697" s="2244"/>
      <c r="S697" s="2244"/>
      <c r="T697" s="2244"/>
      <c r="U697" s="2244"/>
      <c r="V697" s="2244"/>
      <c r="W697" s="2244"/>
      <c r="X697" s="2244"/>
      <c r="Y697" s="2244"/>
      <c r="Z697" s="2244"/>
      <c r="AA697" s="2244"/>
      <c r="AB697" s="2244"/>
      <c r="AC697" s="2244"/>
      <c r="AD697" s="2244"/>
      <c r="AE697" s="2244"/>
      <c r="AF697" s="2244"/>
      <c r="AG697" s="2244"/>
    </row>
    <row r="698" spans="2:33" ht="13.5" customHeight="1">
      <c r="B698" s="2279"/>
      <c r="C698" s="2279"/>
      <c r="D698" s="2274"/>
      <c r="E698" s="2274"/>
      <c r="F698" s="2274"/>
      <c r="G698" s="2274"/>
      <c r="H698" s="2274"/>
      <c r="I698" s="2274"/>
      <c r="J698" s="2243" t="s">
        <v>1526</v>
      </c>
      <c r="K698" s="2243"/>
      <c r="L698" s="2243"/>
      <c r="M698" s="2243"/>
      <c r="N698" s="2243"/>
      <c r="O698" s="2243"/>
      <c r="P698" s="2243"/>
      <c r="Q698" s="2244" t="s">
        <v>1606</v>
      </c>
      <c r="R698" s="2244"/>
      <c r="S698" s="2244"/>
      <c r="T698" s="2244"/>
      <c r="U698" s="2244"/>
      <c r="V698" s="2244"/>
      <c r="W698" s="2244"/>
      <c r="X698" s="2244"/>
      <c r="Y698" s="2244"/>
      <c r="Z698" s="2244"/>
      <c r="AA698" s="2244"/>
      <c r="AB698" s="2244"/>
      <c r="AC698" s="2244"/>
      <c r="AD698" s="2244"/>
      <c r="AE698" s="2244"/>
      <c r="AF698" s="2244"/>
      <c r="AG698" s="2244"/>
    </row>
    <row r="699" spans="2:33">
      <c r="B699" s="2279"/>
      <c r="C699" s="2279"/>
      <c r="D699" s="2274"/>
      <c r="E699" s="2274"/>
      <c r="F699" s="2274"/>
      <c r="G699" s="2274"/>
      <c r="H699" s="2274"/>
      <c r="I699" s="2274"/>
      <c r="J699" s="2243" t="s">
        <v>393</v>
      </c>
      <c r="K699" s="2243"/>
      <c r="L699" s="2243"/>
      <c r="M699" s="2243"/>
      <c r="N699" s="2243"/>
      <c r="O699" s="2243"/>
      <c r="P699" s="2243"/>
      <c r="Q699" s="2244" t="s">
        <v>1606</v>
      </c>
      <c r="R699" s="2244"/>
      <c r="S699" s="2244"/>
      <c r="T699" s="2244"/>
      <c r="U699" s="2244"/>
      <c r="V699" s="2244"/>
      <c r="W699" s="2244"/>
      <c r="X699" s="2244"/>
      <c r="Y699" s="2244"/>
      <c r="Z699" s="2244"/>
      <c r="AA699" s="2244"/>
      <c r="AB699" s="2244"/>
      <c r="AC699" s="2244"/>
      <c r="AD699" s="2244"/>
      <c r="AE699" s="2244"/>
      <c r="AF699" s="2244"/>
      <c r="AG699" s="2244"/>
    </row>
    <row r="700" spans="2:33" ht="13.5" customHeight="1">
      <c r="B700" s="2279"/>
      <c r="C700" s="2279"/>
      <c r="D700" s="2274"/>
      <c r="E700" s="2274"/>
      <c r="F700" s="2274"/>
      <c r="G700" s="2274"/>
      <c r="H700" s="2274"/>
      <c r="I700" s="2274"/>
      <c r="J700" s="2243" t="s">
        <v>397</v>
      </c>
      <c r="K700" s="2243"/>
      <c r="L700" s="2243"/>
      <c r="M700" s="2243"/>
      <c r="N700" s="2243"/>
      <c r="O700" s="2243"/>
      <c r="P700" s="2243"/>
      <c r="Q700" s="2244" t="s">
        <v>1606</v>
      </c>
      <c r="R700" s="2244"/>
      <c r="S700" s="2244"/>
      <c r="T700" s="2244"/>
      <c r="U700" s="2244"/>
      <c r="V700" s="2244"/>
      <c r="W700" s="2244"/>
      <c r="X700" s="2244"/>
      <c r="Y700" s="2244"/>
      <c r="Z700" s="2244"/>
      <c r="AA700" s="2244"/>
      <c r="AB700" s="2244"/>
      <c r="AC700" s="2244"/>
      <c r="AD700" s="2244"/>
      <c r="AE700" s="2244"/>
      <c r="AF700" s="2244"/>
      <c r="AG700" s="2244"/>
    </row>
    <row r="701" spans="2:33" ht="13.5" customHeight="1">
      <c r="B701" s="2279"/>
      <c r="C701" s="2279"/>
      <c r="D701" s="2274"/>
      <c r="E701" s="2274"/>
      <c r="F701" s="2274"/>
      <c r="G701" s="2274"/>
      <c r="H701" s="2274"/>
      <c r="I701" s="2274"/>
      <c r="J701" s="2243" t="s">
        <v>401</v>
      </c>
      <c r="K701" s="2243"/>
      <c r="L701" s="2243"/>
      <c r="M701" s="2243"/>
      <c r="N701" s="2243"/>
      <c r="O701" s="2243"/>
      <c r="P701" s="2243"/>
      <c r="Q701" s="2244" t="s">
        <v>1606</v>
      </c>
      <c r="R701" s="2244"/>
      <c r="S701" s="2244"/>
      <c r="T701" s="2244"/>
      <c r="U701" s="2244"/>
      <c r="V701" s="2244"/>
      <c r="W701" s="2244"/>
      <c r="X701" s="2244"/>
      <c r="Y701" s="2244"/>
      <c r="Z701" s="2244"/>
      <c r="AA701" s="2244"/>
      <c r="AB701" s="2244"/>
      <c r="AC701" s="2244"/>
      <c r="AD701" s="2244"/>
      <c r="AE701" s="2244"/>
      <c r="AF701" s="2244"/>
      <c r="AG701" s="2244"/>
    </row>
    <row r="702" spans="2:33" ht="13.5" customHeight="1">
      <c r="B702" s="2279"/>
      <c r="C702" s="2279"/>
      <c r="D702" s="2274"/>
      <c r="E702" s="2274"/>
      <c r="F702" s="2274"/>
      <c r="G702" s="2274"/>
      <c r="H702" s="2274"/>
      <c r="I702" s="2274"/>
      <c r="J702" s="2243" t="s">
        <v>403</v>
      </c>
      <c r="K702" s="2243"/>
      <c r="L702" s="2243"/>
      <c r="M702" s="2243"/>
      <c r="N702" s="2243"/>
      <c r="O702" s="2243"/>
      <c r="P702" s="2243"/>
      <c r="Q702" s="2244" t="s">
        <v>1606</v>
      </c>
      <c r="R702" s="2244"/>
      <c r="S702" s="2244"/>
      <c r="T702" s="2244"/>
      <c r="U702" s="2244"/>
      <c r="V702" s="2244"/>
      <c r="W702" s="2244"/>
      <c r="X702" s="2244"/>
      <c r="Y702" s="2244"/>
      <c r="Z702" s="2244"/>
      <c r="AA702" s="2244"/>
      <c r="AB702" s="2244"/>
      <c r="AC702" s="2244"/>
      <c r="AD702" s="2244"/>
      <c r="AE702" s="2244"/>
      <c r="AF702" s="2244"/>
      <c r="AG702" s="2244"/>
    </row>
    <row r="703" spans="2:33" ht="13.5" customHeight="1">
      <c r="B703" s="2279"/>
      <c r="C703" s="2279"/>
      <c r="D703" s="2274"/>
      <c r="E703" s="2274"/>
      <c r="F703" s="2274"/>
      <c r="G703" s="2274"/>
      <c r="H703" s="2274"/>
      <c r="I703" s="2274"/>
      <c r="J703" s="2243" t="s">
        <v>405</v>
      </c>
      <c r="K703" s="2243"/>
      <c r="L703" s="2243"/>
      <c r="M703" s="2243"/>
      <c r="N703" s="2243"/>
      <c r="O703" s="2243"/>
      <c r="P703" s="2243"/>
      <c r="Q703" s="2244" t="s">
        <v>1606</v>
      </c>
      <c r="R703" s="2244"/>
      <c r="S703" s="2244"/>
      <c r="T703" s="2244"/>
      <c r="U703" s="2244"/>
      <c r="V703" s="2244"/>
      <c r="W703" s="2244"/>
      <c r="X703" s="2244"/>
      <c r="Y703" s="2244"/>
      <c r="Z703" s="2244"/>
      <c r="AA703" s="2244"/>
      <c r="AB703" s="2244"/>
      <c r="AC703" s="2244"/>
      <c r="AD703" s="2244"/>
      <c r="AE703" s="2244"/>
      <c r="AF703" s="2244"/>
      <c r="AG703" s="2244"/>
    </row>
    <row r="704" spans="2:33" ht="13.5" customHeight="1">
      <c r="B704" s="2275" t="s">
        <v>1624</v>
      </c>
      <c r="C704" s="2276"/>
      <c r="D704" s="2277" t="s">
        <v>245</v>
      </c>
      <c r="E704" s="2274"/>
      <c r="F704" s="2274"/>
      <c r="G704" s="2274"/>
      <c r="H704" s="2274"/>
      <c r="I704" s="2274"/>
      <c r="J704" s="2243" t="s">
        <v>254</v>
      </c>
      <c r="K704" s="2243"/>
      <c r="L704" s="2243"/>
      <c r="M704" s="2243"/>
      <c r="N704" s="2243"/>
      <c r="O704" s="2243"/>
      <c r="P704" s="2243"/>
      <c r="Q704" s="2244" t="s">
        <v>1606</v>
      </c>
      <c r="R704" s="2244"/>
      <c r="S704" s="2244"/>
      <c r="T704" s="2244"/>
      <c r="U704" s="2244"/>
      <c r="V704" s="2244"/>
      <c r="W704" s="2244"/>
      <c r="X704" s="2244"/>
      <c r="Y704" s="2244"/>
      <c r="Z704" s="2244"/>
      <c r="AA704" s="2244"/>
      <c r="AB704" s="2244"/>
      <c r="AC704" s="2244"/>
      <c r="AD704" s="2244"/>
      <c r="AE704" s="2244"/>
      <c r="AF704" s="2244"/>
      <c r="AG704" s="2244"/>
    </row>
    <row r="705" spans="2:33" ht="13.5" customHeight="1">
      <c r="B705" s="2275"/>
      <c r="C705" s="2276"/>
      <c r="D705" s="2277"/>
      <c r="E705" s="2274"/>
      <c r="F705" s="2274"/>
      <c r="G705" s="2274"/>
      <c r="H705" s="2274"/>
      <c r="I705" s="2274"/>
      <c r="J705" s="2243" t="s">
        <v>262</v>
      </c>
      <c r="K705" s="2243"/>
      <c r="L705" s="2243"/>
      <c r="M705" s="2243"/>
      <c r="N705" s="2243"/>
      <c r="O705" s="2243"/>
      <c r="P705" s="2243"/>
      <c r="Q705" s="2244" t="s">
        <v>1606</v>
      </c>
      <c r="R705" s="2244"/>
      <c r="S705" s="2244"/>
      <c r="T705" s="2244"/>
      <c r="U705" s="2244"/>
      <c r="V705" s="2244"/>
      <c r="W705" s="2244"/>
      <c r="X705" s="2244"/>
      <c r="Y705" s="2244"/>
      <c r="Z705" s="2244"/>
      <c r="AA705" s="2244"/>
      <c r="AB705" s="2244"/>
      <c r="AC705" s="2244"/>
      <c r="AD705" s="2244"/>
      <c r="AE705" s="2244"/>
      <c r="AF705" s="2244"/>
      <c r="AG705" s="2244"/>
    </row>
    <row r="706" spans="2:33" ht="13.5" customHeight="1">
      <c r="B706" s="892"/>
      <c r="C706" s="893"/>
      <c r="D706" s="2274" t="s">
        <v>1625</v>
      </c>
      <c r="E706" s="2274"/>
      <c r="F706" s="2274"/>
      <c r="G706" s="2274"/>
      <c r="H706" s="2274"/>
      <c r="I706" s="2274"/>
      <c r="J706" s="2243" t="s">
        <v>1536</v>
      </c>
      <c r="K706" s="2243"/>
      <c r="L706" s="2243"/>
      <c r="M706" s="2243"/>
      <c r="N706" s="2243"/>
      <c r="O706" s="2243"/>
      <c r="P706" s="2243"/>
      <c r="Q706" s="2244" t="s">
        <v>1626</v>
      </c>
      <c r="R706" s="2244"/>
      <c r="S706" s="2244"/>
      <c r="T706" s="2244"/>
      <c r="U706" s="2244"/>
      <c r="V706" s="2244"/>
      <c r="W706" s="2244"/>
      <c r="X706" s="2244"/>
      <c r="Y706" s="2244"/>
      <c r="Z706" s="2244"/>
      <c r="AA706" s="2244"/>
      <c r="AB706" s="2244"/>
      <c r="AC706" s="2244"/>
      <c r="AD706" s="2244"/>
      <c r="AE706" s="2244"/>
      <c r="AF706" s="2244"/>
      <c r="AG706" s="2244"/>
    </row>
    <row r="707" spans="2:33" ht="13.5" customHeight="1">
      <c r="B707" s="894"/>
      <c r="C707" s="895"/>
      <c r="D707" s="2274"/>
      <c r="E707" s="2274"/>
      <c r="F707" s="2274"/>
      <c r="G707" s="2274"/>
      <c r="H707" s="2274"/>
      <c r="I707" s="2274"/>
      <c r="J707" s="2243" t="s">
        <v>1538</v>
      </c>
      <c r="K707" s="2243"/>
      <c r="L707" s="2243"/>
      <c r="M707" s="2243"/>
      <c r="N707" s="2243"/>
      <c r="O707" s="2243"/>
      <c r="P707" s="2243"/>
      <c r="Q707" s="2244" t="s">
        <v>1626</v>
      </c>
      <c r="R707" s="2244"/>
      <c r="S707" s="2244"/>
      <c r="T707" s="2244"/>
      <c r="U707" s="2244"/>
      <c r="V707" s="2244"/>
      <c r="W707" s="2244"/>
      <c r="X707" s="2244"/>
      <c r="Y707" s="2244"/>
      <c r="Z707" s="2244"/>
      <c r="AA707" s="2244"/>
      <c r="AB707" s="2244"/>
      <c r="AC707" s="2244"/>
      <c r="AD707" s="2244"/>
      <c r="AE707" s="2244"/>
      <c r="AF707" s="2244"/>
      <c r="AG707" s="2244"/>
    </row>
    <row r="708" spans="2:33" ht="13.5" customHeight="1">
      <c r="B708" s="894"/>
      <c r="C708" s="895"/>
      <c r="D708" s="2274"/>
      <c r="E708" s="2274"/>
      <c r="F708" s="2274"/>
      <c r="G708" s="2274"/>
      <c r="H708" s="2274"/>
      <c r="I708" s="2274"/>
      <c r="J708" s="2243" t="s">
        <v>1540</v>
      </c>
      <c r="K708" s="2243"/>
      <c r="L708" s="2243"/>
      <c r="M708" s="2243"/>
      <c r="N708" s="2243"/>
      <c r="O708" s="2243"/>
      <c r="P708" s="2243"/>
      <c r="Q708" s="2244" t="s">
        <v>1626</v>
      </c>
      <c r="R708" s="2244"/>
      <c r="S708" s="2244"/>
      <c r="T708" s="2244"/>
      <c r="U708" s="2244"/>
      <c r="V708" s="2244"/>
      <c r="W708" s="2244"/>
      <c r="X708" s="2244"/>
      <c r="Y708" s="2244"/>
      <c r="Z708" s="2244"/>
      <c r="AA708" s="2244"/>
      <c r="AB708" s="2244"/>
      <c r="AC708" s="2244"/>
      <c r="AD708" s="2244"/>
      <c r="AE708" s="2244"/>
      <c r="AF708" s="2244"/>
      <c r="AG708" s="2244"/>
    </row>
    <row r="709" spans="2:33" ht="13.5" customHeight="1">
      <c r="B709" s="894"/>
      <c r="C709" s="895"/>
      <c r="D709" s="2274"/>
      <c r="E709" s="2274"/>
      <c r="F709" s="2274"/>
      <c r="G709" s="2274"/>
      <c r="H709" s="2274"/>
      <c r="I709" s="2274"/>
      <c r="J709" s="2243" t="s">
        <v>1541</v>
      </c>
      <c r="K709" s="2243"/>
      <c r="L709" s="2243"/>
      <c r="M709" s="2243"/>
      <c r="N709" s="2243"/>
      <c r="O709" s="2243"/>
      <c r="P709" s="2243"/>
      <c r="Q709" s="2244" t="s">
        <v>1626</v>
      </c>
      <c r="R709" s="2244"/>
      <c r="S709" s="2244"/>
      <c r="T709" s="2244"/>
      <c r="U709" s="2244"/>
      <c r="V709" s="2244"/>
      <c r="W709" s="2244"/>
      <c r="X709" s="2244"/>
      <c r="Y709" s="2244"/>
      <c r="Z709" s="2244"/>
      <c r="AA709" s="2244"/>
      <c r="AB709" s="2244"/>
      <c r="AC709" s="2244"/>
      <c r="AD709" s="2244"/>
      <c r="AE709" s="2244"/>
      <c r="AF709" s="2244"/>
      <c r="AG709" s="2244"/>
    </row>
    <row r="710" spans="2:33" ht="13.5" customHeight="1">
      <c r="B710" s="894"/>
      <c r="C710" s="895"/>
      <c r="D710" s="2274"/>
      <c r="E710" s="2274"/>
      <c r="F710" s="2274"/>
      <c r="G710" s="2274"/>
      <c r="H710" s="2274"/>
      <c r="I710" s="2274"/>
      <c r="J710" s="2243" t="s">
        <v>1537</v>
      </c>
      <c r="K710" s="2243"/>
      <c r="L710" s="2243"/>
      <c r="M710" s="2243"/>
      <c r="N710" s="2243"/>
      <c r="O710" s="2243"/>
      <c r="P710" s="2243"/>
      <c r="Q710" s="2244" t="s">
        <v>1626</v>
      </c>
      <c r="R710" s="2244"/>
      <c r="S710" s="2244"/>
      <c r="T710" s="2244"/>
      <c r="U710" s="2244"/>
      <c r="V710" s="2244"/>
      <c r="W710" s="2244"/>
      <c r="X710" s="2244"/>
      <c r="Y710" s="2244"/>
      <c r="Z710" s="2244"/>
      <c r="AA710" s="2244"/>
      <c r="AB710" s="2244"/>
      <c r="AC710" s="2244"/>
      <c r="AD710" s="2244"/>
      <c r="AE710" s="2244"/>
      <c r="AF710" s="2244"/>
      <c r="AG710" s="2244"/>
    </row>
    <row r="711" spans="2:33" ht="13.5" customHeight="1">
      <c r="B711" s="894"/>
      <c r="C711" s="895"/>
      <c r="D711" s="2274"/>
      <c r="E711" s="2274"/>
      <c r="F711" s="2274"/>
      <c r="G711" s="2274"/>
      <c r="H711" s="2274"/>
      <c r="I711" s="2274"/>
      <c r="J711" s="2243" t="s">
        <v>223</v>
      </c>
      <c r="K711" s="2243"/>
      <c r="L711" s="2243"/>
      <c r="M711" s="2243"/>
      <c r="N711" s="2243"/>
      <c r="O711" s="2243"/>
      <c r="P711" s="2243"/>
      <c r="Q711" s="2244" t="s">
        <v>1626</v>
      </c>
      <c r="R711" s="2244"/>
      <c r="S711" s="2244"/>
      <c r="T711" s="2244"/>
      <c r="U711" s="2244"/>
      <c r="V711" s="2244"/>
      <c r="W711" s="2244"/>
      <c r="X711" s="2244"/>
      <c r="Y711" s="2244"/>
      <c r="Z711" s="2244"/>
      <c r="AA711" s="2244"/>
      <c r="AB711" s="2244"/>
      <c r="AC711" s="2244"/>
      <c r="AD711" s="2244"/>
      <c r="AE711" s="2244"/>
      <c r="AF711" s="2244"/>
      <c r="AG711" s="2244"/>
    </row>
    <row r="712" spans="2:33" ht="13.5" customHeight="1">
      <c r="B712" s="894"/>
      <c r="C712" s="895"/>
      <c r="D712" s="2274"/>
      <c r="E712" s="2274"/>
      <c r="F712" s="2274"/>
      <c r="G712" s="2274"/>
      <c r="H712" s="2274"/>
      <c r="I712" s="2274"/>
      <c r="J712" s="2243" t="s">
        <v>228</v>
      </c>
      <c r="K712" s="2243"/>
      <c r="L712" s="2243"/>
      <c r="M712" s="2243"/>
      <c r="N712" s="2243"/>
      <c r="O712" s="2243"/>
      <c r="P712" s="2243"/>
      <c r="Q712" s="2244" t="s">
        <v>1626</v>
      </c>
      <c r="R712" s="2244"/>
      <c r="S712" s="2244"/>
      <c r="T712" s="2244"/>
      <c r="U712" s="2244"/>
      <c r="V712" s="2244"/>
      <c r="W712" s="2244"/>
      <c r="X712" s="2244"/>
      <c r="Y712" s="2244"/>
      <c r="Z712" s="2244"/>
      <c r="AA712" s="2244"/>
      <c r="AB712" s="2244"/>
      <c r="AC712" s="2244"/>
      <c r="AD712" s="2244"/>
      <c r="AE712" s="2244"/>
      <c r="AF712" s="2244"/>
      <c r="AG712" s="2244"/>
    </row>
    <row r="713" spans="2:33" ht="13.5" customHeight="1">
      <c r="B713" s="894"/>
      <c r="C713" s="895"/>
      <c r="D713" s="2274"/>
      <c r="E713" s="2274"/>
      <c r="F713" s="2274"/>
      <c r="G713" s="2274"/>
      <c r="H713" s="2274"/>
      <c r="I713" s="2274"/>
      <c r="J713" s="2268" t="s">
        <v>1542</v>
      </c>
      <c r="K713" s="2269"/>
      <c r="L713" s="2269"/>
      <c r="M713" s="2269"/>
      <c r="N713" s="2269"/>
      <c r="O713" s="2269"/>
      <c r="P713" s="2270"/>
      <c r="Q713" s="2244" t="s">
        <v>1626</v>
      </c>
      <c r="R713" s="2244"/>
      <c r="S713" s="2244"/>
      <c r="T713" s="2244"/>
      <c r="U713" s="2244"/>
      <c r="V713" s="2244"/>
      <c r="W713" s="2244"/>
      <c r="X713" s="2244"/>
      <c r="Y713" s="2244"/>
      <c r="Z713" s="2244"/>
      <c r="AA713" s="2244"/>
      <c r="AB713" s="2244"/>
      <c r="AC713" s="2244"/>
      <c r="AD713" s="2244"/>
      <c r="AE713" s="2244"/>
      <c r="AF713" s="2244"/>
      <c r="AG713" s="2244"/>
    </row>
    <row r="714" spans="2:33" ht="13.5" customHeight="1">
      <c r="B714" s="894"/>
      <c r="C714" s="895"/>
      <c r="D714" s="2274"/>
      <c r="E714" s="2274"/>
      <c r="F714" s="2274"/>
      <c r="G714" s="2274"/>
      <c r="H714" s="2274"/>
      <c r="I714" s="2274"/>
      <c r="J714" s="2243" t="s">
        <v>234</v>
      </c>
      <c r="K714" s="2243"/>
      <c r="L714" s="2243"/>
      <c r="M714" s="2243"/>
      <c r="N714" s="2243"/>
      <c r="O714" s="2243"/>
      <c r="P714" s="2243"/>
      <c r="Q714" s="2244" t="s">
        <v>1626</v>
      </c>
      <c r="R714" s="2244"/>
      <c r="S714" s="2244"/>
      <c r="T714" s="2244"/>
      <c r="U714" s="2244"/>
      <c r="V714" s="2244"/>
      <c r="W714" s="2244"/>
      <c r="X714" s="2244"/>
      <c r="Y714" s="2244"/>
      <c r="Z714" s="2244"/>
      <c r="AA714" s="2244"/>
      <c r="AB714" s="2244"/>
      <c r="AC714" s="2244"/>
      <c r="AD714" s="2244"/>
      <c r="AE714" s="2244"/>
      <c r="AF714" s="2244"/>
      <c r="AG714" s="2244"/>
    </row>
    <row r="715" spans="2:33" ht="13.5" customHeight="1">
      <c r="B715" s="894"/>
      <c r="C715" s="895"/>
      <c r="D715" s="2274"/>
      <c r="E715" s="2274"/>
      <c r="F715" s="2274"/>
      <c r="G715" s="2274"/>
      <c r="H715" s="2274"/>
      <c r="I715" s="2274"/>
      <c r="J715" s="2243" t="s">
        <v>237</v>
      </c>
      <c r="K715" s="2243"/>
      <c r="L715" s="2243"/>
      <c r="M715" s="2243"/>
      <c r="N715" s="2243"/>
      <c r="O715" s="2243"/>
      <c r="P715" s="2243"/>
      <c r="Q715" s="2244" t="s">
        <v>1626</v>
      </c>
      <c r="R715" s="2244"/>
      <c r="S715" s="2244"/>
      <c r="T715" s="2244"/>
      <c r="U715" s="2244"/>
      <c r="V715" s="2244"/>
      <c r="W715" s="2244"/>
      <c r="X715" s="2244"/>
      <c r="Y715" s="2244"/>
      <c r="Z715" s="2244"/>
      <c r="AA715" s="2244"/>
      <c r="AB715" s="2244"/>
      <c r="AC715" s="2244"/>
      <c r="AD715" s="2244"/>
      <c r="AE715" s="2244"/>
      <c r="AF715" s="2244"/>
      <c r="AG715" s="2244"/>
    </row>
    <row r="716" spans="2:33" ht="13.5" customHeight="1">
      <c r="B716" s="894"/>
      <c r="C716" s="895"/>
      <c r="D716" s="2274"/>
      <c r="E716" s="2274"/>
      <c r="F716" s="2274"/>
      <c r="G716" s="2274"/>
      <c r="H716" s="2274"/>
      <c r="I716" s="2274"/>
      <c r="J716" s="2243" t="s">
        <v>1627</v>
      </c>
      <c r="K716" s="2243"/>
      <c r="L716" s="2243"/>
      <c r="M716" s="2243"/>
      <c r="N716" s="2243"/>
      <c r="O716" s="2243"/>
      <c r="P716" s="2243"/>
      <c r="Q716" s="2244" t="s">
        <v>1628</v>
      </c>
      <c r="R716" s="2244"/>
      <c r="S716" s="2244"/>
      <c r="T716" s="2244"/>
      <c r="U716" s="2244"/>
      <c r="V716" s="2244"/>
      <c r="W716" s="2244"/>
      <c r="X716" s="2244"/>
      <c r="Y716" s="2244"/>
      <c r="Z716" s="2244"/>
      <c r="AA716" s="2244"/>
      <c r="AB716" s="2244"/>
      <c r="AC716" s="2244"/>
      <c r="AD716" s="2244"/>
      <c r="AE716" s="2244"/>
      <c r="AF716" s="2244"/>
      <c r="AG716" s="2244"/>
    </row>
    <row r="717" spans="2:33" ht="13.5" customHeight="1">
      <c r="B717" s="894"/>
      <c r="C717" s="895"/>
      <c r="D717" s="2274"/>
      <c r="E717" s="2274"/>
      <c r="F717" s="2274"/>
      <c r="G717" s="2274"/>
      <c r="H717" s="2274"/>
      <c r="I717" s="2274"/>
      <c r="J717" s="2243" t="s">
        <v>605</v>
      </c>
      <c r="K717" s="2243"/>
      <c r="L717" s="2243"/>
      <c r="M717" s="2243"/>
      <c r="N717" s="2243"/>
      <c r="O717" s="2243"/>
      <c r="P717" s="2243"/>
      <c r="Q717" s="2244" t="s">
        <v>1629</v>
      </c>
      <c r="R717" s="2244"/>
      <c r="S717" s="2244"/>
      <c r="T717" s="2244"/>
      <c r="U717" s="2244"/>
      <c r="V717" s="2244"/>
      <c r="W717" s="2244"/>
      <c r="X717" s="2244"/>
      <c r="Y717" s="2244"/>
      <c r="Z717" s="2244"/>
      <c r="AA717" s="2244"/>
      <c r="AB717" s="2244"/>
      <c r="AC717" s="2244"/>
      <c r="AD717" s="2244"/>
      <c r="AE717" s="2244"/>
      <c r="AF717" s="2244"/>
      <c r="AG717" s="2244"/>
    </row>
    <row r="718" spans="2:33" ht="13.5" customHeight="1">
      <c r="B718" s="894"/>
      <c r="C718" s="895"/>
      <c r="D718" s="2274"/>
      <c r="E718" s="2274"/>
      <c r="F718" s="2274"/>
      <c r="G718" s="2274"/>
      <c r="H718" s="2274"/>
      <c r="I718" s="2274"/>
      <c r="J718" s="2243" t="s">
        <v>241</v>
      </c>
      <c r="K718" s="2243"/>
      <c r="L718" s="2243"/>
      <c r="M718" s="2243"/>
      <c r="N718" s="2243"/>
      <c r="O718" s="2243"/>
      <c r="P718" s="2243"/>
      <c r="Q718" s="2244" t="s">
        <v>1630</v>
      </c>
      <c r="R718" s="2244"/>
      <c r="S718" s="2244"/>
      <c r="T718" s="2244"/>
      <c r="U718" s="2244"/>
      <c r="V718" s="2244"/>
      <c r="W718" s="2244"/>
      <c r="X718" s="2244"/>
      <c r="Y718" s="2244"/>
      <c r="Z718" s="2244"/>
      <c r="AA718" s="2244"/>
      <c r="AB718" s="2244"/>
      <c r="AC718" s="2244"/>
      <c r="AD718" s="2244"/>
      <c r="AE718" s="2244"/>
      <c r="AF718" s="2244"/>
      <c r="AG718" s="2244"/>
    </row>
    <row r="719" spans="2:33" ht="13.5" customHeight="1">
      <c r="B719" s="894"/>
      <c r="C719" s="895"/>
      <c r="D719" s="2274"/>
      <c r="E719" s="2274"/>
      <c r="F719" s="2274"/>
      <c r="G719" s="2274"/>
      <c r="H719" s="2274"/>
      <c r="I719" s="2274"/>
      <c r="J719" s="2243" t="s">
        <v>1539</v>
      </c>
      <c r="K719" s="2243"/>
      <c r="L719" s="2243"/>
      <c r="M719" s="2243"/>
      <c r="N719" s="2243"/>
      <c r="O719" s="2243"/>
      <c r="P719" s="2243"/>
      <c r="Q719" s="2244" t="s">
        <v>1631</v>
      </c>
      <c r="R719" s="2244"/>
      <c r="S719" s="2244"/>
      <c r="T719" s="2244"/>
      <c r="U719" s="2244"/>
      <c r="V719" s="2244"/>
      <c r="W719" s="2244"/>
      <c r="X719" s="2244"/>
      <c r="Y719" s="2244"/>
      <c r="Z719" s="2244"/>
      <c r="AA719" s="2244"/>
      <c r="AB719" s="2244"/>
      <c r="AC719" s="2244"/>
      <c r="AD719" s="2244"/>
      <c r="AE719" s="2244"/>
      <c r="AF719" s="2244"/>
      <c r="AG719" s="2244"/>
    </row>
    <row r="720" spans="2:33" ht="13.5" customHeight="1">
      <c r="B720" s="894"/>
      <c r="C720" s="895"/>
      <c r="D720" s="2274"/>
      <c r="E720" s="2274"/>
      <c r="F720" s="2274"/>
      <c r="G720" s="2274"/>
      <c r="H720" s="2274"/>
      <c r="I720" s="2274"/>
      <c r="J720" s="2243" t="s">
        <v>243</v>
      </c>
      <c r="K720" s="2243"/>
      <c r="L720" s="2243"/>
      <c r="M720" s="2243"/>
      <c r="N720" s="2243"/>
      <c r="O720" s="2243"/>
      <c r="P720" s="2243"/>
      <c r="Q720" s="2244" t="s">
        <v>1632</v>
      </c>
      <c r="R720" s="2244"/>
      <c r="S720" s="2244"/>
      <c r="T720" s="2244"/>
      <c r="U720" s="2244"/>
      <c r="V720" s="2244"/>
      <c r="W720" s="2244"/>
      <c r="X720" s="2244"/>
      <c r="Y720" s="2244"/>
      <c r="Z720" s="2244"/>
      <c r="AA720" s="2244"/>
      <c r="AB720" s="2244"/>
      <c r="AC720" s="2244"/>
      <c r="AD720" s="2244"/>
      <c r="AE720" s="2244"/>
      <c r="AF720" s="2244"/>
      <c r="AG720" s="2244"/>
    </row>
    <row r="721" spans="2:33" ht="13.5" customHeight="1">
      <c r="B721" s="894"/>
      <c r="C721" s="895"/>
      <c r="D721" s="2274"/>
      <c r="E721" s="2274"/>
      <c r="F721" s="2274"/>
      <c r="G721" s="2274"/>
      <c r="H721" s="2274"/>
      <c r="I721" s="2274"/>
      <c r="J721" s="2243" t="s">
        <v>1543</v>
      </c>
      <c r="K721" s="2243"/>
      <c r="L721" s="2243"/>
      <c r="M721" s="2243"/>
      <c r="N721" s="2243"/>
      <c r="O721" s="2243"/>
      <c r="P721" s="2243"/>
      <c r="Q721" s="2244" t="s">
        <v>1632</v>
      </c>
      <c r="R721" s="2244"/>
      <c r="S721" s="2244"/>
      <c r="T721" s="2244"/>
      <c r="U721" s="2244"/>
      <c r="V721" s="2244"/>
      <c r="W721" s="2244"/>
      <c r="X721" s="2244"/>
      <c r="Y721" s="2244"/>
      <c r="Z721" s="2244"/>
      <c r="AA721" s="2244"/>
      <c r="AB721" s="2244"/>
      <c r="AC721" s="2244"/>
      <c r="AD721" s="2244"/>
      <c r="AE721" s="2244"/>
      <c r="AF721" s="2244"/>
      <c r="AG721" s="2244"/>
    </row>
    <row r="722" spans="2:33" ht="13.5" customHeight="1">
      <c r="B722" s="894"/>
      <c r="C722" s="895"/>
      <c r="D722" s="2274"/>
      <c r="E722" s="2274"/>
      <c r="F722" s="2274"/>
      <c r="G722" s="2274"/>
      <c r="H722" s="2274"/>
      <c r="I722" s="2274"/>
      <c r="J722" s="919" t="s">
        <v>251</v>
      </c>
      <c r="K722" s="920"/>
      <c r="L722" s="920"/>
      <c r="M722" s="920"/>
      <c r="N722" s="920"/>
      <c r="O722" s="920"/>
      <c r="P722" s="921"/>
      <c r="Q722" s="2244" t="s">
        <v>1633</v>
      </c>
      <c r="R722" s="2244"/>
      <c r="S722" s="2244"/>
      <c r="T722" s="2244"/>
      <c r="U722" s="2244"/>
      <c r="V722" s="2244"/>
      <c r="W722" s="2244"/>
      <c r="X722" s="2244"/>
      <c r="Y722" s="2244"/>
      <c r="Z722" s="2244"/>
      <c r="AA722" s="2244"/>
      <c r="AB722" s="2244"/>
      <c r="AC722" s="2244"/>
      <c r="AD722" s="2244"/>
      <c r="AE722" s="2244"/>
      <c r="AF722" s="2244"/>
      <c r="AG722" s="2244"/>
    </row>
    <row r="723" spans="2:33" ht="13.5" customHeight="1">
      <c r="B723" s="894"/>
      <c r="C723" s="895"/>
      <c r="D723" s="2274"/>
      <c r="E723" s="2274"/>
      <c r="F723" s="2274"/>
      <c r="G723" s="2274"/>
      <c r="H723" s="2274"/>
      <c r="I723" s="2274"/>
      <c r="J723" s="919" t="s">
        <v>294</v>
      </c>
      <c r="K723" s="920"/>
      <c r="L723" s="920"/>
      <c r="M723" s="920"/>
      <c r="N723" s="920"/>
      <c r="O723" s="920"/>
      <c r="P723" s="921"/>
      <c r="Q723" s="2244" t="s">
        <v>1634</v>
      </c>
      <c r="R723" s="2244"/>
      <c r="S723" s="2244"/>
      <c r="T723" s="2244"/>
      <c r="U723" s="2244"/>
      <c r="V723" s="2244"/>
      <c r="W723" s="2244"/>
      <c r="X723" s="2244"/>
      <c r="Y723" s="2244"/>
      <c r="Z723" s="2244"/>
      <c r="AA723" s="2244"/>
      <c r="AB723" s="2244"/>
      <c r="AC723" s="2244"/>
      <c r="AD723" s="2244"/>
      <c r="AE723" s="2244"/>
      <c r="AF723" s="2244"/>
      <c r="AG723" s="2244"/>
    </row>
    <row r="724" spans="2:33" ht="13.5" customHeight="1">
      <c r="B724" s="894"/>
      <c r="C724" s="895"/>
      <c r="D724" s="2274"/>
      <c r="E724" s="2274"/>
      <c r="F724" s="2274"/>
      <c r="G724" s="2274"/>
      <c r="H724" s="2274"/>
      <c r="I724" s="2274"/>
      <c r="J724" s="2268" t="s">
        <v>615</v>
      </c>
      <c r="K724" s="2269"/>
      <c r="L724" s="2269"/>
      <c r="M724" s="2269"/>
      <c r="N724" s="2269"/>
      <c r="O724" s="2269"/>
      <c r="P724" s="2270"/>
      <c r="Q724" s="2244" t="s">
        <v>1635</v>
      </c>
      <c r="R724" s="2244"/>
      <c r="S724" s="2244"/>
      <c r="T724" s="2244"/>
      <c r="U724" s="2244"/>
      <c r="V724" s="2244"/>
      <c r="W724" s="2244"/>
      <c r="X724" s="2244"/>
      <c r="Y724" s="2244"/>
      <c r="Z724" s="2244"/>
      <c r="AA724" s="2244"/>
      <c r="AB724" s="2244"/>
      <c r="AC724" s="2244"/>
      <c r="AD724" s="2244"/>
      <c r="AE724" s="2244"/>
      <c r="AF724" s="2244"/>
      <c r="AG724" s="2244"/>
    </row>
    <row r="725" spans="2:33" ht="13.5" customHeight="1">
      <c r="B725" s="894"/>
      <c r="C725" s="895"/>
      <c r="D725" s="2274"/>
      <c r="E725" s="2274"/>
      <c r="F725" s="2274"/>
      <c r="G725" s="2274"/>
      <c r="H725" s="2274"/>
      <c r="I725" s="2274"/>
      <c r="J725" s="919" t="s">
        <v>1544</v>
      </c>
      <c r="K725" s="920"/>
      <c r="L725" s="920"/>
      <c r="M725" s="920"/>
      <c r="N725" s="920"/>
      <c r="O725" s="920"/>
      <c r="P725" s="921"/>
      <c r="Q725" s="2244" t="s">
        <v>1636</v>
      </c>
      <c r="R725" s="2244"/>
      <c r="S725" s="2244"/>
      <c r="T725" s="2244"/>
      <c r="U725" s="2244"/>
      <c r="V725" s="2244"/>
      <c r="W725" s="2244"/>
      <c r="X725" s="2244"/>
      <c r="Y725" s="2244"/>
      <c r="Z725" s="2244"/>
      <c r="AA725" s="2244"/>
      <c r="AB725" s="2244"/>
      <c r="AC725" s="2244"/>
      <c r="AD725" s="2244"/>
      <c r="AE725" s="2244"/>
      <c r="AF725" s="2244"/>
      <c r="AG725" s="2244"/>
    </row>
    <row r="726" spans="2:33" ht="13.5" customHeight="1">
      <c r="B726" s="894"/>
      <c r="C726" s="895"/>
      <c r="D726" s="2274"/>
      <c r="E726" s="2274"/>
      <c r="F726" s="2274"/>
      <c r="G726" s="2274"/>
      <c r="H726" s="2274"/>
      <c r="I726" s="2274"/>
      <c r="J726" s="919" t="s">
        <v>1546</v>
      </c>
      <c r="K726" s="920"/>
      <c r="L726" s="920"/>
      <c r="M726" s="920"/>
      <c r="N726" s="920"/>
      <c r="O726" s="920"/>
      <c r="P726" s="921"/>
      <c r="Q726" s="2244" t="s">
        <v>1637</v>
      </c>
      <c r="R726" s="2244"/>
      <c r="S726" s="2244"/>
      <c r="T726" s="2244"/>
      <c r="U726" s="2244"/>
      <c r="V726" s="2244"/>
      <c r="W726" s="2244"/>
      <c r="X726" s="2244"/>
      <c r="Y726" s="2244"/>
      <c r="Z726" s="2244"/>
      <c r="AA726" s="2244"/>
      <c r="AB726" s="2244"/>
      <c r="AC726" s="2244"/>
      <c r="AD726" s="2244"/>
      <c r="AE726" s="2244"/>
      <c r="AF726" s="2244"/>
      <c r="AG726" s="2244"/>
    </row>
    <row r="727" spans="2:33" ht="13.5" customHeight="1">
      <c r="B727" s="894"/>
      <c r="C727" s="895"/>
      <c r="D727" s="2274"/>
      <c r="E727" s="2274"/>
      <c r="F727" s="2274"/>
      <c r="G727" s="2274"/>
      <c r="H727" s="2274"/>
      <c r="I727" s="2274"/>
      <c r="J727" s="919" t="s">
        <v>308</v>
      </c>
      <c r="K727" s="920"/>
      <c r="L727" s="920"/>
      <c r="M727" s="920"/>
      <c r="N727" s="920"/>
      <c r="O727" s="920"/>
      <c r="P727" s="921"/>
      <c r="Q727" s="2244" t="s">
        <v>1638</v>
      </c>
      <c r="R727" s="2244"/>
      <c r="S727" s="2244"/>
      <c r="T727" s="2244"/>
      <c r="U727" s="2244"/>
      <c r="V727" s="2244"/>
      <c r="W727" s="2244"/>
      <c r="X727" s="2244"/>
      <c r="Y727" s="2244"/>
      <c r="Z727" s="2244"/>
      <c r="AA727" s="2244"/>
      <c r="AB727" s="2244"/>
      <c r="AC727" s="2244"/>
      <c r="AD727" s="2244"/>
      <c r="AE727" s="2244"/>
      <c r="AF727" s="2244"/>
      <c r="AG727" s="2244"/>
    </row>
    <row r="728" spans="2:33" ht="13.5" customHeight="1">
      <c r="B728" s="894"/>
      <c r="C728" s="895"/>
      <c r="D728" s="2274"/>
      <c r="E728" s="2274"/>
      <c r="F728" s="2274"/>
      <c r="G728" s="2274"/>
      <c r="H728" s="2274"/>
      <c r="I728" s="2274"/>
      <c r="J728" s="919" t="s">
        <v>310</v>
      </c>
      <c r="K728" s="920"/>
      <c r="L728" s="920"/>
      <c r="M728" s="920"/>
      <c r="N728" s="920"/>
      <c r="O728" s="920"/>
      <c r="P728" s="921"/>
      <c r="Q728" s="2244" t="s">
        <v>1639</v>
      </c>
      <c r="R728" s="2244"/>
      <c r="S728" s="2244"/>
      <c r="T728" s="2244"/>
      <c r="U728" s="2244"/>
      <c r="V728" s="2244"/>
      <c r="W728" s="2244"/>
      <c r="X728" s="2244"/>
      <c r="Y728" s="2244"/>
      <c r="Z728" s="2244"/>
      <c r="AA728" s="2244"/>
      <c r="AB728" s="2244"/>
      <c r="AC728" s="2244"/>
      <c r="AD728" s="2244"/>
      <c r="AE728" s="2244"/>
      <c r="AF728" s="2244"/>
      <c r="AG728" s="2244"/>
    </row>
    <row r="729" spans="2:33" ht="13.5" customHeight="1">
      <c r="B729" s="894"/>
      <c r="C729" s="895"/>
      <c r="D729" s="2274"/>
      <c r="E729" s="2274"/>
      <c r="F729" s="2274"/>
      <c r="G729" s="2274"/>
      <c r="H729" s="2274"/>
      <c r="I729" s="2274"/>
      <c r="J729" s="2243" t="s">
        <v>618</v>
      </c>
      <c r="K729" s="2243"/>
      <c r="L729" s="2243"/>
      <c r="M729" s="2243"/>
      <c r="N729" s="2243"/>
      <c r="O729" s="2243"/>
      <c r="P729" s="2243"/>
      <c r="Q729" s="2244" t="s">
        <v>1640</v>
      </c>
      <c r="R729" s="2244"/>
      <c r="S729" s="2244"/>
      <c r="T729" s="2244"/>
      <c r="U729" s="2244"/>
      <c r="V729" s="2244"/>
      <c r="W729" s="2244"/>
      <c r="X729" s="2244"/>
      <c r="Y729" s="2244"/>
      <c r="Z729" s="2244"/>
      <c r="AA729" s="2244"/>
      <c r="AB729" s="2244"/>
      <c r="AC729" s="2244"/>
      <c r="AD729" s="2244"/>
      <c r="AE729" s="2244"/>
      <c r="AF729" s="2244"/>
      <c r="AG729" s="2244"/>
    </row>
    <row r="730" spans="2:33" ht="13.5" customHeight="1">
      <c r="B730" s="894"/>
      <c r="C730" s="895"/>
      <c r="D730" s="2274"/>
      <c r="E730" s="2274"/>
      <c r="F730" s="2274"/>
      <c r="G730" s="2274"/>
      <c r="H730" s="2274"/>
      <c r="I730" s="2274"/>
      <c r="J730" s="2268" t="s">
        <v>316</v>
      </c>
      <c r="K730" s="2269"/>
      <c r="L730" s="2269"/>
      <c r="M730" s="2269"/>
      <c r="N730" s="2269"/>
      <c r="O730" s="2269"/>
      <c r="P730" s="2270"/>
      <c r="Q730" s="2244" t="s">
        <v>1641</v>
      </c>
      <c r="R730" s="2244"/>
      <c r="S730" s="2244"/>
      <c r="T730" s="2244"/>
      <c r="U730" s="2244"/>
      <c r="V730" s="2244"/>
      <c r="W730" s="2244"/>
      <c r="X730" s="2244"/>
      <c r="Y730" s="2244"/>
      <c r="Z730" s="2244"/>
      <c r="AA730" s="2244"/>
      <c r="AB730" s="2244"/>
      <c r="AC730" s="2244"/>
      <c r="AD730" s="2244"/>
      <c r="AE730" s="2244"/>
      <c r="AF730" s="2244"/>
      <c r="AG730" s="2244"/>
    </row>
    <row r="731" spans="2:33" ht="13.5" customHeight="1">
      <c r="B731" s="894"/>
      <c r="C731" s="895"/>
      <c r="D731" s="2274"/>
      <c r="E731" s="2274"/>
      <c r="F731" s="2274"/>
      <c r="G731" s="2274"/>
      <c r="H731" s="2274"/>
      <c r="I731" s="2274"/>
      <c r="J731" s="2243" t="s">
        <v>320</v>
      </c>
      <c r="K731" s="2243"/>
      <c r="L731" s="2243"/>
      <c r="M731" s="2243"/>
      <c r="N731" s="2243"/>
      <c r="O731" s="2243"/>
      <c r="P731" s="2243"/>
      <c r="Q731" s="2244" t="s">
        <v>1642</v>
      </c>
      <c r="R731" s="2244"/>
      <c r="S731" s="2244"/>
      <c r="T731" s="2244"/>
      <c r="U731" s="2244"/>
      <c r="V731" s="2244"/>
      <c r="W731" s="2244"/>
      <c r="X731" s="2244"/>
      <c r="Y731" s="2244"/>
      <c r="Z731" s="2244"/>
      <c r="AA731" s="2244"/>
      <c r="AB731" s="2244"/>
      <c r="AC731" s="2244"/>
      <c r="AD731" s="2244"/>
      <c r="AE731" s="2244"/>
      <c r="AF731" s="2244"/>
      <c r="AG731" s="2244"/>
    </row>
    <row r="732" spans="2:33" ht="13.5" customHeight="1">
      <c r="B732" s="894"/>
      <c r="C732" s="895"/>
      <c r="D732" s="2274"/>
      <c r="E732" s="2274"/>
      <c r="F732" s="2274"/>
      <c r="G732" s="2274"/>
      <c r="H732" s="2274"/>
      <c r="I732" s="2274"/>
      <c r="J732" s="2243" t="s">
        <v>247</v>
      </c>
      <c r="K732" s="2243"/>
      <c r="L732" s="2243"/>
      <c r="M732" s="2243"/>
      <c r="N732" s="2243"/>
      <c r="O732" s="2243"/>
      <c r="P732" s="2243"/>
      <c r="Q732" s="2244" t="s">
        <v>1643</v>
      </c>
      <c r="R732" s="2244"/>
      <c r="S732" s="2244"/>
      <c r="T732" s="2244"/>
      <c r="U732" s="2244"/>
      <c r="V732" s="2244"/>
      <c r="W732" s="2244"/>
      <c r="X732" s="2244"/>
      <c r="Y732" s="2244"/>
      <c r="Z732" s="2244"/>
      <c r="AA732" s="2244"/>
      <c r="AB732" s="2244"/>
      <c r="AC732" s="2244"/>
      <c r="AD732" s="2244"/>
      <c r="AE732" s="2244"/>
      <c r="AF732" s="2244"/>
      <c r="AG732" s="2244"/>
    </row>
    <row r="733" spans="2:33" ht="13.5" customHeight="1">
      <c r="B733" s="896"/>
      <c r="C733" s="897"/>
      <c r="D733" s="2274"/>
      <c r="E733" s="2274"/>
      <c r="F733" s="2274"/>
      <c r="G733" s="2274"/>
      <c r="H733" s="2274"/>
      <c r="I733" s="2274"/>
      <c r="J733" s="2243" t="s">
        <v>325</v>
      </c>
      <c r="K733" s="2243"/>
      <c r="L733" s="2243"/>
      <c r="M733" s="2243"/>
      <c r="N733" s="2243"/>
      <c r="O733" s="2243"/>
      <c r="P733" s="2243"/>
      <c r="Q733" s="2244" t="s">
        <v>1644</v>
      </c>
      <c r="R733" s="2244"/>
      <c r="S733" s="2244"/>
      <c r="T733" s="2244"/>
      <c r="U733" s="2244"/>
      <c r="V733" s="2244"/>
      <c r="W733" s="2244"/>
      <c r="X733" s="2244"/>
      <c r="Y733" s="2244"/>
      <c r="Z733" s="2244"/>
      <c r="AA733" s="2244"/>
      <c r="AB733" s="2244"/>
      <c r="AC733" s="2244"/>
      <c r="AD733" s="2244"/>
      <c r="AE733" s="2244"/>
      <c r="AF733" s="2244"/>
      <c r="AG733" s="2244"/>
    </row>
    <row r="734" spans="2:33" ht="13.5" customHeight="1"/>
    <row r="735" spans="2:33" ht="13.5" customHeight="1">
      <c r="B735" s="2274" t="s">
        <v>208</v>
      </c>
      <c r="C735" s="2274"/>
      <c r="D735" s="2274"/>
      <c r="E735" s="2274"/>
      <c r="F735" s="2274"/>
      <c r="G735" s="2274"/>
      <c r="H735" s="2274"/>
      <c r="I735" s="2274"/>
      <c r="J735" s="2274" t="s">
        <v>175</v>
      </c>
      <c r="K735" s="2274"/>
      <c r="L735" s="2274"/>
      <c r="M735" s="2274"/>
      <c r="N735" s="2274"/>
      <c r="O735" s="2274"/>
      <c r="P735" s="2274"/>
      <c r="Q735" s="2274" t="s">
        <v>1605</v>
      </c>
      <c r="R735" s="2274"/>
      <c r="S735" s="2274"/>
      <c r="T735" s="2274"/>
      <c r="U735" s="2274"/>
      <c r="V735" s="2274"/>
      <c r="W735" s="2274"/>
      <c r="X735" s="2274"/>
      <c r="Y735" s="2274"/>
      <c r="Z735" s="2274"/>
      <c r="AA735" s="2274"/>
      <c r="AB735" s="2274"/>
      <c r="AC735" s="2274"/>
      <c r="AD735" s="2274"/>
      <c r="AE735" s="2274"/>
      <c r="AF735" s="2274"/>
      <c r="AG735" s="2274"/>
    </row>
    <row r="736" spans="2:33" ht="13.5" customHeight="1">
      <c r="B736" s="2257"/>
      <c r="C736" s="2258"/>
      <c r="D736" s="2257" t="s">
        <v>1645</v>
      </c>
      <c r="E736" s="2263"/>
      <c r="F736" s="2263"/>
      <c r="G736" s="2263"/>
      <c r="H736" s="2263"/>
      <c r="I736" s="2258"/>
      <c r="J736" s="2243" t="s">
        <v>326</v>
      </c>
      <c r="K736" s="2243"/>
      <c r="L736" s="2243"/>
      <c r="M736" s="2243"/>
      <c r="N736" s="2243"/>
      <c r="O736" s="2243"/>
      <c r="P736" s="2243"/>
      <c r="Q736" s="2244" t="s">
        <v>1646</v>
      </c>
      <c r="R736" s="2244"/>
      <c r="S736" s="2244"/>
      <c r="T736" s="2244"/>
      <c r="U736" s="2244"/>
      <c r="V736" s="2244"/>
      <c r="W736" s="2244"/>
      <c r="X736" s="2244"/>
      <c r="Y736" s="2244"/>
      <c r="Z736" s="2244"/>
      <c r="AA736" s="2244"/>
      <c r="AB736" s="2244"/>
      <c r="AC736" s="2244"/>
      <c r="AD736" s="2244"/>
      <c r="AE736" s="2244"/>
      <c r="AF736" s="2244"/>
      <c r="AG736" s="2244"/>
    </row>
    <row r="737" spans="2:33" ht="13.5" customHeight="1">
      <c r="B737" s="2259"/>
      <c r="C737" s="2260"/>
      <c r="D737" s="2259"/>
      <c r="E737" s="2264"/>
      <c r="F737" s="2264"/>
      <c r="G737" s="2264"/>
      <c r="H737" s="2264"/>
      <c r="I737" s="2260"/>
      <c r="J737" s="2243" t="s">
        <v>1647</v>
      </c>
      <c r="K737" s="2243"/>
      <c r="L737" s="2243"/>
      <c r="M737" s="2243"/>
      <c r="N737" s="2243"/>
      <c r="O737" s="2243"/>
      <c r="P737" s="2243"/>
      <c r="Q737" s="2244" t="s">
        <v>1648</v>
      </c>
      <c r="R737" s="2244"/>
      <c r="S737" s="2244"/>
      <c r="T737" s="2244"/>
      <c r="U737" s="2244"/>
      <c r="V737" s="2244"/>
      <c r="W737" s="2244"/>
      <c r="X737" s="2244"/>
      <c r="Y737" s="2244"/>
      <c r="Z737" s="2244"/>
      <c r="AA737" s="2244"/>
      <c r="AB737" s="2244"/>
      <c r="AC737" s="2244"/>
      <c r="AD737" s="2244"/>
      <c r="AE737" s="2244"/>
      <c r="AF737" s="2244"/>
      <c r="AG737" s="2244"/>
    </row>
    <row r="738" spans="2:33" ht="15.75" customHeight="1">
      <c r="B738" s="2259"/>
      <c r="C738" s="2260"/>
      <c r="D738" s="2259"/>
      <c r="E738" s="2264"/>
      <c r="F738" s="2264"/>
      <c r="G738" s="2264"/>
      <c r="H738" s="2264"/>
      <c r="I738" s="2260"/>
      <c r="J738" s="2243" t="s">
        <v>328</v>
      </c>
      <c r="K738" s="2243"/>
      <c r="L738" s="2243"/>
      <c r="M738" s="2243"/>
      <c r="N738" s="2243"/>
      <c r="O738" s="2243"/>
      <c r="P738" s="2243"/>
      <c r="Q738" s="2244" t="s">
        <v>1640</v>
      </c>
      <c r="R738" s="2244"/>
      <c r="S738" s="2244"/>
      <c r="T738" s="2244"/>
      <c r="U738" s="2244"/>
      <c r="V738" s="2244"/>
      <c r="W738" s="2244"/>
      <c r="X738" s="2244"/>
      <c r="Y738" s="2244"/>
      <c r="Z738" s="2244"/>
      <c r="AA738" s="2244"/>
      <c r="AB738" s="2244"/>
      <c r="AC738" s="2244"/>
      <c r="AD738" s="2244"/>
      <c r="AE738" s="2244"/>
      <c r="AF738" s="2244"/>
      <c r="AG738" s="2244"/>
    </row>
    <row r="739" spans="2:33" ht="13.5" customHeight="1">
      <c r="B739" s="2259"/>
      <c r="C739" s="2260"/>
      <c r="D739" s="2259"/>
      <c r="E739" s="2264"/>
      <c r="F739" s="2264"/>
      <c r="G739" s="2264"/>
      <c r="H739" s="2264"/>
      <c r="I739" s="2260"/>
      <c r="J739" s="2243" t="s">
        <v>331</v>
      </c>
      <c r="K739" s="2243"/>
      <c r="L739" s="2243"/>
      <c r="M739" s="2243"/>
      <c r="N739" s="2243"/>
      <c r="O739" s="2243"/>
      <c r="P739" s="2243"/>
      <c r="Q739" s="2244" t="s">
        <v>1640</v>
      </c>
      <c r="R739" s="2244"/>
      <c r="S739" s="2244"/>
      <c r="T739" s="2244"/>
      <c r="U739" s="2244"/>
      <c r="V739" s="2244"/>
      <c r="W739" s="2244"/>
      <c r="X739" s="2244"/>
      <c r="Y739" s="2244"/>
      <c r="Z739" s="2244"/>
      <c r="AA739" s="2244"/>
      <c r="AB739" s="2244"/>
      <c r="AC739" s="2244"/>
      <c r="AD739" s="2244"/>
      <c r="AE739" s="2244"/>
      <c r="AF739" s="2244"/>
      <c r="AG739" s="2244"/>
    </row>
    <row r="740" spans="2:33" ht="13.5" customHeight="1">
      <c r="B740" s="2259"/>
      <c r="C740" s="2260"/>
      <c r="D740" s="2259"/>
      <c r="E740" s="2264"/>
      <c r="F740" s="2264"/>
      <c r="G740" s="2264"/>
      <c r="H740" s="2264"/>
      <c r="I740" s="2260"/>
      <c r="J740" s="2243" t="s">
        <v>619</v>
      </c>
      <c r="K740" s="2243"/>
      <c r="L740" s="2243"/>
      <c r="M740" s="2243"/>
      <c r="N740" s="2243"/>
      <c r="O740" s="2243"/>
      <c r="P740" s="2243"/>
      <c r="Q740" s="2244" t="s">
        <v>1649</v>
      </c>
      <c r="R740" s="2244"/>
      <c r="S740" s="2244"/>
      <c r="T740" s="2244"/>
      <c r="U740" s="2244"/>
      <c r="V740" s="2244"/>
      <c r="W740" s="2244"/>
      <c r="X740" s="2244"/>
      <c r="Y740" s="2244"/>
      <c r="Z740" s="2244"/>
      <c r="AA740" s="2244"/>
      <c r="AB740" s="2244"/>
      <c r="AC740" s="2244"/>
      <c r="AD740" s="2244"/>
      <c r="AE740" s="2244"/>
      <c r="AF740" s="2244"/>
      <c r="AG740" s="2244"/>
    </row>
    <row r="741" spans="2:33" ht="13.5" customHeight="1">
      <c r="B741" s="2259"/>
      <c r="C741" s="2260"/>
      <c r="D741" s="2259"/>
      <c r="E741" s="2264"/>
      <c r="F741" s="2264"/>
      <c r="G741" s="2264"/>
      <c r="H741" s="2264"/>
      <c r="I741" s="2260"/>
      <c r="J741" s="2243" t="s">
        <v>620</v>
      </c>
      <c r="K741" s="2243"/>
      <c r="L741" s="2243"/>
      <c r="M741" s="2243"/>
      <c r="N741" s="2243"/>
      <c r="O741" s="2243"/>
      <c r="P741" s="2243"/>
      <c r="Q741" s="2244" t="s">
        <v>1649</v>
      </c>
      <c r="R741" s="2244"/>
      <c r="S741" s="2244"/>
      <c r="T741" s="2244"/>
      <c r="U741" s="2244"/>
      <c r="V741" s="2244"/>
      <c r="W741" s="2244"/>
      <c r="X741" s="2244"/>
      <c r="Y741" s="2244"/>
      <c r="Z741" s="2244"/>
      <c r="AA741" s="2244"/>
      <c r="AB741" s="2244"/>
      <c r="AC741" s="2244"/>
      <c r="AD741" s="2244"/>
      <c r="AE741" s="2244"/>
      <c r="AF741" s="2244"/>
      <c r="AG741" s="2244"/>
    </row>
    <row r="742" spans="2:33" ht="13.5" customHeight="1">
      <c r="B742" s="2259"/>
      <c r="C742" s="2260"/>
      <c r="D742" s="2259"/>
      <c r="E742" s="2264"/>
      <c r="F742" s="2264"/>
      <c r="G742" s="2264"/>
      <c r="H742" s="2264"/>
      <c r="I742" s="2260"/>
      <c r="J742" s="2243" t="s">
        <v>1548</v>
      </c>
      <c r="K742" s="2243"/>
      <c r="L742" s="2243"/>
      <c r="M742" s="2243"/>
      <c r="N742" s="2243"/>
      <c r="O742" s="2243"/>
      <c r="P742" s="2243"/>
      <c r="Q742" s="2244" t="s">
        <v>1649</v>
      </c>
      <c r="R742" s="2244"/>
      <c r="S742" s="2244"/>
      <c r="T742" s="2244"/>
      <c r="U742" s="2244"/>
      <c r="V742" s="2244"/>
      <c r="W742" s="2244"/>
      <c r="X742" s="2244"/>
      <c r="Y742" s="2244"/>
      <c r="Z742" s="2244"/>
      <c r="AA742" s="2244"/>
      <c r="AB742" s="2244"/>
      <c r="AC742" s="2244"/>
      <c r="AD742" s="2244"/>
      <c r="AE742" s="2244"/>
      <c r="AF742" s="2244"/>
      <c r="AG742" s="2244"/>
    </row>
    <row r="743" spans="2:33" ht="13.5" customHeight="1">
      <c r="B743" s="2259"/>
      <c r="C743" s="2260"/>
      <c r="D743" s="2259"/>
      <c r="E743" s="2264"/>
      <c r="F743" s="2264"/>
      <c r="G743" s="2264"/>
      <c r="H743" s="2264"/>
      <c r="I743" s="2260"/>
      <c r="J743" s="2243" t="s">
        <v>1549</v>
      </c>
      <c r="K743" s="2243"/>
      <c r="L743" s="2243"/>
      <c r="M743" s="2243"/>
      <c r="N743" s="2243"/>
      <c r="O743" s="2243"/>
      <c r="P743" s="2243"/>
      <c r="Q743" s="2244" t="s">
        <v>1649</v>
      </c>
      <c r="R743" s="2244"/>
      <c r="S743" s="2244"/>
      <c r="T743" s="2244"/>
      <c r="U743" s="2244"/>
      <c r="V743" s="2244"/>
      <c r="W743" s="2244"/>
      <c r="X743" s="2244"/>
      <c r="Y743" s="2244"/>
      <c r="Z743" s="2244"/>
      <c r="AA743" s="2244"/>
      <c r="AB743" s="2244"/>
      <c r="AC743" s="2244"/>
      <c r="AD743" s="2244"/>
      <c r="AE743" s="2244"/>
      <c r="AF743" s="2244"/>
      <c r="AG743" s="2244"/>
    </row>
    <row r="744" spans="2:33" ht="13.5" customHeight="1">
      <c r="B744" s="2259"/>
      <c r="C744" s="2260"/>
      <c r="D744" s="2259"/>
      <c r="E744" s="2264"/>
      <c r="F744" s="2264"/>
      <c r="G744" s="2264"/>
      <c r="H744" s="2264"/>
      <c r="I744" s="2260"/>
      <c r="J744" s="2243" t="s">
        <v>319</v>
      </c>
      <c r="K744" s="2243"/>
      <c r="L744" s="2243"/>
      <c r="M744" s="2243"/>
      <c r="N744" s="2243"/>
      <c r="O744" s="2243"/>
      <c r="P744" s="2243"/>
      <c r="Q744" s="2244" t="s">
        <v>1649</v>
      </c>
      <c r="R744" s="2244"/>
      <c r="S744" s="2244"/>
      <c r="T744" s="2244"/>
      <c r="U744" s="2244"/>
      <c r="V744" s="2244"/>
      <c r="W744" s="2244"/>
      <c r="X744" s="2244"/>
      <c r="Y744" s="2244"/>
      <c r="Z744" s="2244"/>
      <c r="AA744" s="2244"/>
      <c r="AB744" s="2244"/>
      <c r="AC744" s="2244"/>
      <c r="AD744" s="2244"/>
      <c r="AE744" s="2244"/>
      <c r="AF744" s="2244"/>
      <c r="AG744" s="2244"/>
    </row>
    <row r="745" spans="2:33" ht="13.5" customHeight="1">
      <c r="B745" s="2259"/>
      <c r="C745" s="2260"/>
      <c r="D745" s="2259"/>
      <c r="E745" s="2264"/>
      <c r="F745" s="2264"/>
      <c r="G745" s="2264"/>
      <c r="H745" s="2264"/>
      <c r="I745" s="2260"/>
      <c r="J745" s="2243" t="s">
        <v>1550</v>
      </c>
      <c r="K745" s="2243"/>
      <c r="L745" s="2243"/>
      <c r="M745" s="2243"/>
      <c r="N745" s="2243"/>
      <c r="O745" s="2243"/>
      <c r="P745" s="2243"/>
      <c r="Q745" s="2244" t="s">
        <v>1649</v>
      </c>
      <c r="R745" s="2244"/>
      <c r="S745" s="2244"/>
      <c r="T745" s="2244"/>
      <c r="U745" s="2244"/>
      <c r="V745" s="2244"/>
      <c r="W745" s="2244"/>
      <c r="X745" s="2244"/>
      <c r="Y745" s="2244"/>
      <c r="Z745" s="2244"/>
      <c r="AA745" s="2244"/>
      <c r="AB745" s="2244"/>
      <c r="AC745" s="2244"/>
      <c r="AD745" s="2244"/>
      <c r="AE745" s="2244"/>
      <c r="AF745" s="2244"/>
      <c r="AG745" s="2244"/>
    </row>
    <row r="746" spans="2:33" ht="13.5" customHeight="1">
      <c r="B746" s="2259"/>
      <c r="C746" s="2260"/>
      <c r="D746" s="2259"/>
      <c r="E746" s="2264"/>
      <c r="F746" s="2264"/>
      <c r="G746" s="2264"/>
      <c r="H746" s="2264"/>
      <c r="I746" s="2260"/>
      <c r="J746" s="2243" t="s">
        <v>380</v>
      </c>
      <c r="K746" s="2243"/>
      <c r="L746" s="2243"/>
      <c r="M746" s="2243"/>
      <c r="N746" s="2243"/>
      <c r="O746" s="2243"/>
      <c r="P746" s="2243"/>
      <c r="Q746" s="2244" t="s">
        <v>1650</v>
      </c>
      <c r="R746" s="2244"/>
      <c r="S746" s="2244"/>
      <c r="T746" s="2244"/>
      <c r="U746" s="2244"/>
      <c r="V746" s="2244"/>
      <c r="W746" s="2244"/>
      <c r="X746" s="2244"/>
      <c r="Y746" s="2244"/>
      <c r="Z746" s="2244"/>
      <c r="AA746" s="2244"/>
      <c r="AB746" s="2244"/>
      <c r="AC746" s="2244"/>
      <c r="AD746" s="2244"/>
      <c r="AE746" s="2244"/>
      <c r="AF746" s="2244"/>
      <c r="AG746" s="2244"/>
    </row>
    <row r="747" spans="2:33" ht="13.5" customHeight="1">
      <c r="B747" s="2259"/>
      <c r="C747" s="2260"/>
      <c r="D747" s="2259"/>
      <c r="E747" s="2264"/>
      <c r="F747" s="2264"/>
      <c r="G747" s="2264"/>
      <c r="H747" s="2264"/>
      <c r="I747" s="2260"/>
      <c r="J747" s="2243" t="s">
        <v>391</v>
      </c>
      <c r="K747" s="2243"/>
      <c r="L747" s="2243"/>
      <c r="M747" s="2243"/>
      <c r="N747" s="2243"/>
      <c r="O747" s="2243"/>
      <c r="P747" s="2243"/>
      <c r="Q747" s="2244" t="s">
        <v>1651</v>
      </c>
      <c r="R747" s="2244"/>
      <c r="S747" s="2244"/>
      <c r="T747" s="2244"/>
      <c r="U747" s="2244"/>
      <c r="V747" s="2244"/>
      <c r="W747" s="2244"/>
      <c r="X747" s="2244"/>
      <c r="Y747" s="2244"/>
      <c r="Z747" s="2244"/>
      <c r="AA747" s="2244"/>
      <c r="AB747" s="2244"/>
      <c r="AC747" s="2244"/>
      <c r="AD747" s="2244"/>
      <c r="AE747" s="2244"/>
      <c r="AF747" s="2244"/>
      <c r="AG747" s="2244"/>
    </row>
    <row r="748" spans="2:33" ht="13.5" customHeight="1">
      <c r="B748" s="2259"/>
      <c r="C748" s="2260"/>
      <c r="D748" s="2261"/>
      <c r="E748" s="2265"/>
      <c r="F748" s="2265"/>
      <c r="G748" s="2265"/>
      <c r="H748" s="2265"/>
      <c r="I748" s="2262"/>
      <c r="J748" s="2268" t="s">
        <v>1008</v>
      </c>
      <c r="K748" s="2269"/>
      <c r="L748" s="2269"/>
      <c r="M748" s="2269"/>
      <c r="N748" s="2269"/>
      <c r="O748" s="2269"/>
      <c r="P748" s="2270"/>
      <c r="Q748" s="2271" t="s">
        <v>1652</v>
      </c>
      <c r="R748" s="2272"/>
      <c r="S748" s="2272"/>
      <c r="T748" s="2272"/>
      <c r="U748" s="2272"/>
      <c r="V748" s="2272"/>
      <c r="W748" s="2272"/>
      <c r="X748" s="2272"/>
      <c r="Y748" s="2272"/>
      <c r="Z748" s="2272"/>
      <c r="AA748" s="2272"/>
      <c r="AB748" s="2272"/>
      <c r="AC748" s="2272"/>
      <c r="AD748" s="2272"/>
      <c r="AE748" s="2272"/>
      <c r="AF748" s="2272"/>
      <c r="AG748" s="2273"/>
    </row>
    <row r="749" spans="2:33" ht="13.5" customHeight="1">
      <c r="B749" s="2259"/>
      <c r="C749" s="2260"/>
      <c r="D749" s="2257" t="s">
        <v>1653</v>
      </c>
      <c r="E749" s="2263"/>
      <c r="F749" s="2263"/>
      <c r="G749" s="2263"/>
      <c r="H749" s="2263"/>
      <c r="I749" s="2258"/>
      <c r="J749" s="2243" t="s">
        <v>241</v>
      </c>
      <c r="K749" s="2243"/>
      <c r="L749" s="2243"/>
      <c r="M749" s="2243"/>
      <c r="N749" s="2243"/>
      <c r="O749" s="2243"/>
      <c r="P749" s="2243"/>
      <c r="Q749" s="2244" t="s">
        <v>1654</v>
      </c>
      <c r="R749" s="2244"/>
      <c r="S749" s="2244"/>
      <c r="T749" s="2244"/>
      <c r="U749" s="2244"/>
      <c r="V749" s="2244"/>
      <c r="W749" s="2244"/>
      <c r="X749" s="2244"/>
      <c r="Y749" s="2244"/>
      <c r="Z749" s="2244"/>
      <c r="AA749" s="2244"/>
      <c r="AB749" s="2244"/>
      <c r="AC749" s="2244"/>
      <c r="AD749" s="2244"/>
      <c r="AE749" s="2244"/>
      <c r="AF749" s="2244"/>
      <c r="AG749" s="2244"/>
    </row>
    <row r="750" spans="2:33" ht="13.5" customHeight="1">
      <c r="B750" s="2259"/>
      <c r="C750" s="2260"/>
      <c r="D750" s="2259"/>
      <c r="E750" s="2264"/>
      <c r="F750" s="2264"/>
      <c r="G750" s="2264"/>
      <c r="H750" s="2264"/>
      <c r="I750" s="2260"/>
      <c r="J750" s="2243" t="s">
        <v>1539</v>
      </c>
      <c r="K750" s="2243"/>
      <c r="L750" s="2243"/>
      <c r="M750" s="2243"/>
      <c r="N750" s="2243"/>
      <c r="O750" s="2243"/>
      <c r="P750" s="2243"/>
      <c r="Q750" s="2244" t="s">
        <v>1654</v>
      </c>
      <c r="R750" s="2244"/>
      <c r="S750" s="2244"/>
      <c r="T750" s="2244"/>
      <c r="U750" s="2244"/>
      <c r="V750" s="2244"/>
      <c r="W750" s="2244"/>
      <c r="X750" s="2244"/>
      <c r="Y750" s="2244"/>
      <c r="Z750" s="2244"/>
      <c r="AA750" s="2244"/>
      <c r="AB750" s="2244"/>
      <c r="AC750" s="2244"/>
      <c r="AD750" s="2244"/>
      <c r="AE750" s="2244"/>
      <c r="AF750" s="2244"/>
      <c r="AG750" s="2244"/>
    </row>
    <row r="751" spans="2:33" ht="13.5" customHeight="1">
      <c r="B751" s="2259"/>
      <c r="C751" s="2260"/>
      <c r="D751" s="2259"/>
      <c r="E751" s="2264"/>
      <c r="F751" s="2264"/>
      <c r="G751" s="2264"/>
      <c r="H751" s="2264"/>
      <c r="I751" s="2260"/>
      <c r="J751" s="2243" t="s">
        <v>286</v>
      </c>
      <c r="K751" s="2243"/>
      <c r="L751" s="2243"/>
      <c r="M751" s="2243"/>
      <c r="N751" s="2243"/>
      <c r="O751" s="2243"/>
      <c r="P751" s="2243"/>
      <c r="Q751" s="2244" t="s">
        <v>1655</v>
      </c>
      <c r="R751" s="2244"/>
      <c r="S751" s="2244"/>
      <c r="T751" s="2244"/>
      <c r="U751" s="2244"/>
      <c r="V751" s="2244"/>
      <c r="W751" s="2244"/>
      <c r="X751" s="2244"/>
      <c r="Y751" s="2244"/>
      <c r="Z751" s="2244"/>
      <c r="AA751" s="2244"/>
      <c r="AB751" s="2244"/>
      <c r="AC751" s="2244"/>
      <c r="AD751" s="2244"/>
      <c r="AE751" s="2244"/>
      <c r="AF751" s="2244"/>
      <c r="AG751" s="2244"/>
    </row>
    <row r="752" spans="2:33" ht="13.5" customHeight="1">
      <c r="B752" s="2259"/>
      <c r="C752" s="2260"/>
      <c r="D752" s="2259"/>
      <c r="E752" s="2264"/>
      <c r="F752" s="2264"/>
      <c r="G752" s="2264"/>
      <c r="H752" s="2264"/>
      <c r="I752" s="2260"/>
      <c r="J752" s="2243" t="s">
        <v>292</v>
      </c>
      <c r="K752" s="2243"/>
      <c r="L752" s="2243"/>
      <c r="M752" s="2243"/>
      <c r="N752" s="2243"/>
      <c r="O752" s="2243"/>
      <c r="P752" s="2243"/>
      <c r="Q752" s="2244" t="s">
        <v>1655</v>
      </c>
      <c r="R752" s="2244"/>
      <c r="S752" s="2244"/>
      <c r="T752" s="2244"/>
      <c r="U752" s="2244"/>
      <c r="V752" s="2244"/>
      <c r="W752" s="2244"/>
      <c r="X752" s="2244"/>
      <c r="Y752" s="2244"/>
      <c r="Z752" s="2244"/>
      <c r="AA752" s="2244"/>
      <c r="AB752" s="2244"/>
      <c r="AC752" s="2244"/>
      <c r="AD752" s="2244"/>
      <c r="AE752" s="2244"/>
      <c r="AF752" s="2244"/>
      <c r="AG752" s="2244"/>
    </row>
    <row r="753" spans="2:33" ht="13.5" customHeight="1">
      <c r="B753" s="2259"/>
      <c r="C753" s="2260"/>
      <c r="D753" s="2259"/>
      <c r="E753" s="2264"/>
      <c r="F753" s="2264"/>
      <c r="G753" s="2264"/>
      <c r="H753" s="2264"/>
      <c r="I753" s="2260"/>
      <c r="J753" s="2243" t="s">
        <v>1656</v>
      </c>
      <c r="K753" s="2243"/>
      <c r="L753" s="2243"/>
      <c r="M753" s="2243"/>
      <c r="N753" s="2243"/>
      <c r="O753" s="2243"/>
      <c r="P753" s="2243"/>
      <c r="Q753" s="2244" t="s">
        <v>1655</v>
      </c>
      <c r="R753" s="2244"/>
      <c r="S753" s="2244"/>
      <c r="T753" s="2244"/>
      <c r="U753" s="2244"/>
      <c r="V753" s="2244"/>
      <c r="W753" s="2244"/>
      <c r="X753" s="2244"/>
      <c r="Y753" s="2244"/>
      <c r="Z753" s="2244"/>
      <c r="AA753" s="2244"/>
      <c r="AB753" s="2244"/>
      <c r="AC753" s="2244"/>
      <c r="AD753" s="2244"/>
      <c r="AE753" s="2244"/>
      <c r="AF753" s="2244"/>
      <c r="AG753" s="2244"/>
    </row>
    <row r="754" spans="2:33" ht="13.5" customHeight="1">
      <c r="B754" s="2259"/>
      <c r="C754" s="2260"/>
      <c r="D754" s="2259"/>
      <c r="E754" s="2264"/>
      <c r="F754" s="2264"/>
      <c r="G754" s="2264"/>
      <c r="H754" s="2264"/>
      <c r="I754" s="2260"/>
      <c r="J754" s="2243" t="s">
        <v>296</v>
      </c>
      <c r="K754" s="2243"/>
      <c r="L754" s="2243"/>
      <c r="M754" s="2243"/>
      <c r="N754" s="2243"/>
      <c r="O754" s="2243"/>
      <c r="P754" s="2243"/>
      <c r="Q754" s="2244" t="s">
        <v>1655</v>
      </c>
      <c r="R754" s="2244"/>
      <c r="S754" s="2244"/>
      <c r="T754" s="2244"/>
      <c r="U754" s="2244"/>
      <c r="V754" s="2244"/>
      <c r="W754" s="2244"/>
      <c r="X754" s="2244"/>
      <c r="Y754" s="2244"/>
      <c r="Z754" s="2244"/>
      <c r="AA754" s="2244"/>
      <c r="AB754" s="2244"/>
      <c r="AC754" s="2244"/>
      <c r="AD754" s="2244"/>
      <c r="AE754" s="2244"/>
      <c r="AF754" s="2244"/>
      <c r="AG754" s="2244"/>
    </row>
    <row r="755" spans="2:33" ht="13.5" customHeight="1">
      <c r="B755" s="2259"/>
      <c r="C755" s="2260"/>
      <c r="D755" s="2259"/>
      <c r="E755" s="2264"/>
      <c r="F755" s="2264"/>
      <c r="G755" s="2264"/>
      <c r="H755" s="2264"/>
      <c r="I755" s="2260"/>
      <c r="J755" s="2243" t="s">
        <v>298</v>
      </c>
      <c r="K755" s="2243"/>
      <c r="L755" s="2243"/>
      <c r="M755" s="2243"/>
      <c r="N755" s="2243"/>
      <c r="O755" s="2243"/>
      <c r="P755" s="2243"/>
      <c r="Q755" s="2244" t="s">
        <v>1655</v>
      </c>
      <c r="R755" s="2244"/>
      <c r="S755" s="2244"/>
      <c r="T755" s="2244"/>
      <c r="U755" s="2244"/>
      <c r="V755" s="2244"/>
      <c r="W755" s="2244"/>
      <c r="X755" s="2244"/>
      <c r="Y755" s="2244"/>
      <c r="Z755" s="2244"/>
      <c r="AA755" s="2244"/>
      <c r="AB755" s="2244"/>
      <c r="AC755" s="2244"/>
      <c r="AD755" s="2244"/>
      <c r="AE755" s="2244"/>
      <c r="AF755" s="2244"/>
      <c r="AG755" s="2244"/>
    </row>
    <row r="756" spans="2:33" ht="13.5" customHeight="1">
      <c r="B756" s="2259"/>
      <c r="C756" s="2260"/>
      <c r="D756" s="2259"/>
      <c r="E756" s="2264"/>
      <c r="F756" s="2264"/>
      <c r="G756" s="2264"/>
      <c r="H756" s="2264"/>
      <c r="I756" s="2260"/>
      <c r="J756" s="2243" t="s">
        <v>303</v>
      </c>
      <c r="K756" s="2243"/>
      <c r="L756" s="2243"/>
      <c r="M756" s="2243"/>
      <c r="N756" s="2243"/>
      <c r="O756" s="2243"/>
      <c r="P756" s="2243"/>
      <c r="Q756" s="2244" t="s">
        <v>1655</v>
      </c>
      <c r="R756" s="2244"/>
      <c r="S756" s="2244"/>
      <c r="T756" s="2244"/>
      <c r="U756" s="2244"/>
      <c r="V756" s="2244"/>
      <c r="W756" s="2244"/>
      <c r="X756" s="2244"/>
      <c r="Y756" s="2244"/>
      <c r="Z756" s="2244"/>
      <c r="AA756" s="2244"/>
      <c r="AB756" s="2244"/>
      <c r="AC756" s="2244"/>
      <c r="AD756" s="2244"/>
      <c r="AE756" s="2244"/>
      <c r="AF756" s="2244"/>
      <c r="AG756" s="2244"/>
    </row>
    <row r="757" spans="2:33" ht="13.5" customHeight="1">
      <c r="B757" s="2259"/>
      <c r="C757" s="2260"/>
      <c r="D757" s="2261"/>
      <c r="E757" s="2265"/>
      <c r="F757" s="2265"/>
      <c r="G757" s="2265"/>
      <c r="H757" s="2265"/>
      <c r="I757" s="2262"/>
      <c r="J757" s="2243" t="s">
        <v>306</v>
      </c>
      <c r="K757" s="2243"/>
      <c r="L757" s="2243"/>
      <c r="M757" s="2243"/>
      <c r="N757" s="2243"/>
      <c r="O757" s="2243"/>
      <c r="P757" s="2243"/>
      <c r="Q757" s="2244" t="s">
        <v>1655</v>
      </c>
      <c r="R757" s="2244"/>
      <c r="S757" s="2244"/>
      <c r="T757" s="2244"/>
      <c r="U757" s="2244"/>
      <c r="V757" s="2244"/>
      <c r="W757" s="2244"/>
      <c r="X757" s="2244"/>
      <c r="Y757" s="2244"/>
      <c r="Z757" s="2244"/>
      <c r="AA757" s="2244"/>
      <c r="AB757" s="2244"/>
      <c r="AC757" s="2244"/>
      <c r="AD757" s="2244"/>
      <c r="AE757" s="2244"/>
      <c r="AF757" s="2244"/>
      <c r="AG757" s="2244"/>
    </row>
    <row r="758" spans="2:33" ht="13.5" customHeight="1">
      <c r="B758" s="2259"/>
      <c r="C758" s="2260"/>
      <c r="D758" s="2257" t="s">
        <v>1657</v>
      </c>
      <c r="E758" s="2263"/>
      <c r="F758" s="2263"/>
      <c r="G758" s="2263"/>
      <c r="H758" s="2263"/>
      <c r="I758" s="2258"/>
      <c r="J758" s="2243" t="s">
        <v>273</v>
      </c>
      <c r="K758" s="2243"/>
      <c r="L758" s="2243"/>
      <c r="M758" s="2243"/>
      <c r="N758" s="2243"/>
      <c r="O758" s="2243"/>
      <c r="P758" s="2243"/>
      <c r="Q758" s="2244" t="s">
        <v>1658</v>
      </c>
      <c r="R758" s="2244"/>
      <c r="S758" s="2244"/>
      <c r="T758" s="2244"/>
      <c r="U758" s="2244"/>
      <c r="V758" s="2244"/>
      <c r="W758" s="2244"/>
      <c r="X758" s="2244"/>
      <c r="Y758" s="2244"/>
      <c r="Z758" s="2244"/>
      <c r="AA758" s="2244"/>
      <c r="AB758" s="2244"/>
      <c r="AC758" s="2244"/>
      <c r="AD758" s="2244"/>
      <c r="AE758" s="2244"/>
      <c r="AF758" s="2244"/>
      <c r="AG758" s="2244"/>
    </row>
    <row r="759" spans="2:33" ht="13.5" customHeight="1">
      <c r="B759" s="2259"/>
      <c r="C759" s="2260"/>
      <c r="D759" s="2259"/>
      <c r="E759" s="2264"/>
      <c r="F759" s="2264"/>
      <c r="G759" s="2264"/>
      <c r="H759" s="2264"/>
      <c r="I759" s="2260"/>
      <c r="J759" s="2243" t="s">
        <v>614</v>
      </c>
      <c r="K759" s="2243"/>
      <c r="L759" s="2243"/>
      <c r="M759" s="2243"/>
      <c r="N759" s="2243"/>
      <c r="O759" s="2243"/>
      <c r="P759" s="2243"/>
      <c r="Q759" s="2244" t="s">
        <v>1659</v>
      </c>
      <c r="R759" s="2244"/>
      <c r="S759" s="2244"/>
      <c r="T759" s="2244"/>
      <c r="U759" s="2244"/>
      <c r="V759" s="2244"/>
      <c r="W759" s="2244"/>
      <c r="X759" s="2244"/>
      <c r="Y759" s="2244"/>
      <c r="Z759" s="2244"/>
      <c r="AA759" s="2244"/>
      <c r="AB759" s="2244"/>
      <c r="AC759" s="2244"/>
      <c r="AD759" s="2244"/>
      <c r="AE759" s="2244"/>
      <c r="AF759" s="2244"/>
      <c r="AG759" s="2244"/>
    </row>
    <row r="760" spans="2:33" ht="13.5" customHeight="1">
      <c r="B760" s="2259"/>
      <c r="C760" s="2260"/>
      <c r="D760" s="2259"/>
      <c r="E760" s="2264"/>
      <c r="F760" s="2264"/>
      <c r="G760" s="2264"/>
      <c r="H760" s="2264"/>
      <c r="I760" s="2260"/>
      <c r="J760" s="2243" t="s">
        <v>284</v>
      </c>
      <c r="K760" s="2243"/>
      <c r="L760" s="2243"/>
      <c r="M760" s="2243"/>
      <c r="N760" s="2243"/>
      <c r="O760" s="2243"/>
      <c r="P760" s="2243"/>
      <c r="Q760" s="2244" t="s">
        <v>1659</v>
      </c>
      <c r="R760" s="2244"/>
      <c r="S760" s="2244"/>
      <c r="T760" s="2244"/>
      <c r="U760" s="2244"/>
      <c r="V760" s="2244"/>
      <c r="W760" s="2244"/>
      <c r="X760" s="2244"/>
      <c r="Y760" s="2244"/>
      <c r="Z760" s="2244"/>
      <c r="AA760" s="2244"/>
      <c r="AB760" s="2244"/>
      <c r="AC760" s="2244"/>
      <c r="AD760" s="2244"/>
      <c r="AE760" s="2244"/>
      <c r="AF760" s="2244"/>
      <c r="AG760" s="2244"/>
    </row>
    <row r="761" spans="2:33" ht="13.5" customHeight="1">
      <c r="B761" s="2259"/>
      <c r="C761" s="2260"/>
      <c r="D761" s="2259"/>
      <c r="E761" s="2264"/>
      <c r="F761" s="2264"/>
      <c r="G761" s="2264"/>
      <c r="H761" s="2264"/>
      <c r="I761" s="2260"/>
      <c r="J761" s="2243" t="s">
        <v>287</v>
      </c>
      <c r="K761" s="2243"/>
      <c r="L761" s="2243"/>
      <c r="M761" s="2243"/>
      <c r="N761" s="2243"/>
      <c r="O761" s="2243"/>
      <c r="P761" s="2243"/>
      <c r="Q761" s="2244" t="s">
        <v>1659</v>
      </c>
      <c r="R761" s="2244"/>
      <c r="S761" s="2244"/>
      <c r="T761" s="2244"/>
      <c r="U761" s="2244"/>
      <c r="V761" s="2244"/>
      <c r="W761" s="2244"/>
      <c r="X761" s="2244"/>
      <c r="Y761" s="2244"/>
      <c r="Z761" s="2244"/>
      <c r="AA761" s="2244"/>
      <c r="AB761" s="2244"/>
      <c r="AC761" s="2244"/>
      <c r="AD761" s="2244"/>
      <c r="AE761" s="2244"/>
      <c r="AF761" s="2244"/>
      <c r="AG761" s="2244"/>
    </row>
    <row r="762" spans="2:33" ht="13.5" customHeight="1">
      <c r="B762" s="2259"/>
      <c r="C762" s="2260"/>
      <c r="D762" s="2259"/>
      <c r="E762" s="2264"/>
      <c r="F762" s="2264"/>
      <c r="G762" s="2264"/>
      <c r="H762" s="2264"/>
      <c r="I762" s="2260"/>
      <c r="J762" s="2243" t="s">
        <v>338</v>
      </c>
      <c r="K762" s="2243"/>
      <c r="L762" s="2243"/>
      <c r="M762" s="2243"/>
      <c r="N762" s="2243"/>
      <c r="O762" s="2243"/>
      <c r="P762" s="2243"/>
      <c r="Q762" s="2244" t="s">
        <v>1659</v>
      </c>
      <c r="R762" s="2244"/>
      <c r="S762" s="2244"/>
      <c r="T762" s="2244"/>
      <c r="U762" s="2244"/>
      <c r="V762" s="2244"/>
      <c r="W762" s="2244"/>
      <c r="X762" s="2244"/>
      <c r="Y762" s="2244"/>
      <c r="Z762" s="2244"/>
      <c r="AA762" s="2244"/>
      <c r="AB762" s="2244"/>
      <c r="AC762" s="2244"/>
      <c r="AD762" s="2244"/>
      <c r="AE762" s="2244"/>
      <c r="AF762" s="2244"/>
      <c r="AG762" s="2244"/>
    </row>
    <row r="763" spans="2:33" ht="13.5" customHeight="1">
      <c r="B763" s="2259"/>
      <c r="C763" s="2260"/>
      <c r="D763" s="2261"/>
      <c r="E763" s="2265"/>
      <c r="F763" s="2265"/>
      <c r="G763" s="2265"/>
      <c r="H763" s="2265"/>
      <c r="I763" s="2262"/>
      <c r="J763" s="2268" t="s">
        <v>617</v>
      </c>
      <c r="K763" s="2269"/>
      <c r="L763" s="2269"/>
      <c r="M763" s="2269"/>
      <c r="N763" s="2269"/>
      <c r="O763" s="2269"/>
      <c r="P763" s="2270"/>
      <c r="Q763" s="2244" t="s">
        <v>1659</v>
      </c>
      <c r="R763" s="2244"/>
      <c r="S763" s="2244"/>
      <c r="T763" s="2244"/>
      <c r="U763" s="2244"/>
      <c r="V763" s="2244"/>
      <c r="W763" s="2244"/>
      <c r="X763" s="2244"/>
      <c r="Y763" s="2244"/>
      <c r="Z763" s="2244"/>
      <c r="AA763" s="2244"/>
      <c r="AB763" s="2244"/>
      <c r="AC763" s="2244"/>
      <c r="AD763" s="2244"/>
      <c r="AE763" s="2244"/>
      <c r="AF763" s="2244"/>
      <c r="AG763" s="2244"/>
    </row>
    <row r="764" spans="2:33" ht="13.5" customHeight="1">
      <c r="B764" s="2259"/>
      <c r="C764" s="2260"/>
      <c r="D764" s="2257" t="s">
        <v>1660</v>
      </c>
      <c r="E764" s="2263"/>
      <c r="F764" s="2263"/>
      <c r="G764" s="2263"/>
      <c r="H764" s="2263"/>
      <c r="I764" s="2258"/>
      <c r="J764" s="2243" t="s">
        <v>266</v>
      </c>
      <c r="K764" s="2243"/>
      <c r="L764" s="2243"/>
      <c r="M764" s="2243"/>
      <c r="N764" s="2243"/>
      <c r="O764" s="2243"/>
      <c r="P764" s="2243"/>
      <c r="Q764" s="2244" t="s">
        <v>1661</v>
      </c>
      <c r="R764" s="2244"/>
      <c r="S764" s="2244"/>
      <c r="T764" s="2244"/>
      <c r="U764" s="2244"/>
      <c r="V764" s="2244"/>
      <c r="W764" s="2244"/>
      <c r="X764" s="2244"/>
      <c r="Y764" s="2244"/>
      <c r="Z764" s="2244"/>
      <c r="AA764" s="2244"/>
      <c r="AB764" s="2244"/>
      <c r="AC764" s="2244"/>
      <c r="AD764" s="2244"/>
      <c r="AE764" s="2244"/>
      <c r="AF764" s="2244"/>
      <c r="AG764" s="2244"/>
    </row>
    <row r="765" spans="2:33" ht="13.5" customHeight="1">
      <c r="B765" s="2259"/>
      <c r="C765" s="2260"/>
      <c r="D765" s="2259"/>
      <c r="E765" s="2264"/>
      <c r="F765" s="2264"/>
      <c r="G765" s="2264"/>
      <c r="H765" s="2264"/>
      <c r="I765" s="2260"/>
      <c r="J765" s="2243" t="s">
        <v>1662</v>
      </c>
      <c r="K765" s="2243"/>
      <c r="L765" s="2243"/>
      <c r="M765" s="2243"/>
      <c r="N765" s="2243"/>
      <c r="O765" s="2243"/>
      <c r="P765" s="2243"/>
      <c r="Q765" s="2244" t="s">
        <v>1661</v>
      </c>
      <c r="R765" s="2244"/>
      <c r="S765" s="2244"/>
      <c r="T765" s="2244"/>
      <c r="U765" s="2244"/>
      <c r="V765" s="2244"/>
      <c r="W765" s="2244"/>
      <c r="X765" s="2244"/>
      <c r="Y765" s="2244"/>
      <c r="Z765" s="2244"/>
      <c r="AA765" s="2244"/>
      <c r="AB765" s="2244"/>
      <c r="AC765" s="2244"/>
      <c r="AD765" s="2244"/>
      <c r="AE765" s="2244"/>
      <c r="AF765" s="2244"/>
      <c r="AG765" s="2244"/>
    </row>
    <row r="766" spans="2:33" ht="13.5" customHeight="1">
      <c r="B766" s="2259"/>
      <c r="C766" s="2260"/>
      <c r="D766" s="2259"/>
      <c r="E766" s="2264"/>
      <c r="F766" s="2264"/>
      <c r="G766" s="2264"/>
      <c r="H766" s="2264"/>
      <c r="I766" s="2260"/>
      <c r="J766" s="2243" t="s">
        <v>1568</v>
      </c>
      <c r="K766" s="2243"/>
      <c r="L766" s="2243"/>
      <c r="M766" s="2243"/>
      <c r="N766" s="2243"/>
      <c r="O766" s="2243"/>
      <c r="P766" s="2243"/>
      <c r="Q766" s="2244" t="s">
        <v>1663</v>
      </c>
      <c r="R766" s="2244"/>
      <c r="S766" s="2244"/>
      <c r="T766" s="2244"/>
      <c r="U766" s="2244"/>
      <c r="V766" s="2244"/>
      <c r="W766" s="2244"/>
      <c r="X766" s="2244"/>
      <c r="Y766" s="2244"/>
      <c r="Z766" s="2244"/>
      <c r="AA766" s="2244"/>
      <c r="AB766" s="2244"/>
      <c r="AC766" s="2244"/>
      <c r="AD766" s="2244"/>
      <c r="AE766" s="2244"/>
      <c r="AF766" s="2244"/>
      <c r="AG766" s="2244"/>
    </row>
    <row r="767" spans="2:33" ht="13.5" customHeight="1">
      <c r="B767" s="2259"/>
      <c r="C767" s="2260"/>
      <c r="D767" s="2259"/>
      <c r="E767" s="2264"/>
      <c r="F767" s="2264"/>
      <c r="G767" s="2264"/>
      <c r="H767" s="2264"/>
      <c r="I767" s="2260"/>
      <c r="J767" s="2243" t="s">
        <v>1006</v>
      </c>
      <c r="K767" s="2243"/>
      <c r="L767" s="2243"/>
      <c r="M767" s="2243"/>
      <c r="N767" s="2243"/>
      <c r="O767" s="2243"/>
      <c r="P767" s="2243"/>
      <c r="Q767" s="2244" t="s">
        <v>1652</v>
      </c>
      <c r="R767" s="2244"/>
      <c r="S767" s="2244"/>
      <c r="T767" s="2244"/>
      <c r="U767" s="2244"/>
      <c r="V767" s="2244"/>
      <c r="W767" s="2244"/>
      <c r="X767" s="2244"/>
      <c r="Y767" s="2244"/>
      <c r="Z767" s="2244"/>
      <c r="AA767" s="2244"/>
      <c r="AB767" s="2244"/>
      <c r="AC767" s="2244"/>
      <c r="AD767" s="2244"/>
      <c r="AE767" s="2244"/>
      <c r="AF767" s="2244"/>
      <c r="AG767" s="2244"/>
    </row>
    <row r="768" spans="2:33" ht="13.5" customHeight="1">
      <c r="B768" s="2259"/>
      <c r="C768" s="2260"/>
      <c r="D768" s="2259"/>
      <c r="E768" s="2264"/>
      <c r="F768" s="2264"/>
      <c r="G768" s="2264"/>
      <c r="H768" s="2264"/>
      <c r="I768" s="2260"/>
      <c r="J768" s="2243" t="s">
        <v>619</v>
      </c>
      <c r="K768" s="2243"/>
      <c r="L768" s="2243"/>
      <c r="M768" s="2243"/>
      <c r="N768" s="2243"/>
      <c r="O768" s="2243"/>
      <c r="P768" s="2243"/>
      <c r="Q768" s="2244" t="s">
        <v>1649</v>
      </c>
      <c r="R768" s="2244"/>
      <c r="S768" s="2244"/>
      <c r="T768" s="2244"/>
      <c r="U768" s="2244"/>
      <c r="V768" s="2244"/>
      <c r="W768" s="2244"/>
      <c r="X768" s="2244"/>
      <c r="Y768" s="2244"/>
      <c r="Z768" s="2244"/>
      <c r="AA768" s="2244"/>
      <c r="AB768" s="2244"/>
      <c r="AC768" s="2244"/>
      <c r="AD768" s="2244"/>
      <c r="AE768" s="2244"/>
      <c r="AF768" s="2244"/>
      <c r="AG768" s="2244"/>
    </row>
    <row r="769" spans="2:33" ht="13.5" customHeight="1">
      <c r="B769" s="2259"/>
      <c r="C769" s="2260"/>
      <c r="D769" s="2259"/>
      <c r="E769" s="2264"/>
      <c r="F769" s="2264"/>
      <c r="G769" s="2264"/>
      <c r="H769" s="2264"/>
      <c r="I769" s="2260"/>
      <c r="J769" s="2243" t="s">
        <v>620</v>
      </c>
      <c r="K769" s="2243"/>
      <c r="L769" s="2243"/>
      <c r="M769" s="2243"/>
      <c r="N769" s="2243"/>
      <c r="O769" s="2243"/>
      <c r="P769" s="2243"/>
      <c r="Q769" s="2244" t="s">
        <v>1649</v>
      </c>
      <c r="R769" s="2244"/>
      <c r="S769" s="2244"/>
      <c r="T769" s="2244"/>
      <c r="U769" s="2244"/>
      <c r="V769" s="2244"/>
      <c r="W769" s="2244"/>
      <c r="X769" s="2244"/>
      <c r="Y769" s="2244"/>
      <c r="Z769" s="2244"/>
      <c r="AA769" s="2244"/>
      <c r="AB769" s="2244"/>
      <c r="AC769" s="2244"/>
      <c r="AD769" s="2244"/>
      <c r="AE769" s="2244"/>
      <c r="AF769" s="2244"/>
      <c r="AG769" s="2244"/>
    </row>
    <row r="770" spans="2:33" ht="13.5" customHeight="1">
      <c r="B770" s="2259"/>
      <c r="C770" s="2260"/>
      <c r="D770" s="2259"/>
      <c r="E770" s="2264"/>
      <c r="F770" s="2264"/>
      <c r="G770" s="2264"/>
      <c r="H770" s="2264"/>
      <c r="I770" s="2260"/>
      <c r="J770" s="2243" t="s">
        <v>1548</v>
      </c>
      <c r="K770" s="2243"/>
      <c r="L770" s="2243"/>
      <c r="M770" s="2243"/>
      <c r="N770" s="2243"/>
      <c r="O770" s="2243"/>
      <c r="P770" s="2243"/>
      <c r="Q770" s="2244" t="s">
        <v>1649</v>
      </c>
      <c r="R770" s="2244"/>
      <c r="S770" s="2244"/>
      <c r="T770" s="2244"/>
      <c r="U770" s="2244"/>
      <c r="V770" s="2244"/>
      <c r="W770" s="2244"/>
      <c r="X770" s="2244"/>
      <c r="Y770" s="2244"/>
      <c r="Z770" s="2244"/>
      <c r="AA770" s="2244"/>
      <c r="AB770" s="2244"/>
      <c r="AC770" s="2244"/>
      <c r="AD770" s="2244"/>
      <c r="AE770" s="2244"/>
      <c r="AF770" s="2244"/>
      <c r="AG770" s="2244"/>
    </row>
    <row r="771" spans="2:33" ht="13.5" customHeight="1">
      <c r="B771" s="2259"/>
      <c r="C771" s="2260"/>
      <c r="D771" s="2259"/>
      <c r="E771" s="2264"/>
      <c r="F771" s="2264"/>
      <c r="G771" s="2264"/>
      <c r="H771" s="2264"/>
      <c r="I771" s="2260"/>
      <c r="J771" s="2243" t="s">
        <v>1549</v>
      </c>
      <c r="K771" s="2243"/>
      <c r="L771" s="2243"/>
      <c r="M771" s="2243"/>
      <c r="N771" s="2243"/>
      <c r="O771" s="2243"/>
      <c r="P771" s="2243"/>
      <c r="Q771" s="2244" t="s">
        <v>1649</v>
      </c>
      <c r="R771" s="2244"/>
      <c r="S771" s="2244"/>
      <c r="T771" s="2244"/>
      <c r="U771" s="2244"/>
      <c r="V771" s="2244"/>
      <c r="W771" s="2244"/>
      <c r="X771" s="2244"/>
      <c r="Y771" s="2244"/>
      <c r="Z771" s="2244"/>
      <c r="AA771" s="2244"/>
      <c r="AB771" s="2244"/>
      <c r="AC771" s="2244"/>
      <c r="AD771" s="2244"/>
      <c r="AE771" s="2244"/>
      <c r="AF771" s="2244"/>
      <c r="AG771" s="2244"/>
    </row>
    <row r="772" spans="2:33" ht="13.5" customHeight="1">
      <c r="B772" s="2259"/>
      <c r="C772" s="2260"/>
      <c r="D772" s="2259"/>
      <c r="E772" s="2264"/>
      <c r="F772" s="2264"/>
      <c r="G772" s="2264"/>
      <c r="H772" s="2264"/>
      <c r="I772" s="2260"/>
      <c r="J772" s="2243" t="s">
        <v>319</v>
      </c>
      <c r="K772" s="2243"/>
      <c r="L772" s="2243"/>
      <c r="M772" s="2243"/>
      <c r="N772" s="2243"/>
      <c r="O772" s="2243"/>
      <c r="P772" s="2243"/>
      <c r="Q772" s="2244" t="s">
        <v>1649</v>
      </c>
      <c r="R772" s="2244"/>
      <c r="S772" s="2244"/>
      <c r="T772" s="2244"/>
      <c r="U772" s="2244"/>
      <c r="V772" s="2244"/>
      <c r="W772" s="2244"/>
      <c r="X772" s="2244"/>
      <c r="Y772" s="2244"/>
      <c r="Z772" s="2244"/>
      <c r="AA772" s="2244"/>
      <c r="AB772" s="2244"/>
      <c r="AC772" s="2244"/>
      <c r="AD772" s="2244"/>
      <c r="AE772" s="2244"/>
      <c r="AF772" s="2244"/>
      <c r="AG772" s="2244"/>
    </row>
    <row r="773" spans="2:33" ht="13.5" customHeight="1">
      <c r="B773" s="2259"/>
      <c r="C773" s="2260"/>
      <c r="D773" s="2261"/>
      <c r="E773" s="2265"/>
      <c r="F773" s="2265"/>
      <c r="G773" s="2265"/>
      <c r="H773" s="2265"/>
      <c r="I773" s="2262"/>
      <c r="J773" s="2243" t="s">
        <v>1550</v>
      </c>
      <c r="K773" s="2243"/>
      <c r="L773" s="2243"/>
      <c r="M773" s="2243"/>
      <c r="N773" s="2243"/>
      <c r="O773" s="2243"/>
      <c r="P773" s="2243"/>
      <c r="Q773" s="2244" t="s">
        <v>1649</v>
      </c>
      <c r="R773" s="2244"/>
      <c r="S773" s="2244"/>
      <c r="T773" s="2244"/>
      <c r="U773" s="2244"/>
      <c r="V773" s="2244"/>
      <c r="W773" s="2244"/>
      <c r="X773" s="2244"/>
      <c r="Y773" s="2244"/>
      <c r="Z773" s="2244"/>
      <c r="AA773" s="2244"/>
      <c r="AB773" s="2244"/>
      <c r="AC773" s="2244"/>
      <c r="AD773" s="2244"/>
      <c r="AE773" s="2244"/>
      <c r="AF773" s="2244"/>
      <c r="AG773" s="2244"/>
    </row>
    <row r="774" spans="2:33" ht="13.5" customHeight="1">
      <c r="B774" s="2259"/>
      <c r="C774" s="2260"/>
      <c r="D774" s="2266" t="s">
        <v>1664</v>
      </c>
      <c r="E774" s="2263"/>
      <c r="F774" s="2263"/>
      <c r="G774" s="2263"/>
      <c r="H774" s="2263"/>
      <c r="I774" s="2258"/>
      <c r="J774" s="2243" t="s">
        <v>273</v>
      </c>
      <c r="K774" s="2243"/>
      <c r="L774" s="2243"/>
      <c r="M774" s="2243"/>
      <c r="N774" s="2243"/>
      <c r="O774" s="2243"/>
      <c r="P774" s="2243"/>
      <c r="Q774" s="2244" t="s">
        <v>1665</v>
      </c>
      <c r="R774" s="2244"/>
      <c r="S774" s="2244"/>
      <c r="T774" s="2244"/>
      <c r="U774" s="2244"/>
      <c r="V774" s="2244"/>
      <c r="W774" s="2244"/>
      <c r="X774" s="2244"/>
      <c r="Y774" s="2244"/>
      <c r="Z774" s="2244"/>
      <c r="AA774" s="2244"/>
      <c r="AB774" s="2244"/>
      <c r="AC774" s="2244"/>
      <c r="AD774" s="2244"/>
      <c r="AE774" s="2244"/>
      <c r="AF774" s="2244"/>
      <c r="AG774" s="2244"/>
    </row>
    <row r="775" spans="2:33" ht="13.5" customHeight="1">
      <c r="B775" s="2259"/>
      <c r="C775" s="2260"/>
      <c r="D775" s="2259"/>
      <c r="E775" s="2264"/>
      <c r="F775" s="2264"/>
      <c r="G775" s="2264"/>
      <c r="H775" s="2264"/>
      <c r="I775" s="2260"/>
      <c r="J775" s="2267" t="s">
        <v>269</v>
      </c>
      <c r="K775" s="2267"/>
      <c r="L775" s="2267"/>
      <c r="M775" s="2267"/>
      <c r="N775" s="2267"/>
      <c r="O775" s="2267"/>
      <c r="P775" s="2267"/>
      <c r="Q775" s="2244" t="s">
        <v>1665</v>
      </c>
      <c r="R775" s="2244"/>
      <c r="S775" s="2244"/>
      <c r="T775" s="2244"/>
      <c r="U775" s="2244"/>
      <c r="V775" s="2244"/>
      <c r="W775" s="2244"/>
      <c r="X775" s="2244"/>
      <c r="Y775" s="2244"/>
      <c r="Z775" s="2244"/>
      <c r="AA775" s="2244"/>
      <c r="AB775" s="2244"/>
      <c r="AC775" s="2244"/>
      <c r="AD775" s="2244"/>
      <c r="AE775" s="2244"/>
      <c r="AF775" s="2244"/>
      <c r="AG775" s="2244"/>
    </row>
    <row r="776" spans="2:33" ht="13.5" customHeight="1">
      <c r="B776" s="2259"/>
      <c r="C776" s="2260"/>
      <c r="D776" s="2259"/>
      <c r="E776" s="2264"/>
      <c r="F776" s="2264"/>
      <c r="G776" s="2264"/>
      <c r="H776" s="2264"/>
      <c r="I776" s="2260"/>
      <c r="J776" s="2267" t="s">
        <v>279</v>
      </c>
      <c r="K776" s="2267"/>
      <c r="L776" s="2267"/>
      <c r="M776" s="2267"/>
      <c r="N776" s="2267"/>
      <c r="O776" s="2267"/>
      <c r="P776" s="2267"/>
      <c r="Q776" s="2244" t="s">
        <v>1665</v>
      </c>
      <c r="R776" s="2244"/>
      <c r="S776" s="2244"/>
      <c r="T776" s="2244"/>
      <c r="U776" s="2244"/>
      <c r="V776" s="2244"/>
      <c r="W776" s="2244"/>
      <c r="X776" s="2244"/>
      <c r="Y776" s="2244"/>
      <c r="Z776" s="2244"/>
      <c r="AA776" s="2244"/>
      <c r="AB776" s="2244"/>
      <c r="AC776" s="2244"/>
      <c r="AD776" s="2244"/>
      <c r="AE776" s="2244"/>
      <c r="AF776" s="2244"/>
      <c r="AG776" s="2244"/>
    </row>
    <row r="777" spans="2:33" ht="13.5" customHeight="1">
      <c r="B777" s="2259"/>
      <c r="C777" s="2260"/>
      <c r="D777" s="2259"/>
      <c r="E777" s="2264"/>
      <c r="F777" s="2264"/>
      <c r="G777" s="2264"/>
      <c r="H777" s="2264"/>
      <c r="I777" s="2260"/>
      <c r="J777" s="2243" t="s">
        <v>288</v>
      </c>
      <c r="K777" s="2243"/>
      <c r="L777" s="2243"/>
      <c r="M777" s="2243"/>
      <c r="N777" s="2243"/>
      <c r="O777" s="2243"/>
      <c r="P777" s="2243"/>
      <c r="Q777" s="2244" t="s">
        <v>1665</v>
      </c>
      <c r="R777" s="2244"/>
      <c r="S777" s="2244"/>
      <c r="T777" s="2244"/>
      <c r="U777" s="2244"/>
      <c r="V777" s="2244"/>
      <c r="W777" s="2244"/>
      <c r="X777" s="2244"/>
      <c r="Y777" s="2244"/>
      <c r="Z777" s="2244"/>
      <c r="AA777" s="2244"/>
      <c r="AB777" s="2244"/>
      <c r="AC777" s="2244"/>
      <c r="AD777" s="2244"/>
      <c r="AE777" s="2244"/>
      <c r="AF777" s="2244"/>
      <c r="AG777" s="2244"/>
    </row>
    <row r="778" spans="2:33" ht="13.5" customHeight="1">
      <c r="B778" s="2259"/>
      <c r="C778" s="2260"/>
      <c r="D778" s="2261"/>
      <c r="E778" s="2265"/>
      <c r="F778" s="2265"/>
      <c r="G778" s="2265"/>
      <c r="H778" s="2265"/>
      <c r="I778" s="2262"/>
      <c r="J778" s="2243" t="s">
        <v>293</v>
      </c>
      <c r="K778" s="2243"/>
      <c r="L778" s="2243"/>
      <c r="M778" s="2243"/>
      <c r="N778" s="2243"/>
      <c r="O778" s="2243"/>
      <c r="P778" s="2243"/>
      <c r="Q778" s="2244" t="s">
        <v>1665</v>
      </c>
      <c r="R778" s="2244"/>
      <c r="S778" s="2244"/>
      <c r="T778" s="2244"/>
      <c r="U778" s="2244"/>
      <c r="V778" s="2244"/>
      <c r="W778" s="2244"/>
      <c r="X778" s="2244"/>
      <c r="Y778" s="2244"/>
      <c r="Z778" s="2244"/>
      <c r="AA778" s="2244"/>
      <c r="AB778" s="2244"/>
      <c r="AC778" s="2244"/>
      <c r="AD778" s="2244"/>
      <c r="AE778" s="2244"/>
      <c r="AF778" s="2244"/>
      <c r="AG778" s="2244"/>
    </row>
    <row r="779" spans="2:33" ht="13.5" customHeight="1">
      <c r="B779" s="2259"/>
      <c r="C779" s="2260"/>
      <c r="D779" s="2257" t="s">
        <v>1666</v>
      </c>
      <c r="E779" s="2263"/>
      <c r="F779" s="2263"/>
      <c r="G779" s="2263"/>
      <c r="H779" s="2263"/>
      <c r="I779" s="2258"/>
      <c r="J779" s="2243" t="s">
        <v>965</v>
      </c>
      <c r="K779" s="2243"/>
      <c r="L779" s="2243"/>
      <c r="M779" s="2243"/>
      <c r="N779" s="2243"/>
      <c r="O779" s="2243"/>
      <c r="P779" s="2243"/>
      <c r="Q779" s="2244" t="s">
        <v>1667</v>
      </c>
      <c r="R779" s="2244"/>
      <c r="S779" s="2244"/>
      <c r="T779" s="2244"/>
      <c r="U779" s="2244"/>
      <c r="V779" s="2244"/>
      <c r="W779" s="2244"/>
      <c r="X779" s="2244"/>
      <c r="Y779" s="2244"/>
      <c r="Z779" s="2244"/>
      <c r="AA779" s="2244"/>
      <c r="AB779" s="2244"/>
      <c r="AC779" s="2244"/>
      <c r="AD779" s="2244"/>
      <c r="AE779" s="2244"/>
      <c r="AF779" s="2244"/>
      <c r="AG779" s="2244"/>
    </row>
    <row r="780" spans="2:33" ht="13.5" customHeight="1">
      <c r="B780" s="2259"/>
      <c r="C780" s="2260"/>
      <c r="D780" s="2259"/>
      <c r="E780" s="2264"/>
      <c r="F780" s="2264"/>
      <c r="G780" s="2264"/>
      <c r="H780" s="2264"/>
      <c r="I780" s="2260"/>
      <c r="J780" s="2243" t="s">
        <v>355</v>
      </c>
      <c r="K780" s="2243"/>
      <c r="L780" s="2243"/>
      <c r="M780" s="2243"/>
      <c r="N780" s="2243"/>
      <c r="O780" s="2243"/>
      <c r="P780" s="2243"/>
      <c r="Q780" s="2244" t="s">
        <v>1667</v>
      </c>
      <c r="R780" s="2244"/>
      <c r="S780" s="2244"/>
      <c r="T780" s="2244"/>
      <c r="U780" s="2244"/>
      <c r="V780" s="2244"/>
      <c r="W780" s="2244"/>
      <c r="X780" s="2244"/>
      <c r="Y780" s="2244"/>
      <c r="Z780" s="2244"/>
      <c r="AA780" s="2244"/>
      <c r="AB780" s="2244"/>
      <c r="AC780" s="2244"/>
      <c r="AD780" s="2244"/>
      <c r="AE780" s="2244"/>
      <c r="AF780" s="2244"/>
      <c r="AG780" s="2244"/>
    </row>
    <row r="781" spans="2:33" ht="13.5" customHeight="1">
      <c r="B781" s="2259"/>
      <c r="C781" s="2260"/>
      <c r="D781" s="2261"/>
      <c r="E781" s="2265"/>
      <c r="F781" s="2265"/>
      <c r="G781" s="2265"/>
      <c r="H781" s="2265"/>
      <c r="I781" s="2262"/>
      <c r="J781" s="2243" t="s">
        <v>361</v>
      </c>
      <c r="K781" s="2243"/>
      <c r="L781" s="2243"/>
      <c r="M781" s="2243"/>
      <c r="N781" s="2243"/>
      <c r="O781" s="2243"/>
      <c r="P781" s="2243"/>
      <c r="Q781" s="2244" t="s">
        <v>1667</v>
      </c>
      <c r="R781" s="2244"/>
      <c r="S781" s="2244"/>
      <c r="T781" s="2244"/>
      <c r="U781" s="2244"/>
      <c r="V781" s="2244"/>
      <c r="W781" s="2244"/>
      <c r="X781" s="2244"/>
      <c r="Y781" s="2244"/>
      <c r="Z781" s="2244"/>
      <c r="AA781" s="2244"/>
      <c r="AB781" s="2244"/>
      <c r="AC781" s="2244"/>
      <c r="AD781" s="2244"/>
      <c r="AE781" s="2244"/>
      <c r="AF781" s="2244"/>
      <c r="AG781" s="2244"/>
    </row>
    <row r="782" spans="2:33" ht="13.5" customHeight="1">
      <c r="B782" s="2259"/>
      <c r="C782" s="2260"/>
      <c r="D782" s="2257" t="s">
        <v>1668</v>
      </c>
      <c r="E782" s="2263"/>
      <c r="F782" s="2263"/>
      <c r="G782" s="2263"/>
      <c r="H782" s="2263"/>
      <c r="I782" s="2258"/>
      <c r="J782" s="2243" t="s">
        <v>1669</v>
      </c>
      <c r="K782" s="2243"/>
      <c r="L782" s="2243"/>
      <c r="M782" s="2243"/>
      <c r="N782" s="2243"/>
      <c r="O782" s="2243"/>
      <c r="P782" s="2243"/>
      <c r="Q782" s="2244" t="s">
        <v>1670</v>
      </c>
      <c r="R782" s="2244"/>
      <c r="S782" s="2244"/>
      <c r="T782" s="2244"/>
      <c r="U782" s="2244"/>
      <c r="V782" s="2244"/>
      <c r="W782" s="2244"/>
      <c r="X782" s="2244"/>
      <c r="Y782" s="2244"/>
      <c r="Z782" s="2244"/>
      <c r="AA782" s="2244"/>
      <c r="AB782" s="2244"/>
      <c r="AC782" s="2244"/>
      <c r="AD782" s="2244"/>
      <c r="AE782" s="2244"/>
      <c r="AF782" s="2244"/>
      <c r="AG782" s="2244"/>
    </row>
    <row r="783" spans="2:33" ht="13.5" customHeight="1">
      <c r="B783" s="2259"/>
      <c r="C783" s="2260"/>
      <c r="D783" s="2259"/>
      <c r="E783" s="2264"/>
      <c r="F783" s="2264"/>
      <c r="G783" s="2264"/>
      <c r="H783" s="2264"/>
      <c r="I783" s="2260"/>
      <c r="J783" s="2243" t="s">
        <v>354</v>
      </c>
      <c r="K783" s="2243"/>
      <c r="L783" s="2243"/>
      <c r="M783" s="2243"/>
      <c r="N783" s="2243"/>
      <c r="O783" s="2243"/>
      <c r="P783" s="2243"/>
      <c r="Q783" s="2244" t="s">
        <v>1670</v>
      </c>
      <c r="R783" s="2244"/>
      <c r="S783" s="2244"/>
      <c r="T783" s="2244"/>
      <c r="U783" s="2244"/>
      <c r="V783" s="2244"/>
      <c r="W783" s="2244"/>
      <c r="X783" s="2244"/>
      <c r="Y783" s="2244"/>
      <c r="Z783" s="2244"/>
      <c r="AA783" s="2244"/>
      <c r="AB783" s="2244"/>
      <c r="AC783" s="2244"/>
      <c r="AD783" s="2244"/>
      <c r="AE783" s="2244"/>
      <c r="AF783" s="2244"/>
      <c r="AG783" s="2244"/>
    </row>
    <row r="784" spans="2:33" ht="13.5" customHeight="1">
      <c r="B784" s="2259"/>
      <c r="C784" s="2260"/>
      <c r="D784" s="2259"/>
      <c r="E784" s="2264"/>
      <c r="F784" s="2264"/>
      <c r="G784" s="2264"/>
      <c r="H784" s="2264"/>
      <c r="I784" s="2260"/>
      <c r="J784" s="2243" t="s">
        <v>360</v>
      </c>
      <c r="K784" s="2243"/>
      <c r="L784" s="2243"/>
      <c r="M784" s="2243"/>
      <c r="N784" s="2243"/>
      <c r="O784" s="2243"/>
      <c r="P784" s="2243"/>
      <c r="Q784" s="2244" t="s">
        <v>1670</v>
      </c>
      <c r="R784" s="2244"/>
      <c r="S784" s="2244"/>
      <c r="T784" s="2244"/>
      <c r="U784" s="2244"/>
      <c r="V784" s="2244"/>
      <c r="W784" s="2244"/>
      <c r="X784" s="2244"/>
      <c r="Y784" s="2244"/>
      <c r="Z784" s="2244"/>
      <c r="AA784" s="2244"/>
      <c r="AB784" s="2244"/>
      <c r="AC784" s="2244"/>
      <c r="AD784" s="2244"/>
      <c r="AE784" s="2244"/>
      <c r="AF784" s="2244"/>
      <c r="AG784" s="2244"/>
    </row>
    <row r="785" spans="2:33" ht="13.5" customHeight="1">
      <c r="B785" s="2259"/>
      <c r="C785" s="2260"/>
      <c r="D785" s="2259"/>
      <c r="E785" s="2264"/>
      <c r="F785" s="2264"/>
      <c r="G785" s="2264"/>
      <c r="H785" s="2264"/>
      <c r="I785" s="2260"/>
      <c r="J785" s="2243" t="s">
        <v>367</v>
      </c>
      <c r="K785" s="2243"/>
      <c r="L785" s="2243"/>
      <c r="M785" s="2243"/>
      <c r="N785" s="2243"/>
      <c r="O785" s="2243"/>
      <c r="P785" s="2243"/>
      <c r="Q785" s="2244" t="s">
        <v>1670</v>
      </c>
      <c r="R785" s="2244"/>
      <c r="S785" s="2244"/>
      <c r="T785" s="2244"/>
      <c r="U785" s="2244"/>
      <c r="V785" s="2244"/>
      <c r="W785" s="2244"/>
      <c r="X785" s="2244"/>
      <c r="Y785" s="2244"/>
      <c r="Z785" s="2244"/>
      <c r="AA785" s="2244"/>
      <c r="AB785" s="2244"/>
      <c r="AC785" s="2244"/>
      <c r="AD785" s="2244"/>
      <c r="AE785" s="2244"/>
      <c r="AF785" s="2244"/>
      <c r="AG785" s="2244"/>
    </row>
    <row r="786" spans="2:33" ht="13.5" customHeight="1">
      <c r="B786" s="2259"/>
      <c r="C786" s="2260"/>
      <c r="D786" s="2261"/>
      <c r="E786" s="2265"/>
      <c r="F786" s="2265"/>
      <c r="G786" s="2265"/>
      <c r="H786" s="2265"/>
      <c r="I786" s="2262"/>
      <c r="J786" s="2243" t="s">
        <v>374</v>
      </c>
      <c r="K786" s="2243"/>
      <c r="L786" s="2243"/>
      <c r="M786" s="2243"/>
      <c r="N786" s="2243"/>
      <c r="O786" s="2243"/>
      <c r="P786" s="2243"/>
      <c r="Q786" s="2244" t="s">
        <v>1670</v>
      </c>
      <c r="R786" s="2244"/>
      <c r="S786" s="2244"/>
      <c r="T786" s="2244"/>
      <c r="U786" s="2244"/>
      <c r="V786" s="2244"/>
      <c r="W786" s="2244"/>
      <c r="X786" s="2244"/>
      <c r="Y786" s="2244"/>
      <c r="Z786" s="2244"/>
      <c r="AA786" s="2244"/>
      <c r="AB786" s="2244"/>
      <c r="AC786" s="2244"/>
      <c r="AD786" s="2244"/>
      <c r="AE786" s="2244"/>
      <c r="AF786" s="2244"/>
      <c r="AG786" s="2244"/>
    </row>
    <row r="787" spans="2:33" ht="13.5" customHeight="1">
      <c r="B787" s="2259"/>
      <c r="C787" s="2260"/>
      <c r="D787" s="2257" t="s">
        <v>1671</v>
      </c>
      <c r="E787" s="2263"/>
      <c r="F787" s="2263"/>
      <c r="G787" s="2263"/>
      <c r="H787" s="2263"/>
      <c r="I787" s="2258"/>
      <c r="J787" s="2243" t="s">
        <v>1584</v>
      </c>
      <c r="K787" s="2243"/>
      <c r="L787" s="2243"/>
      <c r="M787" s="2243"/>
      <c r="N787" s="2243"/>
      <c r="O787" s="2243"/>
      <c r="P787" s="2243"/>
      <c r="Q787" s="2244" t="s">
        <v>1672</v>
      </c>
      <c r="R787" s="2244"/>
      <c r="S787" s="2244"/>
      <c r="T787" s="2244"/>
      <c r="U787" s="2244"/>
      <c r="V787" s="2244"/>
      <c r="W787" s="2244"/>
      <c r="X787" s="2244"/>
      <c r="Y787" s="2244"/>
      <c r="Z787" s="2244"/>
      <c r="AA787" s="2244"/>
      <c r="AB787" s="2244"/>
      <c r="AC787" s="2244"/>
      <c r="AD787" s="2244"/>
      <c r="AE787" s="2244"/>
      <c r="AF787" s="2244"/>
      <c r="AG787" s="2244"/>
    </row>
    <row r="788" spans="2:33" ht="13.5" customHeight="1">
      <c r="B788" s="2259"/>
      <c r="C788" s="2260"/>
      <c r="D788" s="2259"/>
      <c r="E788" s="2264"/>
      <c r="F788" s="2264"/>
      <c r="G788" s="2264"/>
      <c r="H788" s="2264"/>
      <c r="I788" s="2260"/>
      <c r="J788" s="2243" t="s">
        <v>1585</v>
      </c>
      <c r="K788" s="2243"/>
      <c r="L788" s="2243"/>
      <c r="M788" s="2243"/>
      <c r="N788" s="2243"/>
      <c r="O788" s="2243"/>
      <c r="P788" s="2243"/>
      <c r="Q788" s="2244" t="s">
        <v>1672</v>
      </c>
      <c r="R788" s="2244"/>
      <c r="S788" s="2244"/>
      <c r="T788" s="2244"/>
      <c r="U788" s="2244"/>
      <c r="V788" s="2244"/>
      <c r="W788" s="2244"/>
      <c r="X788" s="2244"/>
      <c r="Y788" s="2244"/>
      <c r="Z788" s="2244"/>
      <c r="AA788" s="2244"/>
      <c r="AB788" s="2244"/>
      <c r="AC788" s="2244"/>
      <c r="AD788" s="2244"/>
      <c r="AE788" s="2244"/>
      <c r="AF788" s="2244"/>
      <c r="AG788" s="2244"/>
    </row>
    <row r="789" spans="2:33" ht="13.5" customHeight="1">
      <c r="B789" s="2259"/>
      <c r="C789" s="2260"/>
      <c r="D789" s="2259"/>
      <c r="E789" s="2264"/>
      <c r="F789" s="2264"/>
      <c r="G789" s="2264"/>
      <c r="H789" s="2264"/>
      <c r="I789" s="2260"/>
      <c r="J789" s="2243" t="s">
        <v>1586</v>
      </c>
      <c r="K789" s="2243"/>
      <c r="L789" s="2243"/>
      <c r="M789" s="2243"/>
      <c r="N789" s="2243"/>
      <c r="O789" s="2243"/>
      <c r="P789" s="2243"/>
      <c r="Q789" s="2244" t="s">
        <v>1672</v>
      </c>
      <c r="R789" s="2244"/>
      <c r="S789" s="2244"/>
      <c r="T789" s="2244"/>
      <c r="U789" s="2244"/>
      <c r="V789" s="2244"/>
      <c r="W789" s="2244"/>
      <c r="X789" s="2244"/>
      <c r="Y789" s="2244"/>
      <c r="Z789" s="2244"/>
      <c r="AA789" s="2244"/>
      <c r="AB789" s="2244"/>
      <c r="AC789" s="2244"/>
      <c r="AD789" s="2244"/>
      <c r="AE789" s="2244"/>
      <c r="AF789" s="2244"/>
      <c r="AG789" s="2244"/>
    </row>
    <row r="790" spans="2:33" ht="13.5" customHeight="1">
      <c r="B790" s="2259"/>
      <c r="C790" s="2260"/>
      <c r="D790" s="2259"/>
      <c r="E790" s="2264"/>
      <c r="F790" s="2264"/>
      <c r="G790" s="2264"/>
      <c r="H790" s="2264"/>
      <c r="I790" s="2260"/>
      <c r="J790" s="2243" t="s">
        <v>368</v>
      </c>
      <c r="K790" s="2243"/>
      <c r="L790" s="2243"/>
      <c r="M790" s="2243"/>
      <c r="N790" s="2243"/>
      <c r="O790" s="2243"/>
      <c r="P790" s="2243"/>
      <c r="Q790" s="2244" t="s">
        <v>1672</v>
      </c>
      <c r="R790" s="2244"/>
      <c r="S790" s="2244"/>
      <c r="T790" s="2244"/>
      <c r="U790" s="2244"/>
      <c r="V790" s="2244"/>
      <c r="W790" s="2244"/>
      <c r="X790" s="2244"/>
      <c r="Y790" s="2244"/>
      <c r="Z790" s="2244"/>
      <c r="AA790" s="2244"/>
      <c r="AB790" s="2244"/>
      <c r="AC790" s="2244"/>
      <c r="AD790" s="2244"/>
      <c r="AE790" s="2244"/>
      <c r="AF790" s="2244"/>
      <c r="AG790" s="2244"/>
    </row>
    <row r="791" spans="2:33" ht="13.5" customHeight="1">
      <c r="B791" s="2259"/>
      <c r="C791" s="2260"/>
      <c r="D791" s="2259"/>
      <c r="E791" s="2264"/>
      <c r="F791" s="2264"/>
      <c r="G791" s="2264"/>
      <c r="H791" s="2264"/>
      <c r="I791" s="2260"/>
      <c r="J791" s="2243" t="s">
        <v>1673</v>
      </c>
      <c r="K791" s="2243"/>
      <c r="L791" s="2243"/>
      <c r="M791" s="2243"/>
      <c r="N791" s="2243"/>
      <c r="O791" s="2243"/>
      <c r="P791" s="2243"/>
      <c r="Q791" s="2244" t="s">
        <v>1672</v>
      </c>
      <c r="R791" s="2244"/>
      <c r="S791" s="2244"/>
      <c r="T791" s="2244"/>
      <c r="U791" s="2244"/>
      <c r="V791" s="2244"/>
      <c r="W791" s="2244"/>
      <c r="X791" s="2244"/>
      <c r="Y791" s="2244"/>
      <c r="Z791" s="2244"/>
      <c r="AA791" s="2244"/>
      <c r="AB791" s="2244"/>
      <c r="AC791" s="2244"/>
      <c r="AD791" s="2244"/>
      <c r="AE791" s="2244"/>
      <c r="AF791" s="2244"/>
      <c r="AG791" s="2244"/>
    </row>
    <row r="792" spans="2:33" ht="13.5" customHeight="1">
      <c r="B792" s="2261"/>
      <c r="C792" s="2262"/>
      <c r="D792" s="2261"/>
      <c r="E792" s="2265"/>
      <c r="F792" s="2265"/>
      <c r="G792" s="2265"/>
      <c r="H792" s="2265"/>
      <c r="I792" s="2262"/>
      <c r="J792" s="2243" t="s">
        <v>377</v>
      </c>
      <c r="K792" s="2243"/>
      <c r="L792" s="2243"/>
      <c r="M792" s="2243"/>
      <c r="N792" s="2243"/>
      <c r="O792" s="2243"/>
      <c r="P792" s="2243"/>
      <c r="Q792" s="2244" t="s">
        <v>1672</v>
      </c>
      <c r="R792" s="2244"/>
      <c r="S792" s="2244"/>
      <c r="T792" s="2244"/>
      <c r="U792" s="2244"/>
      <c r="V792" s="2244"/>
      <c r="W792" s="2244"/>
      <c r="X792" s="2244"/>
      <c r="Y792" s="2244"/>
      <c r="Z792" s="2244"/>
      <c r="AA792" s="2244"/>
      <c r="AB792" s="2244"/>
      <c r="AC792" s="2244"/>
      <c r="AD792" s="2244"/>
      <c r="AE792" s="2244"/>
      <c r="AF792" s="2244"/>
      <c r="AG792" s="2244"/>
    </row>
    <row r="793" spans="2:33" ht="13.5" customHeight="1">
      <c r="B793" s="2245" t="s">
        <v>1674</v>
      </c>
      <c r="C793" s="2246"/>
      <c r="D793" s="2251" t="s">
        <v>384</v>
      </c>
      <c r="E793" s="2251"/>
      <c r="F793" s="2251"/>
      <c r="G793" s="2251"/>
      <c r="H793" s="2251"/>
      <c r="I793" s="2252"/>
      <c r="J793" s="2243" t="s">
        <v>22</v>
      </c>
      <c r="K793" s="2243"/>
      <c r="L793" s="2243"/>
      <c r="M793" s="2243"/>
      <c r="N793" s="2243"/>
      <c r="O793" s="2243"/>
      <c r="P793" s="2243"/>
      <c r="Q793" s="2244" t="s">
        <v>1675</v>
      </c>
      <c r="R793" s="2244"/>
      <c r="S793" s="2244"/>
      <c r="T793" s="2244"/>
      <c r="U793" s="2244"/>
      <c r="V793" s="2244"/>
      <c r="W793" s="2244"/>
      <c r="X793" s="2244"/>
      <c r="Y793" s="2244"/>
      <c r="Z793" s="2244"/>
      <c r="AA793" s="2244"/>
      <c r="AB793" s="2244"/>
      <c r="AC793" s="2244"/>
      <c r="AD793" s="2244"/>
      <c r="AE793" s="2244"/>
      <c r="AF793" s="2244"/>
      <c r="AG793" s="2244"/>
    </row>
    <row r="794" spans="2:33" ht="13.5" customHeight="1">
      <c r="B794" s="2247"/>
      <c r="C794" s="2248"/>
      <c r="D794" s="2253"/>
      <c r="E794" s="2253"/>
      <c r="F794" s="2253"/>
      <c r="G794" s="2253"/>
      <c r="H794" s="2253"/>
      <c r="I794" s="2254"/>
      <c r="J794" s="2243" t="s">
        <v>351</v>
      </c>
      <c r="K794" s="2243"/>
      <c r="L794" s="2243"/>
      <c r="M794" s="2243"/>
      <c r="N794" s="2243"/>
      <c r="O794" s="2243"/>
      <c r="P794" s="2243"/>
      <c r="Q794" s="2244" t="s">
        <v>1676</v>
      </c>
      <c r="R794" s="2244"/>
      <c r="S794" s="2244"/>
      <c r="T794" s="2244"/>
      <c r="U794" s="2244"/>
      <c r="V794" s="2244"/>
      <c r="W794" s="2244"/>
      <c r="X794" s="2244"/>
      <c r="Y794" s="2244"/>
      <c r="Z794" s="2244"/>
      <c r="AA794" s="2244"/>
      <c r="AB794" s="2244"/>
      <c r="AC794" s="2244"/>
      <c r="AD794" s="2244"/>
      <c r="AE794" s="2244"/>
      <c r="AF794" s="2244"/>
      <c r="AG794" s="2244"/>
    </row>
    <row r="795" spans="2:33" ht="13.5" customHeight="1">
      <c r="B795" s="2247"/>
      <c r="C795" s="2248"/>
      <c r="D795" s="2253"/>
      <c r="E795" s="2253"/>
      <c r="F795" s="2253"/>
      <c r="G795" s="2253"/>
      <c r="H795" s="2253"/>
      <c r="I795" s="2254"/>
      <c r="J795" s="2243" t="s">
        <v>358</v>
      </c>
      <c r="K795" s="2243"/>
      <c r="L795" s="2243"/>
      <c r="M795" s="2243"/>
      <c r="N795" s="2243"/>
      <c r="O795" s="2243"/>
      <c r="P795" s="2243"/>
      <c r="Q795" s="2244" t="s">
        <v>1676</v>
      </c>
      <c r="R795" s="2244"/>
      <c r="S795" s="2244"/>
      <c r="T795" s="2244"/>
      <c r="U795" s="2244"/>
      <c r="V795" s="2244"/>
      <c r="W795" s="2244"/>
      <c r="X795" s="2244"/>
      <c r="Y795" s="2244"/>
      <c r="Z795" s="2244"/>
      <c r="AA795" s="2244"/>
      <c r="AB795" s="2244"/>
      <c r="AC795" s="2244"/>
      <c r="AD795" s="2244"/>
      <c r="AE795" s="2244"/>
      <c r="AF795" s="2244"/>
      <c r="AG795" s="2244"/>
    </row>
    <row r="796" spans="2:33" ht="13.5" customHeight="1">
      <c r="B796" s="2247"/>
      <c r="C796" s="2248"/>
      <c r="D796" s="2253"/>
      <c r="E796" s="2253"/>
      <c r="F796" s="2253"/>
      <c r="G796" s="2253"/>
      <c r="H796" s="2253"/>
      <c r="I796" s="2254"/>
      <c r="J796" s="2243" t="s">
        <v>365</v>
      </c>
      <c r="K796" s="2243"/>
      <c r="L796" s="2243"/>
      <c r="M796" s="2243"/>
      <c r="N796" s="2243"/>
      <c r="O796" s="2243"/>
      <c r="P796" s="2243"/>
      <c r="Q796" s="2244" t="s">
        <v>1676</v>
      </c>
      <c r="R796" s="2244"/>
      <c r="S796" s="2244"/>
      <c r="T796" s="2244"/>
      <c r="U796" s="2244"/>
      <c r="V796" s="2244"/>
      <c r="W796" s="2244"/>
      <c r="X796" s="2244"/>
      <c r="Y796" s="2244"/>
      <c r="Z796" s="2244"/>
      <c r="AA796" s="2244"/>
      <c r="AB796" s="2244"/>
      <c r="AC796" s="2244"/>
      <c r="AD796" s="2244"/>
      <c r="AE796" s="2244"/>
      <c r="AF796" s="2244"/>
      <c r="AG796" s="2244"/>
    </row>
    <row r="797" spans="2:33" ht="13.5" customHeight="1">
      <c r="B797" s="2247"/>
      <c r="C797" s="2248"/>
      <c r="D797" s="2253"/>
      <c r="E797" s="2253"/>
      <c r="F797" s="2253"/>
      <c r="G797" s="2253"/>
      <c r="H797" s="2253"/>
      <c r="I797" s="2254"/>
      <c r="J797" s="2243" t="s">
        <v>373</v>
      </c>
      <c r="K797" s="2243"/>
      <c r="L797" s="2243"/>
      <c r="M797" s="2243"/>
      <c r="N797" s="2243"/>
      <c r="O797" s="2243"/>
      <c r="P797" s="2243"/>
      <c r="Q797" s="2244" t="s">
        <v>1676</v>
      </c>
      <c r="R797" s="2244"/>
      <c r="S797" s="2244"/>
      <c r="T797" s="2244"/>
      <c r="U797" s="2244"/>
      <c r="V797" s="2244"/>
      <c r="W797" s="2244"/>
      <c r="X797" s="2244"/>
      <c r="Y797" s="2244"/>
      <c r="Z797" s="2244"/>
      <c r="AA797" s="2244"/>
      <c r="AB797" s="2244"/>
      <c r="AC797" s="2244"/>
      <c r="AD797" s="2244"/>
      <c r="AE797" s="2244"/>
      <c r="AF797" s="2244"/>
      <c r="AG797" s="2244"/>
    </row>
    <row r="798" spans="2:33" ht="13.5" customHeight="1">
      <c r="B798" s="2247"/>
      <c r="C798" s="2248"/>
      <c r="D798" s="2253"/>
      <c r="E798" s="2253"/>
      <c r="F798" s="2253"/>
      <c r="G798" s="2253"/>
      <c r="H798" s="2253"/>
      <c r="I798" s="2254"/>
      <c r="J798" s="2243" t="s">
        <v>378</v>
      </c>
      <c r="K798" s="2243"/>
      <c r="L798" s="2243"/>
      <c r="M798" s="2243"/>
      <c r="N798" s="2243"/>
      <c r="O798" s="2243"/>
      <c r="P798" s="2243"/>
      <c r="Q798" s="2244" t="s">
        <v>1677</v>
      </c>
      <c r="R798" s="2244"/>
      <c r="S798" s="2244"/>
      <c r="T798" s="2244"/>
      <c r="U798" s="2244"/>
      <c r="V798" s="2244"/>
      <c r="W798" s="2244"/>
      <c r="X798" s="2244"/>
      <c r="Y798" s="2244"/>
      <c r="Z798" s="2244"/>
      <c r="AA798" s="2244"/>
      <c r="AB798" s="2244"/>
      <c r="AC798" s="2244"/>
      <c r="AD798" s="2244"/>
      <c r="AE798" s="2244"/>
      <c r="AF798" s="2244"/>
      <c r="AG798" s="2244"/>
    </row>
    <row r="799" spans="2:33" ht="13.5" customHeight="1">
      <c r="B799" s="2247"/>
      <c r="C799" s="2248"/>
      <c r="D799" s="2253"/>
      <c r="E799" s="2253"/>
      <c r="F799" s="2253"/>
      <c r="G799" s="2253"/>
      <c r="H799" s="2253"/>
      <c r="I799" s="2254"/>
      <c r="J799" s="2243" t="s">
        <v>389</v>
      </c>
      <c r="K799" s="2243"/>
      <c r="L799" s="2243"/>
      <c r="M799" s="2243"/>
      <c r="N799" s="2243"/>
      <c r="O799" s="2243"/>
      <c r="P799" s="2243"/>
      <c r="Q799" s="2244" t="s">
        <v>1678</v>
      </c>
      <c r="R799" s="2244"/>
      <c r="S799" s="2244"/>
      <c r="T799" s="2244"/>
      <c r="U799" s="2244"/>
      <c r="V799" s="2244"/>
      <c r="W799" s="2244"/>
      <c r="X799" s="2244"/>
      <c r="Y799" s="2244"/>
      <c r="Z799" s="2244"/>
      <c r="AA799" s="2244"/>
      <c r="AB799" s="2244"/>
      <c r="AC799" s="2244"/>
      <c r="AD799" s="2244"/>
      <c r="AE799" s="2244"/>
      <c r="AF799" s="2244"/>
      <c r="AG799" s="2244"/>
    </row>
    <row r="800" spans="2:33">
      <c r="B800" s="2247"/>
      <c r="C800" s="2248"/>
      <c r="D800" s="2253"/>
      <c r="E800" s="2253"/>
      <c r="F800" s="2253"/>
      <c r="G800" s="2253"/>
      <c r="H800" s="2253"/>
      <c r="I800" s="2254"/>
      <c r="J800" s="2243" t="s">
        <v>394</v>
      </c>
      <c r="K800" s="2243"/>
      <c r="L800" s="2243"/>
      <c r="M800" s="2243"/>
      <c r="N800" s="2243"/>
      <c r="O800" s="2243"/>
      <c r="P800" s="2243"/>
      <c r="Q800" s="2244" t="s">
        <v>1679</v>
      </c>
      <c r="R800" s="2244"/>
      <c r="S800" s="2244"/>
      <c r="T800" s="2244"/>
      <c r="U800" s="2244"/>
      <c r="V800" s="2244"/>
      <c r="W800" s="2244"/>
      <c r="X800" s="2244"/>
      <c r="Y800" s="2244"/>
      <c r="Z800" s="2244"/>
      <c r="AA800" s="2244"/>
      <c r="AB800" s="2244"/>
      <c r="AC800" s="2244"/>
      <c r="AD800" s="2244"/>
      <c r="AE800" s="2244"/>
      <c r="AF800" s="2244"/>
      <c r="AG800" s="2244"/>
    </row>
    <row r="801" spans="1:34">
      <c r="B801" s="2247"/>
      <c r="C801" s="2248"/>
      <c r="D801" s="2253"/>
      <c r="E801" s="2253"/>
      <c r="F801" s="2253"/>
      <c r="G801" s="2253"/>
      <c r="H801" s="2253"/>
      <c r="I801" s="2254"/>
      <c r="J801" s="2243" t="s">
        <v>398</v>
      </c>
      <c r="K801" s="2243"/>
      <c r="L801" s="2243"/>
      <c r="M801" s="2243"/>
      <c r="N801" s="2243"/>
      <c r="O801" s="2243"/>
      <c r="P801" s="2243"/>
      <c r="Q801" s="2244" t="s">
        <v>1680</v>
      </c>
      <c r="R801" s="2244"/>
      <c r="S801" s="2244"/>
      <c r="T801" s="2244"/>
      <c r="U801" s="2244"/>
      <c r="V801" s="2244"/>
      <c r="W801" s="2244"/>
      <c r="X801" s="2244"/>
      <c r="Y801" s="2244"/>
      <c r="Z801" s="2244"/>
      <c r="AA801" s="2244"/>
      <c r="AB801" s="2244"/>
      <c r="AC801" s="2244"/>
      <c r="AD801" s="2244"/>
      <c r="AE801" s="2244"/>
      <c r="AF801" s="2244"/>
      <c r="AG801" s="2244"/>
    </row>
    <row r="802" spans="1:34">
      <c r="B802" s="2249"/>
      <c r="C802" s="2250"/>
      <c r="D802" s="2255"/>
      <c r="E802" s="2255"/>
      <c r="F802" s="2255"/>
      <c r="G802" s="2255"/>
      <c r="H802" s="2255"/>
      <c r="I802" s="2256"/>
      <c r="J802" s="2243" t="s">
        <v>1681</v>
      </c>
      <c r="K802" s="2243"/>
      <c r="L802" s="2243"/>
      <c r="M802" s="2243"/>
      <c r="N802" s="2243"/>
      <c r="O802" s="2243"/>
      <c r="P802" s="2243"/>
      <c r="Q802" s="2244" t="s">
        <v>1682</v>
      </c>
      <c r="R802" s="2244"/>
      <c r="S802" s="2244"/>
      <c r="T802" s="2244"/>
      <c r="U802" s="2244"/>
      <c r="V802" s="2244"/>
      <c r="W802" s="2244"/>
      <c r="X802" s="2244"/>
      <c r="Y802" s="2244"/>
      <c r="Z802" s="2244"/>
      <c r="AA802" s="2244"/>
      <c r="AB802" s="2244"/>
      <c r="AC802" s="2244"/>
      <c r="AD802" s="2244"/>
      <c r="AE802" s="2244"/>
      <c r="AF802" s="2244"/>
      <c r="AG802" s="2244"/>
    </row>
    <row r="803" spans="1:34" ht="13.5" customHeight="1">
      <c r="A803" s="857"/>
      <c r="B803" s="2236" t="s">
        <v>406</v>
      </c>
      <c r="C803" s="2237"/>
      <c r="D803" s="2237"/>
      <c r="E803" s="2237"/>
      <c r="F803" s="2237"/>
      <c r="G803" s="2237"/>
      <c r="H803" s="2237"/>
      <c r="I803" s="2238"/>
      <c r="J803" s="2239" t="s">
        <v>337</v>
      </c>
      <c r="K803" s="2239"/>
      <c r="L803" s="2239"/>
      <c r="M803" s="2236"/>
      <c r="N803" s="2240" t="s">
        <v>346</v>
      </c>
      <c r="O803" s="2236"/>
      <c r="P803" s="922"/>
      <c r="Q803" s="898" t="s">
        <v>407</v>
      </c>
      <c r="R803" s="2240" t="s">
        <v>352</v>
      </c>
      <c r="S803" s="2236"/>
      <c r="T803" s="923"/>
      <c r="U803" s="899" t="s">
        <v>407</v>
      </c>
      <c r="V803" s="2241" t="s">
        <v>408</v>
      </c>
      <c r="W803" s="2241"/>
      <c r="X803" s="2241"/>
      <c r="Y803" s="2234"/>
      <c r="Z803" s="2242" t="s">
        <v>346</v>
      </c>
      <c r="AA803" s="2234"/>
      <c r="AB803" s="923"/>
      <c r="AC803" s="900" t="s">
        <v>407</v>
      </c>
      <c r="AD803" s="2233" t="s">
        <v>352</v>
      </c>
      <c r="AE803" s="2234"/>
      <c r="AF803" s="922"/>
      <c r="AG803" s="901" t="s">
        <v>407</v>
      </c>
      <c r="AH803" s="902"/>
    </row>
    <row r="804" spans="1:34" s="903" customFormat="1" ht="13.5" customHeight="1">
      <c r="A804" s="2235"/>
      <c r="B804" s="2235"/>
      <c r="C804" s="2235"/>
      <c r="D804" s="2235"/>
      <c r="E804" s="2235"/>
      <c r="F804" s="2235"/>
      <c r="G804" s="2235"/>
      <c r="H804" s="2235"/>
      <c r="I804" s="2235"/>
      <c r="J804" s="2235"/>
      <c r="K804" s="2235"/>
      <c r="L804" s="2235"/>
      <c r="M804" s="2235"/>
      <c r="N804" s="2235"/>
      <c r="O804" s="2235"/>
      <c r="P804" s="2235"/>
      <c r="Q804" s="2235"/>
      <c r="R804" s="2235"/>
      <c r="S804" s="2235"/>
      <c r="T804" s="2235"/>
      <c r="U804" s="2235"/>
      <c r="V804" s="2235"/>
      <c r="W804" s="2235"/>
      <c r="X804" s="2235"/>
      <c r="Y804" s="2235"/>
      <c r="Z804" s="2235"/>
      <c r="AA804" s="2235"/>
      <c r="AB804" s="2235"/>
      <c r="AC804" s="2235"/>
      <c r="AD804" s="2235"/>
      <c r="AE804" s="2235"/>
      <c r="AF804" s="2235"/>
      <c r="AG804" s="2235"/>
      <c r="AH804" s="2235"/>
    </row>
    <row r="805" spans="1:34">
      <c r="A805" s="2231" t="s">
        <v>1288</v>
      </c>
      <c r="B805" s="2231"/>
      <c r="C805" s="2231"/>
      <c r="D805" s="2231"/>
      <c r="E805" s="2231"/>
      <c r="F805" s="2231"/>
      <c r="G805" s="2231"/>
      <c r="H805" s="2231"/>
      <c r="I805" s="2231"/>
      <c r="J805" s="2231"/>
      <c r="K805" s="2231"/>
      <c r="L805" s="2231"/>
      <c r="M805" s="2231"/>
      <c r="N805" s="2231"/>
      <c r="O805" s="2231"/>
      <c r="P805" s="2231"/>
      <c r="Q805" s="2231"/>
      <c r="R805" s="2231"/>
      <c r="S805" s="2231"/>
      <c r="T805" s="2231"/>
      <c r="U805" s="2231"/>
      <c r="V805" s="2231"/>
      <c r="W805" s="2231"/>
      <c r="X805" s="2231"/>
      <c r="Y805" s="2231"/>
      <c r="Z805" s="2231"/>
      <c r="AA805" s="2231"/>
      <c r="AB805" s="2231"/>
      <c r="AC805" s="2231"/>
      <c r="AD805" s="2231"/>
      <c r="AE805" s="2231"/>
      <c r="AF805" s="2231"/>
      <c r="AG805" s="2231"/>
      <c r="AH805" s="2231"/>
    </row>
    <row r="806" spans="1:34">
      <c r="A806" s="2231" t="s">
        <v>1683</v>
      </c>
      <c r="B806" s="2231"/>
      <c r="C806" s="2231"/>
      <c r="D806" s="2231"/>
      <c r="E806" s="2231"/>
      <c r="F806" s="2231"/>
      <c r="G806" s="2231"/>
      <c r="H806" s="2231"/>
      <c r="I806" s="2231"/>
      <c r="J806" s="2231"/>
      <c r="K806" s="2231"/>
      <c r="L806" s="2231"/>
      <c r="M806" s="2231"/>
      <c r="N806" s="2231"/>
      <c r="O806" s="2231"/>
      <c r="P806" s="2231"/>
      <c r="Q806" s="2231"/>
      <c r="R806" s="2231"/>
      <c r="S806" s="2231"/>
      <c r="T806" s="2231"/>
      <c r="U806" s="2231"/>
      <c r="V806" s="2231"/>
      <c r="W806" s="2231"/>
      <c r="X806" s="2231"/>
      <c r="Y806" s="2231"/>
      <c r="Z806" s="2231"/>
      <c r="AA806" s="2231"/>
      <c r="AB806" s="2231"/>
      <c r="AC806" s="2231"/>
      <c r="AD806" s="2231"/>
      <c r="AE806" s="2231"/>
      <c r="AF806" s="2231"/>
      <c r="AG806" s="2231"/>
      <c r="AH806" s="2231"/>
    </row>
    <row r="807" spans="1:34">
      <c r="A807" s="2232" t="s">
        <v>1684</v>
      </c>
      <c r="B807" s="2232"/>
      <c r="C807" s="2232"/>
      <c r="D807" s="2232"/>
      <c r="E807" s="2232"/>
      <c r="F807" s="2232"/>
      <c r="G807" s="2232"/>
      <c r="H807" s="2232"/>
      <c r="I807" s="2232"/>
      <c r="J807" s="2232"/>
      <c r="K807" s="2232"/>
      <c r="L807" s="2232"/>
      <c r="M807" s="2232"/>
      <c r="N807" s="2232"/>
      <c r="O807" s="2232"/>
      <c r="P807" s="2232"/>
      <c r="Q807" s="2232"/>
      <c r="R807" s="2232"/>
      <c r="S807" s="2232"/>
      <c r="T807" s="2232"/>
      <c r="U807" s="2232"/>
      <c r="V807" s="2232"/>
      <c r="W807" s="2232"/>
      <c r="X807" s="2232"/>
      <c r="Y807" s="2232"/>
      <c r="Z807" s="2232"/>
      <c r="AA807" s="2232"/>
      <c r="AB807" s="2232"/>
      <c r="AC807" s="2232"/>
      <c r="AD807" s="2232"/>
      <c r="AE807" s="2232"/>
      <c r="AF807" s="2232"/>
      <c r="AG807" s="2232"/>
      <c r="AH807" s="2232"/>
    </row>
    <row r="808" spans="1:34">
      <c r="A808" s="2232" t="s">
        <v>1796</v>
      </c>
      <c r="B808" s="2232"/>
      <c r="C808" s="2232"/>
      <c r="D808" s="2232"/>
      <c r="E808" s="2232"/>
      <c r="F808" s="2232"/>
      <c r="G808" s="2232"/>
      <c r="H808" s="2232"/>
      <c r="I808" s="2232"/>
      <c r="J808" s="2232"/>
      <c r="K808" s="2232"/>
      <c r="L808" s="2232"/>
      <c r="M808" s="2232"/>
      <c r="N808" s="2232"/>
      <c r="O808" s="2232"/>
      <c r="P808" s="2232"/>
      <c r="Q808" s="2232"/>
      <c r="R808" s="2232"/>
      <c r="S808" s="2232"/>
      <c r="T808" s="2232"/>
      <c r="U808" s="2232"/>
      <c r="V808" s="2232"/>
      <c r="W808" s="2232"/>
      <c r="X808" s="2232"/>
      <c r="Y808" s="2232"/>
      <c r="Z808" s="2232"/>
      <c r="AA808" s="2232"/>
      <c r="AB808" s="2232"/>
      <c r="AC808" s="2232"/>
      <c r="AD808" s="2232"/>
      <c r="AE808" s="2232"/>
      <c r="AF808" s="2232"/>
      <c r="AG808" s="2232"/>
      <c r="AH808" s="2232"/>
    </row>
    <row r="809" spans="1:34">
      <c r="A809" s="2231" t="s">
        <v>1685</v>
      </c>
      <c r="B809" s="2231"/>
      <c r="C809" s="2231"/>
      <c r="D809" s="2231"/>
      <c r="E809" s="2231"/>
      <c r="F809" s="2231"/>
      <c r="G809" s="2231"/>
      <c r="H809" s="2231"/>
      <c r="I809" s="2231"/>
      <c r="J809" s="2231"/>
      <c r="K809" s="2231"/>
      <c r="L809" s="2231"/>
      <c r="M809" s="2231"/>
      <c r="N809" s="2231"/>
      <c r="O809" s="2231"/>
      <c r="P809" s="2231"/>
      <c r="Q809" s="2231"/>
      <c r="R809" s="2231"/>
      <c r="S809" s="2231"/>
      <c r="T809" s="2231"/>
      <c r="U809" s="2231"/>
      <c r="V809" s="2231"/>
      <c r="W809" s="2231"/>
      <c r="X809" s="2231"/>
      <c r="Y809" s="2231"/>
      <c r="Z809" s="2231"/>
      <c r="AA809" s="2231"/>
      <c r="AB809" s="2231"/>
      <c r="AC809" s="2231"/>
      <c r="AD809" s="2231"/>
      <c r="AE809" s="2231"/>
      <c r="AF809" s="2231"/>
      <c r="AG809" s="2231"/>
      <c r="AH809" s="2231"/>
    </row>
    <row r="810" spans="1:34">
      <c r="A810" s="2232" t="s">
        <v>1684</v>
      </c>
      <c r="B810" s="2232"/>
      <c r="C810" s="2232"/>
      <c r="D810" s="2232"/>
      <c r="E810" s="2232"/>
      <c r="F810" s="2232"/>
      <c r="G810" s="2232"/>
      <c r="H810" s="2232"/>
      <c r="I810" s="2232"/>
      <c r="J810" s="2232"/>
      <c r="K810" s="2232"/>
      <c r="L810" s="2232"/>
      <c r="M810" s="2232"/>
      <c r="N810" s="2232"/>
      <c r="O810" s="2232"/>
      <c r="P810" s="2232"/>
      <c r="Q810" s="2232"/>
      <c r="R810" s="2232"/>
      <c r="S810" s="2232"/>
      <c r="T810" s="2232"/>
      <c r="U810" s="2232"/>
      <c r="V810" s="2232"/>
      <c r="W810" s="2232"/>
      <c r="X810" s="2232"/>
      <c r="Y810" s="2232"/>
      <c r="Z810" s="2232"/>
      <c r="AA810" s="2232"/>
      <c r="AB810" s="2232"/>
      <c r="AC810" s="2232"/>
      <c r="AD810" s="2232"/>
      <c r="AE810" s="2232"/>
      <c r="AF810" s="2232"/>
      <c r="AG810" s="2232"/>
      <c r="AH810" s="2232"/>
    </row>
    <row r="811" spans="1:34">
      <c r="A811" s="2232" t="s">
        <v>1797</v>
      </c>
      <c r="B811" s="2232"/>
      <c r="C811" s="2232"/>
      <c r="D811" s="2232"/>
      <c r="E811" s="2232"/>
      <c r="F811" s="2232"/>
      <c r="G811" s="2232"/>
      <c r="H811" s="2232"/>
      <c r="I811" s="2232"/>
      <c r="J811" s="2232"/>
      <c r="K811" s="2232"/>
      <c r="L811" s="2232"/>
      <c r="M811" s="2232"/>
      <c r="N811" s="2232"/>
      <c r="O811" s="2232"/>
      <c r="P811" s="2232"/>
      <c r="Q811" s="2232"/>
      <c r="R811" s="2232"/>
      <c r="S811" s="2232"/>
      <c r="T811" s="2232"/>
      <c r="U811" s="2232"/>
      <c r="V811" s="2232"/>
      <c r="W811" s="2232"/>
      <c r="X811" s="2232"/>
      <c r="Y811" s="2232"/>
      <c r="Z811" s="2232"/>
      <c r="AA811" s="2232"/>
      <c r="AB811" s="2232"/>
      <c r="AC811" s="2232"/>
      <c r="AD811" s="2232"/>
      <c r="AE811" s="2232"/>
      <c r="AF811" s="2232"/>
      <c r="AG811" s="2232"/>
      <c r="AH811" s="2232"/>
    </row>
    <row r="812" spans="1:34">
      <c r="A812" s="2231" t="s">
        <v>1686</v>
      </c>
      <c r="B812" s="2231"/>
      <c r="C812" s="2231"/>
      <c r="D812" s="2231"/>
      <c r="E812" s="2231"/>
      <c r="F812" s="2231"/>
      <c r="G812" s="2231"/>
      <c r="H812" s="2231"/>
      <c r="I812" s="2231"/>
      <c r="J812" s="2231"/>
      <c r="K812" s="2231"/>
      <c r="L812" s="2231"/>
      <c r="M812" s="2231"/>
      <c r="N812" s="2231"/>
      <c r="O812" s="2231"/>
      <c r="P812" s="2231"/>
      <c r="Q812" s="2231"/>
      <c r="R812" s="2231"/>
      <c r="S812" s="2231"/>
      <c r="T812" s="2231"/>
      <c r="U812" s="2231"/>
      <c r="V812" s="2231"/>
      <c r="W812" s="2231"/>
      <c r="X812" s="2231"/>
      <c r="Y812" s="2231"/>
      <c r="Z812" s="2231"/>
      <c r="AA812" s="2231"/>
      <c r="AB812" s="2231"/>
      <c r="AC812" s="2231"/>
      <c r="AD812" s="2231"/>
      <c r="AE812" s="2231"/>
      <c r="AF812" s="2231"/>
      <c r="AG812" s="2231"/>
      <c r="AH812" s="2231"/>
    </row>
    <row r="813" spans="1:34">
      <c r="A813" s="2232" t="s">
        <v>1684</v>
      </c>
      <c r="B813" s="2232"/>
      <c r="C813" s="2232"/>
      <c r="D813" s="2232"/>
      <c r="E813" s="2232"/>
      <c r="F813" s="2232"/>
      <c r="G813" s="2232"/>
      <c r="H813" s="2232"/>
      <c r="I813" s="2232"/>
      <c r="J813" s="2232"/>
      <c r="K813" s="2232"/>
      <c r="L813" s="2232"/>
      <c r="M813" s="2232"/>
      <c r="N813" s="2232"/>
      <c r="O813" s="2232"/>
      <c r="P813" s="2232"/>
      <c r="Q813" s="2232"/>
      <c r="R813" s="2232"/>
      <c r="S813" s="2232"/>
      <c r="T813" s="2232"/>
      <c r="U813" s="2232"/>
      <c r="V813" s="2232"/>
      <c r="W813" s="2232"/>
      <c r="X813" s="2232"/>
      <c r="Y813" s="2232"/>
      <c r="Z813" s="2232"/>
      <c r="AA813" s="2232"/>
      <c r="AB813" s="2232"/>
      <c r="AC813" s="2232"/>
      <c r="AD813" s="2232"/>
      <c r="AE813" s="2232"/>
      <c r="AF813" s="2232"/>
      <c r="AG813" s="2232"/>
      <c r="AH813" s="2232"/>
    </row>
    <row r="814" spans="1:34">
      <c r="A814" s="2232" t="s">
        <v>1798</v>
      </c>
      <c r="B814" s="2232"/>
      <c r="C814" s="2232"/>
      <c r="D814" s="2232"/>
      <c r="E814" s="2232"/>
      <c r="F814" s="2232"/>
      <c r="G814" s="2232"/>
      <c r="H814" s="2232"/>
      <c r="I814" s="2232"/>
      <c r="J814" s="2232"/>
      <c r="K814" s="2232"/>
      <c r="L814" s="2232"/>
      <c r="M814" s="2232"/>
      <c r="N814" s="2232"/>
      <c r="O814" s="2232"/>
      <c r="P814" s="2232"/>
      <c r="Q814" s="2232"/>
      <c r="R814" s="2232"/>
      <c r="S814" s="2232"/>
      <c r="T814" s="2232"/>
      <c r="U814" s="2232"/>
      <c r="V814" s="2232"/>
      <c r="W814" s="2232"/>
      <c r="X814" s="2232"/>
      <c r="Y814" s="2232"/>
      <c r="Z814" s="2232"/>
      <c r="AA814" s="2232"/>
      <c r="AB814" s="2232"/>
      <c r="AC814" s="2232"/>
      <c r="AD814" s="2232"/>
      <c r="AE814" s="2232"/>
      <c r="AF814" s="2232"/>
      <c r="AG814" s="2232"/>
      <c r="AH814" s="2232"/>
    </row>
    <row r="815" spans="1:34">
      <c r="A815" s="2231" t="s">
        <v>1687</v>
      </c>
      <c r="B815" s="2231"/>
      <c r="C815" s="2231"/>
      <c r="D815" s="2231"/>
      <c r="E815" s="2231"/>
      <c r="F815" s="2231"/>
      <c r="G815" s="2231"/>
      <c r="H815" s="2231"/>
      <c r="I815" s="2231"/>
      <c r="J815" s="2231"/>
      <c r="K815" s="2231"/>
      <c r="L815" s="2231"/>
      <c r="M815" s="2231"/>
      <c r="N815" s="2231"/>
      <c r="O815" s="2231"/>
      <c r="P815" s="2231"/>
      <c r="Q815" s="2231"/>
      <c r="R815" s="2231"/>
      <c r="S815" s="2231"/>
      <c r="T815" s="2231"/>
      <c r="U815" s="2231"/>
      <c r="V815" s="2231"/>
      <c r="W815" s="2231"/>
      <c r="X815" s="2231"/>
      <c r="Y815" s="2231"/>
      <c r="Z815" s="2231"/>
      <c r="AA815" s="2231"/>
      <c r="AB815" s="2231"/>
      <c r="AC815" s="2231"/>
      <c r="AD815" s="2231"/>
      <c r="AE815" s="2231"/>
      <c r="AF815" s="2231"/>
      <c r="AG815" s="2231"/>
      <c r="AH815" s="2231"/>
    </row>
    <row r="816" spans="1:34">
      <c r="A816" s="2232" t="s">
        <v>1684</v>
      </c>
      <c r="B816" s="2232"/>
      <c r="C816" s="2232"/>
      <c r="D816" s="2232"/>
      <c r="E816" s="2232"/>
      <c r="F816" s="2232"/>
      <c r="G816" s="2232"/>
      <c r="H816" s="2232"/>
      <c r="I816" s="2232"/>
      <c r="J816" s="2232"/>
      <c r="K816" s="2232"/>
      <c r="L816" s="2232"/>
      <c r="M816" s="2232"/>
      <c r="N816" s="2232"/>
      <c r="O816" s="2232"/>
      <c r="P816" s="2232"/>
      <c r="Q816" s="2232"/>
      <c r="R816" s="2232"/>
      <c r="S816" s="2232"/>
      <c r="T816" s="2232"/>
      <c r="U816" s="2232"/>
      <c r="V816" s="2232"/>
      <c r="W816" s="2232"/>
      <c r="X816" s="2232"/>
      <c r="Y816" s="2232"/>
      <c r="Z816" s="2232"/>
      <c r="AA816" s="2232"/>
      <c r="AB816" s="2232"/>
      <c r="AC816" s="2232"/>
      <c r="AD816" s="2232"/>
      <c r="AE816" s="2232"/>
      <c r="AF816" s="2232"/>
      <c r="AG816" s="2232"/>
      <c r="AH816" s="2232"/>
    </row>
    <row r="817" spans="1:34">
      <c r="A817" s="2232" t="s">
        <v>1799</v>
      </c>
      <c r="B817" s="2232"/>
      <c r="C817" s="2232"/>
      <c r="D817" s="2232"/>
      <c r="E817" s="2232"/>
      <c r="F817" s="2232"/>
      <c r="G817" s="2232"/>
      <c r="H817" s="2232"/>
      <c r="I817" s="2232"/>
      <c r="J817" s="2232"/>
      <c r="K817" s="2232"/>
      <c r="L817" s="2232"/>
      <c r="M817" s="2232"/>
      <c r="N817" s="2232"/>
      <c r="O817" s="2232"/>
      <c r="P817" s="2232"/>
      <c r="Q817" s="2232"/>
      <c r="R817" s="2232"/>
      <c r="S817" s="2232"/>
      <c r="T817" s="2232"/>
      <c r="U817" s="2232"/>
      <c r="V817" s="2232"/>
      <c r="W817" s="2232"/>
      <c r="X817" s="2232"/>
      <c r="Y817" s="2232"/>
      <c r="Z817" s="2232"/>
      <c r="AA817" s="2232"/>
      <c r="AB817" s="2232"/>
      <c r="AC817" s="2232"/>
      <c r="AD817" s="2232"/>
      <c r="AE817" s="2232"/>
      <c r="AF817" s="2232"/>
      <c r="AG817" s="2232"/>
      <c r="AH817" s="2232"/>
    </row>
  </sheetData>
  <sheetProtection sheet="1" objects="1" scenarios="1"/>
  <mergeCells count="1337">
    <mergeCell ref="A12:AH12"/>
    <mergeCell ref="A13:AH13"/>
    <mergeCell ref="A14:AH14"/>
    <mergeCell ref="A15:AH15"/>
    <mergeCell ref="A16:AH16"/>
    <mergeCell ref="A17:AH17"/>
    <mergeCell ref="A6:AH6"/>
    <mergeCell ref="A7:AH7"/>
    <mergeCell ref="A8:AH8"/>
    <mergeCell ref="A9:AH9"/>
    <mergeCell ref="A10:AH10"/>
    <mergeCell ref="A11:AH11"/>
    <mergeCell ref="A1:AH1"/>
    <mergeCell ref="A2:AH2"/>
    <mergeCell ref="A3:AB3"/>
    <mergeCell ref="A4:AH4"/>
    <mergeCell ref="A5:AH5"/>
    <mergeCell ref="A28:AH28"/>
    <mergeCell ref="A29:AH29"/>
    <mergeCell ref="A30:AH30"/>
    <mergeCell ref="A31:AH31"/>
    <mergeCell ref="B32:Y32"/>
    <mergeCell ref="B33:I33"/>
    <mergeCell ref="J33:Q33"/>
    <mergeCell ref="R33:Y33"/>
    <mergeCell ref="A24:D24"/>
    <mergeCell ref="E24:Q24"/>
    <mergeCell ref="R24:U24"/>
    <mergeCell ref="V24:AH24"/>
    <mergeCell ref="A25:D27"/>
    <mergeCell ref="E25:Q27"/>
    <mergeCell ref="R25:U27"/>
    <mergeCell ref="V25:AH27"/>
    <mergeCell ref="A18:AH18"/>
    <mergeCell ref="A19:AH19"/>
    <mergeCell ref="A20:AH20"/>
    <mergeCell ref="A21:AH21"/>
    <mergeCell ref="A22:AH22"/>
    <mergeCell ref="A23:AH23"/>
    <mergeCell ref="A45:AH45"/>
    <mergeCell ref="A46:AH46"/>
    <mergeCell ref="A47:AH47"/>
    <mergeCell ref="A48:AH48"/>
    <mergeCell ref="A49:AH49"/>
    <mergeCell ref="A50:AH50"/>
    <mergeCell ref="A39:AH39"/>
    <mergeCell ref="A40:AH40"/>
    <mergeCell ref="A41:AH41"/>
    <mergeCell ref="A42:AH42"/>
    <mergeCell ref="A43:AH43"/>
    <mergeCell ref="A44:AH44"/>
    <mergeCell ref="A34:AH34"/>
    <mergeCell ref="A35:AH35"/>
    <mergeCell ref="A36:AH36"/>
    <mergeCell ref="B37:Y37"/>
    <mergeCell ref="B38:I38"/>
    <mergeCell ref="J38:Q38"/>
    <mergeCell ref="R38:Y38"/>
    <mergeCell ref="A60:AH60"/>
    <mergeCell ref="A61:AH61"/>
    <mergeCell ref="A62:AH62"/>
    <mergeCell ref="A63:AH63"/>
    <mergeCell ref="A64:AH64"/>
    <mergeCell ref="A65:AH65"/>
    <mergeCell ref="A54:AH54"/>
    <mergeCell ref="A55:AH55"/>
    <mergeCell ref="A56:AH56"/>
    <mergeCell ref="A57:AH57"/>
    <mergeCell ref="A58:AH58"/>
    <mergeCell ref="A59:AH59"/>
    <mergeCell ref="A51:AH51"/>
    <mergeCell ref="A52:H52"/>
    <mergeCell ref="I52:L52"/>
    <mergeCell ref="M52:Q52"/>
    <mergeCell ref="R52:AH52"/>
    <mergeCell ref="A53:D53"/>
    <mergeCell ref="A77:AH77"/>
    <mergeCell ref="A78:AH78"/>
    <mergeCell ref="A79:AH79"/>
    <mergeCell ref="A80:AH80"/>
    <mergeCell ref="A82:D82"/>
    <mergeCell ref="E82:Q82"/>
    <mergeCell ref="R82:U82"/>
    <mergeCell ref="A71:AH71"/>
    <mergeCell ref="A72:AH72"/>
    <mergeCell ref="A73:AH73"/>
    <mergeCell ref="A74:AH74"/>
    <mergeCell ref="A75:AH75"/>
    <mergeCell ref="A76:AH76"/>
    <mergeCell ref="A66:AH66"/>
    <mergeCell ref="A67:AH67"/>
    <mergeCell ref="A68:AH68"/>
    <mergeCell ref="A69:AH69"/>
    <mergeCell ref="A70:D70"/>
    <mergeCell ref="E70:AH70"/>
    <mergeCell ref="R81:U81"/>
    <mergeCell ref="V81:W81"/>
    <mergeCell ref="X81:AB81"/>
    <mergeCell ref="AC81:AD81"/>
    <mergeCell ref="AE81:AH81"/>
    <mergeCell ref="V82:Y82"/>
    <mergeCell ref="AA82:AD82"/>
    <mergeCell ref="AE82:AG82"/>
    <mergeCell ref="R84:U84"/>
    <mergeCell ref="I83:K83"/>
    <mergeCell ref="L83:O83"/>
    <mergeCell ref="P83:Q83"/>
    <mergeCell ref="R83:U83"/>
    <mergeCell ref="A83:D85"/>
    <mergeCell ref="F83:G83"/>
    <mergeCell ref="V83:W83"/>
    <mergeCell ref="Z83:AA83"/>
    <mergeCell ref="AB83:AC83"/>
    <mergeCell ref="AE83:AF83"/>
    <mergeCell ref="E84:F84"/>
    <mergeCell ref="G84:H84"/>
    <mergeCell ref="I84:J84"/>
    <mergeCell ref="V84:Y84"/>
    <mergeCell ref="Z84:AD84"/>
    <mergeCell ref="AE84:AG84"/>
    <mergeCell ref="E85:AH85"/>
    <mergeCell ref="A89:AH89"/>
    <mergeCell ref="A90:AH90"/>
    <mergeCell ref="B91:AG91"/>
    <mergeCell ref="B92:I92"/>
    <mergeCell ref="J92:Q92"/>
    <mergeCell ref="R92:Y92"/>
    <mergeCell ref="Z92:AG92"/>
    <mergeCell ref="T86:W86"/>
    <mergeCell ref="X86:AA86"/>
    <mergeCell ref="AB86:AE86"/>
    <mergeCell ref="AF86:AG86"/>
    <mergeCell ref="A87:AH87"/>
    <mergeCell ref="A88:AH88"/>
    <mergeCell ref="A86:D86"/>
    <mergeCell ref="E86:H86"/>
    <mergeCell ref="I86:K86"/>
    <mergeCell ref="L86:O86"/>
    <mergeCell ref="P86:S86"/>
    <mergeCell ref="B100:I100"/>
    <mergeCell ref="J100:Q100"/>
    <mergeCell ref="R100:Y100"/>
    <mergeCell ref="Z100:AG100"/>
    <mergeCell ref="B101:I101"/>
    <mergeCell ref="J101:Q101"/>
    <mergeCell ref="R101:Y101"/>
    <mergeCell ref="Z101:AG101"/>
    <mergeCell ref="A96:AH96"/>
    <mergeCell ref="A97:AH97"/>
    <mergeCell ref="B98:AG98"/>
    <mergeCell ref="B99:I99"/>
    <mergeCell ref="J99:Q99"/>
    <mergeCell ref="R99:Y99"/>
    <mergeCell ref="Z99:AG99"/>
    <mergeCell ref="B93:I93"/>
    <mergeCell ref="J93:Q93"/>
    <mergeCell ref="R93:Y93"/>
    <mergeCell ref="Z93:AG93"/>
    <mergeCell ref="A94:AH94"/>
    <mergeCell ref="A95:AH95"/>
    <mergeCell ref="Z106:AG106"/>
    <mergeCell ref="B107:I107"/>
    <mergeCell ref="J107:Q107"/>
    <mergeCell ref="Z107:AG107"/>
    <mergeCell ref="A108:AH108"/>
    <mergeCell ref="A109:AH109"/>
    <mergeCell ref="B104:I104"/>
    <mergeCell ref="J104:Q104"/>
    <mergeCell ref="R104:Y104"/>
    <mergeCell ref="Z104:AG104"/>
    <mergeCell ref="B105:I105"/>
    <mergeCell ref="J105:Q105"/>
    <mergeCell ref="R105:Y107"/>
    <mergeCell ref="Z105:AG105"/>
    <mergeCell ref="B106:I106"/>
    <mergeCell ref="J106:Q106"/>
    <mergeCell ref="B102:I102"/>
    <mergeCell ref="J102:Q102"/>
    <mergeCell ref="R102:Y102"/>
    <mergeCell ref="Z102:AG102"/>
    <mergeCell ref="B103:I103"/>
    <mergeCell ref="J103:Q103"/>
    <mergeCell ref="R103:Y103"/>
    <mergeCell ref="Z103:AG103"/>
    <mergeCell ref="B116:I116"/>
    <mergeCell ref="J116:AG116"/>
    <mergeCell ref="B117:I117"/>
    <mergeCell ref="J117:AG118"/>
    <mergeCell ref="B118:I118"/>
    <mergeCell ref="B119:I119"/>
    <mergeCell ref="J119:AG119"/>
    <mergeCell ref="B113:I113"/>
    <mergeCell ref="J113:Q113"/>
    <mergeCell ref="R113:Y113"/>
    <mergeCell ref="Z113:AG113"/>
    <mergeCell ref="A114:AH114"/>
    <mergeCell ref="A115:AH115"/>
    <mergeCell ref="A110:AH110"/>
    <mergeCell ref="B111:AG111"/>
    <mergeCell ref="B112:I112"/>
    <mergeCell ref="J112:Q112"/>
    <mergeCell ref="R112:Y112"/>
    <mergeCell ref="Z112:AG112"/>
    <mergeCell ref="A131:AH131"/>
    <mergeCell ref="B132:AG132"/>
    <mergeCell ref="B133:I133"/>
    <mergeCell ref="J133:Q133"/>
    <mergeCell ref="R133:Y133"/>
    <mergeCell ref="Z133:AG133"/>
    <mergeCell ref="B126:I126"/>
    <mergeCell ref="J126:AG126"/>
    <mergeCell ref="A127:AH127"/>
    <mergeCell ref="A128:AH128"/>
    <mergeCell ref="A129:AH129"/>
    <mergeCell ref="A130:AH130"/>
    <mergeCell ref="B120:I120"/>
    <mergeCell ref="J120:AG120"/>
    <mergeCell ref="B121:I124"/>
    <mergeCell ref="J124:AG124"/>
    <mergeCell ref="B125:I125"/>
    <mergeCell ref="J125:AG125"/>
    <mergeCell ref="A142:AH142"/>
    <mergeCell ref="A143:AH143"/>
    <mergeCell ref="A144:AH144"/>
    <mergeCell ref="B145:AG145"/>
    <mergeCell ref="B146:I146"/>
    <mergeCell ref="J146:Q146"/>
    <mergeCell ref="R146:Y146"/>
    <mergeCell ref="Z146:AG146"/>
    <mergeCell ref="A137:AH137"/>
    <mergeCell ref="B138:Q138"/>
    <mergeCell ref="B139:I139"/>
    <mergeCell ref="J139:Q139"/>
    <mergeCell ref="A140:AH140"/>
    <mergeCell ref="A141:AH141"/>
    <mergeCell ref="B134:I134"/>
    <mergeCell ref="J134:Q134"/>
    <mergeCell ref="R134:Y134"/>
    <mergeCell ref="Z134:AG134"/>
    <mergeCell ref="A135:AH135"/>
    <mergeCell ref="A136:AH136"/>
    <mergeCell ref="A156:AH156"/>
    <mergeCell ref="A157:AH157"/>
    <mergeCell ref="A158:AH158"/>
    <mergeCell ref="A159:AH159"/>
    <mergeCell ref="A160:AH160"/>
    <mergeCell ref="A161:AH161"/>
    <mergeCell ref="A150:AH150"/>
    <mergeCell ref="A151:AH151"/>
    <mergeCell ref="A152:AH152"/>
    <mergeCell ref="A153:AH153"/>
    <mergeCell ref="A154:AH154"/>
    <mergeCell ref="A155:AH155"/>
    <mergeCell ref="B147:I147"/>
    <mergeCell ref="J147:Q147"/>
    <mergeCell ref="R147:Y147"/>
    <mergeCell ref="Z147:AG147"/>
    <mergeCell ref="A148:AH148"/>
    <mergeCell ref="A149:AH149"/>
    <mergeCell ref="A174:AH174"/>
    <mergeCell ref="A175:AH175"/>
    <mergeCell ref="A176:AH176"/>
    <mergeCell ref="A177:AH177"/>
    <mergeCell ref="A178:F178"/>
    <mergeCell ref="G178:M178"/>
    <mergeCell ref="N178:AH178"/>
    <mergeCell ref="A168:AH168"/>
    <mergeCell ref="A169:AH169"/>
    <mergeCell ref="A170:AH170"/>
    <mergeCell ref="A171:AH171"/>
    <mergeCell ref="A172:AH172"/>
    <mergeCell ref="A173:AH173"/>
    <mergeCell ref="A162:AH162"/>
    <mergeCell ref="A163:AH163"/>
    <mergeCell ref="A164:AH164"/>
    <mergeCell ref="A165:AH165"/>
    <mergeCell ref="A166:AH166"/>
    <mergeCell ref="A167:AH167"/>
    <mergeCell ref="AF182:AH182"/>
    <mergeCell ref="A183:M183"/>
    <mergeCell ref="N183:R183"/>
    <mergeCell ref="S183:W183"/>
    <mergeCell ref="X183:AB183"/>
    <mergeCell ref="AC183:AE183"/>
    <mergeCell ref="AF183:AH183"/>
    <mergeCell ref="AC181:AE181"/>
    <mergeCell ref="A182:M182"/>
    <mergeCell ref="N182:R182"/>
    <mergeCell ref="S182:W182"/>
    <mergeCell ref="X182:AB182"/>
    <mergeCell ref="AC182:AE182"/>
    <mergeCell ref="A179:M181"/>
    <mergeCell ref="N179:AH179"/>
    <mergeCell ref="N180:R180"/>
    <mergeCell ref="S180:W180"/>
    <mergeCell ref="X180:AB180"/>
    <mergeCell ref="AC180:AE180"/>
    <mergeCell ref="AF180:AH181"/>
    <mergeCell ref="N181:R181"/>
    <mergeCell ref="S181:W181"/>
    <mergeCell ref="X181:AB181"/>
    <mergeCell ref="A186:M186"/>
    <mergeCell ref="N186:R186"/>
    <mergeCell ref="S186:W186"/>
    <mergeCell ref="X186:AB186"/>
    <mergeCell ref="AC186:AE186"/>
    <mergeCell ref="AF186:AH186"/>
    <mergeCell ref="A185:M185"/>
    <mergeCell ref="N185:R185"/>
    <mergeCell ref="S185:W185"/>
    <mergeCell ref="X185:AB185"/>
    <mergeCell ref="AC185:AE185"/>
    <mergeCell ref="AF185:AH185"/>
    <mergeCell ref="A184:M184"/>
    <mergeCell ref="N184:R184"/>
    <mergeCell ref="S184:W184"/>
    <mergeCell ref="X184:AB184"/>
    <mergeCell ref="AC184:AE184"/>
    <mergeCell ref="AF184:AH184"/>
    <mergeCell ref="A189:M189"/>
    <mergeCell ref="N189:R189"/>
    <mergeCell ref="S189:W189"/>
    <mergeCell ref="X189:AB189"/>
    <mergeCell ref="AC189:AE189"/>
    <mergeCell ref="AF189:AH189"/>
    <mergeCell ref="AC187:AE187"/>
    <mergeCell ref="AF187:AH187"/>
    <mergeCell ref="N188:R188"/>
    <mergeCell ref="S188:W188"/>
    <mergeCell ref="X188:AB188"/>
    <mergeCell ref="AC188:AE188"/>
    <mergeCell ref="AF188:AH188"/>
    <mergeCell ref="A187:E188"/>
    <mergeCell ref="N187:R187"/>
    <mergeCell ref="S187:W187"/>
    <mergeCell ref="X187:AB187"/>
    <mergeCell ref="F187:M187"/>
    <mergeCell ref="F188:H188"/>
    <mergeCell ref="I188:M188"/>
    <mergeCell ref="A192:M192"/>
    <mergeCell ref="N192:R192"/>
    <mergeCell ref="S192:W192"/>
    <mergeCell ref="X192:AB192"/>
    <mergeCell ref="AC192:AE192"/>
    <mergeCell ref="AF192:AH192"/>
    <mergeCell ref="A191:M191"/>
    <mergeCell ref="N191:R191"/>
    <mergeCell ref="S191:W191"/>
    <mergeCell ref="X191:AB191"/>
    <mergeCell ref="AC191:AE191"/>
    <mergeCell ref="AF191:AH191"/>
    <mergeCell ref="A190:M190"/>
    <mergeCell ref="N190:R190"/>
    <mergeCell ref="S190:W190"/>
    <mergeCell ref="X190:AB190"/>
    <mergeCell ref="AC190:AE190"/>
    <mergeCell ref="AF190:AH190"/>
    <mergeCell ref="A195:M195"/>
    <mergeCell ref="N195:R195"/>
    <mergeCell ref="S195:W195"/>
    <mergeCell ref="X195:AB195"/>
    <mergeCell ref="AC195:AE195"/>
    <mergeCell ref="AF195:AH195"/>
    <mergeCell ref="A194:M194"/>
    <mergeCell ref="N194:R194"/>
    <mergeCell ref="S194:W194"/>
    <mergeCell ref="X194:AB194"/>
    <mergeCell ref="AC194:AE194"/>
    <mergeCell ref="AF194:AH194"/>
    <mergeCell ref="A193:M193"/>
    <mergeCell ref="N193:R193"/>
    <mergeCell ref="S193:W193"/>
    <mergeCell ref="X193:AB193"/>
    <mergeCell ref="AC193:AE193"/>
    <mergeCell ref="AF193:AH193"/>
    <mergeCell ref="A198:AH198"/>
    <mergeCell ref="A199:AH199"/>
    <mergeCell ref="A200:AH200"/>
    <mergeCell ref="A201:AH201"/>
    <mergeCell ref="B203:I203"/>
    <mergeCell ref="A197:M197"/>
    <mergeCell ref="N197:R197"/>
    <mergeCell ref="S197:W197"/>
    <mergeCell ref="X197:AB197"/>
    <mergeCell ref="AC197:AE197"/>
    <mergeCell ref="AF197:AH197"/>
    <mergeCell ref="A196:M196"/>
    <mergeCell ref="N196:R196"/>
    <mergeCell ref="S196:W196"/>
    <mergeCell ref="X196:AB196"/>
    <mergeCell ref="AC196:AE196"/>
    <mergeCell ref="AF196:AH196"/>
    <mergeCell ref="B202:I202"/>
    <mergeCell ref="A216:AH216"/>
    <mergeCell ref="A217:AH217"/>
    <mergeCell ref="A218:AH218"/>
    <mergeCell ref="A219:AH219"/>
    <mergeCell ref="A220:AH220"/>
    <mergeCell ref="A221:AH221"/>
    <mergeCell ref="A210:AH210"/>
    <mergeCell ref="A211:AH211"/>
    <mergeCell ref="A212:AH212"/>
    <mergeCell ref="A213:AH213"/>
    <mergeCell ref="A214:AH214"/>
    <mergeCell ref="A215:AH215"/>
    <mergeCell ref="A204:AH204"/>
    <mergeCell ref="A205:AH205"/>
    <mergeCell ref="A206:AH206"/>
    <mergeCell ref="A207:AH207"/>
    <mergeCell ref="B209:I209"/>
    <mergeCell ref="J209:Q209"/>
    <mergeCell ref="R209:Y209"/>
    <mergeCell ref="Z209:AG209"/>
    <mergeCell ref="B208:AG208"/>
    <mergeCell ref="A228:AH228"/>
    <mergeCell ref="A229:AH229"/>
    <mergeCell ref="A230:AH230"/>
    <mergeCell ref="A231:AH231"/>
    <mergeCell ref="A232:AH232"/>
    <mergeCell ref="A233:AH233"/>
    <mergeCell ref="A226:F226"/>
    <mergeCell ref="G226:L226"/>
    <mergeCell ref="M226:R226"/>
    <mergeCell ref="A227:F227"/>
    <mergeCell ref="G227:L227"/>
    <mergeCell ref="M227:R227"/>
    <mergeCell ref="A222:AH222"/>
    <mergeCell ref="A223:AH223"/>
    <mergeCell ref="A224:R224"/>
    <mergeCell ref="A225:F225"/>
    <mergeCell ref="G225:L225"/>
    <mergeCell ref="M225:R225"/>
    <mergeCell ref="A248:AH248"/>
    <mergeCell ref="A249:AH249"/>
    <mergeCell ref="A245:E245"/>
    <mergeCell ref="F245:G245"/>
    <mergeCell ref="I245:L245"/>
    <mergeCell ref="M245:N245"/>
    <mergeCell ref="A246:AH246"/>
    <mergeCell ref="A247:AH247"/>
    <mergeCell ref="A240:AH240"/>
    <mergeCell ref="A241:AH241"/>
    <mergeCell ref="A242:AH242"/>
    <mergeCell ref="A243:O243"/>
    <mergeCell ref="A244:H244"/>
    <mergeCell ref="I244:O244"/>
    <mergeCell ref="A234:AH234"/>
    <mergeCell ref="A235:AH235"/>
    <mergeCell ref="A236:AH236"/>
    <mergeCell ref="A237:AH237"/>
    <mergeCell ref="A238:AH238"/>
    <mergeCell ref="A239:AH239"/>
    <mergeCell ref="A260:AH260"/>
    <mergeCell ref="A261:AH261"/>
    <mergeCell ref="A262:AH262"/>
    <mergeCell ref="A263:R263"/>
    <mergeCell ref="A264:F266"/>
    <mergeCell ref="G264:J265"/>
    <mergeCell ref="K264:N265"/>
    <mergeCell ref="O264:R265"/>
    <mergeCell ref="G266:J266"/>
    <mergeCell ref="K266:N266"/>
    <mergeCell ref="A254:AH254"/>
    <mergeCell ref="A255:AH255"/>
    <mergeCell ref="A256:AH256"/>
    <mergeCell ref="A257:AH257"/>
    <mergeCell ref="A258:AH258"/>
    <mergeCell ref="A259:AH259"/>
    <mergeCell ref="A250:AH250"/>
    <mergeCell ref="A251:AH251"/>
    <mergeCell ref="A252:AH252"/>
    <mergeCell ref="A253:AH253"/>
    <mergeCell ref="A269:F269"/>
    <mergeCell ref="G269:J269"/>
    <mergeCell ref="K269:N269"/>
    <mergeCell ref="O269:R269"/>
    <mergeCell ref="A270:F270"/>
    <mergeCell ref="G270:J270"/>
    <mergeCell ref="K270:N270"/>
    <mergeCell ref="O270:R270"/>
    <mergeCell ref="O266:R266"/>
    <mergeCell ref="A267:F267"/>
    <mergeCell ref="G267:J267"/>
    <mergeCell ref="K267:N267"/>
    <mergeCell ref="O267:R267"/>
    <mergeCell ref="A268:F268"/>
    <mergeCell ref="G268:J268"/>
    <mergeCell ref="K268:N268"/>
    <mergeCell ref="O268:R268"/>
    <mergeCell ref="X296:Y296"/>
    <mergeCell ref="AA296:AE296"/>
    <mergeCell ref="AF296:AG296"/>
    <mergeCell ref="A276:AH276"/>
    <mergeCell ref="A277:AH277"/>
    <mergeCell ref="A278:AH278"/>
    <mergeCell ref="A279:AH279"/>
    <mergeCell ref="A280:AH280"/>
    <mergeCell ref="A281:AH281"/>
    <mergeCell ref="A271:F272"/>
    <mergeCell ref="G271:J272"/>
    <mergeCell ref="K271:N272"/>
    <mergeCell ref="O271:R272"/>
    <mergeCell ref="A274:AH274"/>
    <mergeCell ref="A275:AH275"/>
    <mergeCell ref="A291:AH291"/>
    <mergeCell ref="A292:AH292"/>
    <mergeCell ref="A293:AH293"/>
    <mergeCell ref="A294:AH294"/>
    <mergeCell ref="A295:AH295"/>
    <mergeCell ref="A287:J287"/>
    <mergeCell ref="K287:R287"/>
    <mergeCell ref="A288:J288"/>
    <mergeCell ref="K288:R288"/>
    <mergeCell ref="A289:AH289"/>
    <mergeCell ref="A290:AH290"/>
    <mergeCell ref="A282:AH282"/>
    <mergeCell ref="A283:AH283"/>
    <mergeCell ref="A284:AH284"/>
    <mergeCell ref="A285:R285"/>
    <mergeCell ref="A286:J286"/>
    <mergeCell ref="K286:R286"/>
    <mergeCell ref="AF297:AG297"/>
    <mergeCell ref="L298:V298"/>
    <mergeCell ref="X298:AH298"/>
    <mergeCell ref="L299:V299"/>
    <mergeCell ref="X299:AH299"/>
    <mergeCell ref="L300:V300"/>
    <mergeCell ref="X300:AH300"/>
    <mergeCell ref="A297:J302"/>
    <mergeCell ref="K297:O297"/>
    <mergeCell ref="P297:Q297"/>
    <mergeCell ref="S297:W297"/>
    <mergeCell ref="X297:Y297"/>
    <mergeCell ref="AA297:AE297"/>
    <mergeCell ref="L301:V301"/>
    <mergeCell ref="X301:AH301"/>
    <mergeCell ref="L302:V302"/>
    <mergeCell ref="X302:AH302"/>
    <mergeCell ref="A296:R296"/>
    <mergeCell ref="S296:W296"/>
    <mergeCell ref="A329:AH329"/>
    <mergeCell ref="A330:AH330"/>
    <mergeCell ref="A331:AH331"/>
    <mergeCell ref="A332:J332"/>
    <mergeCell ref="K332:L332"/>
    <mergeCell ref="M332:AH332"/>
    <mergeCell ref="A323:AH323"/>
    <mergeCell ref="A324:AH324"/>
    <mergeCell ref="A325:AH325"/>
    <mergeCell ref="A326:AH326"/>
    <mergeCell ref="A327:AH327"/>
    <mergeCell ref="A328:AH328"/>
    <mergeCell ref="A317:AH317"/>
    <mergeCell ref="A318:AH318"/>
    <mergeCell ref="A319:AH319"/>
    <mergeCell ref="A320:AH320"/>
    <mergeCell ref="A321:AH321"/>
    <mergeCell ref="A322:AH322"/>
    <mergeCell ref="A309:AH309"/>
    <mergeCell ref="A310:AH310"/>
    <mergeCell ref="A311:AH311"/>
    <mergeCell ref="A313:AH313"/>
    <mergeCell ref="A314:AH314"/>
    <mergeCell ref="A315:AH315"/>
    <mergeCell ref="A303:AH303"/>
    <mergeCell ref="A304:AH304"/>
    <mergeCell ref="A305:AH305"/>
    <mergeCell ref="A306:AH306"/>
    <mergeCell ref="A307:AH307"/>
    <mergeCell ref="A308:AH308"/>
    <mergeCell ref="B337:J337"/>
    <mergeCell ref="K337:L337"/>
    <mergeCell ref="M337:AH337"/>
    <mergeCell ref="A338:AH338"/>
    <mergeCell ref="A339:AH339"/>
    <mergeCell ref="A340:AH340"/>
    <mergeCell ref="B335:J335"/>
    <mergeCell ref="K335:L335"/>
    <mergeCell ref="M335:AH335"/>
    <mergeCell ref="B336:J336"/>
    <mergeCell ref="K336:L336"/>
    <mergeCell ref="M336:AH336"/>
    <mergeCell ref="B333:J333"/>
    <mergeCell ref="K333:L333"/>
    <mergeCell ref="M333:AH333"/>
    <mergeCell ref="B334:J334"/>
    <mergeCell ref="K334:L334"/>
    <mergeCell ref="M334:AH334"/>
    <mergeCell ref="B352:B354"/>
    <mergeCell ref="C352:I354"/>
    <mergeCell ref="J352:AG354"/>
    <mergeCell ref="B355:B357"/>
    <mergeCell ref="C355:I357"/>
    <mergeCell ref="J355:AG357"/>
    <mergeCell ref="A346:AH346"/>
    <mergeCell ref="A347:AH347"/>
    <mergeCell ref="A348:AH348"/>
    <mergeCell ref="A349:AH349"/>
    <mergeCell ref="A350:AH350"/>
    <mergeCell ref="B351:I351"/>
    <mergeCell ref="J351:AG351"/>
    <mergeCell ref="A341:AH341"/>
    <mergeCell ref="B342:Q342"/>
    <mergeCell ref="B343:I343"/>
    <mergeCell ref="J343:Q343"/>
    <mergeCell ref="B344:I344"/>
    <mergeCell ref="J344:Q344"/>
    <mergeCell ref="A373:B377"/>
    <mergeCell ref="C373:H377"/>
    <mergeCell ref="A378:B383"/>
    <mergeCell ref="C378:H383"/>
    <mergeCell ref="B365:B368"/>
    <mergeCell ref="C365:I368"/>
    <mergeCell ref="J365:AG368"/>
    <mergeCell ref="A369:AH369"/>
    <mergeCell ref="A370:AH370"/>
    <mergeCell ref="A371:AH371"/>
    <mergeCell ref="B358:B361"/>
    <mergeCell ref="C358:I361"/>
    <mergeCell ref="J358:AG361"/>
    <mergeCell ref="B362:B364"/>
    <mergeCell ref="C362:I364"/>
    <mergeCell ref="J362:AG364"/>
    <mergeCell ref="A372:AH372"/>
    <mergeCell ref="I373:AH377"/>
    <mergeCell ref="I378:AH383"/>
    <mergeCell ref="A396:AH396"/>
    <mergeCell ref="A397:AH397"/>
    <mergeCell ref="A398:AH398"/>
    <mergeCell ref="A399:AH399"/>
    <mergeCell ref="A400:AH400"/>
    <mergeCell ref="A401:AH401"/>
    <mergeCell ref="A390:AH390"/>
    <mergeCell ref="A391:AH391"/>
    <mergeCell ref="A392:AH392"/>
    <mergeCell ref="A393:AH393"/>
    <mergeCell ref="A394:AH394"/>
    <mergeCell ref="A395:AH395"/>
    <mergeCell ref="A384:AH384"/>
    <mergeCell ref="A385:AH385"/>
    <mergeCell ref="A386:AH386"/>
    <mergeCell ref="A387:AH387"/>
    <mergeCell ref="A388:AH388"/>
    <mergeCell ref="A389:AH389"/>
    <mergeCell ref="A475:AH475"/>
    <mergeCell ref="A476:AH476"/>
    <mergeCell ref="B477:AG477"/>
    <mergeCell ref="B478:C478"/>
    <mergeCell ref="D478:E478"/>
    <mergeCell ref="F478:G478"/>
    <mergeCell ref="H478:I478"/>
    <mergeCell ref="J478:K478"/>
    <mergeCell ref="L478:M478"/>
    <mergeCell ref="N478:O478"/>
    <mergeCell ref="A408:AH408"/>
    <mergeCell ref="A409:AH409"/>
    <mergeCell ref="A410:AH410"/>
    <mergeCell ref="A411:AH411"/>
    <mergeCell ref="A412:AH412"/>
    <mergeCell ref="A474:AH474"/>
    <mergeCell ref="A402:AH402"/>
    <mergeCell ref="A403:AH403"/>
    <mergeCell ref="A404:AH404"/>
    <mergeCell ref="A405:AH405"/>
    <mergeCell ref="A406:AH406"/>
    <mergeCell ref="A407:AH407"/>
    <mergeCell ref="B486:I486"/>
    <mergeCell ref="J486:Q486"/>
    <mergeCell ref="R486:Y486"/>
    <mergeCell ref="Z486:AG486"/>
    <mergeCell ref="B487:I487"/>
    <mergeCell ref="J487:Q487"/>
    <mergeCell ref="R487:Y487"/>
    <mergeCell ref="A480:AH480"/>
    <mergeCell ref="A481:AH481"/>
    <mergeCell ref="A482:AH482"/>
    <mergeCell ref="A483:AH483"/>
    <mergeCell ref="A484:AH484"/>
    <mergeCell ref="B485:AG485"/>
    <mergeCell ref="AB478:AC478"/>
    <mergeCell ref="AD478:AE478"/>
    <mergeCell ref="AF478:AG478"/>
    <mergeCell ref="B479:C479"/>
    <mergeCell ref="D479:E479"/>
    <mergeCell ref="F479:G479"/>
    <mergeCell ref="H479:I479"/>
    <mergeCell ref="P478:Q478"/>
    <mergeCell ref="R478:S478"/>
    <mergeCell ref="T478:U478"/>
    <mergeCell ref="V478:W478"/>
    <mergeCell ref="X478:Y478"/>
    <mergeCell ref="Z478:AA478"/>
    <mergeCell ref="B495:I495"/>
    <mergeCell ref="J495:Q495"/>
    <mergeCell ref="R495:Y495"/>
    <mergeCell ref="Z495:AG495"/>
    <mergeCell ref="B496:I496"/>
    <mergeCell ref="J496:Q496"/>
    <mergeCell ref="R496:Y496"/>
    <mergeCell ref="Z496:AG496"/>
    <mergeCell ref="B493:I493"/>
    <mergeCell ref="J493:Q493"/>
    <mergeCell ref="R493:Y493"/>
    <mergeCell ref="Z493:AG493"/>
    <mergeCell ref="B494:I494"/>
    <mergeCell ref="J494:Q494"/>
    <mergeCell ref="R494:Y494"/>
    <mergeCell ref="Z494:AG494"/>
    <mergeCell ref="A489:AH489"/>
    <mergeCell ref="A490:AH490"/>
    <mergeCell ref="B491:AG491"/>
    <mergeCell ref="B492:I492"/>
    <mergeCell ref="J492:Q492"/>
    <mergeCell ref="R492:Y492"/>
    <mergeCell ref="Z492:AG492"/>
    <mergeCell ref="B502:I502"/>
    <mergeCell ref="J502:Q502"/>
    <mergeCell ref="R502:Y502"/>
    <mergeCell ref="B503:I503"/>
    <mergeCell ref="J503:Q503"/>
    <mergeCell ref="R503:Y503"/>
    <mergeCell ref="B499:Y499"/>
    <mergeCell ref="B500:I500"/>
    <mergeCell ref="J500:Q500"/>
    <mergeCell ref="R500:Y500"/>
    <mergeCell ref="B501:I501"/>
    <mergeCell ref="J501:Q501"/>
    <mergeCell ref="R501:Y501"/>
    <mergeCell ref="B497:I497"/>
    <mergeCell ref="J497:Q497"/>
    <mergeCell ref="R497:Y497"/>
    <mergeCell ref="Z497:AG497"/>
    <mergeCell ref="B498:I498"/>
    <mergeCell ref="J498:Q498"/>
    <mergeCell ref="R498:Y498"/>
    <mergeCell ref="Z498:AG498"/>
    <mergeCell ref="A509:AH509"/>
    <mergeCell ref="A510:AH510"/>
    <mergeCell ref="B511:Q511"/>
    <mergeCell ref="B512:I512"/>
    <mergeCell ref="J512:Q512"/>
    <mergeCell ref="A514:AH514"/>
    <mergeCell ref="B506:I506"/>
    <mergeCell ref="J506:Q506"/>
    <mergeCell ref="R506:Y506"/>
    <mergeCell ref="B507:I507"/>
    <mergeCell ref="J507:Q507"/>
    <mergeCell ref="R507:Y507"/>
    <mergeCell ref="B504:I504"/>
    <mergeCell ref="J504:Q504"/>
    <mergeCell ref="R504:Y504"/>
    <mergeCell ref="B505:I505"/>
    <mergeCell ref="J505:Q505"/>
    <mergeCell ref="R505:Y505"/>
    <mergeCell ref="B522:AG522"/>
    <mergeCell ref="B523:I523"/>
    <mergeCell ref="J523:Q523"/>
    <mergeCell ref="R523:Y523"/>
    <mergeCell ref="Z523:AG523"/>
    <mergeCell ref="B524:I524"/>
    <mergeCell ref="J524:Q524"/>
    <mergeCell ref="R524:Y524"/>
    <mergeCell ref="Z524:AG524"/>
    <mergeCell ref="B518:I518"/>
    <mergeCell ref="J518:Q518"/>
    <mergeCell ref="R518:Y518"/>
    <mergeCell ref="Z518:AG518"/>
    <mergeCell ref="A520:AH520"/>
    <mergeCell ref="A521:AH521"/>
    <mergeCell ref="A515:AH515"/>
    <mergeCell ref="B516:AG516"/>
    <mergeCell ref="B517:I517"/>
    <mergeCell ref="J517:Q517"/>
    <mergeCell ref="R517:Y517"/>
    <mergeCell ref="Z517:AG517"/>
    <mergeCell ref="B529:I529"/>
    <mergeCell ref="J529:Q529"/>
    <mergeCell ref="R529:Y529"/>
    <mergeCell ref="Z528:AG528"/>
    <mergeCell ref="B530:I530"/>
    <mergeCell ref="J530:Q530"/>
    <mergeCell ref="R530:Y530"/>
    <mergeCell ref="Z530:AG530"/>
    <mergeCell ref="B527:I527"/>
    <mergeCell ref="J527:Q527"/>
    <mergeCell ref="R527:Y527"/>
    <mergeCell ref="Z526:AG526"/>
    <mergeCell ref="B528:I528"/>
    <mergeCell ref="J528:Q528"/>
    <mergeCell ref="R528:Y528"/>
    <mergeCell ref="Z527:AG527"/>
    <mergeCell ref="B525:I525"/>
    <mergeCell ref="J525:Q525"/>
    <mergeCell ref="R525:Y525"/>
    <mergeCell ref="B526:I526"/>
    <mergeCell ref="J526:Q526"/>
    <mergeCell ref="R526:Y526"/>
    <mergeCell ref="Z525:AG525"/>
    <mergeCell ref="Z529:AG529"/>
    <mergeCell ref="B536:I536"/>
    <mergeCell ref="J536:Q536"/>
    <mergeCell ref="R536:Y536"/>
    <mergeCell ref="Z536:AG536"/>
    <mergeCell ref="B537:I537"/>
    <mergeCell ref="J537:Q537"/>
    <mergeCell ref="R537:Y537"/>
    <mergeCell ref="Z537:AG537"/>
    <mergeCell ref="B534:I534"/>
    <mergeCell ref="J534:Q534"/>
    <mergeCell ref="R534:Y534"/>
    <mergeCell ref="Z534:AG534"/>
    <mergeCell ref="B535:I535"/>
    <mergeCell ref="J535:Q535"/>
    <mergeCell ref="R535:Y535"/>
    <mergeCell ref="Z535:AG535"/>
    <mergeCell ref="B531:I531"/>
    <mergeCell ref="J531:Q531"/>
    <mergeCell ref="R531:Y531"/>
    <mergeCell ref="Z531:AG531"/>
    <mergeCell ref="B532:AG532"/>
    <mergeCell ref="B533:I533"/>
    <mergeCell ref="J533:Q533"/>
    <mergeCell ref="R533:Y533"/>
    <mergeCell ref="Z533:AG533"/>
    <mergeCell ref="A547:AH547"/>
    <mergeCell ref="B548:Q548"/>
    <mergeCell ref="B549:I549"/>
    <mergeCell ref="J549:Q549"/>
    <mergeCell ref="B550:I550"/>
    <mergeCell ref="J550:Q550"/>
    <mergeCell ref="A541:AH541"/>
    <mergeCell ref="A542:AH542"/>
    <mergeCell ref="B543:Q543"/>
    <mergeCell ref="B544:I544"/>
    <mergeCell ref="J544:Q544"/>
    <mergeCell ref="A546:AH546"/>
    <mergeCell ref="B538:I538"/>
    <mergeCell ref="J538:Q538"/>
    <mergeCell ref="R538:Y538"/>
    <mergeCell ref="Z538:AG538"/>
    <mergeCell ref="B539:I539"/>
    <mergeCell ref="J539:Q539"/>
    <mergeCell ref="R539:Y539"/>
    <mergeCell ref="Z539:AG539"/>
    <mergeCell ref="A558:AH558"/>
    <mergeCell ref="A559:AH559"/>
    <mergeCell ref="B560:AG560"/>
    <mergeCell ref="B561:I561"/>
    <mergeCell ref="J561:Q561"/>
    <mergeCell ref="R561:Y561"/>
    <mergeCell ref="Z561:AG561"/>
    <mergeCell ref="B554:I554"/>
    <mergeCell ref="J554:Q554"/>
    <mergeCell ref="B555:I555"/>
    <mergeCell ref="J555:Q555"/>
    <mergeCell ref="B556:I556"/>
    <mergeCell ref="J556:Q556"/>
    <mergeCell ref="B551:I551"/>
    <mergeCell ref="J551:Q551"/>
    <mergeCell ref="B552:I552"/>
    <mergeCell ref="J552:Q552"/>
    <mergeCell ref="B553:I553"/>
    <mergeCell ref="J553:Q553"/>
    <mergeCell ref="B569:I569"/>
    <mergeCell ref="J569:Q569"/>
    <mergeCell ref="R569:Y569"/>
    <mergeCell ref="Z569:AG569"/>
    <mergeCell ref="B570:I570"/>
    <mergeCell ref="J570:Q570"/>
    <mergeCell ref="R570:Y570"/>
    <mergeCell ref="Z570:AG570"/>
    <mergeCell ref="B567:I567"/>
    <mergeCell ref="J567:Q567"/>
    <mergeCell ref="R567:Y567"/>
    <mergeCell ref="Z567:AG567"/>
    <mergeCell ref="B568:I568"/>
    <mergeCell ref="J568:Q568"/>
    <mergeCell ref="R568:Y568"/>
    <mergeCell ref="Z568:AG568"/>
    <mergeCell ref="A563:AH563"/>
    <mergeCell ref="A564:AH564"/>
    <mergeCell ref="B565:AG565"/>
    <mergeCell ref="B566:I566"/>
    <mergeCell ref="J566:Q566"/>
    <mergeCell ref="R566:Y566"/>
    <mergeCell ref="Z566:AG566"/>
    <mergeCell ref="A579:AH579"/>
    <mergeCell ref="A580:AH580"/>
    <mergeCell ref="B581:Y581"/>
    <mergeCell ref="B582:I582"/>
    <mergeCell ref="J582:Q582"/>
    <mergeCell ref="R582:Y582"/>
    <mergeCell ref="A574:AH574"/>
    <mergeCell ref="A575:AH575"/>
    <mergeCell ref="B576:Y576"/>
    <mergeCell ref="B577:I577"/>
    <mergeCell ref="J577:Q577"/>
    <mergeCell ref="R577:Y577"/>
    <mergeCell ref="B571:I571"/>
    <mergeCell ref="J571:Q571"/>
    <mergeCell ref="R571:Y571"/>
    <mergeCell ref="Z571:AG571"/>
    <mergeCell ref="B572:I572"/>
    <mergeCell ref="J572:Q572"/>
    <mergeCell ref="R572:Y572"/>
    <mergeCell ref="Z572:AG572"/>
    <mergeCell ref="B590:I590"/>
    <mergeCell ref="J590:Q590"/>
    <mergeCell ref="R590:Y590"/>
    <mergeCell ref="B591:I591"/>
    <mergeCell ref="J591:Q591"/>
    <mergeCell ref="R591:Y591"/>
    <mergeCell ref="B588:I588"/>
    <mergeCell ref="J588:Q588"/>
    <mergeCell ref="R588:Y588"/>
    <mergeCell ref="B589:I589"/>
    <mergeCell ref="J589:Q589"/>
    <mergeCell ref="R589:Y589"/>
    <mergeCell ref="A584:AH584"/>
    <mergeCell ref="A585:AH585"/>
    <mergeCell ref="B586:Y586"/>
    <mergeCell ref="B587:I587"/>
    <mergeCell ref="J587:Q587"/>
    <mergeCell ref="R587:Y587"/>
    <mergeCell ref="A600:AH600"/>
    <mergeCell ref="A601:AH601"/>
    <mergeCell ref="B602:Y602"/>
    <mergeCell ref="B603:I603"/>
    <mergeCell ref="J603:Q603"/>
    <mergeCell ref="R603:Y603"/>
    <mergeCell ref="A595:AH595"/>
    <mergeCell ref="A596:AH596"/>
    <mergeCell ref="B597:Y597"/>
    <mergeCell ref="B598:I598"/>
    <mergeCell ref="J598:Q598"/>
    <mergeCell ref="R598:Y598"/>
    <mergeCell ref="B592:I592"/>
    <mergeCell ref="J592:Q592"/>
    <mergeCell ref="R592:Y592"/>
    <mergeCell ref="B593:I593"/>
    <mergeCell ref="J593:Q593"/>
    <mergeCell ref="R593:Y593"/>
    <mergeCell ref="A616:AH616"/>
    <mergeCell ref="A617:AH617"/>
    <mergeCell ref="B618:AG618"/>
    <mergeCell ref="B619:I619"/>
    <mergeCell ref="J619:Q619"/>
    <mergeCell ref="R619:Y619"/>
    <mergeCell ref="Z619:AG619"/>
    <mergeCell ref="B609:I609"/>
    <mergeCell ref="A611:AH611"/>
    <mergeCell ref="A612:AH612"/>
    <mergeCell ref="B614:I614"/>
    <mergeCell ref="J614:Q614"/>
    <mergeCell ref="R614:Y614"/>
    <mergeCell ref="A605:AH605"/>
    <mergeCell ref="A606:AH606"/>
    <mergeCell ref="B607:AG607"/>
    <mergeCell ref="B608:I608"/>
    <mergeCell ref="J608:Q608"/>
    <mergeCell ref="R608:Y608"/>
    <mergeCell ref="Z608:AG608"/>
    <mergeCell ref="Z614:AG614"/>
    <mergeCell ref="B613:AG613"/>
    <mergeCell ref="B631:I631"/>
    <mergeCell ref="J631:Q631"/>
    <mergeCell ref="A633:AH633"/>
    <mergeCell ref="A634:AH634"/>
    <mergeCell ref="B635:Y635"/>
    <mergeCell ref="B636:I636"/>
    <mergeCell ref="J636:Q636"/>
    <mergeCell ref="R636:Y636"/>
    <mergeCell ref="B625:I625"/>
    <mergeCell ref="A627:AH627"/>
    <mergeCell ref="A628:AH628"/>
    <mergeCell ref="B629:AG629"/>
    <mergeCell ref="B630:I630"/>
    <mergeCell ref="J630:Q630"/>
    <mergeCell ref="R630:Y630"/>
    <mergeCell ref="Z630:AG630"/>
    <mergeCell ref="A621:AH621"/>
    <mergeCell ref="A622:AH622"/>
    <mergeCell ref="B623:AG623"/>
    <mergeCell ref="B624:I624"/>
    <mergeCell ref="J624:Q624"/>
    <mergeCell ref="R624:Y624"/>
    <mergeCell ref="Z624:AG624"/>
    <mergeCell ref="A646:AH646"/>
    <mergeCell ref="B647:Q647"/>
    <mergeCell ref="B648:I648"/>
    <mergeCell ref="J648:Q648"/>
    <mergeCell ref="B649:I649"/>
    <mergeCell ref="J649:Q649"/>
    <mergeCell ref="B642:I642"/>
    <mergeCell ref="J642:Q642"/>
    <mergeCell ref="R642:Y642"/>
    <mergeCell ref="Z642:AG642"/>
    <mergeCell ref="B643:I643"/>
    <mergeCell ref="A645:AH645"/>
    <mergeCell ref="A638:AH638"/>
    <mergeCell ref="A639:AH639"/>
    <mergeCell ref="B640:AG640"/>
    <mergeCell ref="B641:I641"/>
    <mergeCell ref="J641:Q641"/>
    <mergeCell ref="R641:Y641"/>
    <mergeCell ref="Z641:AG641"/>
    <mergeCell ref="A660:AH660"/>
    <mergeCell ref="B661:Q661"/>
    <mergeCell ref="B662:I662"/>
    <mergeCell ref="J662:Q662"/>
    <mergeCell ref="B663:I663"/>
    <mergeCell ref="J663:Q663"/>
    <mergeCell ref="A654:AH654"/>
    <mergeCell ref="A655:AH655"/>
    <mergeCell ref="B656:Q656"/>
    <mergeCell ref="B657:I657"/>
    <mergeCell ref="J657:Q657"/>
    <mergeCell ref="A659:AH659"/>
    <mergeCell ref="B650:I650"/>
    <mergeCell ref="J650:Q650"/>
    <mergeCell ref="B651:I651"/>
    <mergeCell ref="J651:Q651"/>
    <mergeCell ref="B652:I652"/>
    <mergeCell ref="J652:Q652"/>
    <mergeCell ref="B671:C703"/>
    <mergeCell ref="D671:I676"/>
    <mergeCell ref="J671:P671"/>
    <mergeCell ref="Q671:AG671"/>
    <mergeCell ref="J672:P672"/>
    <mergeCell ref="Q672:AG672"/>
    <mergeCell ref="J673:P673"/>
    <mergeCell ref="Q673:AG673"/>
    <mergeCell ref="J674:P674"/>
    <mergeCell ref="A665:AH665"/>
    <mergeCell ref="A666:AH666"/>
    <mergeCell ref="A667:AH667"/>
    <mergeCell ref="A668:AH668"/>
    <mergeCell ref="A669:AH669"/>
    <mergeCell ref="B670:I670"/>
    <mergeCell ref="J670:P670"/>
    <mergeCell ref="Q670:AG670"/>
    <mergeCell ref="J679:P679"/>
    <mergeCell ref="Q679:AG679"/>
    <mergeCell ref="D680:I684"/>
    <mergeCell ref="J680:P680"/>
    <mergeCell ref="Q680:AG680"/>
    <mergeCell ref="J681:P681"/>
    <mergeCell ref="Q681:AG681"/>
    <mergeCell ref="J682:P682"/>
    <mergeCell ref="Q682:AG682"/>
    <mergeCell ref="J683:P683"/>
    <mergeCell ref="Q674:AG674"/>
    <mergeCell ref="J675:P675"/>
    <mergeCell ref="Q675:AG675"/>
    <mergeCell ref="J676:P676"/>
    <mergeCell ref="Q676:AG676"/>
    <mergeCell ref="D677:I679"/>
    <mergeCell ref="J677:P677"/>
    <mergeCell ref="Q677:AG677"/>
    <mergeCell ref="J678:P678"/>
    <mergeCell ref="Q678:AG678"/>
    <mergeCell ref="D688:I691"/>
    <mergeCell ref="J688:P688"/>
    <mergeCell ref="Q688:AG688"/>
    <mergeCell ref="J689:P689"/>
    <mergeCell ref="Q689:AG689"/>
    <mergeCell ref="J690:P690"/>
    <mergeCell ref="Q690:AG690"/>
    <mergeCell ref="J691:P691"/>
    <mergeCell ref="Q691:AG691"/>
    <mergeCell ref="Q683:AG683"/>
    <mergeCell ref="J684:P684"/>
    <mergeCell ref="Q684:AG684"/>
    <mergeCell ref="D685:I687"/>
    <mergeCell ref="J685:P685"/>
    <mergeCell ref="Q685:AG685"/>
    <mergeCell ref="J686:P686"/>
    <mergeCell ref="Q686:AG686"/>
    <mergeCell ref="J687:P687"/>
    <mergeCell ref="Q687:AG687"/>
    <mergeCell ref="B704:C705"/>
    <mergeCell ref="D704:I705"/>
    <mergeCell ref="J704:P704"/>
    <mergeCell ref="Q704:AG704"/>
    <mergeCell ref="J705:P705"/>
    <mergeCell ref="Q705:AG705"/>
    <mergeCell ref="J701:P701"/>
    <mergeCell ref="Q701:AG701"/>
    <mergeCell ref="J702:P702"/>
    <mergeCell ref="Q702:AG702"/>
    <mergeCell ref="J703:P703"/>
    <mergeCell ref="Q703:AG703"/>
    <mergeCell ref="Q696:AG696"/>
    <mergeCell ref="D697:I703"/>
    <mergeCell ref="J697:P697"/>
    <mergeCell ref="Q697:AG697"/>
    <mergeCell ref="J698:P698"/>
    <mergeCell ref="Q698:AG698"/>
    <mergeCell ref="J699:P699"/>
    <mergeCell ref="Q699:AG699"/>
    <mergeCell ref="J700:P700"/>
    <mergeCell ref="Q700:AG700"/>
    <mergeCell ref="D692:I696"/>
    <mergeCell ref="J692:P692"/>
    <mergeCell ref="Q692:AG692"/>
    <mergeCell ref="J693:P693"/>
    <mergeCell ref="Q693:AG693"/>
    <mergeCell ref="J694:P694"/>
    <mergeCell ref="Q694:AG694"/>
    <mergeCell ref="J695:P695"/>
    <mergeCell ref="Q695:AG695"/>
    <mergeCell ref="J696:P696"/>
    <mergeCell ref="Q710:AG710"/>
    <mergeCell ref="J711:P711"/>
    <mergeCell ref="Q711:AG711"/>
    <mergeCell ref="J712:P712"/>
    <mergeCell ref="Q712:AG712"/>
    <mergeCell ref="J713:P713"/>
    <mergeCell ref="Q713:AG713"/>
    <mergeCell ref="D706:I733"/>
    <mergeCell ref="J706:P706"/>
    <mergeCell ref="Q706:AG706"/>
    <mergeCell ref="J707:P707"/>
    <mergeCell ref="Q707:AG707"/>
    <mergeCell ref="J708:P708"/>
    <mergeCell ref="Q708:AG708"/>
    <mergeCell ref="J709:P709"/>
    <mergeCell ref="Q709:AG709"/>
    <mergeCell ref="J710:P710"/>
    <mergeCell ref="J720:P720"/>
    <mergeCell ref="Q720:AG720"/>
    <mergeCell ref="J721:P721"/>
    <mergeCell ref="Q721:AG721"/>
    <mergeCell ref="Q722:AG722"/>
    <mergeCell ref="Q723:AG723"/>
    <mergeCell ref="J717:P717"/>
    <mergeCell ref="Q717:AG717"/>
    <mergeCell ref="J718:P718"/>
    <mergeCell ref="Q718:AG718"/>
    <mergeCell ref="J719:P719"/>
    <mergeCell ref="Q719:AG719"/>
    <mergeCell ref="J714:P714"/>
    <mergeCell ref="Q714:AG714"/>
    <mergeCell ref="J715:P715"/>
    <mergeCell ref="Q715:AG715"/>
    <mergeCell ref="J716:P716"/>
    <mergeCell ref="Q716:AG716"/>
    <mergeCell ref="J732:P732"/>
    <mergeCell ref="Q732:AG732"/>
    <mergeCell ref="J733:P733"/>
    <mergeCell ref="Q733:AG733"/>
    <mergeCell ref="B735:I735"/>
    <mergeCell ref="J735:P735"/>
    <mergeCell ref="Q735:AG735"/>
    <mergeCell ref="J729:P729"/>
    <mergeCell ref="Q729:AG729"/>
    <mergeCell ref="J730:P730"/>
    <mergeCell ref="Q730:AG730"/>
    <mergeCell ref="J731:P731"/>
    <mergeCell ref="Q731:AG731"/>
    <mergeCell ref="J724:P724"/>
    <mergeCell ref="Q724:AG724"/>
    <mergeCell ref="Q725:AG725"/>
    <mergeCell ref="Q726:AG726"/>
    <mergeCell ref="Q727:AG727"/>
    <mergeCell ref="Q728:AG728"/>
    <mergeCell ref="J746:P746"/>
    <mergeCell ref="Q746:AG746"/>
    <mergeCell ref="J747:P747"/>
    <mergeCell ref="Q747:AG747"/>
    <mergeCell ref="J748:P748"/>
    <mergeCell ref="Q748:AG748"/>
    <mergeCell ref="J743:P743"/>
    <mergeCell ref="Q743:AG743"/>
    <mergeCell ref="J744:P744"/>
    <mergeCell ref="Q744:AG744"/>
    <mergeCell ref="J745:P745"/>
    <mergeCell ref="Q745:AG745"/>
    <mergeCell ref="J740:P740"/>
    <mergeCell ref="Q740:AG740"/>
    <mergeCell ref="J741:P741"/>
    <mergeCell ref="Q741:AG741"/>
    <mergeCell ref="J742:P742"/>
    <mergeCell ref="Q742:AG742"/>
    <mergeCell ref="Q753:AG753"/>
    <mergeCell ref="J754:P754"/>
    <mergeCell ref="Q754:AG754"/>
    <mergeCell ref="J755:P755"/>
    <mergeCell ref="Q755:AG755"/>
    <mergeCell ref="J756:P756"/>
    <mergeCell ref="Q756:AG756"/>
    <mergeCell ref="D749:I757"/>
    <mergeCell ref="J749:P749"/>
    <mergeCell ref="Q749:AG749"/>
    <mergeCell ref="J750:P750"/>
    <mergeCell ref="Q750:AG750"/>
    <mergeCell ref="J751:P751"/>
    <mergeCell ref="Q751:AG751"/>
    <mergeCell ref="J752:P752"/>
    <mergeCell ref="Q752:AG752"/>
    <mergeCell ref="J753:P753"/>
    <mergeCell ref="Q768:AG768"/>
    <mergeCell ref="Q761:AG761"/>
    <mergeCell ref="J762:P762"/>
    <mergeCell ref="Q762:AG762"/>
    <mergeCell ref="J763:P763"/>
    <mergeCell ref="Q763:AG763"/>
    <mergeCell ref="J764:P764"/>
    <mergeCell ref="Q764:AG764"/>
    <mergeCell ref="J765:P765"/>
    <mergeCell ref="Q765:AG765"/>
    <mergeCell ref="J757:P757"/>
    <mergeCell ref="Q757:AG757"/>
    <mergeCell ref="D758:I763"/>
    <mergeCell ref="J758:P758"/>
    <mergeCell ref="Q758:AG758"/>
    <mergeCell ref="J759:P759"/>
    <mergeCell ref="Q759:AG759"/>
    <mergeCell ref="J760:P760"/>
    <mergeCell ref="Q760:AG760"/>
    <mergeCell ref="J761:P761"/>
    <mergeCell ref="Q776:AG776"/>
    <mergeCell ref="J777:P777"/>
    <mergeCell ref="Q777:AG777"/>
    <mergeCell ref="J778:P778"/>
    <mergeCell ref="Q778:AG778"/>
    <mergeCell ref="D779:I781"/>
    <mergeCell ref="J779:P779"/>
    <mergeCell ref="Q779:AG779"/>
    <mergeCell ref="J780:P780"/>
    <mergeCell ref="Q780:AG780"/>
    <mergeCell ref="J772:P772"/>
    <mergeCell ref="Q772:AG772"/>
    <mergeCell ref="J773:P773"/>
    <mergeCell ref="Q773:AG773"/>
    <mergeCell ref="D774:I778"/>
    <mergeCell ref="J774:P774"/>
    <mergeCell ref="Q774:AG774"/>
    <mergeCell ref="J775:P775"/>
    <mergeCell ref="Q775:AG775"/>
    <mergeCell ref="J776:P776"/>
    <mergeCell ref="D764:I773"/>
    <mergeCell ref="J769:P769"/>
    <mergeCell ref="Q769:AG769"/>
    <mergeCell ref="J770:P770"/>
    <mergeCell ref="Q770:AG770"/>
    <mergeCell ref="J771:P771"/>
    <mergeCell ref="Q771:AG771"/>
    <mergeCell ref="J766:P766"/>
    <mergeCell ref="Q766:AG766"/>
    <mergeCell ref="J767:P767"/>
    <mergeCell ref="Q767:AG767"/>
    <mergeCell ref="J768:P768"/>
    <mergeCell ref="Q785:AG785"/>
    <mergeCell ref="J786:P786"/>
    <mergeCell ref="Q786:AG786"/>
    <mergeCell ref="D787:I792"/>
    <mergeCell ref="J787:P787"/>
    <mergeCell ref="Q787:AG787"/>
    <mergeCell ref="J788:P788"/>
    <mergeCell ref="Q788:AG788"/>
    <mergeCell ref="J789:P789"/>
    <mergeCell ref="Q789:AG789"/>
    <mergeCell ref="J781:P781"/>
    <mergeCell ref="Q781:AG781"/>
    <mergeCell ref="D782:I786"/>
    <mergeCell ref="J782:P782"/>
    <mergeCell ref="Q782:AG782"/>
    <mergeCell ref="J783:P783"/>
    <mergeCell ref="Q783:AG783"/>
    <mergeCell ref="J784:P784"/>
    <mergeCell ref="Q784:AG784"/>
    <mergeCell ref="J785:P785"/>
    <mergeCell ref="J797:P797"/>
    <mergeCell ref="Q797:AG797"/>
    <mergeCell ref="J798:P798"/>
    <mergeCell ref="Q798:AG798"/>
    <mergeCell ref="J799:P799"/>
    <mergeCell ref="Q799:AG799"/>
    <mergeCell ref="B793:C802"/>
    <mergeCell ref="D793:I802"/>
    <mergeCell ref="J793:P793"/>
    <mergeCell ref="Q793:AG793"/>
    <mergeCell ref="J794:P794"/>
    <mergeCell ref="Q794:AG794"/>
    <mergeCell ref="J795:P795"/>
    <mergeCell ref="Q795:AG795"/>
    <mergeCell ref="J796:P796"/>
    <mergeCell ref="Q796:AG796"/>
    <mergeCell ref="J790:P790"/>
    <mergeCell ref="Q790:AG790"/>
    <mergeCell ref="J791:P791"/>
    <mergeCell ref="Q791:AG791"/>
    <mergeCell ref="J792:P792"/>
    <mergeCell ref="Q792:AG792"/>
    <mergeCell ref="B736:C792"/>
    <mergeCell ref="D736:I748"/>
    <mergeCell ref="J736:P736"/>
    <mergeCell ref="Q736:AG736"/>
    <mergeCell ref="J737:P737"/>
    <mergeCell ref="Q737:AG737"/>
    <mergeCell ref="J738:P738"/>
    <mergeCell ref="Q738:AG738"/>
    <mergeCell ref="J739:P739"/>
    <mergeCell ref="Q739:AG739"/>
    <mergeCell ref="A815:AH815"/>
    <mergeCell ref="A816:AH816"/>
    <mergeCell ref="A817:AH817"/>
    <mergeCell ref="E53:H53"/>
    <mergeCell ref="I53:L53"/>
    <mergeCell ref="M53:Z53"/>
    <mergeCell ref="AA53:AD53"/>
    <mergeCell ref="AE53:AH53"/>
    <mergeCell ref="A809:AH809"/>
    <mergeCell ref="A810:AH810"/>
    <mergeCell ref="A811:AH811"/>
    <mergeCell ref="A812:AH812"/>
    <mergeCell ref="A813:AH813"/>
    <mergeCell ref="A814:AH814"/>
    <mergeCell ref="AD803:AE803"/>
    <mergeCell ref="A804:AH804"/>
    <mergeCell ref="A805:AH805"/>
    <mergeCell ref="A806:AH806"/>
    <mergeCell ref="A807:AH807"/>
    <mergeCell ref="A808:AH808"/>
    <mergeCell ref="B803:I803"/>
    <mergeCell ref="J803:M803"/>
    <mergeCell ref="N803:O803"/>
    <mergeCell ref="R803:S803"/>
    <mergeCell ref="V803:Y803"/>
    <mergeCell ref="Z803:AA803"/>
    <mergeCell ref="J800:P800"/>
    <mergeCell ref="Q800:AG800"/>
    <mergeCell ref="J801:P801"/>
    <mergeCell ref="Q801:AG801"/>
    <mergeCell ref="J802:P802"/>
    <mergeCell ref="Q802:AG802"/>
  </mergeCells>
  <phoneticPr fontId="13"/>
  <conditionalFormatting sqref="A87">
    <cfRule type="expression" priority="54" stopIfTrue="1">
      <formula>CELL("protect", A87)=1</formula>
    </cfRule>
  </conditionalFormatting>
  <conditionalFormatting sqref="G271 K271 O271">
    <cfRule type="expression" priority="35" stopIfTrue="1">
      <formula>CELL("protect", G271)=1</formula>
    </cfRule>
  </conditionalFormatting>
  <conditionalFormatting sqref="A286:A288">
    <cfRule type="expression" priority="33" stopIfTrue="1">
      <formula>CELL("protect", A286)=1</formula>
    </cfRule>
  </conditionalFormatting>
  <conditionalFormatting sqref="A333:A334 A335:B337">
    <cfRule type="expression" priority="32" stopIfTrue="1">
      <formula>CELL("protect", A333)=1</formula>
    </cfRule>
  </conditionalFormatting>
  <conditionalFormatting sqref="A263">
    <cfRule type="expression" priority="40" stopIfTrue="1">
      <formula>CELL("protect", A263)=1</formula>
    </cfRule>
  </conditionalFormatting>
  <conditionalFormatting sqref="A264">
    <cfRule type="expression" priority="39" stopIfTrue="1">
      <formula>CELL("protect", A264)=1</formula>
    </cfRule>
  </conditionalFormatting>
  <conditionalFormatting sqref="G268">
    <cfRule type="expression" priority="38" stopIfTrue="1">
      <formula>CELL("protect", G268)=1</formula>
    </cfRule>
  </conditionalFormatting>
  <conditionalFormatting sqref="G269">
    <cfRule type="expression" priority="37" stopIfTrue="1">
      <formula>CELL("protect", G269)=1</formula>
    </cfRule>
  </conditionalFormatting>
  <conditionalFormatting sqref="G270 K270 O270">
    <cfRule type="expression" priority="36" stopIfTrue="1">
      <formula>CELL("protect", G270)=1</formula>
    </cfRule>
  </conditionalFormatting>
  <conditionalFormatting sqref="A285">
    <cfRule type="expression" priority="34" stopIfTrue="1">
      <formula>CELL("protect", A285)=1</formula>
    </cfRule>
  </conditionalFormatting>
  <conditionalFormatting sqref="K332">
    <cfRule type="expression" priority="31" stopIfTrue="1">
      <formula>CELL("protect", K332)=1</formula>
    </cfRule>
  </conditionalFormatting>
  <conditionalFormatting sqref="K336">
    <cfRule type="expression" priority="30" stopIfTrue="1">
      <formula>CELL("protect", K336)=1</formula>
    </cfRule>
  </conditionalFormatting>
  <conditionalFormatting sqref="A373">
    <cfRule type="expression" priority="29" stopIfTrue="1">
      <formula>CELL("protect", A373)=1</formula>
    </cfRule>
  </conditionalFormatting>
  <conditionalFormatting sqref="A378">
    <cfRule type="expression" priority="28" stopIfTrue="1">
      <formula>CELL("protect", A378)=1</formula>
    </cfRule>
  </conditionalFormatting>
  <conditionalFormatting sqref="W300 A296:A297">
    <cfRule type="expression" priority="5" stopIfTrue="1">
      <formula>CELL("protect", A296)=1</formula>
    </cfRule>
  </conditionalFormatting>
  <conditionalFormatting sqref="C435">
    <cfRule type="expression" priority="1" stopIfTrue="1">
      <formula>CELL("protect", C435)=1</formula>
    </cfRule>
  </conditionalFormatting>
  <conditionalFormatting sqref="A413:B413">
    <cfRule type="expression" priority="4" stopIfTrue="1">
      <formula>CELL("protect", A413)=1</formula>
    </cfRule>
  </conditionalFormatting>
  <conditionalFormatting sqref="A415">
    <cfRule type="expression" priority="3" stopIfTrue="1">
      <formula>CELL("protect", A415)=1</formula>
    </cfRule>
  </conditionalFormatting>
  <conditionalFormatting sqref="A414:B414">
    <cfRule type="expression" priority="2" stopIfTrue="1">
      <formula>CELL("protect", A414)=1</formula>
    </cfRule>
  </conditionalFormatting>
  <dataValidations count="3">
    <dataValidation type="list" allowBlank="1" showInputMessage="1" sqref="Q415:Z432">
      <formula1>#REF!</formula1>
    </dataValidation>
    <dataValidation type="list" allowBlank="1" showInputMessage="1" sqref="V24:AH24 E24:Q24 P86 T86 X86 I86:K86 V85:Z85 X82:AB82 AE82:AH82 P83:Q83 N178:AH178 I244:O244 K333:L337 I187:M187 I415:I472 J468:Z472 J450:P467 Q435:Z467 J415:P434">
      <formula1>#REF!</formula1>
    </dataValidation>
    <dataValidation type="list" allowBlank="1" showInputMessage="1" showErrorMessage="1" sqref="J435:P449">
      <formula1>#REF!</formula1>
    </dataValidation>
  </dataValidations>
  <pageMargins left="0.7" right="0.7" top="0.75" bottom="0.75" header="0.3" footer="0.3"/>
  <pageSetup paperSize="9" scale="76" orientation="portrait" r:id="rId1"/>
  <rowBreaks count="12" manualBreakCount="12">
    <brk id="65" max="16383" man="1"/>
    <brk id="128" max="16383" man="1"/>
    <brk id="174" max="16383" man="1"/>
    <brk id="238" max="16383" man="1"/>
    <brk id="292" max="16383" man="1"/>
    <brk id="368" max="16383" man="1"/>
    <brk id="446" max="16383" man="1"/>
    <brk id="519" max="16383" man="1"/>
    <brk id="594" max="16383" man="1"/>
    <brk id="664" max="16383" man="1"/>
    <brk id="733" max="16383" man="1"/>
    <brk id="80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Y60"/>
  <sheetViews>
    <sheetView showGridLines="0" view="pageBreakPreview" zoomScaleNormal="55" zoomScaleSheetLayoutView="100" workbookViewId="0">
      <selection activeCell="B1" sqref="B1"/>
    </sheetView>
  </sheetViews>
  <sheetFormatPr defaultRowHeight="13.5"/>
  <cols>
    <col min="1" max="1" width="9" style="782" customWidth="1"/>
    <col min="2" max="77" width="2.625" style="782" customWidth="1"/>
    <col min="78" max="16384" width="9" style="782"/>
  </cols>
  <sheetData>
    <row r="1" spans="2:77" ht="22.5" customHeight="1">
      <c r="B1" s="1010" t="s">
        <v>1880</v>
      </c>
    </row>
    <row r="2" spans="2:77" s="784" customFormat="1"/>
    <row r="3" spans="2:77" s="784" customFormat="1" ht="24.95" customHeight="1">
      <c r="B3" s="783" t="s">
        <v>1803</v>
      </c>
      <c r="C3" s="293"/>
      <c r="D3" s="293"/>
      <c r="E3" s="293"/>
      <c r="F3" s="293"/>
      <c r="G3" s="293"/>
      <c r="H3" s="293"/>
      <c r="I3" s="293"/>
      <c r="J3" s="710"/>
      <c r="K3" s="293"/>
      <c r="L3" s="295" t="s">
        <v>640</v>
      </c>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57"/>
      <c r="BY3" s="257"/>
    </row>
    <row r="4" spans="2:77" s="784" customFormat="1">
      <c r="B4" s="2365" t="s">
        <v>480</v>
      </c>
      <c r="C4" s="2365"/>
      <c r="D4" s="2365"/>
      <c r="E4" s="2365"/>
      <c r="F4" s="2365"/>
      <c r="G4" s="2366" t="str">
        <f>IF(交付申請書!$D$43="","",交付申請書!D43)</f>
        <v/>
      </c>
      <c r="H4" s="2367"/>
      <c r="I4" s="2367"/>
      <c r="J4" s="2367"/>
      <c r="K4" s="2367"/>
      <c r="L4" s="2367"/>
      <c r="M4" s="2367"/>
      <c r="N4" s="2367"/>
      <c r="O4" s="2367"/>
      <c r="P4" s="2367"/>
      <c r="Q4" s="2367"/>
      <c r="R4" s="2367"/>
      <c r="S4" s="2367"/>
      <c r="T4" s="2367"/>
      <c r="U4" s="2367"/>
      <c r="V4" s="2367"/>
      <c r="W4" s="2367"/>
      <c r="X4" s="2367"/>
      <c r="Y4" s="2367"/>
      <c r="Z4" s="2367"/>
      <c r="AA4" s="2367"/>
      <c r="AB4" s="2367"/>
      <c r="AC4" s="2367"/>
      <c r="AD4" s="2367"/>
      <c r="AE4" s="2368"/>
      <c r="AF4" s="2365" t="s">
        <v>481</v>
      </c>
      <c r="AG4" s="2365"/>
      <c r="AH4" s="2365"/>
      <c r="AI4" s="2365"/>
      <c r="AJ4" s="2369"/>
      <c r="AK4" s="2366" t="str">
        <f>IF('１.申請者の詳細'!$I$8="","",'１.申請者の詳細'!$I$8)&amp;IF('１.申請者の詳細'!$I$50="","","／"&amp;'１.申請者の詳細'!$I$50)&amp;IF('１.申請者の詳細'!$I$92="","","／"&amp;'１.申請者の詳細'!$I$92)</f>
        <v/>
      </c>
      <c r="AL4" s="2367"/>
      <c r="AM4" s="2367"/>
      <c r="AN4" s="2367"/>
      <c r="AO4" s="2367"/>
      <c r="AP4" s="2367"/>
      <c r="AQ4" s="2367"/>
      <c r="AR4" s="2367"/>
      <c r="AS4" s="2367"/>
      <c r="AT4" s="2367"/>
      <c r="AU4" s="2367"/>
      <c r="AV4" s="2367"/>
      <c r="AW4" s="2367"/>
      <c r="AX4" s="2367"/>
      <c r="AY4" s="2367"/>
      <c r="AZ4" s="2367"/>
      <c r="BA4" s="2367"/>
      <c r="BB4" s="2367"/>
      <c r="BC4" s="2367"/>
      <c r="BD4" s="2367"/>
      <c r="BE4" s="2367"/>
      <c r="BF4" s="2367"/>
      <c r="BG4" s="2367"/>
      <c r="BH4" s="2367"/>
      <c r="BI4" s="2367"/>
      <c r="BJ4" s="2367"/>
      <c r="BK4" s="2367"/>
      <c r="BL4" s="2367"/>
      <c r="BM4" s="2367"/>
      <c r="BN4" s="2367"/>
      <c r="BO4" s="2367"/>
      <c r="BP4" s="2367"/>
      <c r="BQ4" s="2367"/>
      <c r="BR4" s="2367"/>
      <c r="BS4" s="2367"/>
      <c r="BT4" s="2367"/>
      <c r="BU4" s="2367"/>
      <c r="BV4" s="2367"/>
      <c r="BW4" s="2368"/>
    </row>
    <row r="5" spans="2:77">
      <c r="B5" s="711"/>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3"/>
      <c r="AG5" s="713"/>
      <c r="AH5" s="713"/>
      <c r="AI5" s="713"/>
      <c r="AJ5" s="713"/>
      <c r="AK5" s="714"/>
      <c r="AL5" s="712"/>
      <c r="AM5" s="712"/>
      <c r="AN5" s="712"/>
      <c r="AO5" s="712"/>
      <c r="AP5" s="712"/>
      <c r="AQ5" s="712"/>
      <c r="AR5" s="712"/>
      <c r="AS5" s="712"/>
      <c r="AT5" s="712"/>
      <c r="AU5" s="712"/>
      <c r="AV5" s="712"/>
      <c r="AW5" s="712"/>
      <c r="AX5" s="712"/>
      <c r="AY5" s="712"/>
      <c r="AZ5" s="712"/>
      <c r="BA5" s="712"/>
      <c r="BB5" s="712"/>
      <c r="BC5" s="712"/>
      <c r="BD5" s="712"/>
      <c r="BE5" s="712"/>
      <c r="BF5" s="712"/>
      <c r="BG5" s="712"/>
      <c r="BH5" s="712"/>
      <c r="BI5" s="712"/>
      <c r="BJ5" s="712"/>
      <c r="BK5" s="712"/>
      <c r="BL5" s="712"/>
      <c r="BM5" s="712"/>
      <c r="BN5" s="712"/>
      <c r="BO5" s="712"/>
      <c r="BP5" s="712"/>
      <c r="BQ5" s="712"/>
      <c r="BR5" s="712"/>
      <c r="BS5" s="712"/>
      <c r="BT5" s="712"/>
      <c r="BU5" s="712"/>
      <c r="BV5" s="712"/>
      <c r="BW5" s="715"/>
    </row>
    <row r="6" spans="2:77">
      <c r="B6" s="711"/>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2"/>
      <c r="AM6" s="712"/>
      <c r="AN6" s="712"/>
      <c r="AO6" s="712"/>
      <c r="AP6" s="712"/>
      <c r="AQ6" s="712"/>
      <c r="AR6" s="712"/>
      <c r="AS6" s="712"/>
      <c r="AT6" s="712"/>
      <c r="AU6" s="712"/>
      <c r="AV6" s="712"/>
      <c r="AW6" s="712"/>
      <c r="AX6" s="712"/>
      <c r="AY6" s="712"/>
      <c r="AZ6" s="712"/>
      <c r="BA6" s="712"/>
      <c r="BB6" s="712"/>
      <c r="BC6" s="712"/>
      <c r="BD6" s="712"/>
      <c r="BE6" s="712"/>
      <c r="BF6" s="712"/>
      <c r="BG6" s="712"/>
      <c r="BH6" s="712"/>
      <c r="BI6" s="712"/>
      <c r="BJ6" s="712"/>
      <c r="BK6" s="712"/>
      <c r="BL6" s="712"/>
      <c r="BM6" s="712"/>
      <c r="BN6" s="712"/>
      <c r="BO6" s="712"/>
      <c r="BP6" s="712"/>
      <c r="BQ6" s="712"/>
      <c r="BR6" s="712"/>
      <c r="BS6" s="712"/>
      <c r="BT6" s="712"/>
      <c r="BU6" s="712"/>
      <c r="BV6" s="712"/>
      <c r="BW6" s="715"/>
    </row>
    <row r="7" spans="2:77" ht="13.5" customHeight="1">
      <c r="B7" s="711"/>
      <c r="C7" s="712"/>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712"/>
      <c r="AJ7" s="712"/>
      <c r="AK7" s="712"/>
      <c r="AL7" s="712"/>
      <c r="AM7" s="712"/>
      <c r="AN7" s="712"/>
      <c r="AO7" s="712"/>
      <c r="AP7" s="712"/>
      <c r="AQ7" s="712"/>
      <c r="AR7" s="712"/>
      <c r="AS7" s="712"/>
      <c r="AT7" s="712"/>
      <c r="AU7" s="712"/>
      <c r="AV7" s="712"/>
      <c r="AW7" s="712"/>
      <c r="AX7" s="712"/>
      <c r="AY7" s="712"/>
      <c r="AZ7" s="712"/>
      <c r="BA7" s="712"/>
      <c r="BB7" s="712"/>
      <c r="BC7" s="712"/>
      <c r="BD7" s="712"/>
      <c r="BE7" s="712"/>
      <c r="BF7" s="712"/>
      <c r="BG7" s="712"/>
      <c r="BH7" s="712"/>
      <c r="BI7" s="712"/>
      <c r="BJ7" s="712"/>
      <c r="BK7" s="712"/>
      <c r="BL7" s="712"/>
      <c r="BM7" s="712"/>
      <c r="BN7" s="712"/>
      <c r="BO7" s="712"/>
      <c r="BP7" s="712"/>
      <c r="BQ7" s="712"/>
      <c r="BR7" s="712"/>
      <c r="BS7" s="712"/>
      <c r="BT7" s="712"/>
      <c r="BU7" s="712"/>
      <c r="BV7" s="712"/>
      <c r="BW7" s="715"/>
    </row>
    <row r="8" spans="2:77">
      <c r="B8" s="711"/>
      <c r="C8" s="712"/>
      <c r="D8" s="712"/>
      <c r="E8" s="712"/>
      <c r="F8" s="712"/>
      <c r="G8" s="712"/>
      <c r="H8" s="712"/>
      <c r="I8" s="712"/>
      <c r="J8" s="712"/>
      <c r="K8" s="712"/>
      <c r="L8" s="712"/>
      <c r="M8" s="712"/>
      <c r="N8" s="712"/>
      <c r="O8" s="712"/>
      <c r="P8" s="712"/>
      <c r="Q8" s="712"/>
      <c r="R8" s="712"/>
      <c r="S8" s="712"/>
      <c r="T8" s="712"/>
      <c r="U8" s="712"/>
      <c r="V8" s="712"/>
      <c r="W8" s="712"/>
      <c r="X8" s="712"/>
      <c r="Y8" s="712"/>
      <c r="Z8" s="712"/>
      <c r="AA8" s="712"/>
      <c r="AB8" s="712"/>
      <c r="AC8" s="712"/>
      <c r="AD8" s="712"/>
      <c r="AE8" s="712"/>
      <c r="AF8" s="712"/>
      <c r="AG8" s="712"/>
      <c r="AH8" s="712"/>
      <c r="AI8" s="712"/>
      <c r="AJ8" s="712"/>
      <c r="AK8" s="712"/>
      <c r="AL8" s="712"/>
      <c r="AM8" s="712"/>
      <c r="AN8" s="712"/>
      <c r="AO8" s="712"/>
      <c r="AP8" s="712"/>
      <c r="AQ8" s="712"/>
      <c r="AR8" s="712"/>
      <c r="AS8" s="712"/>
      <c r="AT8" s="712"/>
      <c r="AU8" s="712"/>
      <c r="AV8" s="712"/>
      <c r="AW8" s="712"/>
      <c r="AX8" s="712"/>
      <c r="AY8" s="712"/>
      <c r="AZ8" s="712"/>
      <c r="BA8" s="712"/>
      <c r="BB8" s="712"/>
      <c r="BC8" s="712"/>
      <c r="BD8" s="712"/>
      <c r="BE8" s="712"/>
      <c r="BF8" s="712"/>
      <c r="BG8" s="712"/>
      <c r="BH8" s="712"/>
      <c r="BI8" s="712"/>
      <c r="BJ8" s="712"/>
      <c r="BK8" s="712"/>
      <c r="BL8" s="712"/>
      <c r="BM8" s="712"/>
      <c r="BN8" s="712"/>
      <c r="BO8" s="712"/>
      <c r="BP8" s="712"/>
      <c r="BQ8" s="712"/>
      <c r="BR8" s="712"/>
      <c r="BS8" s="712"/>
      <c r="BT8" s="712"/>
      <c r="BU8" s="712"/>
      <c r="BV8" s="712"/>
      <c r="BW8" s="715"/>
    </row>
    <row r="9" spans="2:77" ht="13.5" customHeight="1">
      <c r="B9" s="711"/>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2"/>
      <c r="AY9" s="712"/>
      <c r="AZ9" s="712"/>
      <c r="BA9" s="712"/>
      <c r="BB9" s="712"/>
      <c r="BC9" s="712"/>
      <c r="BD9" s="712"/>
      <c r="BE9" s="712"/>
      <c r="BF9" s="712"/>
      <c r="BG9" s="712"/>
      <c r="BH9" s="712"/>
      <c r="BI9" s="712"/>
      <c r="BJ9" s="712"/>
      <c r="BK9" s="712"/>
      <c r="BL9" s="712"/>
      <c r="BM9" s="712"/>
      <c r="BN9" s="712"/>
      <c r="BO9" s="712"/>
      <c r="BP9" s="712"/>
      <c r="BQ9" s="712"/>
      <c r="BR9" s="712"/>
      <c r="BS9" s="712"/>
      <c r="BT9" s="712"/>
      <c r="BU9" s="712"/>
      <c r="BV9" s="712"/>
      <c r="BW9" s="715"/>
    </row>
    <row r="10" spans="2:77">
      <c r="B10" s="711"/>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2"/>
      <c r="AY10" s="712"/>
      <c r="AZ10" s="712"/>
      <c r="BA10" s="712"/>
      <c r="BB10" s="712"/>
      <c r="BC10" s="712"/>
      <c r="BD10" s="712"/>
      <c r="BE10" s="712"/>
      <c r="BF10" s="712"/>
      <c r="BG10" s="712"/>
      <c r="BH10" s="712"/>
      <c r="BI10" s="712"/>
      <c r="BJ10" s="712"/>
      <c r="BK10" s="712"/>
      <c r="BL10" s="712"/>
      <c r="BM10" s="712"/>
      <c r="BN10" s="712"/>
      <c r="BO10" s="712"/>
      <c r="BP10" s="712"/>
      <c r="BQ10" s="712"/>
      <c r="BR10" s="712"/>
      <c r="BS10" s="712"/>
      <c r="BT10" s="712"/>
      <c r="BU10" s="712"/>
      <c r="BV10" s="712"/>
      <c r="BW10" s="715"/>
    </row>
    <row r="11" spans="2:77" ht="13.5" customHeight="1">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2"/>
      <c r="AY11" s="712"/>
      <c r="AZ11" s="712"/>
      <c r="BA11" s="712"/>
      <c r="BB11" s="712"/>
      <c r="BC11" s="712"/>
      <c r="BD11" s="712"/>
      <c r="BE11" s="712"/>
      <c r="BF11" s="712"/>
      <c r="BG11" s="712"/>
      <c r="BH11" s="712"/>
      <c r="BI11" s="712"/>
      <c r="BJ11" s="712"/>
      <c r="BK11" s="712"/>
      <c r="BL11" s="712"/>
      <c r="BM11" s="712"/>
      <c r="BN11" s="712"/>
      <c r="BO11" s="712"/>
      <c r="BP11" s="712"/>
      <c r="BQ11" s="712"/>
      <c r="BR11" s="712"/>
      <c r="BS11" s="712"/>
      <c r="BT11" s="712"/>
      <c r="BU11" s="712"/>
      <c r="BV11" s="712"/>
      <c r="BW11" s="715"/>
    </row>
    <row r="12" spans="2:77">
      <c r="B12" s="711"/>
      <c r="C12" s="712"/>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2"/>
      <c r="AO12" s="712"/>
      <c r="AP12" s="712"/>
      <c r="AQ12" s="712"/>
      <c r="AR12" s="712"/>
      <c r="AS12" s="712"/>
      <c r="AT12" s="712"/>
      <c r="AU12" s="712"/>
      <c r="AV12" s="712"/>
      <c r="AW12" s="712"/>
      <c r="AX12" s="712"/>
      <c r="AY12" s="712"/>
      <c r="AZ12" s="712"/>
      <c r="BA12" s="712"/>
      <c r="BB12" s="712"/>
      <c r="BC12" s="712"/>
      <c r="BD12" s="712"/>
      <c r="BE12" s="712"/>
      <c r="BF12" s="712"/>
      <c r="BG12" s="712"/>
      <c r="BH12" s="712"/>
      <c r="BI12" s="712"/>
      <c r="BJ12" s="712"/>
      <c r="BK12" s="712"/>
      <c r="BL12" s="712"/>
      <c r="BM12" s="712"/>
      <c r="BN12" s="712"/>
      <c r="BO12" s="712"/>
      <c r="BP12" s="712"/>
      <c r="BQ12" s="712"/>
      <c r="BR12" s="712"/>
      <c r="BS12" s="712"/>
      <c r="BT12" s="712"/>
      <c r="BU12" s="712"/>
      <c r="BV12" s="712"/>
      <c r="BW12" s="715"/>
    </row>
    <row r="13" spans="2:77">
      <c r="B13" s="711"/>
      <c r="C13" s="712"/>
      <c r="D13" s="712"/>
      <c r="E13" s="712"/>
      <c r="F13" s="712"/>
      <c r="G13" s="712"/>
      <c r="H13" s="712"/>
      <c r="I13" s="712"/>
      <c r="J13" s="712"/>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2"/>
      <c r="AL13" s="712"/>
      <c r="AM13" s="712"/>
      <c r="AN13" s="712"/>
      <c r="AO13" s="712"/>
      <c r="AP13" s="712"/>
      <c r="AQ13" s="712"/>
      <c r="AR13" s="712"/>
      <c r="AS13" s="712"/>
      <c r="AT13" s="712"/>
      <c r="AU13" s="712"/>
      <c r="AV13" s="712"/>
      <c r="AW13" s="712"/>
      <c r="AX13" s="712"/>
      <c r="AY13" s="712"/>
      <c r="AZ13" s="712"/>
      <c r="BA13" s="712"/>
      <c r="BB13" s="712"/>
      <c r="BC13" s="712"/>
      <c r="BD13" s="712"/>
      <c r="BE13" s="712"/>
      <c r="BF13" s="712"/>
      <c r="BG13" s="712"/>
      <c r="BH13" s="712"/>
      <c r="BI13" s="712"/>
      <c r="BJ13" s="712"/>
      <c r="BK13" s="712"/>
      <c r="BL13" s="712"/>
      <c r="BM13" s="712"/>
      <c r="BN13" s="712"/>
      <c r="BO13" s="712"/>
      <c r="BP13" s="712"/>
      <c r="BQ13" s="712"/>
      <c r="BR13" s="712"/>
      <c r="BS13" s="712"/>
      <c r="BT13" s="712"/>
      <c r="BU13" s="712"/>
      <c r="BV13" s="712"/>
      <c r="BW13" s="715"/>
    </row>
    <row r="14" spans="2:77">
      <c r="B14" s="711"/>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c r="AS14" s="712"/>
      <c r="AT14" s="712"/>
      <c r="AU14" s="712"/>
      <c r="AV14" s="712"/>
      <c r="AW14" s="712"/>
      <c r="AX14" s="712"/>
      <c r="AY14" s="712"/>
      <c r="AZ14" s="712"/>
      <c r="BA14" s="712"/>
      <c r="BB14" s="712"/>
      <c r="BC14" s="712"/>
      <c r="BD14" s="712"/>
      <c r="BE14" s="712"/>
      <c r="BF14" s="712"/>
      <c r="BG14" s="712"/>
      <c r="BH14" s="712"/>
      <c r="BI14" s="712"/>
      <c r="BJ14" s="712"/>
      <c r="BK14" s="712"/>
      <c r="BL14" s="712"/>
      <c r="BM14" s="712"/>
      <c r="BN14" s="712"/>
      <c r="BO14" s="712"/>
      <c r="BP14" s="712"/>
      <c r="BQ14" s="712"/>
      <c r="BR14" s="712"/>
      <c r="BS14" s="712"/>
      <c r="BT14" s="712"/>
      <c r="BU14" s="712"/>
      <c r="BV14" s="712"/>
      <c r="BW14" s="715"/>
    </row>
    <row r="15" spans="2:77" ht="13.5" customHeight="1">
      <c r="B15" s="711"/>
      <c r="C15" s="712"/>
      <c r="D15" s="712"/>
      <c r="E15" s="712"/>
      <c r="F15" s="712"/>
      <c r="G15" s="712"/>
      <c r="H15" s="712"/>
      <c r="I15" s="712"/>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712"/>
      <c r="AL15" s="712"/>
      <c r="AM15" s="712"/>
      <c r="AN15" s="712"/>
      <c r="AO15" s="712"/>
      <c r="AP15" s="712"/>
      <c r="AQ15" s="712"/>
      <c r="AR15" s="712"/>
      <c r="AS15" s="712"/>
      <c r="AT15" s="712"/>
      <c r="AU15" s="712"/>
      <c r="AV15" s="712"/>
      <c r="AW15" s="712"/>
      <c r="AX15" s="712"/>
      <c r="AY15" s="712"/>
      <c r="AZ15" s="712"/>
      <c r="BA15" s="712"/>
      <c r="BB15" s="712"/>
      <c r="BC15" s="712"/>
      <c r="BD15" s="712"/>
      <c r="BE15" s="712"/>
      <c r="BF15" s="712"/>
      <c r="BG15" s="712"/>
      <c r="BH15" s="712"/>
      <c r="BI15" s="712"/>
      <c r="BJ15" s="712"/>
      <c r="BK15" s="712"/>
      <c r="BL15" s="712"/>
      <c r="BM15" s="712"/>
      <c r="BN15" s="712"/>
      <c r="BO15" s="712"/>
      <c r="BP15" s="712"/>
      <c r="BQ15" s="712"/>
      <c r="BR15" s="712"/>
      <c r="BS15" s="712"/>
      <c r="BT15" s="712"/>
      <c r="BU15" s="712"/>
      <c r="BV15" s="712"/>
      <c r="BW15" s="715"/>
    </row>
    <row r="16" spans="2:77">
      <c r="B16" s="711"/>
      <c r="C16" s="712"/>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c r="AL16" s="712"/>
      <c r="AM16" s="712"/>
      <c r="AN16" s="712"/>
      <c r="AO16" s="712"/>
      <c r="AP16" s="712"/>
      <c r="AQ16" s="712"/>
      <c r="AR16" s="712"/>
      <c r="AS16" s="712"/>
      <c r="AT16" s="712"/>
      <c r="AU16" s="712"/>
      <c r="AV16" s="712"/>
      <c r="AW16" s="712"/>
      <c r="AX16" s="712"/>
      <c r="AY16" s="712"/>
      <c r="AZ16" s="712"/>
      <c r="BA16" s="712"/>
      <c r="BB16" s="712"/>
      <c r="BC16" s="712"/>
      <c r="BD16" s="712"/>
      <c r="BE16" s="712"/>
      <c r="BF16" s="712"/>
      <c r="BG16" s="712"/>
      <c r="BH16" s="712"/>
      <c r="BI16" s="712"/>
      <c r="BJ16" s="712"/>
      <c r="BK16" s="712"/>
      <c r="BL16" s="712"/>
      <c r="BM16" s="712"/>
      <c r="BN16" s="712"/>
      <c r="BO16" s="712"/>
      <c r="BP16" s="712"/>
      <c r="BQ16" s="712"/>
      <c r="BR16" s="712"/>
      <c r="BS16" s="712"/>
      <c r="BT16" s="712"/>
      <c r="BU16" s="712"/>
      <c r="BV16" s="712"/>
      <c r="BW16" s="715"/>
    </row>
    <row r="17" spans="2:75" ht="13.5" customHeight="1">
      <c r="B17" s="711"/>
      <c r="C17" s="712"/>
      <c r="D17" s="712"/>
      <c r="E17" s="712"/>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c r="AT17" s="712"/>
      <c r="AU17" s="712"/>
      <c r="AV17" s="712"/>
      <c r="AW17" s="712"/>
      <c r="AX17" s="712"/>
      <c r="AY17" s="712"/>
      <c r="AZ17" s="712"/>
      <c r="BA17" s="712"/>
      <c r="BB17" s="712"/>
      <c r="BC17" s="712"/>
      <c r="BD17" s="712"/>
      <c r="BE17" s="712"/>
      <c r="BF17" s="712"/>
      <c r="BG17" s="712"/>
      <c r="BH17" s="712"/>
      <c r="BI17" s="712"/>
      <c r="BJ17" s="712"/>
      <c r="BK17" s="712"/>
      <c r="BL17" s="712"/>
      <c r="BM17" s="712"/>
      <c r="BN17" s="712"/>
      <c r="BO17" s="712"/>
      <c r="BP17" s="712"/>
      <c r="BQ17" s="712"/>
      <c r="BR17" s="712"/>
      <c r="BS17" s="712"/>
      <c r="BT17" s="712"/>
      <c r="BU17" s="712"/>
      <c r="BV17" s="712"/>
      <c r="BW17" s="715"/>
    </row>
    <row r="18" spans="2:75">
      <c r="B18" s="711"/>
      <c r="C18" s="712"/>
      <c r="D18" s="712"/>
      <c r="E18" s="712"/>
      <c r="F18" s="712"/>
      <c r="G18" s="712"/>
      <c r="H18" s="712"/>
      <c r="I18" s="712"/>
      <c r="J18" s="712"/>
      <c r="K18" s="712"/>
      <c r="L18" s="712"/>
      <c r="M18" s="712"/>
      <c r="N18" s="712"/>
      <c r="O18" s="712"/>
      <c r="P18" s="712"/>
      <c r="Q18" s="712"/>
      <c r="R18" s="712"/>
      <c r="S18" s="712"/>
      <c r="T18" s="712"/>
      <c r="U18" s="712"/>
      <c r="V18" s="712"/>
      <c r="W18" s="712"/>
      <c r="X18" s="712"/>
      <c r="Y18" s="712"/>
      <c r="Z18" s="712"/>
      <c r="AA18" s="712"/>
      <c r="AB18" s="712"/>
      <c r="AC18" s="712"/>
      <c r="AD18" s="712"/>
      <c r="AE18" s="712"/>
      <c r="AF18" s="712"/>
      <c r="AG18" s="712"/>
      <c r="AH18" s="712"/>
      <c r="AI18" s="712"/>
      <c r="AJ18" s="712"/>
      <c r="AK18" s="712"/>
      <c r="AL18" s="712"/>
      <c r="AM18" s="712"/>
      <c r="AN18" s="712"/>
      <c r="AO18" s="712"/>
      <c r="AP18" s="712"/>
      <c r="AQ18" s="712"/>
      <c r="AR18" s="712"/>
      <c r="AS18" s="712"/>
      <c r="AT18" s="712"/>
      <c r="AU18" s="712"/>
      <c r="AV18" s="712"/>
      <c r="AW18" s="712"/>
      <c r="AX18" s="712"/>
      <c r="AY18" s="712"/>
      <c r="AZ18" s="712"/>
      <c r="BA18" s="712"/>
      <c r="BB18" s="712"/>
      <c r="BC18" s="712"/>
      <c r="BD18" s="712"/>
      <c r="BE18" s="712"/>
      <c r="BF18" s="712"/>
      <c r="BG18" s="712"/>
      <c r="BH18" s="712"/>
      <c r="BI18" s="712"/>
      <c r="BJ18" s="712"/>
      <c r="BK18" s="712"/>
      <c r="BL18" s="712"/>
      <c r="BM18" s="712"/>
      <c r="BN18" s="712"/>
      <c r="BO18" s="712"/>
      <c r="BP18" s="712"/>
      <c r="BQ18" s="712"/>
      <c r="BR18" s="712"/>
      <c r="BS18" s="712"/>
      <c r="BT18" s="712"/>
      <c r="BU18" s="712"/>
      <c r="BV18" s="712"/>
      <c r="BW18" s="715"/>
    </row>
    <row r="19" spans="2:75" ht="13.5" customHeight="1">
      <c r="B19" s="711"/>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c r="AL19" s="712"/>
      <c r="AM19" s="712"/>
      <c r="AN19" s="712"/>
      <c r="AO19" s="712"/>
      <c r="AP19" s="712"/>
      <c r="AQ19" s="712"/>
      <c r="AR19" s="712"/>
      <c r="AS19" s="712"/>
      <c r="AT19" s="712"/>
      <c r="AU19" s="712"/>
      <c r="AV19" s="712"/>
      <c r="AW19" s="712"/>
      <c r="AX19" s="712"/>
      <c r="AY19" s="712"/>
      <c r="AZ19" s="712"/>
      <c r="BA19" s="712"/>
      <c r="BB19" s="712"/>
      <c r="BC19" s="712"/>
      <c r="BD19" s="712"/>
      <c r="BE19" s="712"/>
      <c r="BF19" s="712"/>
      <c r="BG19" s="712"/>
      <c r="BH19" s="712"/>
      <c r="BI19" s="712"/>
      <c r="BJ19" s="712"/>
      <c r="BK19" s="712"/>
      <c r="BL19" s="712"/>
      <c r="BM19" s="712"/>
      <c r="BN19" s="712"/>
      <c r="BO19" s="712"/>
      <c r="BP19" s="712"/>
      <c r="BQ19" s="712"/>
      <c r="BR19" s="712"/>
      <c r="BS19" s="712"/>
      <c r="BT19" s="712"/>
      <c r="BU19" s="712"/>
      <c r="BV19" s="712"/>
      <c r="BW19" s="715"/>
    </row>
    <row r="20" spans="2:75">
      <c r="B20" s="711"/>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c r="AT20" s="712"/>
      <c r="AU20" s="712"/>
      <c r="AV20" s="712"/>
      <c r="AW20" s="712"/>
      <c r="AX20" s="712"/>
      <c r="AY20" s="712"/>
      <c r="AZ20" s="712"/>
      <c r="BA20" s="712"/>
      <c r="BB20" s="712"/>
      <c r="BC20" s="712"/>
      <c r="BD20" s="712"/>
      <c r="BE20" s="712"/>
      <c r="BF20" s="712"/>
      <c r="BG20" s="712"/>
      <c r="BH20" s="712"/>
      <c r="BI20" s="712"/>
      <c r="BJ20" s="712"/>
      <c r="BK20" s="712"/>
      <c r="BL20" s="712"/>
      <c r="BM20" s="712"/>
      <c r="BN20" s="712"/>
      <c r="BO20" s="712"/>
      <c r="BP20" s="712"/>
      <c r="BQ20" s="712"/>
      <c r="BR20" s="712"/>
      <c r="BS20" s="712"/>
      <c r="BT20" s="712"/>
      <c r="BU20" s="712"/>
      <c r="BV20" s="712"/>
      <c r="BW20" s="715"/>
    </row>
    <row r="21" spans="2:75" ht="13.5" customHeight="1">
      <c r="B21" s="711"/>
      <c r="C21" s="712"/>
      <c r="D21" s="712"/>
      <c r="E21" s="712"/>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2"/>
      <c r="AP21" s="712"/>
      <c r="AQ21" s="712"/>
      <c r="AR21" s="712"/>
      <c r="AS21" s="712"/>
      <c r="AT21" s="712"/>
      <c r="AU21" s="712"/>
      <c r="AV21" s="712"/>
      <c r="AW21" s="712"/>
      <c r="AX21" s="712"/>
      <c r="AY21" s="712"/>
      <c r="AZ21" s="712"/>
      <c r="BA21" s="712"/>
      <c r="BB21" s="712"/>
      <c r="BC21" s="712"/>
      <c r="BD21" s="712"/>
      <c r="BE21" s="712"/>
      <c r="BF21" s="712"/>
      <c r="BG21" s="712"/>
      <c r="BH21" s="712"/>
      <c r="BI21" s="712"/>
      <c r="BJ21" s="712"/>
      <c r="BK21" s="712"/>
      <c r="BL21" s="712"/>
      <c r="BM21" s="712"/>
      <c r="BN21" s="712"/>
      <c r="BO21" s="712"/>
      <c r="BP21" s="712"/>
      <c r="BQ21" s="712"/>
      <c r="BR21" s="712"/>
      <c r="BS21" s="712"/>
      <c r="BT21" s="712"/>
      <c r="BU21" s="712"/>
      <c r="BV21" s="712"/>
      <c r="BW21" s="715"/>
    </row>
    <row r="22" spans="2:75">
      <c r="B22" s="711"/>
      <c r="C22" s="712"/>
      <c r="D22" s="712"/>
      <c r="E22" s="712"/>
      <c r="F22" s="712"/>
      <c r="G22" s="712"/>
      <c r="H22" s="712"/>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2"/>
      <c r="AM22" s="712"/>
      <c r="AN22" s="712"/>
      <c r="AO22" s="712"/>
      <c r="AP22" s="712"/>
      <c r="AQ22" s="712"/>
      <c r="AR22" s="712"/>
      <c r="AS22" s="712"/>
      <c r="AT22" s="712"/>
      <c r="AU22" s="712"/>
      <c r="AV22" s="712"/>
      <c r="AW22" s="712"/>
      <c r="AX22" s="712"/>
      <c r="AY22" s="712"/>
      <c r="AZ22" s="712"/>
      <c r="BA22" s="712"/>
      <c r="BB22" s="712"/>
      <c r="BC22" s="712"/>
      <c r="BD22" s="712"/>
      <c r="BE22" s="712"/>
      <c r="BF22" s="712"/>
      <c r="BG22" s="712"/>
      <c r="BH22" s="712"/>
      <c r="BI22" s="712"/>
      <c r="BJ22" s="712"/>
      <c r="BK22" s="712"/>
      <c r="BL22" s="712"/>
      <c r="BM22" s="712"/>
      <c r="BN22" s="712"/>
      <c r="BO22" s="712"/>
      <c r="BP22" s="712"/>
      <c r="BQ22" s="712"/>
      <c r="BR22" s="712"/>
      <c r="BS22" s="712"/>
      <c r="BT22" s="712"/>
      <c r="BU22" s="712"/>
      <c r="BV22" s="712"/>
      <c r="BW22" s="715"/>
    </row>
    <row r="23" spans="2:75" ht="13.5" customHeight="1">
      <c r="B23" s="711"/>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712"/>
      <c r="AU23" s="712"/>
      <c r="AV23" s="712"/>
      <c r="AW23" s="712"/>
      <c r="AX23" s="712"/>
      <c r="AY23" s="712"/>
      <c r="AZ23" s="712"/>
      <c r="BA23" s="712"/>
      <c r="BB23" s="712"/>
      <c r="BC23" s="712"/>
      <c r="BD23" s="712"/>
      <c r="BE23" s="712"/>
      <c r="BF23" s="712"/>
      <c r="BG23" s="712"/>
      <c r="BH23" s="712"/>
      <c r="BI23" s="712"/>
      <c r="BJ23" s="712"/>
      <c r="BK23" s="712"/>
      <c r="BL23" s="712"/>
      <c r="BM23" s="712"/>
      <c r="BN23" s="712"/>
      <c r="BO23" s="712"/>
      <c r="BP23" s="712"/>
      <c r="BQ23" s="712"/>
      <c r="BR23" s="712"/>
      <c r="BS23" s="712"/>
      <c r="BT23" s="712"/>
      <c r="BU23" s="712"/>
      <c r="BV23" s="712"/>
      <c r="BW23" s="715"/>
    </row>
    <row r="24" spans="2:75">
      <c r="B24" s="711"/>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2"/>
      <c r="AX24" s="712"/>
      <c r="AY24" s="712"/>
      <c r="AZ24" s="712"/>
      <c r="BA24" s="712"/>
      <c r="BB24" s="712"/>
      <c r="BC24" s="712"/>
      <c r="BD24" s="712"/>
      <c r="BE24" s="712"/>
      <c r="BF24" s="712"/>
      <c r="BG24" s="712"/>
      <c r="BH24" s="712"/>
      <c r="BI24" s="712"/>
      <c r="BJ24" s="712"/>
      <c r="BK24" s="712"/>
      <c r="BL24" s="712"/>
      <c r="BM24" s="712"/>
      <c r="BN24" s="712"/>
      <c r="BO24" s="712"/>
      <c r="BP24" s="712"/>
      <c r="BQ24" s="712"/>
      <c r="BR24" s="712"/>
      <c r="BS24" s="712"/>
      <c r="BT24" s="712"/>
      <c r="BU24" s="712"/>
      <c r="BV24" s="712"/>
      <c r="BW24" s="715"/>
    </row>
    <row r="25" spans="2:75" ht="13.5" customHeight="1">
      <c r="B25" s="711"/>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712"/>
      <c r="BK25" s="712"/>
      <c r="BL25" s="712"/>
      <c r="BM25" s="712"/>
      <c r="BN25" s="712"/>
      <c r="BO25" s="712"/>
      <c r="BP25" s="712"/>
      <c r="BQ25" s="712"/>
      <c r="BR25" s="712"/>
      <c r="BS25" s="712"/>
      <c r="BT25" s="712"/>
      <c r="BU25" s="712"/>
      <c r="BV25" s="712"/>
      <c r="BW25" s="715"/>
    </row>
    <row r="26" spans="2:75">
      <c r="B26" s="711"/>
      <c r="C26" s="712"/>
      <c r="D26" s="712"/>
      <c r="E26" s="712"/>
      <c r="F26" s="712"/>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2"/>
      <c r="BJ26" s="712"/>
      <c r="BK26" s="712"/>
      <c r="BL26" s="712"/>
      <c r="BM26" s="712"/>
      <c r="BN26" s="712"/>
      <c r="BO26" s="712"/>
      <c r="BP26" s="712"/>
      <c r="BQ26" s="712"/>
      <c r="BR26" s="712"/>
      <c r="BS26" s="712"/>
      <c r="BT26" s="712"/>
      <c r="BU26" s="712"/>
      <c r="BV26" s="712"/>
      <c r="BW26" s="715"/>
    </row>
    <row r="27" spans="2:75">
      <c r="B27" s="711"/>
      <c r="C27" s="712"/>
      <c r="D27" s="712"/>
      <c r="E27" s="712"/>
      <c r="F27" s="71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2"/>
      <c r="BH27" s="712"/>
      <c r="BI27" s="712"/>
      <c r="BJ27" s="712"/>
      <c r="BK27" s="712"/>
      <c r="BL27" s="712"/>
      <c r="BM27" s="712"/>
      <c r="BN27" s="712"/>
      <c r="BO27" s="712"/>
      <c r="BP27" s="712"/>
      <c r="BQ27" s="712"/>
      <c r="BR27" s="712"/>
      <c r="BS27" s="712"/>
      <c r="BT27" s="712"/>
      <c r="BU27" s="712"/>
      <c r="BV27" s="712"/>
      <c r="BW27" s="715"/>
    </row>
    <row r="28" spans="2:75" ht="13.5" customHeight="1">
      <c r="B28" s="711"/>
      <c r="C28" s="712"/>
      <c r="D28" s="712"/>
      <c r="E28" s="712"/>
      <c r="F28" s="712"/>
      <c r="G28" s="712"/>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2"/>
      <c r="AQ28" s="712"/>
      <c r="AR28" s="712"/>
      <c r="AS28" s="712"/>
      <c r="AT28" s="712"/>
      <c r="AU28" s="712"/>
      <c r="AV28" s="712"/>
      <c r="AW28" s="712"/>
      <c r="AX28" s="712"/>
      <c r="AY28" s="712"/>
      <c r="AZ28" s="712"/>
      <c r="BA28" s="712"/>
      <c r="BB28" s="712"/>
      <c r="BC28" s="712"/>
      <c r="BD28" s="712"/>
      <c r="BE28" s="712"/>
      <c r="BF28" s="712"/>
      <c r="BG28" s="712"/>
      <c r="BH28" s="712"/>
      <c r="BI28" s="712"/>
      <c r="BJ28" s="712"/>
      <c r="BK28" s="712"/>
      <c r="BL28" s="712"/>
      <c r="BM28" s="712"/>
      <c r="BN28" s="712"/>
      <c r="BO28" s="712"/>
      <c r="BP28" s="712"/>
      <c r="BQ28" s="712"/>
      <c r="BR28" s="712"/>
      <c r="BS28" s="712"/>
      <c r="BT28" s="712"/>
      <c r="BU28" s="712"/>
      <c r="BV28" s="712"/>
      <c r="BW28" s="715"/>
    </row>
    <row r="29" spans="2:75">
      <c r="B29" s="711"/>
      <c r="C29" s="712"/>
      <c r="D29" s="712"/>
      <c r="E29" s="712"/>
      <c r="F29" s="712"/>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c r="BO29" s="712"/>
      <c r="BP29" s="712"/>
      <c r="BQ29" s="712"/>
      <c r="BR29" s="712"/>
      <c r="BS29" s="712"/>
      <c r="BT29" s="712"/>
      <c r="BU29" s="712"/>
      <c r="BV29" s="712"/>
      <c r="BW29" s="715"/>
    </row>
    <row r="30" spans="2:75" ht="13.5" customHeight="1">
      <c r="B30" s="711"/>
      <c r="C30" s="712"/>
      <c r="D30" s="712"/>
      <c r="E30" s="712"/>
      <c r="F30" s="712"/>
      <c r="G30" s="712"/>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712"/>
      <c r="AR30" s="712"/>
      <c r="AS30" s="712"/>
      <c r="AT30" s="712"/>
      <c r="AU30" s="712"/>
      <c r="AV30" s="712"/>
      <c r="AW30" s="712"/>
      <c r="AX30" s="712"/>
      <c r="AY30" s="712"/>
      <c r="AZ30" s="712"/>
      <c r="BA30" s="712"/>
      <c r="BB30" s="712"/>
      <c r="BC30" s="712"/>
      <c r="BD30" s="712"/>
      <c r="BE30" s="712"/>
      <c r="BF30" s="712"/>
      <c r="BG30" s="712"/>
      <c r="BH30" s="712"/>
      <c r="BI30" s="712"/>
      <c r="BJ30" s="712"/>
      <c r="BK30" s="712"/>
      <c r="BL30" s="712"/>
      <c r="BM30" s="712"/>
      <c r="BN30" s="712"/>
      <c r="BO30" s="712"/>
      <c r="BP30" s="712"/>
      <c r="BQ30" s="712"/>
      <c r="BR30" s="712"/>
      <c r="BS30" s="712"/>
      <c r="BT30" s="712"/>
      <c r="BU30" s="712"/>
      <c r="BV30" s="712"/>
      <c r="BW30" s="715"/>
    </row>
    <row r="31" spans="2:75">
      <c r="B31" s="711"/>
      <c r="C31" s="712"/>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2"/>
      <c r="AW31" s="712"/>
      <c r="AX31" s="712"/>
      <c r="AY31" s="712"/>
      <c r="AZ31" s="712"/>
      <c r="BA31" s="712"/>
      <c r="BB31" s="712"/>
      <c r="BC31" s="712"/>
      <c r="BD31" s="712"/>
      <c r="BE31" s="712"/>
      <c r="BF31" s="712"/>
      <c r="BG31" s="712"/>
      <c r="BH31" s="712"/>
      <c r="BI31" s="712"/>
      <c r="BJ31" s="712"/>
      <c r="BK31" s="712"/>
      <c r="BL31" s="712"/>
      <c r="BM31" s="712"/>
      <c r="BN31" s="712"/>
      <c r="BO31" s="712"/>
      <c r="BP31" s="712"/>
      <c r="BQ31" s="712"/>
      <c r="BR31" s="712"/>
      <c r="BS31" s="712"/>
      <c r="BT31" s="712"/>
      <c r="BU31" s="712"/>
      <c r="BV31" s="712"/>
      <c r="BW31" s="715"/>
    </row>
    <row r="32" spans="2:75" ht="13.5" customHeight="1">
      <c r="B32" s="711"/>
      <c r="C32" s="712"/>
      <c r="D32" s="712"/>
      <c r="E32" s="712"/>
      <c r="F32" s="712"/>
      <c r="G32" s="712"/>
      <c r="H32" s="712"/>
      <c r="I32" s="712"/>
      <c r="J32" s="712"/>
      <c r="K32" s="712"/>
      <c r="L32" s="712"/>
      <c r="M32" s="712"/>
      <c r="N32" s="712"/>
      <c r="O32" s="712"/>
      <c r="P32" s="712"/>
      <c r="Q32" s="712"/>
      <c r="R32" s="712"/>
      <c r="S32" s="71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c r="AQ32" s="712"/>
      <c r="AR32" s="712"/>
      <c r="AS32" s="712"/>
      <c r="AT32" s="712"/>
      <c r="AU32" s="712"/>
      <c r="AV32" s="712"/>
      <c r="AW32" s="712"/>
      <c r="AX32" s="712"/>
      <c r="AY32" s="712"/>
      <c r="AZ32" s="712"/>
      <c r="BA32" s="712"/>
      <c r="BB32" s="712"/>
      <c r="BC32" s="712"/>
      <c r="BD32" s="712"/>
      <c r="BE32" s="712"/>
      <c r="BF32" s="712"/>
      <c r="BG32" s="712"/>
      <c r="BH32" s="712"/>
      <c r="BI32" s="712"/>
      <c r="BJ32" s="712"/>
      <c r="BK32" s="712"/>
      <c r="BL32" s="712"/>
      <c r="BM32" s="712"/>
      <c r="BN32" s="712"/>
      <c r="BO32" s="712"/>
      <c r="BP32" s="712"/>
      <c r="BQ32" s="712"/>
      <c r="BR32" s="712"/>
      <c r="BS32" s="712"/>
      <c r="BT32" s="712"/>
      <c r="BU32" s="712"/>
      <c r="BV32" s="712"/>
      <c r="BW32" s="715"/>
    </row>
    <row r="33" spans="2:75" ht="13.5" customHeight="1">
      <c r="B33" s="711"/>
      <c r="C33" s="712"/>
      <c r="D33" s="712"/>
      <c r="E33" s="712"/>
      <c r="F33" s="712"/>
      <c r="G33" s="712"/>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2"/>
      <c r="AZ33" s="712"/>
      <c r="BA33" s="712"/>
      <c r="BB33" s="712"/>
      <c r="BC33" s="712"/>
      <c r="BD33" s="712"/>
      <c r="BE33" s="712"/>
      <c r="BF33" s="712"/>
      <c r="BG33" s="712"/>
      <c r="BH33" s="712"/>
      <c r="BI33" s="712"/>
      <c r="BJ33" s="712"/>
      <c r="BK33" s="712"/>
      <c r="BL33" s="712"/>
      <c r="BM33" s="712"/>
      <c r="BN33" s="712"/>
      <c r="BO33" s="712"/>
      <c r="BP33" s="712"/>
      <c r="BQ33" s="712"/>
      <c r="BR33" s="712"/>
      <c r="BS33" s="712"/>
      <c r="BT33" s="712"/>
      <c r="BU33" s="712"/>
      <c r="BV33" s="712"/>
      <c r="BW33" s="715"/>
    </row>
    <row r="34" spans="2:75" ht="13.5" customHeight="1">
      <c r="B34" s="711"/>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c r="BO34" s="712"/>
      <c r="BP34" s="712"/>
      <c r="BQ34" s="712"/>
      <c r="BR34" s="712"/>
      <c r="BS34" s="712"/>
      <c r="BT34" s="712"/>
      <c r="BU34" s="712"/>
      <c r="BV34" s="712"/>
      <c r="BW34" s="715"/>
    </row>
    <row r="35" spans="2:75" ht="13.5" customHeight="1">
      <c r="B35" s="711"/>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c r="BN35" s="712"/>
      <c r="BO35" s="712"/>
      <c r="BP35" s="712"/>
      <c r="BQ35" s="712"/>
      <c r="BR35" s="712"/>
      <c r="BS35" s="712"/>
      <c r="BT35" s="712"/>
      <c r="BU35" s="712"/>
      <c r="BV35" s="712"/>
      <c r="BW35" s="715"/>
    </row>
    <row r="36" spans="2:75">
      <c r="B36" s="711"/>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2"/>
      <c r="AX36" s="712"/>
      <c r="AY36" s="712"/>
      <c r="AZ36" s="712"/>
      <c r="BA36" s="712"/>
      <c r="BB36" s="712"/>
      <c r="BC36" s="712"/>
      <c r="BD36" s="712"/>
      <c r="BE36" s="712"/>
      <c r="BF36" s="712"/>
      <c r="BG36" s="712"/>
      <c r="BH36" s="712"/>
      <c r="BI36" s="712"/>
      <c r="BJ36" s="712"/>
      <c r="BK36" s="712"/>
      <c r="BL36" s="712"/>
      <c r="BM36" s="712"/>
      <c r="BN36" s="712"/>
      <c r="BO36" s="712"/>
      <c r="BP36" s="712"/>
      <c r="BQ36" s="712"/>
      <c r="BR36" s="712"/>
      <c r="BS36" s="712"/>
      <c r="BT36" s="712"/>
      <c r="BU36" s="712"/>
      <c r="BV36" s="712"/>
      <c r="BW36" s="715"/>
    </row>
    <row r="37" spans="2:75">
      <c r="B37" s="711"/>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2"/>
      <c r="AY37" s="712"/>
      <c r="AZ37" s="712"/>
      <c r="BA37" s="712"/>
      <c r="BB37" s="712"/>
      <c r="BC37" s="712"/>
      <c r="BD37" s="712"/>
      <c r="BE37" s="712"/>
      <c r="BF37" s="712"/>
      <c r="BG37" s="712"/>
      <c r="BH37" s="712"/>
      <c r="BI37" s="712"/>
      <c r="BJ37" s="712"/>
      <c r="BK37" s="712"/>
      <c r="BL37" s="712"/>
      <c r="BM37" s="712"/>
      <c r="BN37" s="712"/>
      <c r="BO37" s="712"/>
      <c r="BP37" s="712"/>
      <c r="BQ37" s="712"/>
      <c r="BR37" s="712"/>
      <c r="BS37" s="712"/>
      <c r="BT37" s="712"/>
      <c r="BU37" s="712"/>
      <c r="BV37" s="712"/>
      <c r="BW37" s="715"/>
    </row>
    <row r="38" spans="2:75">
      <c r="B38" s="711"/>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2"/>
      <c r="AX38" s="712"/>
      <c r="AY38" s="712"/>
      <c r="AZ38" s="712"/>
      <c r="BA38" s="712"/>
      <c r="BB38" s="712"/>
      <c r="BC38" s="712"/>
      <c r="BD38" s="712"/>
      <c r="BE38" s="712"/>
      <c r="BF38" s="712"/>
      <c r="BG38" s="712"/>
      <c r="BH38" s="712"/>
      <c r="BI38" s="712"/>
      <c r="BJ38" s="712"/>
      <c r="BK38" s="712"/>
      <c r="BL38" s="712"/>
      <c r="BM38" s="712"/>
      <c r="BN38" s="712"/>
      <c r="BO38" s="712"/>
      <c r="BP38" s="712"/>
      <c r="BQ38" s="712"/>
      <c r="BR38" s="712"/>
      <c r="BS38" s="712"/>
      <c r="BT38" s="712"/>
      <c r="BU38" s="712"/>
      <c r="BV38" s="712"/>
      <c r="BW38" s="715"/>
    </row>
    <row r="39" spans="2:75">
      <c r="B39" s="711"/>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2"/>
      <c r="AX39" s="712"/>
      <c r="AY39" s="712"/>
      <c r="AZ39" s="712"/>
      <c r="BA39" s="712"/>
      <c r="BB39" s="712"/>
      <c r="BC39" s="712"/>
      <c r="BD39" s="712"/>
      <c r="BE39" s="712"/>
      <c r="BF39" s="712"/>
      <c r="BG39" s="712"/>
      <c r="BH39" s="712"/>
      <c r="BI39" s="712"/>
      <c r="BJ39" s="712"/>
      <c r="BK39" s="712"/>
      <c r="BL39" s="712"/>
      <c r="BM39" s="712"/>
      <c r="BN39" s="712"/>
      <c r="BO39" s="712"/>
      <c r="BP39" s="712"/>
      <c r="BQ39" s="712"/>
      <c r="BR39" s="712"/>
      <c r="BS39" s="712"/>
      <c r="BT39" s="712"/>
      <c r="BU39" s="712"/>
      <c r="BV39" s="712"/>
      <c r="BW39" s="715"/>
    </row>
    <row r="40" spans="2:75">
      <c r="B40" s="711"/>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2"/>
      <c r="AX40" s="712"/>
      <c r="AY40" s="712"/>
      <c r="AZ40" s="712"/>
      <c r="BA40" s="712"/>
      <c r="BB40" s="712"/>
      <c r="BC40" s="712"/>
      <c r="BD40" s="712"/>
      <c r="BE40" s="712"/>
      <c r="BF40" s="712"/>
      <c r="BG40" s="712"/>
      <c r="BH40" s="712"/>
      <c r="BI40" s="712"/>
      <c r="BJ40" s="712"/>
      <c r="BK40" s="712"/>
      <c r="BL40" s="712"/>
      <c r="BM40" s="712"/>
      <c r="BN40" s="712"/>
      <c r="BO40" s="712"/>
      <c r="BP40" s="712"/>
      <c r="BQ40" s="712"/>
      <c r="BR40" s="712"/>
      <c r="BS40" s="712"/>
      <c r="BT40" s="712"/>
      <c r="BU40" s="712"/>
      <c r="BV40" s="712"/>
      <c r="BW40" s="715"/>
    </row>
    <row r="41" spans="2:75">
      <c r="B41" s="711"/>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2"/>
      <c r="AX41" s="712"/>
      <c r="AY41" s="712"/>
      <c r="AZ41" s="712"/>
      <c r="BA41" s="712"/>
      <c r="BB41" s="712"/>
      <c r="BC41" s="712"/>
      <c r="BD41" s="712"/>
      <c r="BE41" s="712"/>
      <c r="BF41" s="712"/>
      <c r="BG41" s="712"/>
      <c r="BH41" s="712"/>
      <c r="BI41" s="712"/>
      <c r="BJ41" s="712"/>
      <c r="BK41" s="712"/>
      <c r="BL41" s="712"/>
      <c r="BM41" s="712"/>
      <c r="BN41" s="712"/>
      <c r="BO41" s="712"/>
      <c r="BP41" s="712"/>
      <c r="BQ41" s="712"/>
      <c r="BR41" s="712"/>
      <c r="BS41" s="712"/>
      <c r="BT41" s="712"/>
      <c r="BU41" s="712"/>
      <c r="BV41" s="712"/>
      <c r="BW41" s="715"/>
    </row>
    <row r="42" spans="2:75">
      <c r="B42" s="711"/>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c r="BO42" s="712"/>
      <c r="BP42" s="712"/>
      <c r="BQ42" s="712"/>
      <c r="BR42" s="712"/>
      <c r="BS42" s="712"/>
      <c r="BT42" s="712"/>
      <c r="BU42" s="712"/>
      <c r="BV42" s="712"/>
      <c r="BW42" s="715"/>
    </row>
    <row r="43" spans="2:75">
      <c r="B43" s="711"/>
      <c r="C43" s="712"/>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c r="BO43" s="712"/>
      <c r="BP43" s="712"/>
      <c r="BQ43" s="712"/>
      <c r="BR43" s="712"/>
      <c r="BS43" s="712"/>
      <c r="BT43" s="712"/>
      <c r="BU43" s="712"/>
      <c r="BV43" s="712"/>
      <c r="BW43" s="715"/>
    </row>
    <row r="44" spans="2:75">
      <c r="B44" s="711"/>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c r="BO44" s="712"/>
      <c r="BP44" s="712"/>
      <c r="BQ44" s="712"/>
      <c r="BR44" s="712"/>
      <c r="BS44" s="712"/>
      <c r="BT44" s="712"/>
      <c r="BU44" s="712"/>
      <c r="BV44" s="712"/>
      <c r="BW44" s="715"/>
    </row>
    <row r="45" spans="2:75">
      <c r="B45" s="711"/>
      <c r="C45" s="712"/>
      <c r="D45" s="712"/>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c r="BO45" s="712"/>
      <c r="BP45" s="712"/>
      <c r="BQ45" s="712"/>
      <c r="BR45" s="712"/>
      <c r="BS45" s="712"/>
      <c r="BT45" s="712"/>
      <c r="BU45" s="712"/>
      <c r="BV45" s="712"/>
      <c r="BW45" s="715"/>
    </row>
    <row r="46" spans="2:75">
      <c r="B46" s="711"/>
      <c r="C46" s="712"/>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712"/>
      <c r="AP46" s="712"/>
      <c r="AQ46" s="712"/>
      <c r="AR46" s="712"/>
      <c r="AS46" s="712"/>
      <c r="AT46" s="712"/>
      <c r="AU46" s="712"/>
      <c r="AV46" s="712"/>
      <c r="AW46" s="712"/>
      <c r="AX46" s="712"/>
      <c r="AY46" s="712"/>
      <c r="AZ46" s="712"/>
      <c r="BA46" s="712"/>
      <c r="BB46" s="712"/>
      <c r="BC46" s="712"/>
      <c r="BD46" s="712"/>
      <c r="BE46" s="712"/>
      <c r="BF46" s="712"/>
      <c r="BG46" s="712"/>
      <c r="BH46" s="712"/>
      <c r="BI46" s="712"/>
      <c r="BJ46" s="712"/>
      <c r="BK46" s="712"/>
      <c r="BL46" s="712"/>
      <c r="BM46" s="712"/>
      <c r="BN46" s="712"/>
      <c r="BO46" s="712"/>
      <c r="BP46" s="712"/>
      <c r="BQ46" s="712"/>
      <c r="BR46" s="712"/>
      <c r="BS46" s="712"/>
      <c r="BT46" s="712"/>
      <c r="BU46" s="712"/>
      <c r="BV46" s="712"/>
      <c r="BW46" s="715"/>
    </row>
    <row r="47" spans="2:75">
      <c r="B47" s="711"/>
      <c r="C47" s="712"/>
      <c r="D47" s="712"/>
      <c r="E47" s="712"/>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2"/>
      <c r="AF47" s="712"/>
      <c r="AG47" s="712"/>
      <c r="AH47" s="712"/>
      <c r="AI47" s="712"/>
      <c r="AJ47" s="712"/>
      <c r="AK47" s="712"/>
      <c r="AL47" s="712"/>
      <c r="AM47" s="712"/>
      <c r="AN47" s="712"/>
      <c r="AO47" s="712"/>
      <c r="AP47" s="712"/>
      <c r="AQ47" s="712"/>
      <c r="AR47" s="712"/>
      <c r="AS47" s="712"/>
      <c r="AT47" s="712"/>
      <c r="AU47" s="712"/>
      <c r="AV47" s="712"/>
      <c r="AW47" s="712"/>
      <c r="AX47" s="712"/>
      <c r="AY47" s="712"/>
      <c r="AZ47" s="712"/>
      <c r="BA47" s="712"/>
      <c r="BB47" s="712"/>
      <c r="BC47" s="712"/>
      <c r="BD47" s="712"/>
      <c r="BE47" s="712"/>
      <c r="BF47" s="712"/>
      <c r="BG47" s="712"/>
      <c r="BH47" s="712"/>
      <c r="BI47" s="712"/>
      <c r="BJ47" s="712"/>
      <c r="BK47" s="712"/>
      <c r="BL47" s="712"/>
      <c r="BM47" s="712"/>
      <c r="BN47" s="712"/>
      <c r="BO47" s="712"/>
      <c r="BP47" s="712"/>
      <c r="BQ47" s="712"/>
      <c r="BR47" s="712"/>
      <c r="BS47" s="712"/>
      <c r="BT47" s="712"/>
      <c r="BU47" s="712"/>
      <c r="BV47" s="712"/>
      <c r="BW47" s="715"/>
    </row>
    <row r="48" spans="2:75">
      <c r="B48" s="711"/>
      <c r="C48" s="712"/>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c r="BO48" s="712"/>
      <c r="BP48" s="712"/>
      <c r="BQ48" s="712"/>
      <c r="BR48" s="712"/>
      <c r="BS48" s="712"/>
      <c r="BT48" s="712"/>
      <c r="BU48" s="712"/>
      <c r="BV48" s="712"/>
      <c r="BW48" s="715"/>
    </row>
    <row r="49" spans="2:75">
      <c r="B49" s="711"/>
      <c r="C49" s="712"/>
      <c r="D49" s="712"/>
      <c r="E49" s="712"/>
      <c r="F49" s="712"/>
      <c r="G49" s="712"/>
      <c r="H49" s="712"/>
      <c r="I49" s="712"/>
      <c r="J49" s="712"/>
      <c r="K49" s="712"/>
      <c r="L49" s="712"/>
      <c r="M49" s="712"/>
      <c r="N49" s="712"/>
      <c r="O49" s="712"/>
      <c r="P49" s="712"/>
      <c r="Q49" s="712"/>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712"/>
      <c r="AS49" s="712"/>
      <c r="AT49" s="712"/>
      <c r="AU49" s="712"/>
      <c r="AV49" s="712"/>
      <c r="AW49" s="712"/>
      <c r="AX49" s="712"/>
      <c r="AY49" s="712"/>
      <c r="AZ49" s="712"/>
      <c r="BA49" s="712"/>
      <c r="BB49" s="712"/>
      <c r="BC49" s="712"/>
      <c r="BD49" s="712"/>
      <c r="BE49" s="712"/>
      <c r="BF49" s="712"/>
      <c r="BG49" s="712"/>
      <c r="BH49" s="712"/>
      <c r="BI49" s="712"/>
      <c r="BJ49" s="712"/>
      <c r="BK49" s="712"/>
      <c r="BL49" s="712"/>
      <c r="BM49" s="712"/>
      <c r="BN49" s="712"/>
      <c r="BO49" s="712"/>
      <c r="BP49" s="712"/>
      <c r="BQ49" s="712"/>
      <c r="BR49" s="712"/>
      <c r="BS49" s="712"/>
      <c r="BT49" s="712"/>
      <c r="BU49" s="712"/>
      <c r="BV49" s="712"/>
      <c r="BW49" s="715"/>
    </row>
    <row r="50" spans="2:75">
      <c r="B50" s="711"/>
      <c r="C50" s="712"/>
      <c r="D50" s="712"/>
      <c r="E50" s="712"/>
      <c r="F50" s="712"/>
      <c r="G50" s="712"/>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12"/>
      <c r="AF50" s="712"/>
      <c r="AG50" s="712"/>
      <c r="AH50" s="712"/>
      <c r="AI50" s="712"/>
      <c r="AJ50" s="712"/>
      <c r="AK50" s="712"/>
      <c r="AL50" s="712"/>
      <c r="AM50" s="712"/>
      <c r="AN50" s="712"/>
      <c r="AO50" s="712"/>
      <c r="AP50" s="712"/>
      <c r="AQ50" s="712"/>
      <c r="AR50" s="712"/>
      <c r="AS50" s="712"/>
      <c r="AT50" s="712"/>
      <c r="AU50" s="712"/>
      <c r="AV50" s="712"/>
      <c r="AW50" s="712"/>
      <c r="AX50" s="712"/>
      <c r="AY50" s="712"/>
      <c r="AZ50" s="712"/>
      <c r="BA50" s="712"/>
      <c r="BB50" s="712"/>
      <c r="BC50" s="712"/>
      <c r="BD50" s="712"/>
      <c r="BE50" s="712"/>
      <c r="BF50" s="712"/>
      <c r="BG50" s="712"/>
      <c r="BH50" s="712"/>
      <c r="BI50" s="712"/>
      <c r="BJ50" s="712"/>
      <c r="BK50" s="712"/>
      <c r="BL50" s="712"/>
      <c r="BM50" s="712"/>
      <c r="BN50" s="712"/>
      <c r="BO50" s="712"/>
      <c r="BP50" s="712"/>
      <c r="BQ50" s="712"/>
      <c r="BR50" s="712"/>
      <c r="BS50" s="712"/>
      <c r="BT50" s="712"/>
      <c r="BU50" s="712"/>
      <c r="BV50" s="712"/>
      <c r="BW50" s="715"/>
    </row>
    <row r="51" spans="2:75">
      <c r="B51" s="711"/>
      <c r="C51" s="712"/>
      <c r="D51" s="712"/>
      <c r="E51" s="712"/>
      <c r="F51" s="712"/>
      <c r="G51" s="712"/>
      <c r="H51" s="712"/>
      <c r="I51" s="712"/>
      <c r="J51" s="712"/>
      <c r="K51" s="712"/>
      <c r="L51" s="712"/>
      <c r="M51" s="712"/>
      <c r="N51" s="712"/>
      <c r="O51" s="712"/>
      <c r="P51" s="712"/>
      <c r="Q51" s="712"/>
      <c r="R51" s="712"/>
      <c r="S51" s="712"/>
      <c r="T51" s="712"/>
      <c r="U51" s="712"/>
      <c r="V51" s="712"/>
      <c r="W51" s="712"/>
      <c r="X51" s="712"/>
      <c r="Y51" s="712"/>
      <c r="Z51" s="712"/>
      <c r="AA51" s="712"/>
      <c r="AB51" s="712"/>
      <c r="AC51" s="712"/>
      <c r="AD51" s="712"/>
      <c r="AE51" s="712"/>
      <c r="AF51" s="712"/>
      <c r="AG51" s="712"/>
      <c r="AH51" s="712"/>
      <c r="AI51" s="712"/>
      <c r="AJ51" s="712"/>
      <c r="AK51" s="712"/>
      <c r="AL51" s="712"/>
      <c r="AM51" s="712"/>
      <c r="AN51" s="712"/>
      <c r="AO51" s="712"/>
      <c r="AP51" s="712"/>
      <c r="AQ51" s="712"/>
      <c r="AR51" s="712"/>
      <c r="AS51" s="712"/>
      <c r="AT51" s="712"/>
      <c r="AU51" s="712"/>
      <c r="AV51" s="712"/>
      <c r="AW51" s="712"/>
      <c r="AX51" s="712"/>
      <c r="AY51" s="712"/>
      <c r="AZ51" s="712"/>
      <c r="BA51" s="712"/>
      <c r="BB51" s="712"/>
      <c r="BC51" s="712"/>
      <c r="BD51" s="712"/>
      <c r="BE51" s="712"/>
      <c r="BF51" s="712"/>
      <c r="BG51" s="712"/>
      <c r="BH51" s="712"/>
      <c r="BI51" s="712"/>
      <c r="BJ51" s="712"/>
      <c r="BK51" s="712"/>
      <c r="BL51" s="712"/>
      <c r="BM51" s="712"/>
      <c r="BN51" s="712"/>
      <c r="BO51" s="712"/>
      <c r="BP51" s="712"/>
      <c r="BQ51" s="712"/>
      <c r="BR51" s="712"/>
      <c r="BS51" s="712"/>
      <c r="BT51" s="712"/>
      <c r="BU51" s="712"/>
      <c r="BV51" s="712"/>
      <c r="BW51" s="715"/>
    </row>
    <row r="52" spans="2:75">
      <c r="B52" s="711"/>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712"/>
      <c r="AP52" s="712"/>
      <c r="AQ52" s="712"/>
      <c r="AR52" s="712"/>
      <c r="AS52" s="712"/>
      <c r="AT52" s="712"/>
      <c r="AU52" s="712"/>
      <c r="AV52" s="712"/>
      <c r="AW52" s="712"/>
      <c r="AX52" s="712"/>
      <c r="AY52" s="712"/>
      <c r="AZ52" s="712"/>
      <c r="BA52" s="712"/>
      <c r="BB52" s="712"/>
      <c r="BC52" s="712"/>
      <c r="BD52" s="712"/>
      <c r="BE52" s="712"/>
      <c r="BF52" s="712"/>
      <c r="BG52" s="712"/>
      <c r="BH52" s="712"/>
      <c r="BI52" s="712"/>
      <c r="BJ52" s="712"/>
      <c r="BK52" s="712"/>
      <c r="BL52" s="712"/>
      <c r="BM52" s="712"/>
      <c r="BN52" s="712"/>
      <c r="BO52" s="712"/>
      <c r="BP52" s="712"/>
      <c r="BQ52" s="712"/>
      <c r="BR52" s="712"/>
      <c r="BS52" s="712"/>
      <c r="BT52" s="712"/>
      <c r="BU52" s="712"/>
      <c r="BV52" s="712"/>
      <c r="BW52" s="715"/>
    </row>
    <row r="53" spans="2:75">
      <c r="B53" s="711"/>
      <c r="C53" s="712"/>
      <c r="D53" s="712"/>
      <c r="E53" s="712"/>
      <c r="F53" s="712"/>
      <c r="G53" s="712"/>
      <c r="H53" s="712"/>
      <c r="I53" s="712"/>
      <c r="J53" s="712"/>
      <c r="K53" s="712"/>
      <c r="L53" s="712"/>
      <c r="M53" s="712"/>
      <c r="N53" s="712"/>
      <c r="O53" s="712"/>
      <c r="P53" s="712"/>
      <c r="Q53" s="712"/>
      <c r="R53" s="712"/>
      <c r="S53" s="712"/>
      <c r="T53" s="712"/>
      <c r="U53" s="712"/>
      <c r="V53" s="712"/>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12"/>
      <c r="AX53" s="712"/>
      <c r="AY53" s="712"/>
      <c r="AZ53" s="712"/>
      <c r="BA53" s="712"/>
      <c r="BB53" s="712"/>
      <c r="BC53" s="712"/>
      <c r="BD53" s="712"/>
      <c r="BE53" s="712"/>
      <c r="BF53" s="712"/>
      <c r="BG53" s="712"/>
      <c r="BH53" s="712"/>
      <c r="BI53" s="712"/>
      <c r="BJ53" s="712"/>
      <c r="BK53" s="712"/>
      <c r="BL53" s="712"/>
      <c r="BM53" s="712"/>
      <c r="BN53" s="712"/>
      <c r="BO53" s="712"/>
      <c r="BP53" s="712"/>
      <c r="BQ53" s="712"/>
      <c r="BR53" s="712"/>
      <c r="BS53" s="712"/>
      <c r="BT53" s="712"/>
      <c r="BU53" s="712"/>
      <c r="BV53" s="712"/>
      <c r="BW53" s="715"/>
    </row>
    <row r="54" spans="2:75">
      <c r="B54" s="711"/>
      <c r="C54" s="712"/>
      <c r="D54" s="712"/>
      <c r="E54" s="712"/>
      <c r="F54" s="712"/>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2"/>
      <c r="AL54" s="712"/>
      <c r="AM54" s="712"/>
      <c r="AN54" s="712"/>
      <c r="AO54" s="712"/>
      <c r="AP54" s="712"/>
      <c r="AQ54" s="712"/>
      <c r="AR54" s="712"/>
      <c r="AS54" s="712"/>
      <c r="AT54" s="712"/>
      <c r="AU54" s="712"/>
      <c r="AV54" s="712"/>
      <c r="AW54" s="712"/>
      <c r="AX54" s="712"/>
      <c r="AY54" s="712"/>
      <c r="AZ54" s="712"/>
      <c r="BA54" s="712"/>
      <c r="BB54" s="712"/>
      <c r="BC54" s="712"/>
      <c r="BD54" s="712"/>
      <c r="BE54" s="712"/>
      <c r="BF54" s="712"/>
      <c r="BG54" s="712"/>
      <c r="BH54" s="712"/>
      <c r="BI54" s="712"/>
      <c r="BJ54" s="712"/>
      <c r="BK54" s="712"/>
      <c r="BL54" s="712"/>
      <c r="BM54" s="712"/>
      <c r="BN54" s="712"/>
      <c r="BO54" s="712"/>
      <c r="BP54" s="712"/>
      <c r="BQ54" s="712"/>
      <c r="BR54" s="712"/>
      <c r="BS54" s="712"/>
      <c r="BT54" s="712"/>
      <c r="BU54" s="712"/>
      <c r="BV54" s="712"/>
      <c r="BW54" s="715"/>
    </row>
    <row r="55" spans="2:75">
      <c r="B55" s="711"/>
      <c r="C55" s="712"/>
      <c r="D55" s="712"/>
      <c r="E55" s="712"/>
      <c r="F55" s="712"/>
      <c r="G55" s="712"/>
      <c r="H55" s="712"/>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2"/>
      <c r="AI55" s="712"/>
      <c r="AJ55" s="712"/>
      <c r="AK55" s="712"/>
      <c r="AL55" s="712"/>
      <c r="AM55" s="712"/>
      <c r="AN55" s="712"/>
      <c r="AO55" s="712"/>
      <c r="AP55" s="712"/>
      <c r="AQ55" s="712"/>
      <c r="AR55" s="712"/>
      <c r="AS55" s="712"/>
      <c r="AT55" s="712"/>
      <c r="AU55" s="712"/>
      <c r="AV55" s="712"/>
      <c r="AW55" s="712"/>
      <c r="AX55" s="712"/>
      <c r="AY55" s="712"/>
      <c r="AZ55" s="712"/>
      <c r="BA55" s="712"/>
      <c r="BB55" s="712"/>
      <c r="BC55" s="712"/>
      <c r="BD55" s="712"/>
      <c r="BE55" s="712"/>
      <c r="BF55" s="712"/>
      <c r="BG55" s="712"/>
      <c r="BH55" s="712"/>
      <c r="BI55" s="712"/>
      <c r="BJ55" s="712"/>
      <c r="BK55" s="712"/>
      <c r="BL55" s="712"/>
      <c r="BM55" s="712"/>
      <c r="BN55" s="712"/>
      <c r="BO55" s="712"/>
      <c r="BP55" s="712"/>
      <c r="BQ55" s="712"/>
      <c r="BR55" s="712"/>
      <c r="BS55" s="712"/>
      <c r="BT55" s="712"/>
      <c r="BU55" s="712"/>
      <c r="BV55" s="712"/>
      <c r="BW55" s="715"/>
    </row>
    <row r="56" spans="2:75">
      <c r="B56" s="711"/>
      <c r="C56" s="712"/>
      <c r="D56" s="712"/>
      <c r="E56" s="712"/>
      <c r="F56" s="712"/>
      <c r="G56" s="712"/>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2"/>
      <c r="AW56" s="712"/>
      <c r="AX56" s="712"/>
      <c r="AY56" s="712"/>
      <c r="AZ56" s="712"/>
      <c r="BA56" s="712"/>
      <c r="BB56" s="712"/>
      <c r="BC56" s="712"/>
      <c r="BD56" s="712"/>
      <c r="BE56" s="712"/>
      <c r="BF56" s="712"/>
      <c r="BG56" s="712"/>
      <c r="BH56" s="712"/>
      <c r="BI56" s="712"/>
      <c r="BJ56" s="712"/>
      <c r="BK56" s="712"/>
      <c r="BL56" s="712"/>
      <c r="BM56" s="712"/>
      <c r="BN56" s="712"/>
      <c r="BO56" s="712"/>
      <c r="BP56" s="712"/>
      <c r="BQ56" s="712"/>
      <c r="BR56" s="712"/>
      <c r="BS56" s="712"/>
      <c r="BT56" s="712"/>
      <c r="BU56" s="712"/>
      <c r="BV56" s="712"/>
      <c r="BW56" s="715"/>
    </row>
    <row r="57" spans="2:75">
      <c r="B57" s="711"/>
      <c r="C57" s="712"/>
      <c r="D57" s="712"/>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2"/>
      <c r="AV57" s="712"/>
      <c r="AW57" s="712"/>
      <c r="AX57" s="712"/>
      <c r="AY57" s="712"/>
      <c r="AZ57" s="712"/>
      <c r="BA57" s="712"/>
      <c r="BB57" s="712"/>
      <c r="BC57" s="712"/>
      <c r="BD57" s="712"/>
      <c r="BE57" s="712"/>
      <c r="BF57" s="712"/>
      <c r="BG57" s="712"/>
      <c r="BH57" s="712"/>
      <c r="BI57" s="712"/>
      <c r="BJ57" s="712"/>
      <c r="BK57" s="712"/>
      <c r="BL57" s="712"/>
      <c r="BM57" s="712"/>
      <c r="BN57" s="712"/>
      <c r="BO57" s="712"/>
      <c r="BP57" s="712"/>
      <c r="BQ57" s="712"/>
      <c r="BR57" s="712"/>
      <c r="BS57" s="712"/>
      <c r="BT57" s="712"/>
      <c r="BU57" s="712"/>
      <c r="BV57" s="712"/>
      <c r="BW57" s="715"/>
    </row>
    <row r="58" spans="2:75">
      <c r="B58" s="711"/>
      <c r="C58" s="712"/>
      <c r="D58" s="712"/>
      <c r="E58" s="712"/>
      <c r="F58" s="712"/>
      <c r="G58" s="712"/>
      <c r="H58" s="712"/>
      <c r="I58" s="712"/>
      <c r="J58" s="712"/>
      <c r="K58" s="712"/>
      <c r="L58" s="712"/>
      <c r="M58" s="712"/>
      <c r="N58" s="712"/>
      <c r="O58" s="712"/>
      <c r="P58" s="712"/>
      <c r="Q58" s="712"/>
      <c r="R58" s="712"/>
      <c r="S58" s="712"/>
      <c r="T58" s="712"/>
      <c r="U58" s="712"/>
      <c r="V58" s="712"/>
      <c r="W58" s="712"/>
      <c r="X58" s="712"/>
      <c r="Y58" s="712"/>
      <c r="Z58" s="712"/>
      <c r="AA58" s="712"/>
      <c r="AB58" s="712"/>
      <c r="AC58" s="712"/>
      <c r="AD58" s="712"/>
      <c r="AE58" s="712"/>
      <c r="AF58" s="712"/>
      <c r="AG58" s="712"/>
      <c r="AH58" s="712"/>
      <c r="AI58" s="712"/>
      <c r="AJ58" s="712"/>
      <c r="AK58" s="712"/>
      <c r="AL58" s="712"/>
      <c r="AM58" s="712"/>
      <c r="AN58" s="712"/>
      <c r="AO58" s="712"/>
      <c r="AP58" s="712"/>
      <c r="AQ58" s="712"/>
      <c r="AR58" s="712"/>
      <c r="AS58" s="712"/>
      <c r="AT58" s="712"/>
      <c r="AU58" s="712"/>
      <c r="AV58" s="712"/>
      <c r="AW58" s="712"/>
      <c r="AX58" s="712"/>
      <c r="AY58" s="712"/>
      <c r="AZ58" s="712"/>
      <c r="BA58" s="712"/>
      <c r="BB58" s="712"/>
      <c r="BC58" s="712"/>
      <c r="BD58" s="712"/>
      <c r="BE58" s="712"/>
      <c r="BF58" s="712"/>
      <c r="BG58" s="712"/>
      <c r="BH58" s="712"/>
      <c r="BI58" s="712"/>
      <c r="BJ58" s="712"/>
      <c r="BK58" s="712"/>
      <c r="BL58" s="712"/>
      <c r="BM58" s="712"/>
      <c r="BN58" s="712"/>
      <c r="BO58" s="712"/>
      <c r="BP58" s="712"/>
      <c r="BQ58" s="712"/>
      <c r="BR58" s="712"/>
      <c r="BS58" s="712"/>
      <c r="BT58" s="712"/>
      <c r="BU58" s="712"/>
      <c r="BV58" s="712"/>
      <c r="BW58" s="715"/>
    </row>
    <row r="59" spans="2:75">
      <c r="B59" s="711"/>
      <c r="C59" s="712"/>
      <c r="D59" s="712"/>
      <c r="E59" s="712"/>
      <c r="F59" s="712"/>
      <c r="G59" s="712"/>
      <c r="H59" s="712"/>
      <c r="I59" s="712"/>
      <c r="J59" s="712"/>
      <c r="K59" s="712"/>
      <c r="L59" s="712"/>
      <c r="M59" s="712"/>
      <c r="N59" s="712"/>
      <c r="O59" s="712"/>
      <c r="P59" s="712"/>
      <c r="Q59" s="712"/>
      <c r="R59" s="712"/>
      <c r="S59" s="712"/>
      <c r="T59" s="712"/>
      <c r="U59" s="712"/>
      <c r="V59" s="712"/>
      <c r="W59" s="712"/>
      <c r="X59" s="712"/>
      <c r="Y59" s="712"/>
      <c r="Z59" s="712"/>
      <c r="AA59" s="712"/>
      <c r="AB59" s="712"/>
      <c r="AC59" s="712"/>
      <c r="AD59" s="712"/>
      <c r="AE59" s="712"/>
      <c r="AF59" s="712"/>
      <c r="AG59" s="712"/>
      <c r="AH59" s="712"/>
      <c r="AI59" s="712"/>
      <c r="AJ59" s="712"/>
      <c r="AK59" s="712"/>
      <c r="AL59" s="712"/>
      <c r="AM59" s="712"/>
      <c r="AN59" s="712"/>
      <c r="AO59" s="712"/>
      <c r="AP59" s="712"/>
      <c r="AQ59" s="712"/>
      <c r="AR59" s="712"/>
      <c r="AS59" s="712"/>
      <c r="AT59" s="712"/>
      <c r="AU59" s="712"/>
      <c r="AV59" s="712"/>
      <c r="AW59" s="712"/>
      <c r="AX59" s="712"/>
      <c r="AY59" s="712"/>
      <c r="AZ59" s="712"/>
      <c r="BA59" s="712"/>
      <c r="BB59" s="712"/>
      <c r="BC59" s="712"/>
      <c r="BD59" s="712"/>
      <c r="BE59" s="712"/>
      <c r="BF59" s="712"/>
      <c r="BG59" s="712"/>
      <c r="BH59" s="712"/>
      <c r="BI59" s="712"/>
      <c r="BJ59" s="712"/>
      <c r="BK59" s="712"/>
      <c r="BL59" s="712"/>
      <c r="BM59" s="712"/>
      <c r="BN59" s="712"/>
      <c r="BO59" s="712"/>
      <c r="BP59" s="712"/>
      <c r="BQ59" s="712"/>
      <c r="BR59" s="712"/>
      <c r="BS59" s="712"/>
      <c r="BT59" s="712"/>
      <c r="BU59" s="712"/>
      <c r="BV59" s="712"/>
      <c r="BW59" s="715"/>
    </row>
    <row r="60" spans="2:75">
      <c r="B60" s="716"/>
      <c r="C60" s="717"/>
      <c r="D60" s="717"/>
      <c r="E60" s="717"/>
      <c r="F60" s="717"/>
      <c r="G60" s="717"/>
      <c r="H60" s="717"/>
      <c r="I60" s="717"/>
      <c r="J60" s="717"/>
      <c r="K60" s="717"/>
      <c r="L60" s="717"/>
      <c r="M60" s="717"/>
      <c r="N60" s="717"/>
      <c r="O60" s="717"/>
      <c r="P60" s="717"/>
      <c r="Q60" s="717"/>
      <c r="R60" s="717"/>
      <c r="S60" s="717"/>
      <c r="T60" s="717"/>
      <c r="U60" s="717"/>
      <c r="V60" s="717"/>
      <c r="W60" s="717"/>
      <c r="X60" s="717"/>
      <c r="Y60" s="717"/>
      <c r="Z60" s="717"/>
      <c r="AA60" s="717"/>
      <c r="AB60" s="717"/>
      <c r="AC60" s="717"/>
      <c r="AD60" s="717"/>
      <c r="AE60" s="717"/>
      <c r="AF60" s="717"/>
      <c r="AG60" s="717"/>
      <c r="AH60" s="717"/>
      <c r="AI60" s="717"/>
      <c r="AJ60" s="717"/>
      <c r="AK60" s="717"/>
      <c r="AL60" s="717"/>
      <c r="AM60" s="717"/>
      <c r="AN60" s="717"/>
      <c r="AO60" s="717"/>
      <c r="AP60" s="717"/>
      <c r="AQ60" s="717"/>
      <c r="AR60" s="717"/>
      <c r="AS60" s="717"/>
      <c r="AT60" s="717"/>
      <c r="AU60" s="717"/>
      <c r="AV60" s="717"/>
      <c r="AW60" s="717"/>
      <c r="AX60" s="717"/>
      <c r="AY60" s="717"/>
      <c r="AZ60" s="717"/>
      <c r="BA60" s="717"/>
      <c r="BB60" s="717"/>
      <c r="BC60" s="717"/>
      <c r="BD60" s="717"/>
      <c r="BE60" s="717"/>
      <c r="BF60" s="717"/>
      <c r="BG60" s="717"/>
      <c r="BH60" s="717"/>
      <c r="BI60" s="717"/>
      <c r="BJ60" s="717"/>
      <c r="BK60" s="717"/>
      <c r="BL60" s="717"/>
      <c r="BM60" s="717"/>
      <c r="BN60" s="717"/>
      <c r="BO60" s="717"/>
      <c r="BP60" s="717"/>
      <c r="BQ60" s="717"/>
      <c r="BR60" s="717"/>
      <c r="BS60" s="717"/>
      <c r="BT60" s="717"/>
      <c r="BU60" s="717"/>
      <c r="BV60" s="717"/>
      <c r="BW60" s="718"/>
    </row>
  </sheetData>
  <sheetProtection sheet="1" scenarios="1" formatCells="0" formatColumns="0" formatRows="0" insertColumns="0" insertRows="0" deleteColumns="0" deleteRows="0"/>
  <mergeCells count="4">
    <mergeCell ref="B4:F4"/>
    <mergeCell ref="G4:AE4"/>
    <mergeCell ref="AF4:AJ4"/>
    <mergeCell ref="AK4:BW4"/>
  </mergeCells>
  <phoneticPr fontId="13"/>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41"/>
  <sheetViews>
    <sheetView showGridLines="0" view="pageBreakPreview" zoomScaleNormal="90" zoomScaleSheetLayoutView="100" workbookViewId="0">
      <selection activeCell="M6" sqref="M6:N6"/>
    </sheetView>
  </sheetViews>
  <sheetFormatPr defaultColWidth="2.875" defaultRowHeight="16.5" customHeight="1"/>
  <cols>
    <col min="1" max="1" width="2.875" style="544" customWidth="1"/>
    <col min="2" max="12" width="2.875" style="544"/>
    <col min="13" max="13" width="2.875" style="544" customWidth="1"/>
    <col min="14" max="27" width="2.875" style="544"/>
    <col min="28" max="28" width="2.875" style="545"/>
    <col min="29" max="16384" width="2.875" style="544"/>
  </cols>
  <sheetData>
    <row r="1" spans="2:34" ht="16.5" customHeight="1">
      <c r="AA1" s="2"/>
      <c r="AB1" s="2"/>
      <c r="AC1" s="2"/>
      <c r="AD1" s="2"/>
      <c r="AE1" s="2"/>
      <c r="AF1" s="2"/>
      <c r="AG1" s="2"/>
    </row>
    <row r="2" spans="2:34" ht="16.5" customHeight="1">
      <c r="C2" s="671" t="s">
        <v>569</v>
      </c>
      <c r="AA2" s="2"/>
      <c r="AB2" s="2"/>
      <c r="AC2" s="2"/>
      <c r="AD2" s="2"/>
      <c r="AE2" s="2"/>
    </row>
    <row r="3" spans="2:34" ht="16.5" customHeight="1">
      <c r="B3" s="19"/>
      <c r="C3" s="13"/>
      <c r="D3" s="13"/>
      <c r="E3" s="16"/>
      <c r="F3" s="16"/>
      <c r="G3" s="16"/>
      <c r="H3" s="16"/>
      <c r="I3" s="16"/>
      <c r="J3" s="16"/>
      <c r="K3" s="16"/>
      <c r="L3" s="16"/>
      <c r="M3" s="16"/>
      <c r="N3" s="15"/>
      <c r="O3" s="13"/>
      <c r="P3" s="13"/>
      <c r="Q3" s="13"/>
      <c r="R3" s="13"/>
      <c r="S3" s="13"/>
      <c r="T3" s="13"/>
      <c r="U3" s="13"/>
      <c r="V3" s="13"/>
      <c r="W3" s="13"/>
      <c r="X3" s="13"/>
      <c r="Y3" s="13"/>
      <c r="Z3" s="13"/>
      <c r="AA3" s="13"/>
      <c r="AB3" s="13"/>
      <c r="AC3" s="13"/>
      <c r="AD3" s="2"/>
      <c r="AE3" s="2"/>
    </row>
    <row r="4" spans="2:34" ht="16.5" customHeight="1">
      <c r="B4" s="19"/>
      <c r="C4" s="13"/>
      <c r="D4" s="13" t="s">
        <v>10</v>
      </c>
      <c r="E4" s="16"/>
      <c r="F4" s="16"/>
      <c r="G4" s="16"/>
      <c r="H4" s="16"/>
      <c r="I4" s="16"/>
      <c r="J4" s="16"/>
      <c r="K4" s="16"/>
      <c r="L4" s="16"/>
      <c r="M4" s="16"/>
      <c r="N4" s="15"/>
      <c r="O4" s="13"/>
      <c r="P4" s="13"/>
      <c r="Q4" s="13"/>
      <c r="R4" s="13"/>
      <c r="S4" s="13"/>
      <c r="T4" s="13"/>
      <c r="U4" s="13"/>
      <c r="V4" s="13"/>
      <c r="W4" s="13"/>
      <c r="X4" s="13"/>
      <c r="Y4" s="13"/>
      <c r="Z4" s="13"/>
      <c r="AA4" s="13"/>
      <c r="AB4" s="13"/>
      <c r="AC4" s="13"/>
      <c r="AD4" s="2"/>
      <c r="AE4" s="2"/>
    </row>
    <row r="5" spans="2:34" ht="16.5" customHeight="1">
      <c r="B5" s="19"/>
      <c r="C5" s="13"/>
      <c r="D5" s="13" t="s">
        <v>92</v>
      </c>
      <c r="E5" s="16"/>
      <c r="F5" s="16"/>
      <c r="G5" s="16"/>
      <c r="H5" s="16"/>
      <c r="I5" s="16"/>
      <c r="J5" s="16"/>
      <c r="K5" s="672" t="s">
        <v>11</v>
      </c>
      <c r="L5" s="672"/>
      <c r="M5" s="672"/>
      <c r="N5" s="672"/>
      <c r="O5" s="13"/>
      <c r="P5" s="13"/>
      <c r="Q5" s="13"/>
      <c r="R5" s="13"/>
      <c r="S5" s="13"/>
      <c r="T5" s="13"/>
      <c r="U5" s="13"/>
      <c r="V5" s="13"/>
      <c r="W5" s="13"/>
      <c r="X5" s="13"/>
      <c r="Y5" s="13"/>
      <c r="Z5" s="13"/>
      <c r="AA5" s="13"/>
      <c r="AB5" s="13"/>
      <c r="AC5" s="13"/>
      <c r="AD5" s="2"/>
      <c r="AE5" s="2"/>
    </row>
    <row r="6" spans="2:34" ht="16.5" customHeight="1">
      <c r="B6" s="19"/>
      <c r="C6" s="13"/>
      <c r="D6" s="13" t="s">
        <v>93</v>
      </c>
      <c r="E6" s="16"/>
      <c r="F6" s="16"/>
      <c r="G6" s="16"/>
      <c r="H6" s="16"/>
      <c r="I6" s="16"/>
      <c r="J6" s="16"/>
      <c r="K6" s="2379" t="s">
        <v>465</v>
      </c>
      <c r="L6" s="2379"/>
      <c r="M6" s="2380"/>
      <c r="N6" s="2380"/>
      <c r="O6" s="673" t="s">
        <v>207</v>
      </c>
      <c r="P6" s="2381"/>
      <c r="Q6" s="2381"/>
      <c r="R6" s="673" t="s">
        <v>431</v>
      </c>
      <c r="S6" s="2381"/>
      <c r="T6" s="2381"/>
      <c r="U6" s="673" t="s">
        <v>8</v>
      </c>
      <c r="V6" s="13"/>
      <c r="W6" s="13"/>
      <c r="X6" s="13"/>
      <c r="Y6" s="13"/>
      <c r="Z6" s="13"/>
      <c r="AA6" s="13"/>
      <c r="AB6" s="13"/>
      <c r="AC6" s="13"/>
    </row>
    <row r="7" spans="2:34" ht="16.5" customHeight="1">
      <c r="B7" s="19"/>
      <c r="C7" s="13"/>
      <c r="D7" s="13"/>
      <c r="E7" s="16"/>
      <c r="F7" s="16"/>
      <c r="G7" s="16"/>
      <c r="H7" s="16"/>
      <c r="I7" s="16"/>
      <c r="J7" s="16"/>
      <c r="K7" s="13"/>
      <c r="L7" s="13"/>
      <c r="M7" s="13"/>
      <c r="N7" s="7"/>
      <c r="O7" s="13"/>
      <c r="P7" s="13"/>
      <c r="Q7" s="13"/>
      <c r="R7" s="13"/>
      <c r="S7" s="13"/>
      <c r="T7" s="13"/>
      <c r="U7" s="13"/>
      <c r="V7" s="13"/>
      <c r="W7" s="13"/>
      <c r="X7" s="13"/>
      <c r="Y7" s="13"/>
      <c r="Z7" s="13"/>
      <c r="AA7" s="13"/>
      <c r="AB7" s="13"/>
      <c r="AC7" s="13"/>
    </row>
    <row r="8" spans="2:34" ht="16.5" customHeight="1">
      <c r="B8" s="19"/>
      <c r="C8" s="13"/>
      <c r="D8" s="13" t="s">
        <v>12</v>
      </c>
      <c r="E8" s="16"/>
      <c r="F8" s="16"/>
      <c r="G8" s="16"/>
      <c r="H8" s="16"/>
      <c r="I8" s="16"/>
      <c r="J8" s="16"/>
      <c r="K8" s="13"/>
      <c r="L8" s="13"/>
      <c r="M8" s="13"/>
      <c r="N8" s="7"/>
      <c r="O8" s="13"/>
      <c r="P8" s="13"/>
      <c r="Q8" s="13"/>
      <c r="R8" s="13"/>
      <c r="S8" s="13"/>
      <c r="T8" s="13"/>
      <c r="U8" s="13"/>
      <c r="V8" s="13"/>
      <c r="W8" s="13"/>
      <c r="X8" s="13"/>
      <c r="Y8" s="13"/>
      <c r="Z8" s="13"/>
      <c r="AA8" s="13"/>
      <c r="AB8" s="13"/>
      <c r="AC8" s="13"/>
    </row>
    <row r="9" spans="2:34" ht="16.5" customHeight="1">
      <c r="B9" s="19"/>
      <c r="C9" s="13"/>
      <c r="D9" s="13" t="s">
        <v>92</v>
      </c>
      <c r="E9" s="16"/>
      <c r="F9" s="16"/>
      <c r="G9" s="16"/>
      <c r="H9" s="16"/>
      <c r="I9" s="16"/>
      <c r="J9" s="16"/>
      <c r="K9" s="13" t="s">
        <v>11</v>
      </c>
      <c r="L9" s="13"/>
      <c r="M9" s="13"/>
      <c r="N9" s="7"/>
      <c r="O9" s="13"/>
      <c r="P9" s="13"/>
      <c r="Q9" s="13"/>
      <c r="R9" s="13"/>
      <c r="S9" s="13"/>
      <c r="T9" s="13"/>
      <c r="U9" s="13"/>
      <c r="V9" s="13"/>
      <c r="W9" s="13"/>
      <c r="X9" s="13"/>
      <c r="Y9" s="13"/>
      <c r="Z9" s="13"/>
      <c r="AA9" s="13"/>
      <c r="AB9" s="13"/>
      <c r="AC9" s="13"/>
    </row>
    <row r="10" spans="2:34" ht="16.5" customHeight="1">
      <c r="B10" s="19"/>
      <c r="C10" s="13"/>
      <c r="D10" s="13" t="s">
        <v>93</v>
      </c>
      <c r="E10" s="16"/>
      <c r="F10" s="16"/>
      <c r="G10" s="16"/>
      <c r="H10" s="16"/>
      <c r="I10" s="16"/>
      <c r="J10" s="16"/>
      <c r="K10" s="2379" t="s">
        <v>465</v>
      </c>
      <c r="L10" s="2379"/>
      <c r="M10" s="2380"/>
      <c r="N10" s="2380"/>
      <c r="O10" s="673" t="s">
        <v>207</v>
      </c>
      <c r="P10" s="2381"/>
      <c r="Q10" s="2381"/>
      <c r="R10" s="673" t="s">
        <v>431</v>
      </c>
      <c r="S10" s="2381"/>
      <c r="T10" s="2381"/>
      <c r="U10" s="673" t="s">
        <v>8</v>
      </c>
      <c r="V10" s="13"/>
      <c r="W10" s="13"/>
      <c r="X10" s="13"/>
      <c r="Y10" s="13"/>
      <c r="Z10" s="13"/>
      <c r="AA10" s="13"/>
      <c r="AB10" s="13"/>
      <c r="AC10" s="13"/>
    </row>
    <row r="11" spans="2:34" ht="16.5" customHeight="1">
      <c r="B11" s="19"/>
      <c r="C11" s="13"/>
      <c r="D11" s="13"/>
      <c r="E11" s="16"/>
      <c r="F11" s="16"/>
      <c r="G11" s="16"/>
      <c r="H11" s="16"/>
      <c r="I11" s="16"/>
      <c r="J11" s="16"/>
      <c r="K11" s="13"/>
      <c r="L11" s="13"/>
      <c r="M11" s="13"/>
      <c r="N11" s="7"/>
      <c r="O11" s="13"/>
      <c r="P11" s="13"/>
      <c r="Q11" s="13"/>
      <c r="R11" s="13"/>
      <c r="S11" s="13"/>
      <c r="T11" s="13"/>
      <c r="U11" s="13"/>
      <c r="V11" s="13"/>
      <c r="W11" s="13"/>
      <c r="X11" s="13"/>
      <c r="Y11" s="13"/>
      <c r="Z11" s="13"/>
      <c r="AA11" s="13"/>
      <c r="AB11" s="13"/>
      <c r="AC11" s="13"/>
    </row>
    <row r="12" spans="2:34" s="261" customFormat="1" ht="16.5" customHeight="1" thickBot="1">
      <c r="B12" s="663"/>
      <c r="D12" s="259" t="s">
        <v>94</v>
      </c>
      <c r="E12" s="674"/>
      <c r="F12" s="674"/>
      <c r="G12" s="674"/>
      <c r="H12" s="674"/>
      <c r="I12" s="674"/>
      <c r="J12" s="674"/>
      <c r="K12" s="674"/>
      <c r="L12" s="674"/>
      <c r="M12" s="674"/>
      <c r="N12" s="675"/>
      <c r="O12" s="259"/>
      <c r="P12" s="259"/>
      <c r="Q12" s="259"/>
      <c r="R12" s="259"/>
      <c r="S12" s="259"/>
      <c r="T12" s="259"/>
      <c r="U12" s="259"/>
      <c r="V12" s="259"/>
      <c r="W12" s="259"/>
      <c r="X12" s="259"/>
      <c r="Y12" s="259"/>
      <c r="Z12" s="259"/>
      <c r="AA12" s="259"/>
      <c r="AB12" s="259"/>
      <c r="AC12" s="259"/>
    </row>
    <row r="13" spans="2:34" s="261" customFormat="1" ht="22.5" customHeight="1">
      <c r="B13" s="663"/>
      <c r="D13" s="2385"/>
      <c r="E13" s="2386"/>
      <c r="F13" s="2386"/>
      <c r="G13" s="2386"/>
      <c r="H13" s="2386"/>
      <c r="I13" s="2386"/>
      <c r="J13" s="2387"/>
      <c r="K13" s="2370" t="s">
        <v>1002</v>
      </c>
      <c r="L13" s="2371"/>
      <c r="M13" s="2370" t="s">
        <v>1003</v>
      </c>
      <c r="N13" s="2371"/>
      <c r="O13" s="2370" t="s">
        <v>1004</v>
      </c>
      <c r="P13" s="2371"/>
      <c r="Q13" s="2370" t="s">
        <v>1005</v>
      </c>
      <c r="R13" s="2371"/>
      <c r="S13" s="2370" t="s">
        <v>13</v>
      </c>
      <c r="T13" s="2371"/>
      <c r="U13" s="2370" t="s">
        <v>14</v>
      </c>
      <c r="V13" s="2371"/>
      <c r="W13" s="2370" t="s">
        <v>15</v>
      </c>
      <c r="X13" s="2371"/>
      <c r="Y13" s="2370" t="s">
        <v>16</v>
      </c>
      <c r="Z13" s="2371"/>
      <c r="AA13" s="2370" t="s">
        <v>17</v>
      </c>
      <c r="AB13" s="2371"/>
      <c r="AC13" s="2370" t="s">
        <v>18</v>
      </c>
      <c r="AD13" s="2371"/>
      <c r="AE13" s="2370" t="s">
        <v>19</v>
      </c>
      <c r="AF13" s="2371"/>
      <c r="AG13" s="2370" t="s">
        <v>482</v>
      </c>
      <c r="AH13" s="2372"/>
    </row>
    <row r="14" spans="2:34" s="261" customFormat="1" ht="22.5" customHeight="1">
      <c r="B14" s="663"/>
      <c r="D14" s="2382"/>
      <c r="E14" s="2383"/>
      <c r="F14" s="2383"/>
      <c r="G14" s="2383"/>
      <c r="H14" s="2383"/>
      <c r="I14" s="2383"/>
      <c r="J14" s="2384"/>
      <c r="K14" s="290"/>
      <c r="L14" s="676"/>
      <c r="M14" s="290"/>
      <c r="N14" s="676"/>
      <c r="O14" s="290"/>
      <c r="P14" s="676"/>
      <c r="Q14" s="290"/>
      <c r="R14" s="676"/>
      <c r="S14" s="290"/>
      <c r="T14" s="676"/>
      <c r="U14" s="290"/>
      <c r="V14" s="676"/>
      <c r="W14" s="290"/>
      <c r="X14" s="676"/>
      <c r="Y14" s="290"/>
      <c r="Z14" s="676"/>
      <c r="AA14" s="290"/>
      <c r="AB14" s="676"/>
      <c r="AC14" s="290"/>
      <c r="AD14" s="676"/>
      <c r="AE14" s="290"/>
      <c r="AF14" s="676"/>
      <c r="AG14" s="677"/>
      <c r="AH14" s="678"/>
    </row>
    <row r="15" spans="2:34" s="261" customFormat="1" ht="22.5" customHeight="1">
      <c r="B15" s="663"/>
      <c r="D15" s="2382"/>
      <c r="E15" s="2383"/>
      <c r="F15" s="2383"/>
      <c r="G15" s="2383"/>
      <c r="H15" s="2383"/>
      <c r="I15" s="2383"/>
      <c r="J15" s="2384"/>
      <c r="K15" s="290"/>
      <c r="L15" s="676"/>
      <c r="M15" s="290"/>
      <c r="N15" s="676"/>
      <c r="O15" s="290"/>
      <c r="P15" s="676"/>
      <c r="Q15" s="290"/>
      <c r="R15" s="676"/>
      <c r="S15" s="290"/>
      <c r="T15" s="676"/>
      <c r="U15" s="290"/>
      <c r="V15" s="676"/>
      <c r="W15" s="290"/>
      <c r="X15" s="676"/>
      <c r="Y15" s="290"/>
      <c r="Z15" s="676"/>
      <c r="AA15" s="290"/>
      <c r="AB15" s="676"/>
      <c r="AC15" s="290"/>
      <c r="AD15" s="676"/>
      <c r="AE15" s="290"/>
      <c r="AF15" s="676"/>
      <c r="AG15" s="677"/>
      <c r="AH15" s="678"/>
    </row>
    <row r="16" spans="2:34" s="261" customFormat="1" ht="22.5" customHeight="1">
      <c r="B16" s="663"/>
      <c r="D16" s="2382"/>
      <c r="E16" s="2383"/>
      <c r="F16" s="2383"/>
      <c r="G16" s="2383"/>
      <c r="H16" s="2383"/>
      <c r="I16" s="2383"/>
      <c r="J16" s="2384"/>
      <c r="K16" s="290"/>
      <c r="L16" s="676"/>
      <c r="M16" s="290"/>
      <c r="N16" s="676"/>
      <c r="O16" s="290"/>
      <c r="P16" s="676"/>
      <c r="Q16" s="290"/>
      <c r="R16" s="676"/>
      <c r="S16" s="290"/>
      <c r="T16" s="676"/>
      <c r="U16" s="290"/>
      <c r="V16" s="676"/>
      <c r="W16" s="290"/>
      <c r="X16" s="676"/>
      <c r="Y16" s="290"/>
      <c r="Z16" s="676"/>
      <c r="AA16" s="290"/>
      <c r="AB16" s="676"/>
      <c r="AC16" s="290"/>
      <c r="AD16" s="676"/>
      <c r="AE16" s="290"/>
      <c r="AF16" s="676"/>
      <c r="AG16" s="677"/>
      <c r="AH16" s="678"/>
    </row>
    <row r="17" spans="1:34" s="261" customFormat="1" ht="22.5" customHeight="1">
      <c r="B17" s="663"/>
      <c r="D17" s="2382"/>
      <c r="E17" s="2383"/>
      <c r="F17" s="2383"/>
      <c r="G17" s="2383"/>
      <c r="H17" s="2383"/>
      <c r="I17" s="2383"/>
      <c r="J17" s="2384"/>
      <c r="K17" s="290"/>
      <c r="L17" s="676"/>
      <c r="M17" s="290"/>
      <c r="N17" s="676"/>
      <c r="O17" s="290"/>
      <c r="P17" s="676"/>
      <c r="Q17" s="290"/>
      <c r="R17" s="676"/>
      <c r="S17" s="290"/>
      <c r="T17" s="676"/>
      <c r="U17" s="290"/>
      <c r="V17" s="676"/>
      <c r="W17" s="290"/>
      <c r="X17" s="676"/>
      <c r="Y17" s="290"/>
      <c r="Z17" s="676"/>
      <c r="AA17" s="290"/>
      <c r="AB17" s="676"/>
      <c r="AC17" s="290"/>
      <c r="AD17" s="676"/>
      <c r="AE17" s="290"/>
      <c r="AF17" s="676"/>
      <c r="AG17" s="677"/>
      <c r="AH17" s="678"/>
    </row>
    <row r="18" spans="1:34" s="261" customFormat="1" ht="22.5" customHeight="1" thickBot="1">
      <c r="B18" s="663"/>
      <c r="C18" s="679"/>
      <c r="D18" s="2388"/>
      <c r="E18" s="2389"/>
      <c r="F18" s="2389"/>
      <c r="G18" s="2389"/>
      <c r="H18" s="2389"/>
      <c r="I18" s="2389"/>
      <c r="J18" s="2390"/>
      <c r="K18" s="291"/>
      <c r="L18" s="680"/>
      <c r="M18" s="291"/>
      <c r="N18" s="680"/>
      <c r="O18" s="291"/>
      <c r="P18" s="680"/>
      <c r="Q18" s="291"/>
      <c r="R18" s="680"/>
      <c r="S18" s="291"/>
      <c r="T18" s="680"/>
      <c r="U18" s="291"/>
      <c r="V18" s="680"/>
      <c r="W18" s="291"/>
      <c r="X18" s="680"/>
      <c r="Y18" s="291"/>
      <c r="Z18" s="680"/>
      <c r="AA18" s="291"/>
      <c r="AB18" s="680"/>
      <c r="AC18" s="291"/>
      <c r="AD18" s="680"/>
      <c r="AE18" s="291"/>
      <c r="AF18" s="680"/>
      <c r="AG18" s="681"/>
      <c r="AH18" s="682"/>
    </row>
    <row r="19" spans="1:34" s="261" customFormat="1" ht="16.5" customHeight="1">
      <c r="B19" s="663"/>
      <c r="AA19" s="258"/>
      <c r="AB19" s="258"/>
      <c r="AC19" s="258"/>
    </row>
    <row r="20" spans="1:34" s="261" customFormat="1" ht="16.5" customHeight="1" thickBot="1">
      <c r="B20" s="663"/>
      <c r="D20" s="259" t="s">
        <v>573</v>
      </c>
      <c r="E20" s="679"/>
      <c r="F20" s="679"/>
      <c r="G20" s="679"/>
      <c r="H20" s="679"/>
      <c r="I20" s="679"/>
      <c r="J20" s="679"/>
      <c r="K20" s="679"/>
      <c r="L20" s="679"/>
      <c r="M20" s="683"/>
      <c r="N20" s="259"/>
      <c r="O20" s="258"/>
      <c r="P20" s="259"/>
      <c r="Q20" s="683"/>
      <c r="R20" s="679"/>
      <c r="S20" s="679"/>
      <c r="T20" s="679"/>
      <c r="U20" s="679"/>
      <c r="V20" s="679"/>
      <c r="W20" s="679"/>
      <c r="X20" s="679"/>
      <c r="Y20" s="679"/>
      <c r="Z20" s="679"/>
      <c r="AA20" s="679"/>
      <c r="AB20" s="679"/>
      <c r="AC20" s="679"/>
    </row>
    <row r="21" spans="1:34" s="261" customFormat="1" ht="22.5" customHeight="1">
      <c r="B21" s="663"/>
      <c r="D21" s="2385"/>
      <c r="E21" s="2386"/>
      <c r="F21" s="2386"/>
      <c r="G21" s="2386"/>
      <c r="H21" s="2386"/>
      <c r="I21" s="2386"/>
      <c r="J21" s="2387"/>
      <c r="K21" s="2374" t="s">
        <v>410</v>
      </c>
      <c r="L21" s="2375"/>
      <c r="M21" s="2375"/>
      <c r="N21" s="2375"/>
      <c r="O21" s="2375"/>
      <c r="P21" s="2373"/>
      <c r="Q21" s="2373"/>
      <c r="R21" s="2376" t="s">
        <v>483</v>
      </c>
      <c r="S21" s="2376"/>
      <c r="T21" s="2376"/>
      <c r="U21" s="2376"/>
      <c r="V21" s="2377"/>
      <c r="W21" s="2378" t="s">
        <v>410</v>
      </c>
      <c r="X21" s="2375"/>
      <c r="Y21" s="2375"/>
      <c r="Z21" s="2375"/>
      <c r="AA21" s="2375"/>
      <c r="AB21" s="2373"/>
      <c r="AC21" s="2373"/>
      <c r="AD21" s="2376" t="s">
        <v>483</v>
      </c>
      <c r="AE21" s="2376"/>
      <c r="AF21" s="2376"/>
      <c r="AG21" s="2376"/>
      <c r="AH21" s="2377"/>
    </row>
    <row r="22" spans="1:34" s="261" customFormat="1" ht="22.5" customHeight="1">
      <c r="B22" s="663"/>
      <c r="D22" s="2382"/>
      <c r="E22" s="2383"/>
      <c r="F22" s="2383"/>
      <c r="G22" s="2383"/>
      <c r="H22" s="2383"/>
      <c r="I22" s="2383"/>
      <c r="J22" s="2384"/>
      <c r="K22" s="290"/>
      <c r="L22" s="676"/>
      <c r="M22" s="290"/>
      <c r="N22" s="676"/>
      <c r="O22" s="290"/>
      <c r="P22" s="676"/>
      <c r="Q22" s="290"/>
      <c r="R22" s="676"/>
      <c r="S22" s="290"/>
      <c r="T22" s="676"/>
      <c r="U22" s="290"/>
      <c r="V22" s="684"/>
      <c r="W22" s="685"/>
      <c r="X22" s="676"/>
      <c r="Y22" s="290"/>
      <c r="Z22" s="676"/>
      <c r="AA22" s="290"/>
      <c r="AB22" s="676"/>
      <c r="AC22" s="290"/>
      <c r="AD22" s="676"/>
      <c r="AE22" s="290"/>
      <c r="AF22" s="676"/>
      <c r="AG22" s="290"/>
      <c r="AH22" s="678"/>
    </row>
    <row r="23" spans="1:34" s="261" customFormat="1" ht="22.5" customHeight="1">
      <c r="B23" s="663"/>
      <c r="D23" s="2382"/>
      <c r="E23" s="2383"/>
      <c r="F23" s="2383"/>
      <c r="G23" s="2383"/>
      <c r="H23" s="2383"/>
      <c r="I23" s="2383"/>
      <c r="J23" s="2384"/>
      <c r="K23" s="290"/>
      <c r="L23" s="676"/>
      <c r="M23" s="290"/>
      <c r="N23" s="676"/>
      <c r="O23" s="290"/>
      <c r="P23" s="676"/>
      <c r="Q23" s="290"/>
      <c r="R23" s="676"/>
      <c r="S23" s="290"/>
      <c r="T23" s="676"/>
      <c r="U23" s="290"/>
      <c r="V23" s="684"/>
      <c r="W23" s="685"/>
      <c r="X23" s="676"/>
      <c r="Y23" s="290"/>
      <c r="Z23" s="676"/>
      <c r="AA23" s="290"/>
      <c r="AB23" s="676"/>
      <c r="AC23" s="290"/>
      <c r="AD23" s="676"/>
      <c r="AE23" s="290"/>
      <c r="AF23" s="676"/>
      <c r="AG23" s="290"/>
      <c r="AH23" s="678"/>
    </row>
    <row r="24" spans="1:34" s="261" customFormat="1" ht="22.5" customHeight="1">
      <c r="B24" s="663"/>
      <c r="C24" s="679"/>
      <c r="D24" s="2382"/>
      <c r="E24" s="2383"/>
      <c r="F24" s="2383"/>
      <c r="G24" s="2383"/>
      <c r="H24" s="2383"/>
      <c r="I24" s="2383"/>
      <c r="J24" s="2384"/>
      <c r="K24" s="290"/>
      <c r="L24" s="676"/>
      <c r="M24" s="290"/>
      <c r="N24" s="676"/>
      <c r="O24" s="290"/>
      <c r="P24" s="676"/>
      <c r="Q24" s="290"/>
      <c r="R24" s="676"/>
      <c r="S24" s="290"/>
      <c r="T24" s="676"/>
      <c r="U24" s="290"/>
      <c r="V24" s="684"/>
      <c r="W24" s="685"/>
      <c r="X24" s="676"/>
      <c r="Y24" s="290"/>
      <c r="Z24" s="676"/>
      <c r="AA24" s="290"/>
      <c r="AB24" s="676"/>
      <c r="AC24" s="290"/>
      <c r="AD24" s="676"/>
      <c r="AE24" s="290"/>
      <c r="AF24" s="676"/>
      <c r="AG24" s="290"/>
      <c r="AH24" s="678"/>
    </row>
    <row r="25" spans="1:34" s="261" customFormat="1" ht="22.5" customHeight="1">
      <c r="B25" s="663"/>
      <c r="C25" s="686"/>
      <c r="D25" s="2382"/>
      <c r="E25" s="2383"/>
      <c r="F25" s="2383"/>
      <c r="G25" s="2383"/>
      <c r="H25" s="2383"/>
      <c r="I25" s="2383"/>
      <c r="J25" s="2384"/>
      <c r="K25" s="290"/>
      <c r="L25" s="676"/>
      <c r="M25" s="290"/>
      <c r="N25" s="676"/>
      <c r="O25" s="290"/>
      <c r="P25" s="676"/>
      <c r="Q25" s="290"/>
      <c r="R25" s="676"/>
      <c r="S25" s="290"/>
      <c r="T25" s="676"/>
      <c r="U25" s="290"/>
      <c r="V25" s="684"/>
      <c r="W25" s="685"/>
      <c r="X25" s="676"/>
      <c r="Y25" s="290"/>
      <c r="Z25" s="676"/>
      <c r="AA25" s="290"/>
      <c r="AB25" s="676"/>
      <c r="AC25" s="290"/>
      <c r="AD25" s="676"/>
      <c r="AE25" s="290"/>
      <c r="AF25" s="676"/>
      <c r="AG25" s="290"/>
      <c r="AH25" s="678"/>
    </row>
    <row r="26" spans="1:34" s="261" customFormat="1" ht="22.5" customHeight="1" thickBot="1">
      <c r="B26" s="663"/>
      <c r="C26" s="664"/>
      <c r="D26" s="2388"/>
      <c r="E26" s="2389"/>
      <c r="F26" s="2389"/>
      <c r="G26" s="2389"/>
      <c r="H26" s="2389"/>
      <c r="I26" s="2389"/>
      <c r="J26" s="2390"/>
      <c r="K26" s="291"/>
      <c r="L26" s="680"/>
      <c r="M26" s="291"/>
      <c r="N26" s="680"/>
      <c r="O26" s="291"/>
      <c r="P26" s="680"/>
      <c r="Q26" s="291"/>
      <c r="R26" s="680"/>
      <c r="S26" s="291"/>
      <c r="T26" s="680"/>
      <c r="U26" s="291"/>
      <c r="V26" s="687"/>
      <c r="W26" s="688"/>
      <c r="X26" s="680"/>
      <c r="Y26" s="291"/>
      <c r="Z26" s="680"/>
      <c r="AA26" s="291"/>
      <c r="AB26" s="680"/>
      <c r="AC26" s="291"/>
      <c r="AD26" s="680"/>
      <c r="AE26" s="291"/>
      <c r="AF26" s="680"/>
      <c r="AG26" s="291"/>
      <c r="AH26" s="682"/>
    </row>
    <row r="27" spans="1:34" ht="16.5" customHeight="1">
      <c r="B27" s="19"/>
      <c r="C27" s="17"/>
      <c r="D27" s="689"/>
      <c r="E27" s="689"/>
      <c r="F27" s="689"/>
      <c r="G27" s="689"/>
      <c r="H27" s="689"/>
      <c r="I27" s="562"/>
      <c r="J27" s="562"/>
      <c r="K27" s="562"/>
      <c r="L27" s="562"/>
      <c r="M27" s="562"/>
      <c r="N27" s="562"/>
      <c r="O27" s="562"/>
      <c r="P27" s="562"/>
      <c r="Q27" s="562"/>
      <c r="R27" s="562"/>
      <c r="S27" s="562"/>
      <c r="T27" s="562"/>
      <c r="U27" s="562"/>
      <c r="V27" s="562"/>
      <c r="W27" s="562"/>
      <c r="X27" s="562"/>
      <c r="Y27" s="562"/>
      <c r="Z27" s="562"/>
      <c r="AA27" s="562"/>
      <c r="AB27" s="562"/>
      <c r="AC27" s="28"/>
      <c r="AD27" s="2"/>
    </row>
    <row r="28" spans="1:34" ht="16.5" customHeight="1">
      <c r="A28" s="2"/>
      <c r="B28" s="19"/>
      <c r="C28" s="17"/>
      <c r="D28" s="689"/>
      <c r="E28" s="689"/>
      <c r="F28" s="689"/>
      <c r="G28" s="689"/>
      <c r="H28" s="689"/>
      <c r="I28" s="562"/>
      <c r="J28" s="562"/>
      <c r="K28" s="562"/>
      <c r="L28" s="562"/>
      <c r="M28" s="562"/>
      <c r="N28" s="562"/>
      <c r="O28" s="562"/>
      <c r="P28" s="562"/>
      <c r="Q28" s="562"/>
      <c r="R28" s="562"/>
      <c r="S28" s="562"/>
      <c r="T28" s="562"/>
      <c r="U28" s="562"/>
      <c r="V28" s="562"/>
      <c r="W28" s="562"/>
      <c r="X28" s="562"/>
      <c r="Y28" s="562"/>
      <c r="Z28" s="562"/>
      <c r="AA28" s="562"/>
      <c r="AB28" s="562"/>
      <c r="AC28" s="28"/>
      <c r="AD28" s="2"/>
    </row>
    <row r="29" spans="1:34" ht="16.5" customHeight="1">
      <c r="A29" s="2"/>
      <c r="B29" s="19"/>
      <c r="C29" s="17"/>
      <c r="D29" s="689"/>
      <c r="E29" s="689"/>
      <c r="F29" s="689"/>
      <c r="G29" s="689"/>
      <c r="H29" s="689"/>
      <c r="I29" s="562"/>
      <c r="J29" s="562"/>
      <c r="K29" s="562"/>
      <c r="L29" s="562"/>
      <c r="M29" s="562"/>
      <c r="N29" s="562"/>
      <c r="O29" s="562"/>
      <c r="P29" s="562"/>
      <c r="Q29" s="562"/>
      <c r="R29" s="562"/>
      <c r="S29" s="562"/>
      <c r="T29" s="562"/>
      <c r="U29" s="562"/>
      <c r="V29" s="562"/>
      <c r="W29" s="562"/>
      <c r="X29" s="562"/>
      <c r="Y29" s="562"/>
      <c r="Z29" s="562"/>
      <c r="AA29" s="562"/>
      <c r="AB29" s="562"/>
      <c r="AC29" s="28"/>
      <c r="AD29" s="2"/>
    </row>
    <row r="30" spans="1:34" ht="16.5" customHeight="1">
      <c r="C30" s="271" t="s">
        <v>570</v>
      </c>
      <c r="D30" s="9"/>
      <c r="E30" s="9"/>
      <c r="F30" s="9"/>
      <c r="G30" s="9"/>
      <c r="H30" s="9"/>
      <c r="I30" s="9"/>
      <c r="J30" s="9"/>
      <c r="K30" s="9"/>
      <c r="L30" s="9"/>
      <c r="M30" s="690"/>
      <c r="N30" s="690"/>
      <c r="O30" s="9"/>
      <c r="P30" s="9"/>
      <c r="Q30" s="9"/>
      <c r="R30" s="9"/>
      <c r="S30" s="9"/>
      <c r="T30" s="9"/>
      <c r="U30" s="9"/>
      <c r="V30" s="9"/>
      <c r="W30" s="9"/>
      <c r="X30" s="9"/>
      <c r="Y30" s="9"/>
      <c r="Z30" s="9"/>
      <c r="AA30" s="9"/>
      <c r="AB30" s="28"/>
      <c r="AC30" s="28"/>
    </row>
    <row r="31" spans="1:34" ht="16.5" customHeight="1">
      <c r="B31" s="2"/>
      <c r="C31" s="2"/>
      <c r="D31" s="13"/>
      <c r="E31" s="16"/>
      <c r="F31" s="16"/>
      <c r="G31" s="691"/>
      <c r="H31" s="16"/>
      <c r="I31" s="16"/>
      <c r="J31" s="16"/>
      <c r="K31" s="16"/>
      <c r="L31" s="16"/>
      <c r="M31" s="16"/>
      <c r="N31" s="15"/>
      <c r="O31" s="13"/>
      <c r="P31" s="13"/>
      <c r="Q31" s="13"/>
      <c r="R31" s="13"/>
      <c r="S31" s="13"/>
      <c r="T31" s="13"/>
      <c r="U31" s="13"/>
      <c r="V31" s="13"/>
      <c r="W31" s="13"/>
      <c r="X31" s="13"/>
      <c r="Y31" s="13"/>
      <c r="Z31" s="13"/>
      <c r="AA31" s="13"/>
      <c r="AB31" s="13"/>
      <c r="AC31" s="13"/>
    </row>
    <row r="32" spans="1:34" ht="16.5" customHeight="1">
      <c r="B32" s="2"/>
      <c r="D32" s="11" t="s">
        <v>544</v>
      </c>
      <c r="E32" s="8" t="s">
        <v>574</v>
      </c>
      <c r="F32" s="16"/>
      <c r="G32" s="16"/>
      <c r="H32" s="16"/>
      <c r="I32" s="16"/>
      <c r="J32" s="16"/>
      <c r="K32" s="16"/>
      <c r="L32" s="16"/>
      <c r="M32" s="16"/>
      <c r="N32" s="15"/>
      <c r="O32" s="13"/>
      <c r="P32" s="13"/>
      <c r="Q32" s="13"/>
      <c r="R32" s="13"/>
      <c r="S32" s="13"/>
      <c r="T32" s="13"/>
      <c r="U32" s="13"/>
      <c r="V32" s="13"/>
      <c r="W32" s="13"/>
      <c r="X32" s="13"/>
      <c r="Y32" s="13"/>
      <c r="Z32" s="13"/>
      <c r="AA32" s="13"/>
      <c r="AB32" s="13"/>
      <c r="AC32" s="13"/>
    </row>
    <row r="33" spans="2:39" ht="16.5" customHeight="1">
      <c r="B33" s="2"/>
      <c r="C33" s="2"/>
      <c r="D33" s="20"/>
      <c r="E33" s="21"/>
      <c r="F33" s="21"/>
      <c r="G33" s="21"/>
      <c r="H33" s="21"/>
      <c r="I33" s="21"/>
      <c r="J33" s="21"/>
      <c r="K33" s="21"/>
      <c r="L33" s="21"/>
      <c r="M33" s="22"/>
      <c r="N33" s="21"/>
      <c r="O33" s="21"/>
      <c r="P33" s="21"/>
      <c r="Q33" s="21"/>
      <c r="R33" s="12"/>
      <c r="S33" s="12"/>
      <c r="T33" s="12"/>
      <c r="U33" s="12"/>
      <c r="V33" s="12"/>
      <c r="W33" s="12"/>
      <c r="X33" s="12"/>
      <c r="Y33" s="12"/>
      <c r="Z33" s="12"/>
      <c r="AA33" s="12"/>
      <c r="AB33" s="12"/>
      <c r="AC33" s="12"/>
    </row>
    <row r="34" spans="2:39" ht="16.5" customHeight="1">
      <c r="B34" s="2"/>
      <c r="C34" s="19"/>
      <c r="D34" s="1375" t="s">
        <v>498</v>
      </c>
      <c r="E34" s="1375"/>
      <c r="F34" s="1375"/>
      <c r="G34" s="1375"/>
      <c r="H34" s="1375"/>
      <c r="I34" s="1375"/>
      <c r="J34" s="1375" t="s">
        <v>499</v>
      </c>
      <c r="K34" s="1375"/>
      <c r="L34" s="1375"/>
      <c r="M34" s="1375"/>
      <c r="N34" s="1375"/>
      <c r="O34" s="1375"/>
      <c r="P34" s="1375" t="s">
        <v>500</v>
      </c>
      <c r="Q34" s="1375"/>
      <c r="R34" s="1375"/>
      <c r="S34" s="1375"/>
      <c r="T34" s="1375"/>
      <c r="U34" s="1375"/>
      <c r="V34" s="1375" t="s">
        <v>501</v>
      </c>
      <c r="W34" s="1375"/>
      <c r="X34" s="1375"/>
      <c r="Y34" s="1375"/>
      <c r="Z34" s="1375"/>
      <c r="AA34" s="1375"/>
      <c r="AB34" s="1375" t="s">
        <v>502</v>
      </c>
      <c r="AC34" s="1375"/>
      <c r="AD34" s="1375"/>
      <c r="AE34" s="1375"/>
      <c r="AF34" s="1375"/>
      <c r="AG34" s="1375"/>
    </row>
    <row r="35" spans="2:39" ht="16.5" customHeight="1">
      <c r="B35" s="2"/>
      <c r="C35" s="19"/>
      <c r="D35" s="1375" t="s">
        <v>503</v>
      </c>
      <c r="E35" s="1375"/>
      <c r="F35" s="1375"/>
      <c r="G35" s="1375"/>
      <c r="H35" s="1375"/>
      <c r="I35" s="1375"/>
      <c r="J35" s="2391">
        <f>'7.概略予算書（まとめ）'!X36</f>
        <v>0</v>
      </c>
      <c r="K35" s="2391"/>
      <c r="L35" s="2391"/>
      <c r="M35" s="2391"/>
      <c r="N35" s="2391"/>
      <c r="O35" s="2391"/>
      <c r="P35" s="2391">
        <f>'7.概略予算書（まとめ）'!X52</f>
        <v>0</v>
      </c>
      <c r="Q35" s="2391"/>
      <c r="R35" s="2391"/>
      <c r="S35" s="2391"/>
      <c r="T35" s="2391"/>
      <c r="U35" s="2391"/>
      <c r="V35" s="2391">
        <f>'7.概略予算書（まとめ）'!X65</f>
        <v>0</v>
      </c>
      <c r="W35" s="2391"/>
      <c r="X35" s="2391"/>
      <c r="Y35" s="2391"/>
      <c r="Z35" s="2391"/>
      <c r="AA35" s="2391"/>
      <c r="AB35" s="2392">
        <f>SUM(J35:AA36)</f>
        <v>0</v>
      </c>
      <c r="AC35" s="2392"/>
      <c r="AD35" s="2392"/>
      <c r="AE35" s="2392"/>
      <c r="AF35" s="2392"/>
      <c r="AG35" s="2392"/>
    </row>
    <row r="36" spans="2:39" ht="16.5" customHeight="1">
      <c r="B36" s="2"/>
      <c r="C36" s="19"/>
      <c r="D36" s="1375"/>
      <c r="E36" s="1375"/>
      <c r="F36" s="1375"/>
      <c r="G36" s="1375"/>
      <c r="H36" s="1375"/>
      <c r="I36" s="1375"/>
      <c r="J36" s="2391"/>
      <c r="K36" s="2391"/>
      <c r="L36" s="2391"/>
      <c r="M36" s="2391"/>
      <c r="N36" s="2391"/>
      <c r="O36" s="2391"/>
      <c r="P36" s="2391"/>
      <c r="Q36" s="2391"/>
      <c r="R36" s="2391"/>
      <c r="S36" s="2391"/>
      <c r="T36" s="2391"/>
      <c r="U36" s="2391"/>
      <c r="V36" s="2391"/>
      <c r="W36" s="2391"/>
      <c r="X36" s="2391"/>
      <c r="Y36" s="2391"/>
      <c r="Z36" s="2391"/>
      <c r="AA36" s="2391"/>
      <c r="AB36" s="2392"/>
      <c r="AC36" s="2392"/>
      <c r="AD36" s="2392"/>
      <c r="AE36" s="2392"/>
      <c r="AF36" s="2392"/>
      <c r="AG36" s="2392"/>
    </row>
    <row r="37" spans="2:39" ht="16.5" customHeight="1">
      <c r="B37" s="2"/>
      <c r="C37" s="19"/>
      <c r="D37" s="1375" t="s">
        <v>504</v>
      </c>
      <c r="E37" s="1375"/>
      <c r="F37" s="1375"/>
      <c r="G37" s="1375"/>
      <c r="H37" s="1375"/>
      <c r="I37" s="1375"/>
      <c r="J37" s="2402"/>
      <c r="K37" s="2402"/>
      <c r="L37" s="2402"/>
      <c r="M37" s="2402"/>
      <c r="N37" s="2402"/>
      <c r="O37" s="2402"/>
      <c r="P37" s="2402"/>
      <c r="Q37" s="2402"/>
      <c r="R37" s="2402"/>
      <c r="S37" s="2402"/>
      <c r="T37" s="2402"/>
      <c r="U37" s="2402"/>
      <c r="V37" s="2402"/>
      <c r="W37" s="2402"/>
      <c r="X37" s="2402"/>
      <c r="Y37" s="2402"/>
      <c r="Z37" s="2402"/>
      <c r="AA37" s="2402"/>
      <c r="AB37" s="2403">
        <f t="shared" ref="AB37" si="0">SUM(J37:AA38)</f>
        <v>0</v>
      </c>
      <c r="AC37" s="2404"/>
      <c r="AD37" s="2404"/>
      <c r="AE37" s="2404"/>
      <c r="AF37" s="2404"/>
      <c r="AG37" s="2405"/>
    </row>
    <row r="38" spans="2:39" ht="16.5" customHeight="1">
      <c r="B38" s="2"/>
      <c r="C38" s="19"/>
      <c r="D38" s="1375"/>
      <c r="E38" s="1375"/>
      <c r="F38" s="1375"/>
      <c r="G38" s="1375"/>
      <c r="H38" s="1375"/>
      <c r="I38" s="1375"/>
      <c r="J38" s="2402"/>
      <c r="K38" s="2402"/>
      <c r="L38" s="2402"/>
      <c r="M38" s="2402"/>
      <c r="N38" s="2402"/>
      <c r="O38" s="2402"/>
      <c r="P38" s="2402"/>
      <c r="Q38" s="2402"/>
      <c r="R38" s="2402"/>
      <c r="S38" s="2402"/>
      <c r="T38" s="2402"/>
      <c r="U38" s="2402"/>
      <c r="V38" s="2402"/>
      <c r="W38" s="2402"/>
      <c r="X38" s="2402"/>
      <c r="Y38" s="2402"/>
      <c r="Z38" s="2402"/>
      <c r="AA38" s="2402"/>
      <c r="AB38" s="2399"/>
      <c r="AC38" s="2400"/>
      <c r="AD38" s="2400"/>
      <c r="AE38" s="2400"/>
      <c r="AF38" s="2400"/>
      <c r="AG38" s="2401"/>
    </row>
    <row r="39" spans="2:39" ht="16.5" customHeight="1">
      <c r="B39" s="2"/>
      <c r="C39" s="19"/>
      <c r="D39" s="1349" t="s">
        <v>505</v>
      </c>
      <c r="E39" s="1349"/>
      <c r="F39" s="1349"/>
      <c r="G39" s="1349"/>
      <c r="H39" s="1349"/>
      <c r="I39" s="1349"/>
      <c r="J39" s="2402"/>
      <c r="K39" s="2402"/>
      <c r="L39" s="2402"/>
      <c r="M39" s="2402"/>
      <c r="N39" s="2402"/>
      <c r="O39" s="2402"/>
      <c r="P39" s="2402"/>
      <c r="Q39" s="2402"/>
      <c r="R39" s="2402"/>
      <c r="S39" s="2402"/>
      <c r="T39" s="2402"/>
      <c r="U39" s="2402"/>
      <c r="V39" s="2402"/>
      <c r="W39" s="2402"/>
      <c r="X39" s="2402"/>
      <c r="Y39" s="2402"/>
      <c r="Z39" s="2402"/>
      <c r="AA39" s="2402"/>
      <c r="AB39" s="2403">
        <f t="shared" ref="AB39" si="1">SUM(J39:AA40)</f>
        <v>0</v>
      </c>
      <c r="AC39" s="2404"/>
      <c r="AD39" s="2404"/>
      <c r="AE39" s="2404"/>
      <c r="AF39" s="2404"/>
      <c r="AG39" s="2405"/>
    </row>
    <row r="40" spans="2:39" ht="16.5" customHeight="1" thickBot="1">
      <c r="B40" s="2"/>
      <c r="C40" s="19"/>
      <c r="D40" s="2393" t="s">
        <v>1115</v>
      </c>
      <c r="E40" s="2393"/>
      <c r="F40" s="2393"/>
      <c r="G40" s="2393"/>
      <c r="H40" s="2393"/>
      <c r="I40" s="2393"/>
      <c r="J40" s="2406"/>
      <c r="K40" s="2406"/>
      <c r="L40" s="2406"/>
      <c r="M40" s="2406"/>
      <c r="N40" s="2406"/>
      <c r="O40" s="2406"/>
      <c r="P40" s="2406"/>
      <c r="Q40" s="2406"/>
      <c r="R40" s="2406"/>
      <c r="S40" s="2406"/>
      <c r="T40" s="2406"/>
      <c r="U40" s="2406"/>
      <c r="V40" s="2406"/>
      <c r="W40" s="2406"/>
      <c r="X40" s="2406"/>
      <c r="Y40" s="2406"/>
      <c r="Z40" s="2406"/>
      <c r="AA40" s="2406"/>
      <c r="AB40" s="2407"/>
      <c r="AC40" s="2408"/>
      <c r="AD40" s="2408"/>
      <c r="AE40" s="2408"/>
      <c r="AF40" s="2408"/>
      <c r="AG40" s="2409"/>
    </row>
    <row r="41" spans="2:39" ht="16.5" customHeight="1" thickTop="1">
      <c r="B41" s="2"/>
      <c r="C41" s="19"/>
      <c r="D41" s="2394" t="s">
        <v>502</v>
      </c>
      <c r="E41" s="2394"/>
      <c r="F41" s="2394"/>
      <c r="G41" s="2394"/>
      <c r="H41" s="2394"/>
      <c r="I41" s="2394"/>
      <c r="J41" s="2395">
        <f>'7.概略予算書（まとめ）'!I36</f>
        <v>0</v>
      </c>
      <c r="K41" s="2395"/>
      <c r="L41" s="2395"/>
      <c r="M41" s="2395"/>
      <c r="N41" s="2395"/>
      <c r="O41" s="2395"/>
      <c r="P41" s="2395">
        <f>'7.概略予算書（まとめ）'!I52</f>
        <v>0</v>
      </c>
      <c r="Q41" s="2395"/>
      <c r="R41" s="2395"/>
      <c r="S41" s="2395"/>
      <c r="T41" s="2395"/>
      <c r="U41" s="2395"/>
      <c r="V41" s="2395">
        <f>'7.概略予算書（まとめ）'!I65</f>
        <v>0</v>
      </c>
      <c r="W41" s="2395"/>
      <c r="X41" s="2395"/>
      <c r="Y41" s="2395"/>
      <c r="Z41" s="2395"/>
      <c r="AA41" s="2395"/>
      <c r="AB41" s="2396">
        <f t="shared" ref="AB41" si="2">SUM(J41:AA42)</f>
        <v>0</v>
      </c>
      <c r="AC41" s="2397"/>
      <c r="AD41" s="2397"/>
      <c r="AE41" s="2397"/>
      <c r="AF41" s="2397"/>
      <c r="AG41" s="2398"/>
    </row>
    <row r="42" spans="2:39" ht="16.5" customHeight="1">
      <c r="B42" s="2"/>
      <c r="C42" s="19"/>
      <c r="D42" s="1375"/>
      <c r="E42" s="1375"/>
      <c r="F42" s="1375"/>
      <c r="G42" s="1375"/>
      <c r="H42" s="1375"/>
      <c r="I42" s="1375"/>
      <c r="J42" s="2391"/>
      <c r="K42" s="2391"/>
      <c r="L42" s="2391"/>
      <c r="M42" s="2391"/>
      <c r="N42" s="2391"/>
      <c r="O42" s="2391"/>
      <c r="P42" s="2391"/>
      <c r="Q42" s="2391"/>
      <c r="R42" s="2391"/>
      <c r="S42" s="2391"/>
      <c r="T42" s="2391"/>
      <c r="U42" s="2391"/>
      <c r="V42" s="2391"/>
      <c r="W42" s="2391"/>
      <c r="X42" s="2391"/>
      <c r="Y42" s="2391"/>
      <c r="Z42" s="2391"/>
      <c r="AA42" s="2391"/>
      <c r="AB42" s="2399"/>
      <c r="AC42" s="2400"/>
      <c r="AD42" s="2400"/>
      <c r="AE42" s="2400"/>
      <c r="AF42" s="2400"/>
      <c r="AG42" s="2401"/>
    </row>
    <row r="43" spans="2:39" ht="16.5" customHeight="1">
      <c r="B43" s="2"/>
      <c r="D43" s="669" t="s">
        <v>575</v>
      </c>
      <c r="E43" s="26"/>
      <c r="F43" s="26"/>
      <c r="G43" s="26"/>
      <c r="H43" s="26"/>
      <c r="I43" s="26"/>
      <c r="J43" s="26"/>
      <c r="K43" s="26"/>
      <c r="L43" s="26"/>
      <c r="M43" s="26"/>
      <c r="N43" s="26"/>
      <c r="O43" s="26"/>
      <c r="P43" s="26"/>
      <c r="Q43" s="26"/>
      <c r="R43" s="26"/>
      <c r="S43" s="12"/>
      <c r="T43" s="12"/>
      <c r="U43" s="12"/>
      <c r="V43" s="12"/>
      <c r="W43" s="12"/>
      <c r="X43" s="12"/>
      <c r="Y43" s="12"/>
      <c r="Z43" s="12"/>
      <c r="AA43" s="12"/>
      <c r="AB43" s="12"/>
      <c r="AC43" s="12"/>
    </row>
    <row r="44" spans="2:39" ht="16.5" customHeight="1">
      <c r="B44" s="2"/>
      <c r="C44" s="19"/>
      <c r="D44" s="692"/>
      <c r="E44" s="26"/>
      <c r="F44" s="26"/>
      <c r="G44" s="26"/>
      <c r="H44" s="26"/>
      <c r="I44" s="26"/>
      <c r="J44" s="26"/>
      <c r="K44" s="26"/>
      <c r="L44" s="26"/>
      <c r="M44" s="26"/>
      <c r="N44" s="26"/>
      <c r="O44" s="26"/>
      <c r="P44" s="26"/>
      <c r="Q44" s="26"/>
      <c r="R44" s="26"/>
      <c r="S44" s="26"/>
      <c r="T44" s="26"/>
      <c r="U44" s="26"/>
      <c r="V44" s="26"/>
      <c r="W44" s="26"/>
      <c r="X44" s="26"/>
      <c r="Y44" s="26"/>
      <c r="Z44" s="12"/>
      <c r="AA44" s="12"/>
      <c r="AB44" s="12"/>
      <c r="AC44" s="12"/>
    </row>
    <row r="45" spans="2:39" ht="16.5" customHeight="1">
      <c r="B45" s="2"/>
      <c r="D45" s="11" t="s">
        <v>545</v>
      </c>
      <c r="E45" s="8" t="s">
        <v>35</v>
      </c>
      <c r="F45" s="26"/>
      <c r="G45" s="26"/>
      <c r="H45" s="26"/>
      <c r="I45" s="26"/>
      <c r="J45" s="26"/>
      <c r="K45" s="26"/>
      <c r="L45" s="26"/>
      <c r="M45" s="26"/>
      <c r="N45" s="26"/>
      <c r="O45" s="26"/>
      <c r="P45" s="26"/>
      <c r="Q45" s="26"/>
      <c r="R45" s="26"/>
      <c r="S45" s="26"/>
      <c r="T45" s="26"/>
      <c r="U45" s="26"/>
      <c r="V45" s="26"/>
      <c r="W45" s="26"/>
      <c r="X45" s="26"/>
      <c r="Y45" s="26"/>
      <c r="Z45" s="12" t="s">
        <v>97</v>
      </c>
      <c r="AA45" s="12"/>
      <c r="AB45" s="12"/>
      <c r="AC45" s="12"/>
    </row>
    <row r="46" spans="2:39" ht="16.5" customHeight="1">
      <c r="B46" s="2"/>
      <c r="C46" s="19"/>
      <c r="D46" s="20"/>
      <c r="E46" s="693"/>
      <c r="F46" s="693"/>
      <c r="G46" s="694"/>
      <c r="H46" s="694"/>
      <c r="I46" s="694"/>
      <c r="J46" s="20"/>
      <c r="K46" s="26"/>
      <c r="L46" s="26"/>
      <c r="M46" s="694"/>
      <c r="N46" s="694"/>
      <c r="O46" s="2"/>
      <c r="P46" s="2"/>
      <c r="Q46" s="2"/>
      <c r="R46" s="2"/>
      <c r="S46" s="2"/>
      <c r="T46" s="2"/>
      <c r="U46" s="2"/>
      <c r="V46" s="2"/>
      <c r="W46" s="2"/>
      <c r="X46" s="2"/>
      <c r="Y46" s="2"/>
      <c r="Z46" s="2"/>
      <c r="AA46" s="2"/>
      <c r="AB46" s="2"/>
      <c r="AC46" s="2"/>
    </row>
    <row r="47" spans="2:39" ht="16.5" customHeight="1">
      <c r="B47" s="2"/>
      <c r="C47" s="19"/>
      <c r="D47" s="1375" t="s">
        <v>506</v>
      </c>
      <c r="E47" s="1375"/>
      <c r="F47" s="1375"/>
      <c r="G47" s="1375"/>
      <c r="H47" s="1375"/>
      <c r="I47" s="1375"/>
      <c r="J47" s="1375" t="s">
        <v>507</v>
      </c>
      <c r="K47" s="1375"/>
      <c r="L47" s="1375"/>
      <c r="M47" s="1375"/>
      <c r="N47" s="1375"/>
      <c r="O47" s="1375"/>
      <c r="P47" s="1375"/>
      <c r="Q47" s="1375"/>
      <c r="R47" s="1375"/>
      <c r="S47" s="2415" t="s">
        <v>508</v>
      </c>
      <c r="T47" s="2415"/>
      <c r="U47" s="2415"/>
      <c r="V47" s="2415"/>
      <c r="W47" s="2415"/>
      <c r="X47" s="2415"/>
      <c r="Y47" s="1375" t="s">
        <v>509</v>
      </c>
      <c r="Z47" s="1375"/>
      <c r="AA47" s="1375"/>
      <c r="AB47" s="1375"/>
      <c r="AC47" s="1375"/>
      <c r="AD47" s="1375"/>
      <c r="AE47" s="1375"/>
      <c r="AF47" s="1375"/>
      <c r="AG47" s="1375"/>
      <c r="AJ47" s="2"/>
      <c r="AK47" s="2"/>
      <c r="AL47" s="2"/>
      <c r="AM47" s="2"/>
    </row>
    <row r="48" spans="2:39" ht="16.5" customHeight="1">
      <c r="B48" s="2"/>
      <c r="C48" s="19"/>
      <c r="D48" s="2416" t="s">
        <v>510</v>
      </c>
      <c r="E48" s="2416"/>
      <c r="F48" s="2416"/>
      <c r="G48" s="2416"/>
      <c r="H48" s="2416"/>
      <c r="I48" s="2416"/>
      <c r="J48" s="2410">
        <f>'7.概略予算書（まとめ）'!I13</f>
        <v>0</v>
      </c>
      <c r="K48" s="2410"/>
      <c r="L48" s="2410"/>
      <c r="M48" s="2410"/>
      <c r="N48" s="2410"/>
      <c r="O48" s="2410"/>
      <c r="P48" s="2410"/>
      <c r="Q48" s="2410"/>
      <c r="R48" s="2410"/>
      <c r="S48" s="2411" t="str">
        <f>IF(J48=0,"-",ROUND(J48/$U$56,0))</f>
        <v>-</v>
      </c>
      <c r="T48" s="2411"/>
      <c r="U48" s="2411"/>
      <c r="V48" s="2411"/>
      <c r="W48" s="2411"/>
      <c r="X48" s="2411"/>
      <c r="Y48" s="2410">
        <f>'7.概略予算書（まとめ）'!N13</f>
        <v>0</v>
      </c>
      <c r="Z48" s="2410"/>
      <c r="AA48" s="2410"/>
      <c r="AB48" s="2410"/>
      <c r="AC48" s="2410"/>
      <c r="AD48" s="2410"/>
      <c r="AE48" s="2410"/>
      <c r="AF48" s="2410"/>
      <c r="AG48" s="2410"/>
      <c r="AJ48" s="2"/>
      <c r="AK48" s="26"/>
      <c r="AL48" s="26"/>
      <c r="AM48" s="26"/>
    </row>
    <row r="49" spans="1:39" ht="16.5" customHeight="1">
      <c r="B49" s="2"/>
      <c r="C49" s="19"/>
      <c r="D49" s="2416"/>
      <c r="E49" s="2416"/>
      <c r="F49" s="2416"/>
      <c r="G49" s="2416"/>
      <c r="H49" s="2416"/>
      <c r="I49" s="2416"/>
      <c r="J49" s="2410"/>
      <c r="K49" s="2410"/>
      <c r="L49" s="2410"/>
      <c r="M49" s="2410"/>
      <c r="N49" s="2410"/>
      <c r="O49" s="2410"/>
      <c r="P49" s="2410"/>
      <c r="Q49" s="2410"/>
      <c r="R49" s="2410"/>
      <c r="S49" s="2411"/>
      <c r="T49" s="2411"/>
      <c r="U49" s="2411"/>
      <c r="V49" s="2411"/>
      <c r="W49" s="2411"/>
      <c r="X49" s="2411"/>
      <c r="Y49" s="2410"/>
      <c r="Z49" s="2410"/>
      <c r="AA49" s="2410"/>
      <c r="AB49" s="2410"/>
      <c r="AC49" s="2410"/>
      <c r="AD49" s="2410"/>
      <c r="AE49" s="2410"/>
      <c r="AF49" s="2410"/>
      <c r="AG49" s="2410"/>
      <c r="AJ49" s="2"/>
      <c r="AK49" s="26"/>
      <c r="AL49" s="26"/>
      <c r="AM49" s="26"/>
    </row>
    <row r="50" spans="1:39" ht="16.5" customHeight="1">
      <c r="B50" s="2"/>
      <c r="C50" s="19"/>
      <c r="D50" s="1375" t="s">
        <v>511</v>
      </c>
      <c r="E50" s="1375"/>
      <c r="F50" s="1375"/>
      <c r="G50" s="1375"/>
      <c r="H50" s="1375"/>
      <c r="I50" s="1375"/>
      <c r="J50" s="2410">
        <f>'7.概略予算書（まとめ）'!I15</f>
        <v>0</v>
      </c>
      <c r="K50" s="2410"/>
      <c r="L50" s="2410"/>
      <c r="M50" s="2410"/>
      <c r="N50" s="2410"/>
      <c r="O50" s="2410"/>
      <c r="P50" s="2410"/>
      <c r="Q50" s="2410"/>
      <c r="R50" s="2410"/>
      <c r="S50" s="2411" t="str">
        <f>IF(J50=0,"-",ROUND(J50/$U$56,0))</f>
        <v>-</v>
      </c>
      <c r="T50" s="2411"/>
      <c r="U50" s="2411"/>
      <c r="V50" s="2411"/>
      <c r="W50" s="2411"/>
      <c r="X50" s="2411"/>
      <c r="Y50" s="2410">
        <f>'7.概略予算書（まとめ）'!N15</f>
        <v>0</v>
      </c>
      <c r="Z50" s="2410"/>
      <c r="AA50" s="2410"/>
      <c r="AB50" s="2410"/>
      <c r="AC50" s="2410"/>
      <c r="AD50" s="2410"/>
      <c r="AE50" s="2410"/>
      <c r="AF50" s="2410"/>
      <c r="AG50" s="2410"/>
      <c r="AJ50" s="2"/>
      <c r="AK50" s="26"/>
      <c r="AL50" s="26"/>
      <c r="AM50" s="26"/>
    </row>
    <row r="51" spans="1:39" ht="16.5" customHeight="1">
      <c r="B51" s="2"/>
      <c r="C51" s="19"/>
      <c r="D51" s="1375"/>
      <c r="E51" s="1375"/>
      <c r="F51" s="1375"/>
      <c r="G51" s="1375"/>
      <c r="H51" s="1375"/>
      <c r="I51" s="1375"/>
      <c r="J51" s="2410"/>
      <c r="K51" s="2410"/>
      <c r="L51" s="2410"/>
      <c r="M51" s="2410"/>
      <c r="N51" s="2410"/>
      <c r="O51" s="2410"/>
      <c r="P51" s="2410"/>
      <c r="Q51" s="2410"/>
      <c r="R51" s="2410"/>
      <c r="S51" s="2411"/>
      <c r="T51" s="2411"/>
      <c r="U51" s="2411"/>
      <c r="V51" s="2411"/>
      <c r="W51" s="2411"/>
      <c r="X51" s="2411"/>
      <c r="Y51" s="2410"/>
      <c r="Z51" s="2410"/>
      <c r="AA51" s="2410"/>
      <c r="AB51" s="2410"/>
      <c r="AC51" s="2410"/>
      <c r="AD51" s="2410"/>
      <c r="AE51" s="2410"/>
      <c r="AF51" s="2410"/>
      <c r="AG51" s="2410"/>
      <c r="AJ51" s="2"/>
      <c r="AK51" s="26"/>
      <c r="AL51" s="26"/>
      <c r="AM51" s="26"/>
    </row>
    <row r="52" spans="1:39" ht="16.5" customHeight="1">
      <c r="B52" s="2"/>
      <c r="C52" s="19"/>
      <c r="D52" s="1375" t="s">
        <v>512</v>
      </c>
      <c r="E52" s="1375"/>
      <c r="F52" s="1375"/>
      <c r="G52" s="1375"/>
      <c r="H52" s="1375"/>
      <c r="I52" s="1375"/>
      <c r="J52" s="2410">
        <f>'7.概略予算書（まとめ）'!I17</f>
        <v>0</v>
      </c>
      <c r="K52" s="2410"/>
      <c r="L52" s="2410"/>
      <c r="M52" s="2410"/>
      <c r="N52" s="2410"/>
      <c r="O52" s="2410"/>
      <c r="P52" s="2410"/>
      <c r="Q52" s="2410"/>
      <c r="R52" s="2410"/>
      <c r="S52" s="2411" t="str">
        <f>IF(J52=0,"-",ROUND(J52/$U$56,0))</f>
        <v>-</v>
      </c>
      <c r="T52" s="2411"/>
      <c r="U52" s="2411"/>
      <c r="V52" s="2411"/>
      <c r="W52" s="2411"/>
      <c r="X52" s="2411"/>
      <c r="Y52" s="2410">
        <f>'7.概略予算書（まとめ）'!N17</f>
        <v>0</v>
      </c>
      <c r="Z52" s="2410"/>
      <c r="AA52" s="2410"/>
      <c r="AB52" s="2410"/>
      <c r="AC52" s="2410"/>
      <c r="AD52" s="2410"/>
      <c r="AE52" s="2410"/>
      <c r="AF52" s="2410"/>
      <c r="AG52" s="2410"/>
      <c r="AJ52" s="2"/>
      <c r="AK52" s="2"/>
      <c r="AL52" s="2"/>
      <c r="AM52" s="2"/>
    </row>
    <row r="53" spans="1:39" ht="16.5" customHeight="1" thickBot="1">
      <c r="B53" s="2"/>
      <c r="D53" s="2412"/>
      <c r="E53" s="2412"/>
      <c r="F53" s="2412"/>
      <c r="G53" s="2412"/>
      <c r="H53" s="2412"/>
      <c r="I53" s="2412"/>
      <c r="J53" s="2413"/>
      <c r="K53" s="2413"/>
      <c r="L53" s="2413"/>
      <c r="M53" s="2413"/>
      <c r="N53" s="2413"/>
      <c r="O53" s="2413"/>
      <c r="P53" s="2413"/>
      <c r="Q53" s="2413"/>
      <c r="R53" s="2413"/>
      <c r="S53" s="2414"/>
      <c r="T53" s="2414"/>
      <c r="U53" s="2414"/>
      <c r="V53" s="2414"/>
      <c r="W53" s="2414"/>
      <c r="X53" s="2414"/>
      <c r="Y53" s="2413"/>
      <c r="Z53" s="2413"/>
      <c r="AA53" s="2413"/>
      <c r="AB53" s="2413"/>
      <c r="AC53" s="2413"/>
      <c r="AD53" s="2413"/>
      <c r="AE53" s="2413"/>
      <c r="AF53" s="2413"/>
      <c r="AG53" s="2413"/>
      <c r="AJ53" s="2"/>
      <c r="AK53" s="2"/>
      <c r="AL53" s="2"/>
      <c r="AM53" s="2"/>
    </row>
    <row r="54" spans="1:39" ht="16.5" customHeight="1" thickTop="1">
      <c r="B54" s="2"/>
      <c r="C54" s="19"/>
      <c r="D54" s="2394" t="s">
        <v>20</v>
      </c>
      <c r="E54" s="2394"/>
      <c r="F54" s="2394"/>
      <c r="G54" s="2394"/>
      <c r="H54" s="2394"/>
      <c r="I54" s="2394"/>
      <c r="J54" s="2431">
        <f>'7.概略予算書（まとめ）'!I19</f>
        <v>0</v>
      </c>
      <c r="K54" s="2431"/>
      <c r="L54" s="2431"/>
      <c r="M54" s="2431"/>
      <c r="N54" s="2431"/>
      <c r="O54" s="2431"/>
      <c r="P54" s="2431"/>
      <c r="Q54" s="2431"/>
      <c r="R54" s="2431"/>
      <c r="S54" s="2432" t="str">
        <f>IF(J54=0,"-",ROUND(J54/$U$56,0))</f>
        <v>-</v>
      </c>
      <c r="T54" s="2432"/>
      <c r="U54" s="2432"/>
      <c r="V54" s="2432"/>
      <c r="W54" s="2432"/>
      <c r="X54" s="2432"/>
      <c r="Y54" s="2431">
        <f>SUM(Y48:AG53)</f>
        <v>0</v>
      </c>
      <c r="Z54" s="2431"/>
      <c r="AA54" s="2431"/>
      <c r="AB54" s="2431"/>
      <c r="AC54" s="2431"/>
      <c r="AD54" s="2431"/>
      <c r="AE54" s="2431"/>
      <c r="AF54" s="2431"/>
      <c r="AG54" s="2431"/>
      <c r="AJ54" s="2"/>
      <c r="AK54" s="2"/>
      <c r="AL54" s="2"/>
      <c r="AM54" s="2"/>
    </row>
    <row r="55" spans="1:39" ht="16.5" customHeight="1">
      <c r="B55" s="2"/>
      <c r="C55" s="19"/>
      <c r="D55" s="1375"/>
      <c r="E55" s="1375"/>
      <c r="F55" s="1375"/>
      <c r="G55" s="1375"/>
      <c r="H55" s="1375"/>
      <c r="I55" s="1375"/>
      <c r="J55" s="2410"/>
      <c r="K55" s="2410"/>
      <c r="L55" s="2410"/>
      <c r="M55" s="2410"/>
      <c r="N55" s="2410"/>
      <c r="O55" s="2410"/>
      <c r="P55" s="2410"/>
      <c r="Q55" s="2410"/>
      <c r="R55" s="2410"/>
      <c r="S55" s="2411"/>
      <c r="T55" s="2411"/>
      <c r="U55" s="2411"/>
      <c r="V55" s="2411"/>
      <c r="W55" s="2411"/>
      <c r="X55" s="2411"/>
      <c r="Y55" s="2410"/>
      <c r="Z55" s="2410"/>
      <c r="AA55" s="2410"/>
      <c r="AB55" s="2410"/>
      <c r="AC55" s="2410"/>
      <c r="AD55" s="2410"/>
      <c r="AE55" s="2410"/>
      <c r="AF55" s="2410"/>
      <c r="AG55" s="2410"/>
      <c r="AJ55" s="2"/>
      <c r="AK55" s="26"/>
      <c r="AL55" s="26"/>
      <c r="AM55" s="26"/>
    </row>
    <row r="56" spans="1:39" ht="16.5" customHeight="1">
      <c r="B56" s="2"/>
      <c r="C56" s="19"/>
      <c r="D56" s="26"/>
      <c r="E56" s="26"/>
      <c r="F56" s="26"/>
      <c r="G56" s="262"/>
      <c r="H56" s="262"/>
      <c r="I56" s="262"/>
      <c r="J56" s="262"/>
      <c r="K56" s="262"/>
      <c r="L56" s="262"/>
      <c r="M56" s="262"/>
      <c r="N56" s="262"/>
      <c r="O56" s="21"/>
      <c r="Q56" s="21"/>
      <c r="T56" s="501" t="s">
        <v>577</v>
      </c>
      <c r="U56" s="2433">
        <f>'2.システム提案概要(1)'!AF14</f>
        <v>0</v>
      </c>
      <c r="V56" s="2433"/>
      <c r="W56" s="2433"/>
      <c r="X56" s="2433"/>
      <c r="Y56" s="502" t="s">
        <v>576</v>
      </c>
      <c r="AA56" s="2"/>
      <c r="AB56" s="2"/>
      <c r="AC56" s="24"/>
    </row>
    <row r="57" spans="1:39" ht="16.5" customHeight="1">
      <c r="A57" s="2"/>
      <c r="B57" s="273"/>
      <c r="C57" s="264"/>
      <c r="D57" s="265"/>
      <c r="E57" s="265"/>
      <c r="F57" s="265"/>
      <c r="G57" s="265"/>
      <c r="H57" s="265"/>
      <c r="I57" s="659"/>
      <c r="J57" s="659"/>
      <c r="K57" s="659"/>
      <c r="L57" s="659"/>
      <c r="M57" s="659"/>
      <c r="N57" s="659"/>
      <c r="O57" s="659"/>
      <c r="P57" s="659"/>
      <c r="Q57" s="659"/>
      <c r="R57" s="659"/>
      <c r="S57" s="659"/>
      <c r="T57" s="659"/>
      <c r="U57" s="659"/>
      <c r="V57" s="659"/>
      <c r="W57" s="659"/>
      <c r="X57" s="659"/>
      <c r="Y57" s="659"/>
      <c r="Z57" s="659"/>
      <c r="AA57" s="659"/>
      <c r="AB57" s="659"/>
      <c r="AC57" s="659"/>
      <c r="AD57" s="2"/>
    </row>
    <row r="58" spans="1:39" s="2" customFormat="1" ht="16.5" customHeight="1">
      <c r="D58" s="11" t="s">
        <v>546</v>
      </c>
      <c r="E58" s="8" t="s">
        <v>578</v>
      </c>
      <c r="F58" s="9"/>
      <c r="G58" s="9"/>
      <c r="H58" s="9"/>
      <c r="I58" s="9"/>
      <c r="J58" s="9"/>
      <c r="K58" s="9"/>
      <c r="L58" s="9"/>
      <c r="M58" s="9"/>
      <c r="N58" s="9"/>
      <c r="O58" s="9"/>
      <c r="P58" s="9"/>
      <c r="Q58" s="9"/>
      <c r="R58" s="9"/>
      <c r="S58" s="9"/>
      <c r="T58" s="9"/>
      <c r="U58" s="9"/>
      <c r="V58" s="9"/>
      <c r="W58" s="9"/>
      <c r="X58" s="9"/>
      <c r="Y58" s="9"/>
      <c r="Z58" s="9"/>
      <c r="AA58" s="9"/>
    </row>
    <row r="59" spans="1:39" s="2" customFormat="1" ht="16.5" customHeight="1">
      <c r="D59" s="11"/>
      <c r="E59" s="8"/>
      <c r="F59" s="9"/>
      <c r="G59" s="9"/>
      <c r="H59" s="9"/>
      <c r="I59" s="9"/>
      <c r="J59" s="9"/>
      <c r="K59" s="9"/>
      <c r="L59" s="9"/>
      <c r="M59" s="9"/>
      <c r="N59" s="9"/>
      <c r="O59" s="9"/>
      <c r="P59" s="9"/>
      <c r="Q59" s="9"/>
      <c r="R59" s="9"/>
      <c r="S59" s="9"/>
      <c r="T59" s="9"/>
      <c r="U59" s="9"/>
      <c r="V59" s="9"/>
      <c r="W59" s="9"/>
      <c r="X59" s="9"/>
      <c r="Y59" s="9"/>
      <c r="Z59" s="9"/>
      <c r="AA59" s="9"/>
    </row>
    <row r="60" spans="1:39" ht="16.5" customHeight="1">
      <c r="A60" s="2"/>
      <c r="B60" s="2"/>
      <c r="C60" s="2"/>
      <c r="D60" s="2417" t="s">
        <v>75</v>
      </c>
      <c r="E60" s="2417"/>
      <c r="F60" s="2417"/>
      <c r="G60" s="2417"/>
      <c r="H60" s="2417"/>
      <c r="I60" s="2417"/>
      <c r="J60" s="2428" t="s">
        <v>1102</v>
      </c>
      <c r="K60" s="2429"/>
      <c r="L60" s="2429"/>
      <c r="M60" s="2429"/>
      <c r="N60" s="2429"/>
      <c r="O60" s="2429"/>
      <c r="P60" s="2429"/>
      <c r="Q60" s="2429"/>
      <c r="R60" s="2429"/>
      <c r="S60" s="2429"/>
      <c r="T60" s="2429"/>
      <c r="U60" s="2429"/>
      <c r="V60" s="2429"/>
      <c r="W60" s="2429"/>
      <c r="X60" s="2429"/>
      <c r="Y60" s="2429"/>
      <c r="Z60" s="2429"/>
      <c r="AA60" s="2429"/>
      <c r="AB60" s="2429"/>
      <c r="AC60" s="2429"/>
      <c r="AD60" s="2429"/>
      <c r="AE60" s="2429"/>
      <c r="AF60" s="2429"/>
      <c r="AG60" s="2430"/>
      <c r="AH60" s="2"/>
      <c r="AI60" s="2"/>
      <c r="AJ60" s="2"/>
      <c r="AK60" s="2"/>
      <c r="AL60" s="2"/>
      <c r="AM60" s="2"/>
    </row>
    <row r="61" spans="1:39" ht="16.5" customHeight="1">
      <c r="A61" s="2"/>
      <c r="B61" s="19"/>
      <c r="C61" s="17"/>
      <c r="D61" s="2417" t="s">
        <v>76</v>
      </c>
      <c r="E61" s="2417"/>
      <c r="F61" s="2417"/>
      <c r="G61" s="2417"/>
      <c r="H61" s="2417"/>
      <c r="I61" s="2417"/>
      <c r="J61" s="2418"/>
      <c r="K61" s="2419"/>
      <c r="L61" s="2419"/>
      <c r="M61" s="2419"/>
      <c r="N61" s="2419"/>
      <c r="O61" s="2419"/>
      <c r="P61" s="2419"/>
      <c r="Q61" s="2419"/>
      <c r="R61" s="2419"/>
      <c r="S61" s="2419"/>
      <c r="T61" s="2419"/>
      <c r="U61" s="2419"/>
      <c r="V61" s="2419"/>
      <c r="W61" s="2419"/>
      <c r="X61" s="2419"/>
      <c r="Y61" s="2419"/>
      <c r="Z61" s="2419"/>
      <c r="AA61" s="2419"/>
      <c r="AB61" s="2419"/>
      <c r="AC61" s="2419"/>
      <c r="AD61" s="2419"/>
      <c r="AE61" s="2419"/>
      <c r="AF61" s="2419"/>
      <c r="AG61" s="2420"/>
      <c r="AH61" s="2"/>
      <c r="AI61" s="2"/>
      <c r="AJ61" s="2"/>
      <c r="AK61" s="2"/>
      <c r="AL61" s="2"/>
      <c r="AM61" s="2"/>
    </row>
    <row r="62" spans="1:39" ht="16.5" customHeight="1">
      <c r="A62" s="2"/>
      <c r="B62" s="19"/>
      <c r="C62" s="17"/>
      <c r="D62" s="2417"/>
      <c r="E62" s="2417"/>
      <c r="F62" s="2417"/>
      <c r="G62" s="2417"/>
      <c r="H62" s="2417"/>
      <c r="I62" s="2417"/>
      <c r="J62" s="2421"/>
      <c r="K62" s="2422"/>
      <c r="L62" s="2422"/>
      <c r="M62" s="2422"/>
      <c r="N62" s="2422"/>
      <c r="O62" s="2422"/>
      <c r="P62" s="2422"/>
      <c r="Q62" s="2422"/>
      <c r="R62" s="2422"/>
      <c r="S62" s="2422"/>
      <c r="T62" s="2422"/>
      <c r="U62" s="2422"/>
      <c r="V62" s="2422"/>
      <c r="W62" s="2422"/>
      <c r="X62" s="2422"/>
      <c r="Y62" s="2422"/>
      <c r="Z62" s="2422"/>
      <c r="AA62" s="2422"/>
      <c r="AB62" s="2422"/>
      <c r="AC62" s="2422"/>
      <c r="AD62" s="2422"/>
      <c r="AE62" s="2422"/>
      <c r="AF62" s="2422"/>
      <c r="AG62" s="2423"/>
      <c r="AH62" s="2"/>
      <c r="AI62" s="2"/>
      <c r="AJ62" s="2"/>
      <c r="AK62" s="2"/>
      <c r="AL62" s="2"/>
      <c r="AM62" s="2"/>
    </row>
    <row r="63" spans="1:39" ht="16.5" customHeight="1">
      <c r="A63" s="695"/>
      <c r="D63" s="2417"/>
      <c r="E63" s="2417"/>
      <c r="F63" s="2417"/>
      <c r="G63" s="2417"/>
      <c r="H63" s="2417"/>
      <c r="I63" s="2417"/>
      <c r="J63" s="2424"/>
      <c r="K63" s="2425"/>
      <c r="L63" s="2425"/>
      <c r="M63" s="2425"/>
      <c r="N63" s="2425"/>
      <c r="O63" s="2425"/>
      <c r="P63" s="2425"/>
      <c r="Q63" s="2425"/>
      <c r="R63" s="2425"/>
      <c r="S63" s="2425"/>
      <c r="T63" s="2425"/>
      <c r="U63" s="2425"/>
      <c r="V63" s="2425"/>
      <c r="W63" s="2425"/>
      <c r="X63" s="2425"/>
      <c r="Y63" s="2425"/>
      <c r="Z63" s="2425"/>
      <c r="AA63" s="2425"/>
      <c r="AB63" s="2425"/>
      <c r="AC63" s="2425"/>
      <c r="AD63" s="2425"/>
      <c r="AE63" s="2425"/>
      <c r="AF63" s="2425"/>
      <c r="AG63" s="2426"/>
      <c r="AH63" s="2"/>
      <c r="AI63" s="2"/>
      <c r="AJ63" s="2"/>
      <c r="AK63" s="2"/>
      <c r="AL63" s="2"/>
      <c r="AM63" s="2"/>
    </row>
    <row r="64" spans="1:39" ht="16.5" customHeight="1">
      <c r="A64" s="28"/>
      <c r="B64" s="238"/>
      <c r="D64" s="2427" t="s">
        <v>1015</v>
      </c>
      <c r="E64" s="2427"/>
      <c r="F64" s="2427"/>
      <c r="G64" s="2427"/>
      <c r="H64" s="2427"/>
      <c r="I64" s="2427"/>
      <c r="J64" s="2418"/>
      <c r="K64" s="2419"/>
      <c r="L64" s="2419"/>
      <c r="M64" s="2419"/>
      <c r="N64" s="2419"/>
      <c r="O64" s="2419"/>
      <c r="P64" s="2419"/>
      <c r="Q64" s="2419"/>
      <c r="R64" s="2419"/>
      <c r="S64" s="2419"/>
      <c r="T64" s="2419"/>
      <c r="U64" s="2419"/>
      <c r="V64" s="2419"/>
      <c r="W64" s="2419"/>
      <c r="X64" s="2419"/>
      <c r="Y64" s="2419"/>
      <c r="Z64" s="2419"/>
      <c r="AA64" s="2419"/>
      <c r="AB64" s="2419"/>
      <c r="AC64" s="2419"/>
      <c r="AD64" s="2419"/>
      <c r="AE64" s="2419"/>
      <c r="AF64" s="2419"/>
      <c r="AG64" s="2420"/>
      <c r="AH64" s="2"/>
      <c r="AI64" s="2"/>
      <c r="AJ64" s="2"/>
      <c r="AK64" s="25"/>
      <c r="AL64" s="2"/>
      <c r="AM64" s="2"/>
    </row>
    <row r="65" spans="1:39" ht="16.5" customHeight="1">
      <c r="A65" s="28"/>
      <c r="B65" s="238"/>
      <c r="D65" s="2427"/>
      <c r="E65" s="2427"/>
      <c r="F65" s="2427"/>
      <c r="G65" s="2427"/>
      <c r="H65" s="2427"/>
      <c r="I65" s="2427"/>
      <c r="J65" s="2421"/>
      <c r="K65" s="2422"/>
      <c r="L65" s="2422"/>
      <c r="M65" s="2422"/>
      <c r="N65" s="2422"/>
      <c r="O65" s="2422"/>
      <c r="P65" s="2422"/>
      <c r="Q65" s="2422"/>
      <c r="R65" s="2422"/>
      <c r="S65" s="2422"/>
      <c r="T65" s="2422"/>
      <c r="U65" s="2422"/>
      <c r="V65" s="2422"/>
      <c r="W65" s="2422"/>
      <c r="X65" s="2422"/>
      <c r="Y65" s="2422"/>
      <c r="Z65" s="2422"/>
      <c r="AA65" s="2422"/>
      <c r="AB65" s="2422"/>
      <c r="AC65" s="2422"/>
      <c r="AD65" s="2422"/>
      <c r="AE65" s="2422"/>
      <c r="AF65" s="2422"/>
      <c r="AG65" s="2423"/>
      <c r="AH65" s="2"/>
      <c r="AI65" s="2"/>
      <c r="AJ65" s="2"/>
      <c r="AK65" s="25"/>
      <c r="AL65" s="2"/>
      <c r="AM65" s="2"/>
    </row>
    <row r="66" spans="1:39" s="2" customFormat="1" ht="16.5" customHeight="1">
      <c r="D66" s="2427"/>
      <c r="E66" s="2427"/>
      <c r="F66" s="2427"/>
      <c r="G66" s="2427"/>
      <c r="H66" s="2427"/>
      <c r="I66" s="2427"/>
      <c r="J66" s="2424"/>
      <c r="K66" s="2425"/>
      <c r="L66" s="2425"/>
      <c r="M66" s="2425"/>
      <c r="N66" s="2425"/>
      <c r="O66" s="2425"/>
      <c r="P66" s="2425"/>
      <c r="Q66" s="2425"/>
      <c r="R66" s="2425"/>
      <c r="S66" s="2425"/>
      <c r="T66" s="2425"/>
      <c r="U66" s="2425"/>
      <c r="V66" s="2425"/>
      <c r="W66" s="2425"/>
      <c r="X66" s="2425"/>
      <c r="Y66" s="2425"/>
      <c r="Z66" s="2425"/>
      <c r="AA66" s="2425"/>
      <c r="AB66" s="2425"/>
      <c r="AC66" s="2425"/>
      <c r="AD66" s="2425"/>
      <c r="AE66" s="2425"/>
      <c r="AF66" s="2425"/>
      <c r="AG66" s="2426"/>
    </row>
    <row r="67" spans="1:39" ht="16.5" customHeight="1">
      <c r="B67" s="2"/>
      <c r="C67" s="19"/>
      <c r="D67" s="26"/>
      <c r="E67" s="26"/>
      <c r="F67" s="26"/>
      <c r="G67" s="262"/>
      <c r="H67" s="262"/>
      <c r="I67" s="262"/>
      <c r="J67" s="262"/>
      <c r="K67" s="262"/>
      <c r="L67" s="262"/>
      <c r="M67" s="262"/>
      <c r="N67" s="262"/>
      <c r="O67" s="21"/>
      <c r="Q67" s="21"/>
      <c r="R67" s="21"/>
      <c r="S67" s="26"/>
      <c r="T67" s="26"/>
      <c r="U67" s="26"/>
      <c r="V67" s="24"/>
      <c r="W67" s="2"/>
      <c r="AA67" s="2"/>
      <c r="AB67" s="2"/>
      <c r="AC67" s="24"/>
    </row>
    <row r="68" spans="1:39" ht="16.5" customHeight="1">
      <c r="B68" s="2"/>
      <c r="D68" s="4"/>
      <c r="E68" s="21"/>
      <c r="F68" s="21"/>
      <c r="G68" s="21"/>
      <c r="H68" s="21"/>
      <c r="I68" s="21"/>
      <c r="J68" s="21"/>
      <c r="K68" s="21"/>
      <c r="L68" s="21"/>
      <c r="M68" s="2"/>
      <c r="N68" s="2"/>
      <c r="O68" s="2"/>
      <c r="AA68" s="2"/>
      <c r="AB68" s="2"/>
      <c r="AC68" s="24"/>
    </row>
    <row r="69" spans="1:39" ht="16.5" customHeight="1">
      <c r="B69" s="2"/>
      <c r="C69" s="19"/>
      <c r="D69" s="11" t="s">
        <v>547</v>
      </c>
      <c r="E69" s="8" t="s">
        <v>643</v>
      </c>
      <c r="F69" s="2"/>
      <c r="G69" s="2"/>
      <c r="H69" s="2"/>
      <c r="I69" s="2"/>
      <c r="J69" s="2"/>
      <c r="K69" s="2"/>
      <c r="L69" s="2"/>
      <c r="M69" s="2"/>
      <c r="N69" s="2"/>
      <c r="O69" s="2"/>
      <c r="P69" s="2"/>
      <c r="Q69" s="2"/>
      <c r="R69" s="2"/>
      <c r="S69" s="2"/>
      <c r="T69" s="2"/>
      <c r="U69" s="2"/>
      <c r="V69" s="2"/>
      <c r="W69" s="2"/>
      <c r="X69" s="2"/>
      <c r="Y69" s="2"/>
      <c r="Z69" s="2"/>
      <c r="AA69" s="2"/>
      <c r="AB69" s="2"/>
      <c r="AC69" s="2"/>
    </row>
    <row r="70" spans="1:39" ht="16.5" customHeight="1">
      <c r="B70" s="2"/>
      <c r="C70" s="19"/>
      <c r="D70" s="11"/>
      <c r="E70" s="8"/>
      <c r="F70" s="2"/>
      <c r="G70" s="2"/>
      <c r="H70" s="2"/>
      <c r="I70" s="2"/>
      <c r="J70" s="2"/>
      <c r="K70" s="2"/>
      <c r="L70" s="2"/>
      <c r="M70" s="2"/>
      <c r="N70" s="2"/>
      <c r="O70" s="2"/>
      <c r="P70" s="2"/>
      <c r="Q70" s="2"/>
      <c r="R70" s="2"/>
      <c r="S70" s="2"/>
      <c r="T70" s="2"/>
      <c r="U70" s="2"/>
      <c r="V70" s="2"/>
      <c r="W70" s="2"/>
      <c r="X70" s="2"/>
      <c r="Y70" s="2"/>
      <c r="Z70" s="2"/>
      <c r="AA70" s="2"/>
      <c r="AB70" s="2"/>
      <c r="AC70" s="2"/>
    </row>
    <row r="71" spans="1:39" ht="16.5" customHeight="1">
      <c r="A71" s="2"/>
      <c r="B71" s="2"/>
      <c r="C71" s="2"/>
      <c r="D71" s="2417" t="s">
        <v>579</v>
      </c>
      <c r="E71" s="2417"/>
      <c r="F71" s="2417"/>
      <c r="G71" s="2417"/>
      <c r="H71" s="2417"/>
      <c r="I71" s="2417"/>
      <c r="J71" s="2428" t="s">
        <v>1102</v>
      </c>
      <c r="K71" s="2429"/>
      <c r="L71" s="2429"/>
      <c r="M71" s="2429"/>
      <c r="N71" s="2429"/>
      <c r="O71" s="2429"/>
      <c r="P71" s="2429"/>
      <c r="Q71" s="2429"/>
      <c r="R71" s="2429"/>
      <c r="S71" s="2429"/>
      <c r="T71" s="2429"/>
      <c r="U71" s="2429"/>
      <c r="V71" s="2429"/>
      <c r="W71" s="2429"/>
      <c r="X71" s="2429"/>
      <c r="Y71" s="2429"/>
      <c r="Z71" s="2429"/>
      <c r="AA71" s="2429"/>
      <c r="AB71" s="2429"/>
      <c r="AC71" s="2429"/>
      <c r="AD71" s="2429"/>
      <c r="AE71" s="2429"/>
      <c r="AF71" s="2429"/>
      <c r="AG71" s="2430"/>
      <c r="AH71" s="2"/>
      <c r="AI71" s="2"/>
      <c r="AJ71" s="2"/>
      <c r="AK71" s="2"/>
      <c r="AL71" s="2"/>
      <c r="AM71" s="2"/>
    </row>
    <row r="72" spans="1:39" ht="16.5" customHeight="1">
      <c r="A72" s="2"/>
      <c r="B72" s="2"/>
      <c r="C72" s="2"/>
      <c r="D72" s="2417" t="s">
        <v>580</v>
      </c>
      <c r="E72" s="2417"/>
      <c r="F72" s="2417"/>
      <c r="G72" s="2417"/>
      <c r="H72" s="2417"/>
      <c r="I72" s="2417"/>
      <c r="J72" s="2428" t="s">
        <v>1102</v>
      </c>
      <c r="K72" s="2429"/>
      <c r="L72" s="2429"/>
      <c r="M72" s="2429"/>
      <c r="N72" s="2429"/>
      <c r="O72" s="2429"/>
      <c r="P72" s="2429"/>
      <c r="Q72" s="2429"/>
      <c r="R72" s="2429"/>
      <c r="S72" s="2429"/>
      <c r="T72" s="2429"/>
      <c r="U72" s="2429"/>
      <c r="V72" s="2429"/>
      <c r="W72" s="2429"/>
      <c r="X72" s="2429"/>
      <c r="Y72" s="2429"/>
      <c r="Z72" s="2429"/>
      <c r="AA72" s="2429"/>
      <c r="AB72" s="2429"/>
      <c r="AC72" s="2429"/>
      <c r="AD72" s="2429"/>
      <c r="AE72" s="2429"/>
      <c r="AF72" s="2429"/>
      <c r="AG72" s="2430"/>
      <c r="AH72" s="2"/>
      <c r="AI72" s="2"/>
      <c r="AJ72" s="2"/>
      <c r="AK72" s="2"/>
      <c r="AL72" s="2"/>
      <c r="AM72" s="2"/>
    </row>
    <row r="73" spans="1:39" ht="16.5" customHeight="1">
      <c r="A73" s="2"/>
      <c r="B73" s="2"/>
      <c r="C73" s="2"/>
      <c r="D73" s="2417" t="s">
        <v>123</v>
      </c>
      <c r="E73" s="2417"/>
      <c r="F73" s="2417"/>
      <c r="G73" s="2417"/>
      <c r="H73" s="2417"/>
      <c r="I73" s="2417"/>
      <c r="J73" s="2428" t="s">
        <v>1102</v>
      </c>
      <c r="K73" s="2429"/>
      <c r="L73" s="2429"/>
      <c r="M73" s="2429"/>
      <c r="N73" s="2429"/>
      <c r="O73" s="2429"/>
      <c r="P73" s="2429"/>
      <c r="Q73" s="2429"/>
      <c r="R73" s="2429"/>
      <c r="S73" s="2429"/>
      <c r="T73" s="2429"/>
      <c r="U73" s="2429"/>
      <c r="V73" s="2429"/>
      <c r="W73" s="2429"/>
      <c r="X73" s="2429"/>
      <c r="Y73" s="2429"/>
      <c r="Z73" s="2429"/>
      <c r="AA73" s="2429"/>
      <c r="AB73" s="2429"/>
      <c r="AC73" s="2429"/>
      <c r="AD73" s="2429"/>
      <c r="AE73" s="2429"/>
      <c r="AF73" s="2429"/>
      <c r="AG73" s="2430"/>
      <c r="AH73" s="2"/>
      <c r="AI73" s="2"/>
      <c r="AJ73" s="2"/>
      <c r="AK73" s="2"/>
      <c r="AL73" s="2"/>
      <c r="AM73" s="2"/>
    </row>
    <row r="74" spans="1:39" ht="16.5" customHeight="1">
      <c r="B74" s="2"/>
      <c r="C74" s="19"/>
      <c r="D74" s="11"/>
      <c r="E74" s="8"/>
      <c r="F74" s="2"/>
      <c r="G74" s="2"/>
      <c r="H74" s="2"/>
      <c r="I74" s="2"/>
      <c r="J74" s="2"/>
      <c r="K74" s="2"/>
      <c r="L74" s="2"/>
      <c r="M74" s="2"/>
      <c r="N74" s="2"/>
      <c r="O74" s="2"/>
      <c r="P74" s="2"/>
      <c r="Q74" s="2"/>
      <c r="R74" s="2"/>
      <c r="S74" s="2"/>
      <c r="T74" s="2"/>
      <c r="U74" s="2"/>
      <c r="V74" s="2"/>
      <c r="W74" s="2"/>
      <c r="X74" s="2"/>
      <c r="Y74" s="2"/>
      <c r="Z74" s="2"/>
      <c r="AA74" s="2"/>
      <c r="AB74" s="2"/>
      <c r="AC74" s="2"/>
    </row>
    <row r="75" spans="1:39" ht="16.5" customHeight="1">
      <c r="B75" s="2"/>
      <c r="C75" s="19"/>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39" ht="16.5" customHeight="1">
      <c r="A76" s="2"/>
      <c r="B76" s="273"/>
      <c r="C76" s="238" t="s">
        <v>571</v>
      </c>
      <c r="D76" s="20"/>
      <c r="E76" s="265"/>
      <c r="F76" s="265"/>
      <c r="G76" s="265"/>
      <c r="H76" s="265"/>
      <c r="I76" s="659"/>
      <c r="J76" s="659"/>
      <c r="K76" s="659"/>
      <c r="L76" s="659"/>
      <c r="M76" s="659"/>
      <c r="N76" s="659"/>
      <c r="O76" s="659"/>
      <c r="P76" s="659"/>
      <c r="Q76" s="659"/>
      <c r="R76" s="659"/>
      <c r="S76" s="659"/>
      <c r="T76" s="659"/>
      <c r="U76" s="659"/>
      <c r="V76" s="659"/>
      <c r="W76" s="659"/>
      <c r="X76" s="659"/>
      <c r="Y76" s="659"/>
      <c r="Z76" s="659"/>
      <c r="AA76" s="659"/>
      <c r="AB76" s="659"/>
      <c r="AC76" s="659"/>
      <c r="AD76" s="2"/>
    </row>
    <row r="77" spans="1:39" ht="16.5" customHeight="1">
      <c r="A77" s="27"/>
      <c r="C77" s="238"/>
      <c r="D77" s="20"/>
      <c r="E77" s="21"/>
      <c r="F77" s="21"/>
      <c r="G77" s="21"/>
      <c r="H77" s="21"/>
      <c r="I77" s="21"/>
      <c r="J77" s="21"/>
      <c r="K77" s="21"/>
      <c r="L77" s="21"/>
      <c r="M77" s="21"/>
      <c r="N77" s="21"/>
      <c r="O77" s="21"/>
      <c r="P77" s="21"/>
      <c r="Q77" s="21"/>
      <c r="R77" s="24"/>
      <c r="S77" s="24"/>
      <c r="T77" s="24"/>
      <c r="U77" s="24"/>
      <c r="V77" s="24"/>
      <c r="W77" s="24"/>
      <c r="X77" s="24"/>
      <c r="Y77" s="24"/>
      <c r="Z77" s="24"/>
      <c r="AA77" s="24"/>
      <c r="AB77" s="24"/>
      <c r="AC77" s="24"/>
    </row>
    <row r="78" spans="1:39" ht="19.5" customHeight="1">
      <c r="A78" s="27"/>
      <c r="D78" s="2434" t="s">
        <v>744</v>
      </c>
      <c r="E78" s="2435"/>
      <c r="F78" s="2435"/>
      <c r="G78" s="2436"/>
      <c r="H78" s="1382" t="s">
        <v>465</v>
      </c>
      <c r="I78" s="1382"/>
      <c r="J78" s="1383"/>
      <c r="K78" s="1383"/>
      <c r="L78" s="696" t="s">
        <v>207</v>
      </c>
      <c r="M78" s="1383"/>
      <c r="N78" s="1383"/>
      <c r="O78" s="696" t="s">
        <v>431</v>
      </c>
      <c r="P78" s="1383"/>
      <c r="Q78" s="1383"/>
      <c r="R78" s="697" t="s">
        <v>8</v>
      </c>
      <c r="S78" s="2434" t="s">
        <v>586</v>
      </c>
      <c r="T78" s="2435"/>
      <c r="U78" s="2435"/>
      <c r="V78" s="2435"/>
      <c r="W78" s="2436"/>
      <c r="X78" s="1382" t="s">
        <v>465</v>
      </c>
      <c r="Y78" s="1382"/>
      <c r="Z78" s="1383"/>
      <c r="AA78" s="1383"/>
      <c r="AB78" s="696" t="s">
        <v>207</v>
      </c>
      <c r="AC78" s="1383"/>
      <c r="AD78" s="1383"/>
      <c r="AE78" s="696" t="s">
        <v>431</v>
      </c>
      <c r="AF78" s="1383"/>
      <c r="AG78" s="1383"/>
      <c r="AH78" s="697" t="s">
        <v>8</v>
      </c>
      <c r="AI78" s="698"/>
    </row>
    <row r="79" spans="1:39" ht="19.5" customHeight="1">
      <c r="A79" s="27"/>
      <c r="D79" s="2434" t="s">
        <v>745</v>
      </c>
      <c r="E79" s="2435"/>
      <c r="F79" s="2435"/>
      <c r="G79" s="2436"/>
      <c r="H79" s="1382" t="s">
        <v>465</v>
      </c>
      <c r="I79" s="1382"/>
      <c r="J79" s="1383"/>
      <c r="K79" s="1383"/>
      <c r="L79" s="696" t="s">
        <v>207</v>
      </c>
      <c r="M79" s="1383"/>
      <c r="N79" s="1383"/>
      <c r="O79" s="696" t="s">
        <v>431</v>
      </c>
      <c r="P79" s="1383"/>
      <c r="Q79" s="1383"/>
      <c r="R79" s="697" t="s">
        <v>8</v>
      </c>
      <c r="S79" s="2434" t="s">
        <v>584</v>
      </c>
      <c r="T79" s="2435"/>
      <c r="U79" s="2435"/>
      <c r="V79" s="2435"/>
      <c r="W79" s="2436"/>
      <c r="X79" s="1382" t="s">
        <v>465</v>
      </c>
      <c r="Y79" s="1382"/>
      <c r="Z79" s="2437" t="str">
        <f>IF(M10="","",M10)</f>
        <v/>
      </c>
      <c r="AA79" s="2437"/>
      <c r="AB79" s="696" t="s">
        <v>207</v>
      </c>
      <c r="AC79" s="2437" t="str">
        <f>IF(P10="","",P10)</f>
        <v/>
      </c>
      <c r="AD79" s="2437"/>
      <c r="AE79" s="696" t="s">
        <v>431</v>
      </c>
      <c r="AF79" s="2437" t="str">
        <f>IF(S10="","",S10)</f>
        <v/>
      </c>
      <c r="AG79" s="2437"/>
      <c r="AH79" s="697" t="s">
        <v>8</v>
      </c>
      <c r="AI79" s="698"/>
    </row>
    <row r="80" spans="1:39" ht="19.5" customHeight="1">
      <c r="A80" s="27"/>
      <c r="D80" s="2434" t="s">
        <v>583</v>
      </c>
      <c r="E80" s="2435"/>
      <c r="F80" s="2435"/>
      <c r="G80" s="2436"/>
      <c r="H80" s="1382" t="s">
        <v>465</v>
      </c>
      <c r="I80" s="1382"/>
      <c r="J80" s="1383"/>
      <c r="K80" s="1383"/>
      <c r="L80" s="696" t="s">
        <v>207</v>
      </c>
      <c r="M80" s="1383"/>
      <c r="N80" s="1383"/>
      <c r="O80" s="696" t="s">
        <v>431</v>
      </c>
      <c r="P80" s="1383"/>
      <c r="Q80" s="1383"/>
      <c r="R80" s="697" t="s">
        <v>8</v>
      </c>
      <c r="S80" s="2434" t="s">
        <v>585</v>
      </c>
      <c r="T80" s="2435"/>
      <c r="U80" s="2435"/>
      <c r="V80" s="2435"/>
      <c r="W80" s="2436"/>
      <c r="X80" s="1382" t="s">
        <v>465</v>
      </c>
      <c r="Y80" s="1382"/>
      <c r="Z80" s="2437" t="str">
        <f>IF(M6="","",M6)</f>
        <v/>
      </c>
      <c r="AA80" s="2437"/>
      <c r="AB80" s="696" t="s">
        <v>207</v>
      </c>
      <c r="AC80" s="2437" t="str">
        <f>IF(P6="","",P6)</f>
        <v/>
      </c>
      <c r="AD80" s="2437"/>
      <c r="AE80" s="696" t="s">
        <v>431</v>
      </c>
      <c r="AF80" s="2437" t="str">
        <f>IF(S6="","",S6)</f>
        <v/>
      </c>
      <c r="AG80" s="2437"/>
      <c r="AH80" s="697" t="s">
        <v>8</v>
      </c>
      <c r="AI80" s="698"/>
    </row>
    <row r="81" spans="1:39" ht="10.5" customHeight="1">
      <c r="A81" s="292"/>
      <c r="B81" s="660"/>
      <c r="C81" s="248"/>
      <c r="D81" s="26"/>
      <c r="E81" s="26"/>
      <c r="F81" s="26"/>
      <c r="G81" s="26"/>
      <c r="H81" s="26"/>
      <c r="I81" s="26"/>
      <c r="J81" s="26"/>
      <c r="K81" s="26"/>
      <c r="L81" s="26"/>
      <c r="M81" s="26"/>
      <c r="N81" s="26"/>
      <c r="O81" s="26"/>
      <c r="P81" s="26"/>
      <c r="Q81" s="26"/>
      <c r="R81" s="26"/>
      <c r="S81" s="24"/>
      <c r="T81" s="24"/>
      <c r="U81" s="24"/>
      <c r="V81" s="24"/>
      <c r="W81" s="24"/>
      <c r="X81" s="24"/>
      <c r="Y81" s="24"/>
      <c r="Z81" s="24"/>
      <c r="AA81" s="24"/>
      <c r="AB81" s="24"/>
      <c r="AC81" s="24"/>
      <c r="AD81" s="24"/>
      <c r="AE81" s="24"/>
      <c r="AF81" s="24"/>
      <c r="AG81" s="24"/>
      <c r="AH81" s="24"/>
      <c r="AI81" s="660"/>
    </row>
    <row r="82" spans="1:39" ht="25.5" customHeight="1">
      <c r="A82" s="27"/>
      <c r="D82" s="2438" t="s">
        <v>99</v>
      </c>
      <c r="E82" s="2439"/>
      <c r="F82" s="2415" t="s">
        <v>100</v>
      </c>
      <c r="G82" s="2415"/>
      <c r="H82" s="2415"/>
      <c r="I82" s="2440"/>
      <c r="J82" s="2441"/>
      <c r="K82" s="2441"/>
      <c r="L82" s="2441"/>
      <c r="M82" s="2441"/>
      <c r="N82" s="2441"/>
      <c r="O82" s="2442"/>
      <c r="P82" s="2415" t="s">
        <v>101</v>
      </c>
      <c r="Q82" s="2415"/>
      <c r="R82" s="2415"/>
      <c r="S82" s="2440"/>
      <c r="T82" s="2441"/>
      <c r="U82" s="2441"/>
      <c r="V82" s="2441"/>
      <c r="W82" s="2441"/>
      <c r="X82" s="2441"/>
      <c r="Y82" s="2442"/>
      <c r="Z82" s="1375" t="s">
        <v>102</v>
      </c>
      <c r="AA82" s="1375"/>
      <c r="AB82" s="1375"/>
      <c r="AC82" s="2445"/>
      <c r="AD82" s="2383"/>
      <c r="AE82" s="2383"/>
      <c r="AF82" s="2383"/>
      <c r="AG82" s="2383"/>
      <c r="AH82" s="2384"/>
    </row>
    <row r="83" spans="1:39" ht="18.75" customHeight="1">
      <c r="A83" s="27"/>
      <c r="D83" s="2438"/>
      <c r="E83" s="2439"/>
      <c r="F83" s="2415" t="s">
        <v>89</v>
      </c>
      <c r="G83" s="2415"/>
      <c r="H83" s="2415"/>
      <c r="I83" s="670" t="s">
        <v>79</v>
      </c>
      <c r="J83" s="2446"/>
      <c r="K83" s="2447"/>
      <c r="L83" s="702" t="s">
        <v>103</v>
      </c>
      <c r="M83" s="2448"/>
      <c r="N83" s="2446"/>
      <c r="O83" s="2415" t="s">
        <v>515</v>
      </c>
      <c r="P83" s="2415"/>
      <c r="Q83" s="2415"/>
      <c r="R83" s="1399" t="s">
        <v>1102</v>
      </c>
      <c r="S83" s="1399"/>
      <c r="T83" s="1399"/>
      <c r="U83" s="1400"/>
      <c r="V83" s="2415" t="s">
        <v>516</v>
      </c>
      <c r="W83" s="2415"/>
      <c r="X83" s="2415"/>
      <c r="Y83" s="2444"/>
      <c r="Z83" s="2444"/>
      <c r="AA83" s="2444"/>
      <c r="AB83" s="2444"/>
      <c r="AC83" s="2444"/>
      <c r="AD83" s="2444"/>
      <c r="AE83" s="2444"/>
      <c r="AF83" s="2444"/>
      <c r="AG83" s="2444"/>
      <c r="AH83" s="2444"/>
    </row>
    <row r="84" spans="1:39" ht="18.75" customHeight="1">
      <c r="A84" s="27"/>
      <c r="D84" s="2439"/>
      <c r="E84" s="2439"/>
      <c r="F84" s="2415"/>
      <c r="G84" s="2415"/>
      <c r="H84" s="2415"/>
      <c r="I84" s="2444"/>
      <c r="J84" s="2444"/>
      <c r="K84" s="2444"/>
      <c r="L84" s="2444"/>
      <c r="M84" s="2444"/>
      <c r="N84" s="2444"/>
      <c r="O84" s="2444"/>
      <c r="P84" s="2444"/>
      <c r="Q84" s="2444"/>
      <c r="R84" s="2444"/>
      <c r="S84" s="2444"/>
      <c r="T84" s="2444"/>
      <c r="U84" s="2444"/>
      <c r="V84" s="2444"/>
      <c r="W84" s="2444"/>
      <c r="X84" s="2444"/>
      <c r="Y84" s="2444"/>
      <c r="Z84" s="2444"/>
      <c r="AA84" s="2444"/>
      <c r="AB84" s="2444"/>
      <c r="AC84" s="2444"/>
      <c r="AD84" s="2444"/>
      <c r="AE84" s="2444"/>
      <c r="AF84" s="2444"/>
      <c r="AG84" s="2444"/>
      <c r="AH84" s="2444"/>
    </row>
    <row r="85" spans="1:39" ht="27.75" customHeight="1">
      <c r="A85" s="27"/>
      <c r="D85" s="2443" t="s">
        <v>746</v>
      </c>
      <c r="E85" s="2439"/>
      <c r="F85" s="2415" t="s">
        <v>100</v>
      </c>
      <c r="G85" s="2415"/>
      <c r="H85" s="2415"/>
      <c r="I85" s="2440"/>
      <c r="J85" s="2441"/>
      <c r="K85" s="2441"/>
      <c r="L85" s="2441"/>
      <c r="M85" s="2441"/>
      <c r="N85" s="2441"/>
      <c r="O85" s="2442"/>
      <c r="P85" s="2415" t="s">
        <v>101</v>
      </c>
      <c r="Q85" s="2415"/>
      <c r="R85" s="2415"/>
      <c r="S85" s="2444"/>
      <c r="T85" s="2444"/>
      <c r="U85" s="2444"/>
      <c r="V85" s="2444"/>
      <c r="W85" s="2444"/>
      <c r="X85" s="2444"/>
      <c r="Y85" s="2444"/>
      <c r="Z85" s="1375" t="s">
        <v>102</v>
      </c>
      <c r="AA85" s="1375"/>
      <c r="AB85" s="1375"/>
      <c r="AC85" s="2445"/>
      <c r="AD85" s="2383"/>
      <c r="AE85" s="2383"/>
      <c r="AF85" s="2383"/>
      <c r="AG85" s="2383"/>
      <c r="AH85" s="2384"/>
    </row>
    <row r="86" spans="1:39" ht="18.75" customHeight="1">
      <c r="A86" s="27"/>
      <c r="D86" s="2443"/>
      <c r="E86" s="2439"/>
      <c r="F86" s="2415" t="s">
        <v>89</v>
      </c>
      <c r="G86" s="2415"/>
      <c r="H86" s="2415"/>
      <c r="I86" s="670" t="s">
        <v>79</v>
      </c>
      <c r="J86" s="2446"/>
      <c r="K86" s="2447"/>
      <c r="L86" s="702" t="s">
        <v>103</v>
      </c>
      <c r="M86" s="2448"/>
      <c r="N86" s="2446"/>
      <c r="O86" s="2415" t="s">
        <v>515</v>
      </c>
      <c r="P86" s="2415"/>
      <c r="Q86" s="2415"/>
      <c r="R86" s="1399" t="s">
        <v>1102</v>
      </c>
      <c r="S86" s="1399"/>
      <c r="T86" s="1399"/>
      <c r="U86" s="1400"/>
      <c r="V86" s="2415" t="s">
        <v>516</v>
      </c>
      <c r="W86" s="2415"/>
      <c r="X86" s="2415"/>
      <c r="Y86" s="2444"/>
      <c r="Z86" s="2444"/>
      <c r="AA86" s="2444"/>
      <c r="AB86" s="2444"/>
      <c r="AC86" s="2444"/>
      <c r="AD86" s="2444"/>
      <c r="AE86" s="2444"/>
      <c r="AF86" s="2444"/>
      <c r="AG86" s="2444"/>
      <c r="AH86" s="2444"/>
    </row>
    <row r="87" spans="1:39" ht="16.5" customHeight="1">
      <c r="A87" s="27"/>
      <c r="D87" s="2439"/>
      <c r="E87" s="2439"/>
      <c r="F87" s="2415"/>
      <c r="G87" s="2415"/>
      <c r="H87" s="2415"/>
      <c r="I87" s="2444"/>
      <c r="J87" s="2444"/>
      <c r="K87" s="2444"/>
      <c r="L87" s="2444"/>
      <c r="M87" s="2444"/>
      <c r="N87" s="2444"/>
      <c r="O87" s="2444"/>
      <c r="P87" s="2444"/>
      <c r="Q87" s="2444"/>
      <c r="R87" s="2444"/>
      <c r="S87" s="2444"/>
      <c r="T87" s="2444"/>
      <c r="U87" s="2444"/>
      <c r="V87" s="2444"/>
      <c r="W87" s="2444"/>
      <c r="X87" s="2444"/>
      <c r="Y87" s="2444"/>
      <c r="Z87" s="2444"/>
      <c r="AA87" s="2444"/>
      <c r="AB87" s="2444"/>
      <c r="AC87" s="2444"/>
      <c r="AD87" s="2444"/>
      <c r="AE87" s="2444"/>
      <c r="AF87" s="2444"/>
      <c r="AG87" s="2444"/>
      <c r="AH87" s="2444"/>
      <c r="AM87" s="661"/>
    </row>
    <row r="88" spans="1:39" ht="27.75" customHeight="1">
      <c r="A88" s="27"/>
      <c r="D88" s="2443" t="s">
        <v>124</v>
      </c>
      <c r="E88" s="2439"/>
      <c r="F88" s="2415" t="s">
        <v>100</v>
      </c>
      <c r="G88" s="2415"/>
      <c r="H88" s="2415"/>
      <c r="I88" s="2440"/>
      <c r="J88" s="2441"/>
      <c r="K88" s="2441"/>
      <c r="L88" s="2441"/>
      <c r="M88" s="2441"/>
      <c r="N88" s="2441"/>
      <c r="O88" s="2442"/>
      <c r="P88" s="2415" t="s">
        <v>101</v>
      </c>
      <c r="Q88" s="2415"/>
      <c r="R88" s="2415"/>
      <c r="S88" s="2444"/>
      <c r="T88" s="2444"/>
      <c r="U88" s="2444"/>
      <c r="V88" s="2444"/>
      <c r="W88" s="2444"/>
      <c r="X88" s="2444"/>
      <c r="Y88" s="2444"/>
      <c r="Z88" s="1375" t="s">
        <v>102</v>
      </c>
      <c r="AA88" s="1375"/>
      <c r="AB88" s="1375"/>
      <c r="AC88" s="2445"/>
      <c r="AD88" s="2383"/>
      <c r="AE88" s="2383"/>
      <c r="AF88" s="2383"/>
      <c r="AG88" s="2383"/>
      <c r="AH88" s="2384"/>
      <c r="AM88" s="661"/>
    </row>
    <row r="89" spans="1:39" ht="18.75" customHeight="1">
      <c r="A89" s="27"/>
      <c r="D89" s="2443"/>
      <c r="E89" s="2439"/>
      <c r="F89" s="2415" t="s">
        <v>89</v>
      </c>
      <c r="G89" s="2415"/>
      <c r="H89" s="2415"/>
      <c r="I89" s="670" t="s">
        <v>79</v>
      </c>
      <c r="J89" s="2446"/>
      <c r="K89" s="2447"/>
      <c r="L89" s="702" t="s">
        <v>103</v>
      </c>
      <c r="M89" s="2448"/>
      <c r="N89" s="2446"/>
      <c r="O89" s="2415" t="s">
        <v>515</v>
      </c>
      <c r="P89" s="2415"/>
      <c r="Q89" s="2415"/>
      <c r="R89" s="1399" t="s">
        <v>1102</v>
      </c>
      <c r="S89" s="1399"/>
      <c r="T89" s="1399"/>
      <c r="U89" s="1400"/>
      <c r="V89" s="2415" t="s">
        <v>516</v>
      </c>
      <c r="W89" s="2415"/>
      <c r="X89" s="2415"/>
      <c r="Y89" s="2444"/>
      <c r="Z89" s="2444"/>
      <c r="AA89" s="2444"/>
      <c r="AB89" s="2444"/>
      <c r="AC89" s="2444"/>
      <c r="AD89" s="2444"/>
      <c r="AE89" s="2444"/>
      <c r="AF89" s="2444"/>
      <c r="AG89" s="2444"/>
      <c r="AH89" s="2444"/>
      <c r="AM89" s="661"/>
    </row>
    <row r="90" spans="1:39" ht="21" customHeight="1">
      <c r="A90" s="27"/>
      <c r="D90" s="2439"/>
      <c r="E90" s="2439"/>
      <c r="F90" s="2415"/>
      <c r="G90" s="2415"/>
      <c r="H90" s="2415"/>
      <c r="I90" s="2444"/>
      <c r="J90" s="2444"/>
      <c r="K90" s="2444"/>
      <c r="L90" s="2444"/>
      <c r="M90" s="2444"/>
      <c r="N90" s="2444"/>
      <c r="O90" s="2444"/>
      <c r="P90" s="2444"/>
      <c r="Q90" s="2444"/>
      <c r="R90" s="2444"/>
      <c r="S90" s="2444"/>
      <c r="T90" s="2444"/>
      <c r="U90" s="2444"/>
      <c r="V90" s="2444"/>
      <c r="W90" s="2444"/>
      <c r="X90" s="2444"/>
      <c r="Y90" s="2444"/>
      <c r="Z90" s="2444"/>
      <c r="AA90" s="2444"/>
      <c r="AB90" s="2444"/>
      <c r="AC90" s="2444"/>
      <c r="AD90" s="2444"/>
      <c r="AE90" s="2444"/>
      <c r="AF90" s="2444"/>
      <c r="AG90" s="2444"/>
      <c r="AH90" s="2444"/>
      <c r="AM90" s="661"/>
    </row>
    <row r="91" spans="1:39" ht="11.25" customHeight="1">
      <c r="A91" s="27"/>
      <c r="C91" s="238"/>
      <c r="D91" s="20"/>
      <c r="E91" s="21"/>
      <c r="F91" s="21"/>
      <c r="G91" s="21"/>
      <c r="H91" s="21"/>
      <c r="I91" s="21"/>
      <c r="J91" s="21"/>
      <c r="K91" s="21"/>
      <c r="L91" s="21"/>
      <c r="M91" s="21"/>
      <c r="N91" s="21"/>
      <c r="O91" s="21"/>
      <c r="P91" s="21"/>
      <c r="Q91" s="21"/>
      <c r="R91" s="24"/>
      <c r="S91" s="24"/>
      <c r="T91" s="24"/>
      <c r="U91" s="24"/>
      <c r="V91" s="24"/>
      <c r="W91" s="24"/>
      <c r="X91" s="24"/>
      <c r="Y91" s="24"/>
      <c r="Z91" s="24"/>
      <c r="AA91" s="24"/>
      <c r="AB91" s="24"/>
      <c r="AC91" s="24"/>
    </row>
    <row r="92" spans="1:39" ht="30.75" customHeight="1">
      <c r="A92" s="27"/>
      <c r="D92" s="2415" t="s">
        <v>125</v>
      </c>
      <c r="E92" s="2415"/>
      <c r="F92" s="2415"/>
      <c r="G92" s="2415"/>
      <c r="H92" s="2415"/>
      <c r="I92" s="1375" t="s">
        <v>168</v>
      </c>
      <c r="J92" s="1375"/>
      <c r="K92" s="2452" t="str">
        <f>IF(OR('2.システム提案概要(1)'!F10="",'2.システム提案概要(1)'!F10="--選択--"),"",'2.システム提案概要(1)'!F10)</f>
        <v/>
      </c>
      <c r="L92" s="2452"/>
      <c r="M92" s="2415" t="s">
        <v>494</v>
      </c>
      <c r="N92" s="2415"/>
      <c r="O92" s="2449" t="str">
        <f>IF('2.システム提案概要(1)'!N10="","",'2.システム提案概要(1)'!N10)</f>
        <v/>
      </c>
      <c r="P92" s="2450"/>
      <c r="Q92" s="2450"/>
      <c r="R92" s="2450"/>
      <c r="S92" s="2450"/>
      <c r="T92" s="2450"/>
      <c r="U92" s="2450"/>
      <c r="V92" s="2450"/>
      <c r="W92" s="2450"/>
      <c r="X92" s="2451"/>
      <c r="Y92" s="2415" t="s">
        <v>495</v>
      </c>
      <c r="Z92" s="2415"/>
      <c r="AA92" s="2449" t="str">
        <f>IF('2.システム提案概要(1)'!AF10="","",'2.システム提案概要(1)'!AF10)</f>
        <v/>
      </c>
      <c r="AB92" s="2450"/>
      <c r="AC92" s="2450"/>
      <c r="AD92" s="2450"/>
      <c r="AE92" s="2450"/>
      <c r="AF92" s="2450"/>
      <c r="AG92" s="2450"/>
      <c r="AH92" s="2451"/>
    </row>
    <row r="93" spans="1:39" ht="16.5" customHeight="1">
      <c r="A93" s="27"/>
      <c r="B93" s="272"/>
      <c r="C93" s="3"/>
      <c r="D93" s="3"/>
      <c r="E93" s="3"/>
      <c r="F93" s="3"/>
      <c r="G93" s="3"/>
      <c r="H93" s="3"/>
      <c r="I93" s="3"/>
      <c r="J93" s="3"/>
      <c r="K93" s="3"/>
      <c r="L93" s="3"/>
      <c r="M93" s="3"/>
      <c r="N93" s="3"/>
      <c r="O93" s="3"/>
      <c r="P93" s="3"/>
      <c r="Q93" s="3"/>
      <c r="R93" s="3"/>
      <c r="S93" s="3"/>
      <c r="T93" s="3"/>
      <c r="U93" s="3"/>
      <c r="V93" s="3"/>
      <c r="W93" s="3"/>
      <c r="X93" s="3"/>
      <c r="Y93" s="3"/>
      <c r="Z93" s="3"/>
      <c r="AA93" s="3"/>
      <c r="AB93" s="2"/>
    </row>
    <row r="94" spans="1:39" ht="18.75" customHeight="1">
      <c r="A94" s="2"/>
      <c r="C94" s="2" t="s">
        <v>572</v>
      </c>
      <c r="D94" s="25"/>
      <c r="E94" s="25"/>
      <c r="F94" s="25"/>
      <c r="G94" s="25"/>
      <c r="H94" s="25"/>
      <c r="I94" s="25"/>
      <c r="J94" s="25"/>
      <c r="K94" s="25"/>
      <c r="L94" s="25"/>
      <c r="M94" s="25"/>
      <c r="N94" s="25"/>
      <c r="O94" s="25"/>
      <c r="P94" s="25"/>
      <c r="Q94" s="25"/>
      <c r="R94" s="25"/>
      <c r="S94" s="25"/>
      <c r="T94" s="25"/>
      <c r="U94" s="25"/>
      <c r="V94" s="25"/>
      <c r="W94" s="25"/>
      <c r="X94" s="25"/>
      <c r="Y94" s="25"/>
      <c r="Z94" s="25"/>
      <c r="AA94" s="25"/>
      <c r="AB94" s="2"/>
    </row>
    <row r="95" spans="1:39" ht="16.5" customHeight="1">
      <c r="A95" s="2"/>
      <c r="B95" s="2"/>
      <c r="C95" s="2"/>
      <c r="D95" s="25"/>
      <c r="E95" s="25"/>
      <c r="F95" s="25"/>
      <c r="G95" s="25"/>
      <c r="H95" s="25"/>
      <c r="I95" s="25"/>
      <c r="J95" s="25"/>
      <c r="K95" s="25"/>
      <c r="L95" s="25"/>
      <c r="M95" s="25"/>
      <c r="N95" s="25"/>
      <c r="O95" s="25"/>
      <c r="P95" s="25"/>
      <c r="Q95" s="25"/>
      <c r="R95" s="25"/>
      <c r="S95" s="25"/>
      <c r="T95" s="25"/>
      <c r="U95" s="25"/>
      <c r="V95" s="25"/>
      <c r="W95" s="25"/>
      <c r="X95" s="25"/>
      <c r="Y95" s="25"/>
      <c r="Z95" s="25"/>
      <c r="AA95" s="25"/>
      <c r="AB95" s="2"/>
    </row>
    <row r="96" spans="1:39" s="261" customFormat="1" ht="16.5" customHeight="1">
      <c r="A96" s="258"/>
      <c r="B96" s="699"/>
      <c r="D96" s="1012"/>
      <c r="E96" s="1013"/>
      <c r="F96" s="1013"/>
      <c r="G96" s="1013"/>
      <c r="H96" s="1013"/>
      <c r="I96" s="1013"/>
      <c r="J96" s="1013"/>
      <c r="K96" s="1013"/>
      <c r="L96" s="1013"/>
      <c r="M96" s="1013"/>
      <c r="N96" s="1013"/>
      <c r="O96" s="1013"/>
      <c r="P96" s="1013"/>
      <c r="Q96" s="1013"/>
      <c r="R96" s="1013"/>
      <c r="S96" s="1013"/>
      <c r="T96" s="1013"/>
      <c r="U96" s="1013"/>
      <c r="V96" s="1013"/>
      <c r="W96" s="1013"/>
      <c r="X96" s="1013"/>
      <c r="Y96" s="1013"/>
      <c r="Z96" s="1013"/>
      <c r="AA96" s="1013"/>
      <c r="AB96" s="1013"/>
      <c r="AC96" s="1013"/>
      <c r="AD96" s="1013"/>
      <c r="AE96" s="1013"/>
      <c r="AF96" s="1013"/>
      <c r="AG96" s="1013"/>
      <c r="AH96" s="1014"/>
    </row>
    <row r="97" spans="1:34" s="261" customFormat="1" ht="16.5" customHeight="1">
      <c r="A97" s="258"/>
      <c r="B97" s="700"/>
      <c r="D97" s="1015"/>
      <c r="E97" s="1016"/>
      <c r="F97" s="1016"/>
      <c r="G97" s="1016"/>
      <c r="H97" s="1016"/>
      <c r="I97" s="1016"/>
      <c r="J97" s="1016"/>
      <c r="K97" s="1016"/>
      <c r="L97" s="1016"/>
      <c r="M97" s="1016"/>
      <c r="N97" s="1016"/>
      <c r="O97" s="1016"/>
      <c r="P97" s="1016"/>
      <c r="Q97" s="1016"/>
      <c r="R97" s="1016"/>
      <c r="S97" s="1016"/>
      <c r="T97" s="1016"/>
      <c r="U97" s="1016"/>
      <c r="V97" s="1016"/>
      <c r="W97" s="1016"/>
      <c r="X97" s="1016"/>
      <c r="Y97" s="1016"/>
      <c r="Z97" s="1016"/>
      <c r="AA97" s="1016"/>
      <c r="AB97" s="1016"/>
      <c r="AC97" s="1016"/>
      <c r="AD97" s="1016"/>
      <c r="AE97" s="1016"/>
      <c r="AF97" s="1016"/>
      <c r="AG97" s="1016"/>
      <c r="AH97" s="1017"/>
    </row>
    <row r="98" spans="1:34" s="261" customFormat="1" ht="16.5" customHeight="1">
      <c r="A98" s="258"/>
      <c r="B98" s="701"/>
      <c r="D98" s="1015"/>
      <c r="E98" s="1016"/>
      <c r="F98" s="1016"/>
      <c r="G98" s="1016"/>
      <c r="H98" s="1016"/>
      <c r="I98" s="1016"/>
      <c r="J98" s="1016"/>
      <c r="K98" s="1016"/>
      <c r="L98" s="1016"/>
      <c r="M98" s="1016"/>
      <c r="N98" s="1016"/>
      <c r="O98" s="1016"/>
      <c r="P98" s="1016"/>
      <c r="Q98" s="1016"/>
      <c r="R98" s="1016"/>
      <c r="S98" s="1016"/>
      <c r="T98" s="1016"/>
      <c r="U98" s="1016"/>
      <c r="V98" s="1016"/>
      <c r="W98" s="1016"/>
      <c r="X98" s="1016"/>
      <c r="Y98" s="1016"/>
      <c r="Z98" s="1016"/>
      <c r="AA98" s="1016"/>
      <c r="AB98" s="1016"/>
      <c r="AC98" s="1016"/>
      <c r="AD98" s="1016"/>
      <c r="AE98" s="1016"/>
      <c r="AF98" s="1016"/>
      <c r="AG98" s="1016"/>
      <c r="AH98" s="1017"/>
    </row>
    <row r="99" spans="1:34" s="261" customFormat="1" ht="16.5" customHeight="1">
      <c r="A99" s="258"/>
      <c r="B99" s="701"/>
      <c r="D99" s="1015"/>
      <c r="E99" s="1016"/>
      <c r="F99" s="1016"/>
      <c r="G99" s="1016"/>
      <c r="H99" s="1016"/>
      <c r="I99" s="1016"/>
      <c r="J99" s="1016"/>
      <c r="K99" s="1016"/>
      <c r="L99" s="1016"/>
      <c r="M99" s="1016"/>
      <c r="N99" s="1016"/>
      <c r="O99" s="1016"/>
      <c r="P99" s="1016"/>
      <c r="Q99" s="1016"/>
      <c r="R99" s="1016"/>
      <c r="S99" s="1016"/>
      <c r="T99" s="1016"/>
      <c r="U99" s="1016"/>
      <c r="V99" s="1016"/>
      <c r="W99" s="1016"/>
      <c r="X99" s="1016"/>
      <c r="Y99" s="1016"/>
      <c r="Z99" s="1016"/>
      <c r="AA99" s="1016"/>
      <c r="AB99" s="1016"/>
      <c r="AC99" s="1016"/>
      <c r="AD99" s="1016"/>
      <c r="AE99" s="1016"/>
      <c r="AF99" s="1016"/>
      <c r="AG99" s="1016"/>
      <c r="AH99" s="1017"/>
    </row>
    <row r="100" spans="1:34" s="261" customFormat="1" ht="16.5" customHeight="1">
      <c r="A100" s="258"/>
      <c r="B100" s="701"/>
      <c r="D100" s="1015"/>
      <c r="E100" s="1016"/>
      <c r="F100" s="1016"/>
      <c r="G100" s="1016"/>
      <c r="H100" s="1016"/>
      <c r="I100" s="1016"/>
      <c r="J100" s="1016"/>
      <c r="K100" s="1016"/>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7"/>
    </row>
    <row r="101" spans="1:34" s="261" customFormat="1" ht="16.5" customHeight="1">
      <c r="A101" s="258"/>
      <c r="B101" s="701"/>
      <c r="D101" s="1015"/>
      <c r="E101" s="1016"/>
      <c r="F101" s="1016"/>
      <c r="G101" s="1016"/>
      <c r="H101" s="1016"/>
      <c r="I101" s="1016"/>
      <c r="J101" s="1016"/>
      <c r="K101" s="1016"/>
      <c r="L101" s="1016"/>
      <c r="M101" s="1016"/>
      <c r="N101" s="1016"/>
      <c r="O101" s="1016"/>
      <c r="P101" s="1016"/>
      <c r="Q101" s="1016"/>
      <c r="R101" s="1016"/>
      <c r="S101" s="1016"/>
      <c r="T101" s="1016"/>
      <c r="U101" s="1016"/>
      <c r="V101" s="1016"/>
      <c r="W101" s="1016"/>
      <c r="X101" s="1016"/>
      <c r="Y101" s="1016"/>
      <c r="Z101" s="1016"/>
      <c r="AA101" s="1016"/>
      <c r="AB101" s="1016"/>
      <c r="AC101" s="1016"/>
      <c r="AD101" s="1016"/>
      <c r="AE101" s="1016"/>
      <c r="AF101" s="1016"/>
      <c r="AG101" s="1016"/>
      <c r="AH101" s="1017"/>
    </row>
    <row r="102" spans="1:34" s="261" customFormat="1" ht="16.5" customHeight="1">
      <c r="A102" s="258"/>
      <c r="B102" s="701"/>
      <c r="D102" s="1015"/>
      <c r="E102" s="1016"/>
      <c r="F102" s="1016"/>
      <c r="G102" s="1016"/>
      <c r="H102" s="1016"/>
      <c r="I102" s="1016"/>
      <c r="J102" s="1016"/>
      <c r="K102" s="1016"/>
      <c r="L102" s="1016"/>
      <c r="M102" s="1016"/>
      <c r="N102" s="1016"/>
      <c r="O102" s="1016"/>
      <c r="P102" s="1016"/>
      <c r="Q102" s="1016"/>
      <c r="R102" s="1016"/>
      <c r="S102" s="1016"/>
      <c r="T102" s="1016"/>
      <c r="U102" s="1016"/>
      <c r="V102" s="1016"/>
      <c r="W102" s="1016"/>
      <c r="X102" s="1016"/>
      <c r="Y102" s="1016"/>
      <c r="Z102" s="1016"/>
      <c r="AA102" s="1016"/>
      <c r="AB102" s="1016"/>
      <c r="AC102" s="1016"/>
      <c r="AD102" s="1016"/>
      <c r="AE102" s="1016"/>
      <c r="AF102" s="1016"/>
      <c r="AG102" s="1016"/>
      <c r="AH102" s="1017"/>
    </row>
    <row r="103" spans="1:34" s="261" customFormat="1" ht="16.5" customHeight="1">
      <c r="A103" s="258"/>
      <c r="B103" s="701"/>
      <c r="D103" s="1015"/>
      <c r="E103" s="1016"/>
      <c r="F103" s="1016"/>
      <c r="G103" s="1016"/>
      <c r="H103" s="1016"/>
      <c r="I103" s="1016"/>
      <c r="J103" s="1016"/>
      <c r="K103" s="1016"/>
      <c r="L103" s="1016"/>
      <c r="M103" s="1016"/>
      <c r="N103" s="1016"/>
      <c r="O103" s="1016"/>
      <c r="P103" s="1016"/>
      <c r="Q103" s="1016"/>
      <c r="R103" s="1016"/>
      <c r="S103" s="1016"/>
      <c r="T103" s="1016"/>
      <c r="U103" s="1016"/>
      <c r="V103" s="1016"/>
      <c r="W103" s="1016"/>
      <c r="X103" s="1016"/>
      <c r="Y103" s="1016"/>
      <c r="Z103" s="1016"/>
      <c r="AA103" s="1016"/>
      <c r="AB103" s="1016"/>
      <c r="AC103" s="1016"/>
      <c r="AD103" s="1016"/>
      <c r="AE103" s="1016"/>
      <c r="AF103" s="1016"/>
      <c r="AG103" s="1016"/>
      <c r="AH103" s="1017"/>
    </row>
    <row r="104" spans="1:34" s="261" customFormat="1" ht="16.5" customHeight="1">
      <c r="A104" s="258"/>
      <c r="B104" s="701"/>
      <c r="D104" s="1015"/>
      <c r="E104" s="1016"/>
      <c r="F104" s="1016"/>
      <c r="G104" s="1016"/>
      <c r="H104" s="1016"/>
      <c r="I104" s="1016"/>
      <c r="J104" s="1016"/>
      <c r="K104" s="1016"/>
      <c r="L104" s="1016"/>
      <c r="M104" s="1016"/>
      <c r="N104" s="1016"/>
      <c r="O104" s="1016"/>
      <c r="P104" s="1016"/>
      <c r="Q104" s="1016"/>
      <c r="R104" s="1016"/>
      <c r="S104" s="1016"/>
      <c r="T104" s="1016"/>
      <c r="U104" s="1016"/>
      <c r="V104" s="1016"/>
      <c r="W104" s="1016"/>
      <c r="X104" s="1016"/>
      <c r="Y104" s="1016"/>
      <c r="Z104" s="1016"/>
      <c r="AA104" s="1016"/>
      <c r="AB104" s="1016"/>
      <c r="AC104" s="1016"/>
      <c r="AD104" s="1016"/>
      <c r="AE104" s="1016"/>
      <c r="AF104" s="1016"/>
      <c r="AG104" s="1016"/>
      <c r="AH104" s="1017"/>
    </row>
    <row r="105" spans="1:34" s="261" customFormat="1" ht="16.5" customHeight="1">
      <c r="A105" s="258"/>
      <c r="B105" s="701"/>
      <c r="D105" s="1015"/>
      <c r="E105" s="1016"/>
      <c r="F105" s="1016"/>
      <c r="G105" s="1016"/>
      <c r="H105" s="1016"/>
      <c r="I105" s="1016"/>
      <c r="J105" s="1016"/>
      <c r="K105" s="1016"/>
      <c r="L105" s="1016"/>
      <c r="M105" s="1016"/>
      <c r="N105" s="1016"/>
      <c r="O105" s="1016"/>
      <c r="P105" s="1016"/>
      <c r="Q105" s="1016"/>
      <c r="R105" s="1016"/>
      <c r="S105" s="1016"/>
      <c r="T105" s="1016"/>
      <c r="U105" s="1016"/>
      <c r="V105" s="1016"/>
      <c r="W105" s="1016"/>
      <c r="X105" s="1016"/>
      <c r="Y105" s="1016"/>
      <c r="Z105" s="1016"/>
      <c r="AA105" s="1016"/>
      <c r="AB105" s="1016"/>
      <c r="AC105" s="1016"/>
      <c r="AD105" s="1016"/>
      <c r="AE105" s="1016"/>
      <c r="AF105" s="1016"/>
      <c r="AG105" s="1016"/>
      <c r="AH105" s="1017"/>
    </row>
    <row r="106" spans="1:34" s="261" customFormat="1" ht="16.5" customHeight="1">
      <c r="A106" s="258"/>
      <c r="B106" s="701"/>
      <c r="D106" s="1015"/>
      <c r="E106" s="1016"/>
      <c r="F106" s="1016"/>
      <c r="G106" s="1016"/>
      <c r="H106" s="1016"/>
      <c r="I106" s="1016"/>
      <c r="J106" s="1016"/>
      <c r="K106" s="1016"/>
      <c r="L106" s="1016"/>
      <c r="M106" s="1016"/>
      <c r="N106" s="1016"/>
      <c r="O106" s="1016"/>
      <c r="P106" s="1016"/>
      <c r="Q106" s="1016"/>
      <c r="R106" s="1016"/>
      <c r="S106" s="1016"/>
      <c r="T106" s="1016"/>
      <c r="U106" s="1016"/>
      <c r="V106" s="1016"/>
      <c r="W106" s="1016"/>
      <c r="X106" s="1016"/>
      <c r="Y106" s="1016"/>
      <c r="Z106" s="1016"/>
      <c r="AA106" s="1016"/>
      <c r="AB106" s="1016"/>
      <c r="AC106" s="1016"/>
      <c r="AD106" s="1016"/>
      <c r="AE106" s="1016"/>
      <c r="AF106" s="1016"/>
      <c r="AG106" s="1016"/>
      <c r="AH106" s="1017"/>
    </row>
    <row r="107" spans="1:34" s="261" customFormat="1" ht="16.5" customHeight="1">
      <c r="A107" s="258"/>
      <c r="B107" s="701"/>
      <c r="D107" s="1015"/>
      <c r="E107" s="1016"/>
      <c r="F107" s="1016"/>
      <c r="G107" s="1016"/>
      <c r="H107" s="1016"/>
      <c r="I107" s="1016"/>
      <c r="J107" s="1016"/>
      <c r="K107" s="1016"/>
      <c r="L107" s="1016"/>
      <c r="M107" s="1016"/>
      <c r="N107" s="1016"/>
      <c r="O107" s="1016"/>
      <c r="P107" s="1016"/>
      <c r="Q107" s="1016"/>
      <c r="R107" s="1016"/>
      <c r="S107" s="1016"/>
      <c r="T107" s="1016"/>
      <c r="U107" s="1016"/>
      <c r="V107" s="1016"/>
      <c r="W107" s="1016"/>
      <c r="X107" s="1016"/>
      <c r="Y107" s="1016"/>
      <c r="Z107" s="1016"/>
      <c r="AA107" s="1016"/>
      <c r="AB107" s="1016"/>
      <c r="AC107" s="1016"/>
      <c r="AD107" s="1016"/>
      <c r="AE107" s="1016"/>
      <c r="AF107" s="1016"/>
      <c r="AG107" s="1016"/>
      <c r="AH107" s="1017"/>
    </row>
    <row r="108" spans="1:34" s="261" customFormat="1" ht="16.5" customHeight="1">
      <c r="A108" s="258"/>
      <c r="B108" s="701"/>
      <c r="D108" s="1015"/>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7"/>
    </row>
    <row r="109" spans="1:34" s="261" customFormat="1" ht="16.5" customHeight="1">
      <c r="A109" s="258"/>
      <c r="B109" s="701"/>
      <c r="D109" s="1015"/>
      <c r="E109" s="1016"/>
      <c r="F109" s="1016"/>
      <c r="G109" s="1016"/>
      <c r="H109" s="1016"/>
      <c r="I109" s="1016"/>
      <c r="J109" s="1016"/>
      <c r="K109" s="1016"/>
      <c r="L109" s="1016"/>
      <c r="M109" s="1016"/>
      <c r="N109" s="1016"/>
      <c r="O109" s="1016"/>
      <c r="P109" s="1016"/>
      <c r="Q109" s="1016"/>
      <c r="R109" s="1016"/>
      <c r="S109" s="1016"/>
      <c r="T109" s="1016"/>
      <c r="U109" s="1016"/>
      <c r="V109" s="1016"/>
      <c r="W109" s="1016"/>
      <c r="X109" s="1016"/>
      <c r="Y109" s="1016"/>
      <c r="Z109" s="1016"/>
      <c r="AA109" s="1016"/>
      <c r="AB109" s="1016"/>
      <c r="AC109" s="1016"/>
      <c r="AD109" s="1016"/>
      <c r="AE109" s="1016"/>
      <c r="AF109" s="1016"/>
      <c r="AG109" s="1016"/>
      <c r="AH109" s="1017"/>
    </row>
    <row r="110" spans="1:34" s="261" customFormat="1" ht="16.5" customHeight="1">
      <c r="A110" s="258"/>
      <c r="B110" s="701"/>
      <c r="D110" s="1015"/>
      <c r="E110" s="1016"/>
      <c r="F110" s="1016"/>
      <c r="G110" s="1016"/>
      <c r="H110" s="1016"/>
      <c r="I110" s="1016"/>
      <c r="J110" s="1016"/>
      <c r="K110" s="1016"/>
      <c r="L110" s="1016"/>
      <c r="M110" s="1016"/>
      <c r="N110" s="1016"/>
      <c r="O110" s="1016"/>
      <c r="P110" s="1016"/>
      <c r="Q110" s="1016"/>
      <c r="R110" s="1016"/>
      <c r="S110" s="1016"/>
      <c r="T110" s="1016"/>
      <c r="U110" s="1016"/>
      <c r="V110" s="1016"/>
      <c r="W110" s="1016"/>
      <c r="X110" s="1016"/>
      <c r="Y110" s="1016"/>
      <c r="Z110" s="1016"/>
      <c r="AA110" s="1016"/>
      <c r="AB110" s="1016"/>
      <c r="AC110" s="1016"/>
      <c r="AD110" s="1016"/>
      <c r="AE110" s="1016"/>
      <c r="AF110" s="1016"/>
      <c r="AG110" s="1016"/>
      <c r="AH110" s="1017"/>
    </row>
    <row r="111" spans="1:34" s="261" customFormat="1" ht="16.5" customHeight="1">
      <c r="A111" s="258"/>
      <c r="B111" s="701"/>
      <c r="D111" s="1015"/>
      <c r="E111" s="1016"/>
      <c r="F111" s="1016"/>
      <c r="G111" s="1016"/>
      <c r="H111" s="1016"/>
      <c r="I111" s="1016"/>
      <c r="J111" s="1016"/>
      <c r="K111" s="1016"/>
      <c r="L111" s="1016"/>
      <c r="M111" s="1016"/>
      <c r="N111" s="1016"/>
      <c r="O111" s="1016"/>
      <c r="P111" s="1016"/>
      <c r="Q111" s="1016"/>
      <c r="R111" s="1016"/>
      <c r="S111" s="1016"/>
      <c r="T111" s="1016"/>
      <c r="U111" s="1016"/>
      <c r="V111" s="1016"/>
      <c r="W111" s="1016"/>
      <c r="X111" s="1016"/>
      <c r="Y111" s="1016"/>
      <c r="Z111" s="1016"/>
      <c r="AA111" s="1016"/>
      <c r="AB111" s="1016"/>
      <c r="AC111" s="1016"/>
      <c r="AD111" s="1016"/>
      <c r="AE111" s="1016"/>
      <c r="AF111" s="1016"/>
      <c r="AG111" s="1016"/>
      <c r="AH111" s="1017"/>
    </row>
    <row r="112" spans="1:34" s="261" customFormat="1" ht="16.5" customHeight="1">
      <c r="A112" s="258"/>
      <c r="B112" s="701"/>
      <c r="D112" s="1015"/>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7"/>
    </row>
    <row r="113" spans="1:34" s="261" customFormat="1" ht="16.5" customHeight="1">
      <c r="A113" s="258"/>
      <c r="B113" s="701"/>
      <c r="D113" s="1015"/>
      <c r="E113" s="1016"/>
      <c r="F113" s="1016"/>
      <c r="G113" s="1016"/>
      <c r="H113" s="1016"/>
      <c r="I113" s="1016"/>
      <c r="J113" s="1016"/>
      <c r="K113" s="1016"/>
      <c r="L113" s="1016"/>
      <c r="M113" s="1016"/>
      <c r="N113" s="1016"/>
      <c r="O113" s="1016"/>
      <c r="P113" s="1016"/>
      <c r="Q113" s="1016"/>
      <c r="R113" s="1016"/>
      <c r="S113" s="1016"/>
      <c r="T113" s="1016"/>
      <c r="U113" s="1016"/>
      <c r="V113" s="1016"/>
      <c r="W113" s="1016"/>
      <c r="X113" s="1016"/>
      <c r="Y113" s="1016"/>
      <c r="Z113" s="1016"/>
      <c r="AA113" s="1016"/>
      <c r="AB113" s="1016"/>
      <c r="AC113" s="1016"/>
      <c r="AD113" s="1016"/>
      <c r="AE113" s="1016"/>
      <c r="AF113" s="1016"/>
      <c r="AG113" s="1016"/>
      <c r="AH113" s="1017"/>
    </row>
    <row r="114" spans="1:34" s="261" customFormat="1" ht="16.5" customHeight="1">
      <c r="A114" s="258"/>
      <c r="B114" s="701"/>
      <c r="D114" s="1015"/>
      <c r="E114" s="1016"/>
      <c r="F114" s="1016"/>
      <c r="G114" s="1016"/>
      <c r="H114" s="1016"/>
      <c r="I114" s="1016"/>
      <c r="J114" s="1016"/>
      <c r="K114" s="1016"/>
      <c r="L114" s="1016"/>
      <c r="M114" s="1016"/>
      <c r="N114" s="1016"/>
      <c r="O114" s="1016"/>
      <c r="P114" s="1016"/>
      <c r="Q114" s="1016"/>
      <c r="R114" s="1016"/>
      <c r="S114" s="1016"/>
      <c r="T114" s="1016"/>
      <c r="U114" s="1016"/>
      <c r="V114" s="1016"/>
      <c r="W114" s="1016"/>
      <c r="X114" s="1016"/>
      <c r="Y114" s="1016"/>
      <c r="Z114" s="1016"/>
      <c r="AA114" s="1016"/>
      <c r="AB114" s="1016"/>
      <c r="AC114" s="1016"/>
      <c r="AD114" s="1016"/>
      <c r="AE114" s="1016"/>
      <c r="AF114" s="1016"/>
      <c r="AG114" s="1016"/>
      <c r="AH114" s="1017"/>
    </row>
    <row r="115" spans="1:34" s="261" customFormat="1" ht="16.5" customHeight="1">
      <c r="A115" s="258"/>
      <c r="B115" s="701"/>
      <c r="D115" s="1015"/>
      <c r="E115" s="1016"/>
      <c r="F115" s="1016"/>
      <c r="G115" s="1016"/>
      <c r="H115" s="1016"/>
      <c r="I115" s="1016"/>
      <c r="J115" s="1016"/>
      <c r="K115" s="1016"/>
      <c r="L115" s="1016"/>
      <c r="M115" s="1016"/>
      <c r="N115" s="1016"/>
      <c r="O115" s="1016"/>
      <c r="P115" s="1016"/>
      <c r="Q115" s="1016"/>
      <c r="R115" s="1016"/>
      <c r="S115" s="1016"/>
      <c r="T115" s="1016"/>
      <c r="U115" s="1016"/>
      <c r="V115" s="1016"/>
      <c r="W115" s="1016"/>
      <c r="X115" s="1016"/>
      <c r="Y115" s="1016"/>
      <c r="Z115" s="1016"/>
      <c r="AA115" s="1016"/>
      <c r="AB115" s="1016"/>
      <c r="AC115" s="1016"/>
      <c r="AD115" s="1016"/>
      <c r="AE115" s="1016"/>
      <c r="AF115" s="1016"/>
      <c r="AG115" s="1016"/>
      <c r="AH115" s="1017"/>
    </row>
    <row r="116" spans="1:34" s="261" customFormat="1" ht="16.5" customHeight="1">
      <c r="A116" s="258"/>
      <c r="B116" s="701"/>
      <c r="D116" s="1015"/>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6"/>
      <c r="AA116" s="1016"/>
      <c r="AB116" s="1016"/>
      <c r="AC116" s="1016"/>
      <c r="AD116" s="1016"/>
      <c r="AE116" s="1016"/>
      <c r="AF116" s="1016"/>
      <c r="AG116" s="1016"/>
      <c r="AH116" s="1017"/>
    </row>
    <row r="117" spans="1:34" s="261" customFormat="1" ht="16.5" customHeight="1">
      <c r="A117" s="258"/>
      <c r="B117" s="260"/>
      <c r="D117" s="1018"/>
      <c r="E117" s="1019"/>
      <c r="F117" s="1019"/>
      <c r="G117" s="1019"/>
      <c r="H117" s="1019"/>
      <c r="I117" s="1019"/>
      <c r="J117" s="1019"/>
      <c r="K117" s="1019"/>
      <c r="L117" s="1019"/>
      <c r="M117" s="1019"/>
      <c r="N117" s="1019"/>
      <c r="O117" s="1019"/>
      <c r="P117" s="1019"/>
      <c r="Q117" s="1019"/>
      <c r="R117" s="1019"/>
      <c r="S117" s="1019"/>
      <c r="T117" s="1019"/>
      <c r="U117" s="1019"/>
      <c r="V117" s="1019"/>
      <c r="W117" s="1019"/>
      <c r="X117" s="1019"/>
      <c r="Y117" s="1019"/>
      <c r="Z117" s="1019"/>
      <c r="AA117" s="1019"/>
      <c r="AB117" s="1019"/>
      <c r="AC117" s="1019"/>
      <c r="AD117" s="1019"/>
      <c r="AE117" s="1019"/>
      <c r="AF117" s="1019"/>
      <c r="AG117" s="1019"/>
      <c r="AH117" s="1020"/>
    </row>
    <row r="118" spans="1:34" ht="16.5" customHeight="1">
      <c r="A118" s="2"/>
      <c r="D118" s="2"/>
      <c r="E118" s="274" t="s">
        <v>9</v>
      </c>
      <c r="F118" s="263" t="s">
        <v>542</v>
      </c>
      <c r="G118" s="2"/>
      <c r="H118" s="2"/>
      <c r="I118" s="2"/>
      <c r="J118" s="2"/>
      <c r="K118" s="2"/>
      <c r="L118" s="2"/>
      <c r="M118" s="2"/>
      <c r="N118" s="2"/>
      <c r="O118" s="2"/>
      <c r="P118" s="2"/>
      <c r="Q118" s="2"/>
      <c r="R118" s="2"/>
      <c r="S118" s="2"/>
      <c r="T118" s="2"/>
      <c r="U118" s="2"/>
      <c r="X118" s="2"/>
      <c r="Y118" s="2"/>
      <c r="Z118" s="2"/>
      <c r="AA118" s="2"/>
      <c r="AB118" s="2"/>
      <c r="AC118" s="2"/>
    </row>
    <row r="119" spans="1:34" ht="16.5" customHeight="1">
      <c r="A119" s="2"/>
      <c r="D119" s="2"/>
      <c r="E119" s="2"/>
      <c r="F119" s="263" t="s">
        <v>751</v>
      </c>
      <c r="G119" s="2"/>
      <c r="H119" s="2"/>
      <c r="I119" s="2"/>
      <c r="J119" s="2"/>
      <c r="K119" s="2"/>
      <c r="L119" s="2"/>
      <c r="M119" s="2"/>
      <c r="N119" s="2"/>
      <c r="O119" s="2"/>
      <c r="P119" s="2"/>
      <c r="Q119" s="2"/>
      <c r="R119" s="2"/>
      <c r="S119" s="2"/>
      <c r="T119" s="2"/>
      <c r="U119" s="2"/>
      <c r="X119" s="2"/>
      <c r="Y119" s="2"/>
      <c r="Z119" s="2"/>
      <c r="AA119" s="2"/>
      <c r="AB119" s="2"/>
      <c r="AC119" s="2"/>
    </row>
    <row r="120" spans="1:34" ht="16.5" customHeight="1">
      <c r="A120" s="2"/>
      <c r="D120" s="2"/>
      <c r="E120" s="2"/>
      <c r="F120" s="263" t="s">
        <v>752</v>
      </c>
      <c r="G120" s="2"/>
      <c r="H120" s="2"/>
      <c r="I120" s="2"/>
      <c r="J120" s="2"/>
      <c r="K120" s="2"/>
      <c r="L120" s="2"/>
      <c r="M120" s="2"/>
      <c r="N120" s="2"/>
      <c r="O120" s="2"/>
      <c r="P120" s="2"/>
      <c r="Q120" s="2"/>
      <c r="R120" s="2"/>
      <c r="S120" s="2"/>
      <c r="T120" s="2"/>
      <c r="U120" s="2"/>
      <c r="X120" s="2"/>
      <c r="Y120" s="2"/>
      <c r="Z120" s="2"/>
      <c r="AA120" s="2"/>
      <c r="AB120" s="2"/>
      <c r="AC120" s="2"/>
    </row>
    <row r="121" spans="1:34" ht="16.5" customHeight="1">
      <c r="A121" s="2"/>
      <c r="D121" s="2"/>
      <c r="E121" s="2"/>
      <c r="F121" s="16" t="s">
        <v>763</v>
      </c>
      <c r="G121" s="2"/>
      <c r="H121" s="2"/>
      <c r="I121" s="2"/>
      <c r="J121" s="2"/>
      <c r="K121" s="2"/>
      <c r="L121" s="2"/>
      <c r="M121" s="2"/>
      <c r="N121" s="2"/>
      <c r="O121" s="2"/>
      <c r="P121" s="2"/>
      <c r="Q121" s="2"/>
      <c r="R121" s="2"/>
      <c r="S121" s="2"/>
      <c r="T121" s="2"/>
      <c r="U121" s="2"/>
      <c r="X121" s="2"/>
      <c r="Y121" s="2"/>
      <c r="Z121" s="2"/>
      <c r="AA121" s="2"/>
      <c r="AB121" s="2"/>
      <c r="AC121" s="2"/>
    </row>
    <row r="122" spans="1:34" ht="16.5" customHeight="1">
      <c r="A122" s="2"/>
      <c r="B122" s="2"/>
      <c r="C122" s="2"/>
      <c r="D122" s="2"/>
      <c r="E122" s="2"/>
      <c r="F122" s="16" t="s">
        <v>543</v>
      </c>
      <c r="G122" s="2"/>
      <c r="H122" s="2"/>
      <c r="I122" s="2"/>
      <c r="J122" s="2"/>
      <c r="K122" s="2"/>
      <c r="L122" s="2"/>
      <c r="M122" s="2"/>
      <c r="N122" s="2"/>
      <c r="O122" s="2"/>
      <c r="P122" s="2"/>
      <c r="Q122" s="2"/>
      <c r="R122" s="2"/>
      <c r="S122" s="2"/>
      <c r="T122" s="2"/>
      <c r="U122" s="2"/>
      <c r="V122" s="2"/>
      <c r="W122" s="2"/>
      <c r="X122" s="2"/>
      <c r="Y122" s="2"/>
      <c r="Z122" s="2"/>
      <c r="AA122" s="2"/>
      <c r="AB122" s="2"/>
      <c r="AC122" s="2"/>
    </row>
    <row r="123" spans="1:34"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662"/>
      <c r="Y123" s="2"/>
      <c r="Z123" s="2"/>
      <c r="AA123" s="2"/>
      <c r="AB123" s="2"/>
      <c r="AC123" s="2"/>
    </row>
    <row r="124" spans="1:3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34"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34"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34" ht="16.5" customHeight="1">
      <c r="U127" s="2"/>
      <c r="V127" s="2"/>
      <c r="W127" s="2"/>
      <c r="X127" s="2"/>
      <c r="Y127" s="2"/>
      <c r="Z127" s="2"/>
      <c r="AA127" s="2"/>
      <c r="AB127" s="2"/>
    </row>
    <row r="128" spans="1:34" ht="16.5" customHeight="1">
      <c r="U128" s="2"/>
      <c r="V128" s="2"/>
      <c r="W128" s="2"/>
      <c r="X128" s="2"/>
      <c r="Y128" s="2"/>
      <c r="Z128" s="2"/>
      <c r="AA128" s="2"/>
      <c r="AB128" s="2"/>
    </row>
    <row r="129" spans="21:28" ht="16.5" customHeight="1">
      <c r="U129" s="2"/>
      <c r="V129" s="2"/>
      <c r="W129" s="2"/>
      <c r="X129" s="2"/>
      <c r="Y129" s="2"/>
      <c r="Z129" s="2"/>
      <c r="AA129" s="2"/>
      <c r="AB129" s="2"/>
    </row>
    <row r="130" spans="21:28" ht="16.5" customHeight="1">
      <c r="U130" s="2"/>
      <c r="V130" s="2"/>
      <c r="W130" s="2"/>
      <c r="X130" s="2"/>
      <c r="Y130" s="2"/>
      <c r="Z130" s="2"/>
      <c r="AA130" s="2"/>
      <c r="AB130" s="2"/>
    </row>
    <row r="131" spans="21:28" ht="16.5" customHeight="1">
      <c r="U131" s="2"/>
      <c r="V131" s="2"/>
      <c r="W131" s="2"/>
      <c r="X131" s="2"/>
      <c r="Y131" s="2"/>
      <c r="Z131" s="2"/>
      <c r="AA131" s="2"/>
      <c r="AB131" s="2"/>
    </row>
    <row r="132" spans="21:28" ht="16.5" customHeight="1">
      <c r="U132" s="2"/>
      <c r="V132" s="2"/>
      <c r="W132" s="2"/>
      <c r="X132" s="2"/>
      <c r="Y132" s="2"/>
      <c r="Z132" s="2"/>
      <c r="AA132" s="2"/>
      <c r="AB132" s="2"/>
    </row>
    <row r="133" spans="21:28" ht="16.5" customHeight="1">
      <c r="U133" s="2"/>
      <c r="V133" s="2"/>
      <c r="W133" s="2"/>
      <c r="X133" s="2"/>
      <c r="Y133" s="2"/>
      <c r="Z133" s="2"/>
      <c r="AA133" s="2"/>
      <c r="AB133" s="2"/>
    </row>
    <row r="134" spans="21:28" ht="16.5" customHeight="1">
      <c r="U134" s="2"/>
      <c r="V134" s="2"/>
      <c r="W134" s="2"/>
      <c r="X134" s="2"/>
      <c r="Y134" s="2"/>
      <c r="Z134" s="2"/>
      <c r="AA134" s="2"/>
      <c r="AB134" s="2"/>
    </row>
    <row r="135" spans="21:28" ht="16.5" customHeight="1">
      <c r="U135" s="2"/>
      <c r="V135" s="2"/>
      <c r="W135" s="2"/>
      <c r="X135" s="2"/>
      <c r="Y135" s="2"/>
      <c r="Z135" s="2"/>
      <c r="AA135" s="2"/>
      <c r="AB135" s="2"/>
    </row>
    <row r="136" spans="21:28" ht="16.5" customHeight="1">
      <c r="U136" s="2"/>
      <c r="V136" s="2"/>
      <c r="W136" s="2"/>
      <c r="X136" s="2"/>
      <c r="Y136" s="2"/>
      <c r="Z136" s="2"/>
      <c r="AA136" s="2"/>
      <c r="AB136" s="2"/>
    </row>
    <row r="137" spans="21:28" ht="16.5" customHeight="1">
      <c r="U137" s="2"/>
      <c r="V137" s="2"/>
      <c r="W137" s="2"/>
      <c r="X137" s="2"/>
      <c r="Y137" s="2"/>
      <c r="Z137" s="2"/>
      <c r="AA137" s="2"/>
      <c r="AB137" s="2"/>
    </row>
    <row r="138" spans="21:28" ht="16.5" customHeight="1">
      <c r="U138" s="2"/>
      <c r="V138" s="2"/>
      <c r="W138" s="2"/>
      <c r="X138" s="2"/>
      <c r="Y138" s="2"/>
      <c r="Z138" s="2"/>
      <c r="AA138" s="2"/>
      <c r="AB138" s="2"/>
    </row>
    <row r="139" spans="21:28" ht="16.5" customHeight="1">
      <c r="U139" s="2"/>
      <c r="V139" s="2"/>
      <c r="W139" s="2"/>
      <c r="X139" s="2"/>
      <c r="Y139" s="2"/>
      <c r="Z139" s="2"/>
      <c r="AA139" s="2"/>
      <c r="AB139" s="2"/>
    </row>
    <row r="140" spans="21:28" ht="16.5" customHeight="1">
      <c r="U140" s="2"/>
      <c r="V140" s="2"/>
      <c r="W140" s="2"/>
      <c r="X140" s="2"/>
      <c r="Y140" s="2"/>
      <c r="Z140" s="2"/>
      <c r="AA140" s="2"/>
      <c r="AB140" s="2"/>
    </row>
    <row r="141" spans="21:28" ht="16.5" customHeight="1">
      <c r="U141" s="2"/>
      <c r="V141" s="2"/>
      <c r="W141" s="2"/>
      <c r="X141" s="2"/>
      <c r="Y141" s="2"/>
      <c r="Z141" s="2"/>
      <c r="AA141" s="2"/>
      <c r="AB141" s="2"/>
    </row>
  </sheetData>
  <sheetProtection sheet="1" objects="1" scenarios="1" formatCells="0" formatRows="0" insertRows="0" deleteRows="0"/>
  <mergeCells count="179">
    <mergeCell ref="AA92:AH92"/>
    <mergeCell ref="D92:H92"/>
    <mergeCell ref="I92:J92"/>
    <mergeCell ref="K92:L92"/>
    <mergeCell ref="M92:N92"/>
    <mergeCell ref="O92:X92"/>
    <mergeCell ref="Y92:Z92"/>
    <mergeCell ref="AC88:AH88"/>
    <mergeCell ref="F89:H90"/>
    <mergeCell ref="J89:K89"/>
    <mergeCell ref="M89:N89"/>
    <mergeCell ref="O89:Q89"/>
    <mergeCell ref="R89:U89"/>
    <mergeCell ref="V89:X89"/>
    <mergeCell ref="Y89:AH89"/>
    <mergeCell ref="I90:AH90"/>
    <mergeCell ref="D88:E90"/>
    <mergeCell ref="F88:H88"/>
    <mergeCell ref="I88:O88"/>
    <mergeCell ref="P88:R88"/>
    <mergeCell ref="S88:Y88"/>
    <mergeCell ref="Z88:AB88"/>
    <mergeCell ref="AC85:AH85"/>
    <mergeCell ref="F86:H87"/>
    <mergeCell ref="J86:K86"/>
    <mergeCell ref="M86:N86"/>
    <mergeCell ref="O86:Q86"/>
    <mergeCell ref="R86:U86"/>
    <mergeCell ref="V86:X86"/>
    <mergeCell ref="Y86:AH86"/>
    <mergeCell ref="I87:AH87"/>
    <mergeCell ref="AC82:AH82"/>
    <mergeCell ref="F83:H84"/>
    <mergeCell ref="J83:K83"/>
    <mergeCell ref="M83:N83"/>
    <mergeCell ref="O83:Q83"/>
    <mergeCell ref="R83:U83"/>
    <mergeCell ref="V83:X83"/>
    <mergeCell ref="Y83:AH83"/>
    <mergeCell ref="I84:AH84"/>
    <mergeCell ref="D82:E84"/>
    <mergeCell ref="F82:H82"/>
    <mergeCell ref="I82:O82"/>
    <mergeCell ref="P82:R82"/>
    <mergeCell ref="S82:Y82"/>
    <mergeCell ref="Z82:AB82"/>
    <mergeCell ref="D85:E87"/>
    <mergeCell ref="F85:H85"/>
    <mergeCell ref="I85:O85"/>
    <mergeCell ref="P85:R85"/>
    <mergeCell ref="S85:Y85"/>
    <mergeCell ref="Z85:AB85"/>
    <mergeCell ref="AF79:AG79"/>
    <mergeCell ref="D80:G80"/>
    <mergeCell ref="H80:I80"/>
    <mergeCell ref="J80:K80"/>
    <mergeCell ref="M80:N80"/>
    <mergeCell ref="P80:Q80"/>
    <mergeCell ref="S80:W80"/>
    <mergeCell ref="X80:Y80"/>
    <mergeCell ref="Z80:AA80"/>
    <mergeCell ref="AC80:AD80"/>
    <mergeCell ref="AF80:AG80"/>
    <mergeCell ref="D79:G79"/>
    <mergeCell ref="H79:I79"/>
    <mergeCell ref="J79:K79"/>
    <mergeCell ref="M79:N79"/>
    <mergeCell ref="P79:Q79"/>
    <mergeCell ref="S79:W79"/>
    <mergeCell ref="X79:Y79"/>
    <mergeCell ref="Z79:AA79"/>
    <mergeCell ref="AC79:AD79"/>
    <mergeCell ref="D72:I72"/>
    <mergeCell ref="J72:AG72"/>
    <mergeCell ref="D73:I73"/>
    <mergeCell ref="J73:AG73"/>
    <mergeCell ref="D78:G78"/>
    <mergeCell ref="H78:I78"/>
    <mergeCell ref="J78:K78"/>
    <mergeCell ref="M78:N78"/>
    <mergeCell ref="P78:Q78"/>
    <mergeCell ref="S78:W78"/>
    <mergeCell ref="X78:Y78"/>
    <mergeCell ref="Z78:AA78"/>
    <mergeCell ref="AC78:AD78"/>
    <mergeCell ref="AF78:AG78"/>
    <mergeCell ref="D61:I63"/>
    <mergeCell ref="J61:AG63"/>
    <mergeCell ref="D64:I66"/>
    <mergeCell ref="J64:AG66"/>
    <mergeCell ref="D71:I71"/>
    <mergeCell ref="J71:AG71"/>
    <mergeCell ref="D54:I55"/>
    <mergeCell ref="J54:R55"/>
    <mergeCell ref="S54:X55"/>
    <mergeCell ref="Y54:AG55"/>
    <mergeCell ref="D60:I60"/>
    <mergeCell ref="J60:AG60"/>
    <mergeCell ref="U56:X56"/>
    <mergeCell ref="D50:I51"/>
    <mergeCell ref="J50:R51"/>
    <mergeCell ref="S50:X51"/>
    <mergeCell ref="Y50:AG51"/>
    <mergeCell ref="D52:I53"/>
    <mergeCell ref="J52:R53"/>
    <mergeCell ref="S52:X53"/>
    <mergeCell ref="Y52:AG53"/>
    <mergeCell ref="D47:I47"/>
    <mergeCell ref="J47:R47"/>
    <mergeCell ref="S47:X47"/>
    <mergeCell ref="Y47:AG47"/>
    <mergeCell ref="D48:I49"/>
    <mergeCell ref="J48:R49"/>
    <mergeCell ref="S48:X49"/>
    <mergeCell ref="Y48:AG49"/>
    <mergeCell ref="D40:I40"/>
    <mergeCell ref="D41:I42"/>
    <mergeCell ref="J41:O42"/>
    <mergeCell ref="P41:U42"/>
    <mergeCell ref="V41:AA42"/>
    <mergeCell ref="AB41:AG42"/>
    <mergeCell ref="D37:I38"/>
    <mergeCell ref="J37:O38"/>
    <mergeCell ref="P37:U38"/>
    <mergeCell ref="V37:AA38"/>
    <mergeCell ref="AB37:AG38"/>
    <mergeCell ref="D39:I39"/>
    <mergeCell ref="J39:O40"/>
    <mergeCell ref="P39:U40"/>
    <mergeCell ref="V39:AA40"/>
    <mergeCell ref="AB39:AG40"/>
    <mergeCell ref="P34:U34"/>
    <mergeCell ref="V34:AA34"/>
    <mergeCell ref="AB34:AG34"/>
    <mergeCell ref="D35:I36"/>
    <mergeCell ref="J35:O36"/>
    <mergeCell ref="P35:U36"/>
    <mergeCell ref="V35:AA36"/>
    <mergeCell ref="AB35:AG36"/>
    <mergeCell ref="D23:J23"/>
    <mergeCell ref="D24:J24"/>
    <mergeCell ref="D25:J25"/>
    <mergeCell ref="D26:J26"/>
    <mergeCell ref="D34:I34"/>
    <mergeCell ref="J34:O34"/>
    <mergeCell ref="D14:J14"/>
    <mergeCell ref="D13:J13"/>
    <mergeCell ref="K13:L13"/>
    <mergeCell ref="M13:N13"/>
    <mergeCell ref="O13:P13"/>
    <mergeCell ref="Q13:R13"/>
    <mergeCell ref="S13:T13"/>
    <mergeCell ref="D22:J22"/>
    <mergeCell ref="D15:J15"/>
    <mergeCell ref="D16:J16"/>
    <mergeCell ref="D17:J17"/>
    <mergeCell ref="D18:J18"/>
    <mergeCell ref="D21:J21"/>
    <mergeCell ref="AE13:AF13"/>
    <mergeCell ref="AG13:AH13"/>
    <mergeCell ref="P21:Q21"/>
    <mergeCell ref="K21:O21"/>
    <mergeCell ref="R21:V21"/>
    <mergeCell ref="AB21:AC21"/>
    <mergeCell ref="W21:AA21"/>
    <mergeCell ref="AD21:AH21"/>
    <mergeCell ref="K6:L6"/>
    <mergeCell ref="M6:N6"/>
    <mergeCell ref="P6:Q6"/>
    <mergeCell ref="S6:T6"/>
    <mergeCell ref="K10:L10"/>
    <mergeCell ref="M10:N10"/>
    <mergeCell ref="P10:Q10"/>
    <mergeCell ref="S10:T10"/>
    <mergeCell ref="U13:V13"/>
    <mergeCell ref="W13:X13"/>
    <mergeCell ref="Y13:Z13"/>
    <mergeCell ref="AA13:AB13"/>
    <mergeCell ref="AC13:AD13"/>
  </mergeCells>
  <phoneticPr fontId="13"/>
  <conditionalFormatting sqref="M6:N6 P6:Q6 S6:T6">
    <cfRule type="containsBlanks" dxfId="25" priority="24">
      <formula>LEN(TRIM(M6))=0</formula>
    </cfRule>
  </conditionalFormatting>
  <conditionalFormatting sqref="M10:N10 P10:Q10 S10:T10">
    <cfRule type="containsBlanks" dxfId="24" priority="23">
      <formula>LEN(TRIM(M10))=0</formula>
    </cfRule>
  </conditionalFormatting>
  <conditionalFormatting sqref="J78:K80 M78:N80 P78:Q80 Z78:AA78 AC78:AD78 AF78:AG78">
    <cfRule type="containsBlanks" dxfId="23" priority="19">
      <formula>LEN(TRIM(J78))=0</formula>
    </cfRule>
  </conditionalFormatting>
  <conditionalFormatting sqref="J71:AG73 J60:AG60">
    <cfRule type="containsBlanks" dxfId="22" priority="17">
      <formula>LEN(TRIM(J60))=0</formula>
    </cfRule>
  </conditionalFormatting>
  <conditionalFormatting sqref="J37:AA40">
    <cfRule type="containsBlanks" dxfId="21" priority="13">
      <formula>LEN(TRIM(J37))=0</formula>
    </cfRule>
  </conditionalFormatting>
  <conditionalFormatting sqref="D40:I40">
    <cfRule type="containsBlanks" dxfId="20" priority="12">
      <formula>LEN(TRIM(D40))=0</formula>
    </cfRule>
  </conditionalFormatting>
  <conditionalFormatting sqref="J61:AG63">
    <cfRule type="expression" dxfId="19" priority="2">
      <formula>AND($J$60="あり",$J$61="")</formula>
    </cfRule>
  </conditionalFormatting>
  <conditionalFormatting sqref="J64:AG66">
    <cfRule type="containsBlanks" dxfId="18" priority="1">
      <formula>LEN(TRIM(J64))=0</formula>
    </cfRule>
  </conditionalFormatting>
  <dataValidations count="7">
    <dataValidation type="list" allowBlank="1" showInputMessage="1" showErrorMessage="1" sqref="I57 I76">
      <formula1>"有,無"</formula1>
    </dataValidation>
    <dataValidation type="custom" imeMode="halfAlpha" allowBlank="1" showInputMessage="1" showErrorMessage="1" error="半角数字を入力してください。" sqref="J37:O40">
      <formula1>LENB(J37)=LEN(J37)</formula1>
    </dataValidation>
    <dataValidation type="custom" imeMode="halfAlpha" allowBlank="1" showInputMessage="1" showErrorMessage="1" error="半角数字で入力してください。" sqref="P37:U38">
      <formula1>LENB(P37)=LEN(P37)</formula1>
    </dataValidation>
    <dataValidation type="custom" imeMode="halfAlpha" allowBlank="1" showInputMessage="1" showErrorMessage="1" sqref="P39:U40">
      <formula1>LENB(P39)=LEN(P39)</formula1>
    </dataValidation>
    <dataValidation imeMode="hiragana" allowBlank="1" showInputMessage="1" showErrorMessage="1" sqref="J61:AG63 I82:O82 S82:Y82 AC82:AH82 Y83:AH83 I84:AH84 AC85:AH85 S85:Y85 I85:O85 Y86:AH86 I87:AH87 S88:Y88 AC88:AH88 Y89:AH89 I90:AH90 I88:O88 O92:X92"/>
    <dataValidation imeMode="halfAlpha" allowBlank="1" showInputMessage="1" showErrorMessage="1" sqref="M6:N6 M10:N10 P10:Q10 P6:Q6 S6:T6 S10:T10 P41:U42 V37:AA40 J89:K89 M89:N89 J86:K86 M86:N86 J83:K83 M83:N83"/>
    <dataValidation type="list" imeMode="hiragana" allowBlank="1" showInputMessage="1" promptTitle="その他実施上の留意事項" prompt="直接入力、または_x000a_「特になし」を選択してください。" sqref="J64:AG66">
      <formula1>"特になし"</formula1>
    </dataValidation>
  </dataValidations>
  <printOptions horizontalCentered="1"/>
  <pageMargins left="0.23622047244094491" right="0.23622047244094491" top="0.55118110236220474" bottom="0.55118110236220474" header="0.31496062992125984" footer="0.31496062992125984"/>
  <pageSetup paperSize="9" fitToWidth="0" orientation="portrait" cellComments="asDisplayed" errors="NA" r:id="rId1"/>
  <headerFooter alignWithMargins="0"/>
  <rowBreaks count="2" manualBreakCount="2">
    <brk id="28" max="16383" man="1"/>
    <brk id="75" max="34" man="1"/>
  </rowBreaks>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579EF5C6-2059-40A2-8E6C-99124C7050A2}">
            <xm:f>NOT(ISERROR(SEARCH(date1!$D$2,J60)))</xm:f>
            <xm:f>date1!$D$2</xm:f>
            <x14:dxf>
              <fill>
                <patternFill>
                  <bgColor theme="9" tint="0.59996337778862885"/>
                </patternFill>
              </fill>
            </x14:dxf>
          </x14:cfRule>
          <xm:sqref>J71:AG73 J60:AG60</xm:sqref>
        </x14:conditionalFormatting>
        <x14:conditionalFormatting xmlns:xm="http://schemas.microsoft.com/office/excel/2006/main">
          <x14:cfRule type="containsText" priority="11" operator="containsText" id="{06CEFE99-294B-4B0C-83A7-903D43836AC1}">
            <xm:f>NOT(ISERROR(SEARCH(date1!$C$2,D40)))</xm:f>
            <xm:f>date1!$C$2</xm:f>
            <x14:dxf>
              <fill>
                <patternFill>
                  <bgColor theme="9" tint="0.59996337778862885"/>
                </patternFill>
              </fill>
            </x14:dxf>
          </x14:cfRule>
          <xm:sqref>D40:I40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プルダウンから選択してください。">
          <x14:formula1>
            <xm:f>date1!$D$2:$D$4</xm:f>
          </x14:formula1>
          <xm:sqref>J60:AG60 J71:AG73</xm:sqref>
        </x14:dataValidation>
        <x14:dataValidation type="list" imeMode="hiragana" allowBlank="1" showInputMessage="1" prompt="直接入力、または「なし」を選択してください。">
          <x14:formula1>
            <xm:f>date1!$C$2:$C$4</xm:f>
          </x14:formula1>
          <xm:sqref>D40:I40</xm:sqref>
        </x14:dataValidation>
        <x14:dataValidation type="list" imeMode="hiragana" allowBlank="1" showInputMessage="1" showErrorMessage="1" error="都道府県を選択してください。">
          <x14:formula1>
            <xm:f>date1!$A$2:$A$49</xm:f>
          </x14:formula1>
          <xm:sqref>R83:U83 R86:U86 R89:U89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80</vt:i4>
      </vt:variant>
    </vt:vector>
  </HeadingPairs>
  <TitlesOfParts>
    <vt:vector size="98" baseType="lpstr">
      <vt:lpstr>申請書類リスト</vt:lpstr>
      <vt:lpstr>チェックシート</vt:lpstr>
      <vt:lpstr>交付申請書</vt:lpstr>
      <vt:lpstr>１.申請者の詳細</vt:lpstr>
      <vt:lpstr>2.システム提案概要(1)</vt:lpstr>
      <vt:lpstr>&lt;例&gt;</vt:lpstr>
      <vt:lpstr>&lt;手引&gt;</vt:lpstr>
      <vt:lpstr>2.システム提案概要(2)</vt:lpstr>
      <vt:lpstr>３.事業実施工程～６.補助事業実施体制</vt:lpstr>
      <vt:lpstr>7.概略予算書（まとめ）</vt:lpstr>
      <vt:lpstr>（全体）</vt:lpstr>
      <vt:lpstr>（１年目）</vt:lpstr>
      <vt:lpstr>（２年目）</vt:lpstr>
      <vt:lpstr>（３年目）</vt:lpstr>
      <vt:lpstr>別添１</vt:lpstr>
      <vt:lpstr>別添２</vt:lpstr>
      <vt:lpstr>委任状・設備設置承諾書</vt:lpstr>
      <vt:lpstr>date1</vt:lpstr>
      <vt:lpstr>ＬＥＤ照明器具</vt:lpstr>
      <vt:lpstr>ＮＡＳ蓄電池</vt:lpstr>
      <vt:lpstr>'（１年目）'!Print_Area</vt:lpstr>
      <vt:lpstr>'（２年目）'!Print_Area</vt:lpstr>
      <vt:lpstr>'（３年目）'!Print_Area</vt:lpstr>
      <vt:lpstr>'（全体）'!Print_Area</vt:lpstr>
      <vt:lpstr>'&lt;手引&gt;'!Print_Area</vt:lpstr>
      <vt:lpstr>'１.申請者の詳細'!Print_Area</vt:lpstr>
      <vt:lpstr>'2.システム提案概要(1)'!Print_Area</vt:lpstr>
      <vt:lpstr>'2.システム提案概要(2)'!Print_Area</vt:lpstr>
      <vt:lpstr>'３.事業実施工程～６.補助事業実施体制'!Print_Area</vt:lpstr>
      <vt:lpstr>'7.概略予算書（まとめ）'!Print_Area</vt:lpstr>
      <vt:lpstr>委任状・設備設置承諾書!Print_Area</vt:lpstr>
      <vt:lpstr>交付申請書!Print_Area</vt:lpstr>
      <vt:lpstr>申請書類リスト!Print_Area</vt:lpstr>
      <vt:lpstr>別添１!Print_Area</vt:lpstr>
      <vt:lpstr>別添２!Print_Area</vt:lpstr>
      <vt:lpstr>'（１年目）'!Print_Titles</vt:lpstr>
      <vt:lpstr>'（２年目）'!Print_Titles</vt:lpstr>
      <vt:lpstr>'（３年目）'!Print_Titles</vt:lpstr>
      <vt:lpstr>'（全体）'!Print_Titles</vt:lpstr>
      <vt:lpstr>ガスエンジン</vt:lpstr>
      <vt:lpstr>ガスタービン</vt:lpstr>
      <vt:lpstr>コンバインドサイクル機関</vt:lpstr>
      <vt:lpstr>その他空調システム</vt:lpstr>
      <vt:lpstr>タスク_アンビエント照明</vt:lpstr>
      <vt:lpstr>ディーゼルエンジン</vt:lpstr>
      <vt:lpstr>ニッケル・水素蓄電池</vt:lpstr>
      <vt:lpstr>バイオマス発電</vt:lpstr>
      <vt:lpstr>パッシブ利用_採光</vt:lpstr>
      <vt:lpstr>パッシブ利用＿通風</vt:lpstr>
      <vt:lpstr>ホテル等</vt:lpstr>
      <vt:lpstr>リチウムイオン蓄電池</vt:lpstr>
      <vt:lpstr>リニアモータ式</vt:lpstr>
      <vt:lpstr>ロープ式</vt:lpstr>
      <vt:lpstr>井水熱利用</vt:lpstr>
      <vt:lpstr>鉛蓄電池</vt:lpstr>
      <vt:lpstr>温泉熱利用</vt:lpstr>
      <vt:lpstr>河川水熱利用</vt:lpstr>
      <vt:lpstr>貨物用</vt:lpstr>
      <vt:lpstr>外気利用・制御システム</vt:lpstr>
      <vt:lpstr>学校等</vt:lpstr>
      <vt:lpstr>建物の形状等を考慮</vt:lpstr>
      <vt:lpstr>個別方式</vt:lpstr>
      <vt:lpstr>固体酸化型燃料電池</vt:lpstr>
      <vt:lpstr>固定高分子型燃料電池</vt:lpstr>
      <vt:lpstr>固定酸化型燃料電池</vt:lpstr>
      <vt:lpstr>高輝度誘導灯</vt:lpstr>
      <vt:lpstr>高効率給湯熱源機</vt:lpstr>
      <vt:lpstr>高性能ファン</vt:lpstr>
      <vt:lpstr>高性能空調機</vt:lpstr>
      <vt:lpstr>高性能窓ガラス</vt:lpstr>
      <vt:lpstr>高性能窓サッシ</vt:lpstr>
      <vt:lpstr>高性能熱源機</vt:lpstr>
      <vt:lpstr>高性能搬送機</vt:lpstr>
      <vt:lpstr>高性能保温材＿管路</vt:lpstr>
      <vt:lpstr>高性能保温材_配管</vt:lpstr>
      <vt:lpstr>高断熱化</vt:lpstr>
      <vt:lpstr>事務所等</vt:lpstr>
      <vt:lpstr>集会場等</vt:lpstr>
      <vt:lpstr>乗用</vt:lpstr>
      <vt:lpstr>人荷用</vt:lpstr>
      <vt:lpstr>水力発電</vt:lpstr>
      <vt:lpstr>太陽光発電</vt:lpstr>
      <vt:lpstr>太陽熱利用</vt:lpstr>
      <vt:lpstr>地中熱利用</vt:lpstr>
      <vt:lpstr>地熱発電</vt:lpstr>
      <vt:lpstr>中央方式</vt:lpstr>
      <vt:lpstr>特殊空調システム</vt:lpstr>
      <vt:lpstr>日射遮蔽</vt:lpstr>
      <vt:lpstr>百貨店等</vt:lpstr>
      <vt:lpstr>病院等</vt:lpstr>
      <vt:lpstr>風量可変システム</vt:lpstr>
      <vt:lpstr>風力発電</vt:lpstr>
      <vt:lpstr>複合用途</vt:lpstr>
      <vt:lpstr>併用方式</vt:lpstr>
      <vt:lpstr>補助熱源併用方式</vt:lpstr>
      <vt:lpstr>油圧式</vt:lpstr>
      <vt:lpstr>有機ＥＬ照明器具</vt:lpstr>
      <vt:lpstr>流量可変システム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2017-04-09T06:47:27Z</cp:lastPrinted>
  <dcterms:created xsi:type="dcterms:W3CDTF">2013-04-18T06:32:27Z</dcterms:created>
  <dcterms:modified xsi:type="dcterms:W3CDTF">2017-05-11T08:11:40Z</dcterms:modified>
</cp:coreProperties>
</file>